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updateLinks="always"/>
  <mc:AlternateContent xmlns:mc="http://schemas.openxmlformats.org/markup-compatibility/2006">
    <mc:Choice Requires="x15">
      <x15ac:absPath xmlns:x15ac="http://schemas.microsoft.com/office/spreadsheetml/2010/11/ac" url="C:\sandboxes\ma12_Gen7_MS_Testing\NBA5HC\tools_TurboLIFT\Custlib\TestData\SWTDS_MATRIX\CustLib\"/>
    </mc:Choice>
  </mc:AlternateContent>
  <xr:revisionPtr revIDLastSave="0" documentId="13_ncr:1_{2A1BA074-33BF-43F9-A09F-AF3796F2549F}" xr6:coauthVersionLast="47" xr6:coauthVersionMax="47" xr10:uidLastSave="{00000000-0000-0000-0000-000000000000}"/>
  <bookViews>
    <workbookView xWindow="-108" yWindow="-108" windowWidth="23256" windowHeight="14016" xr2:uid="{00000000-000D-0000-FFFF-FFFF00000000}"/>
  </bookViews>
  <sheets>
    <sheet name="Revision" sheetId="9" r:id="rId1"/>
    <sheet name="Overview-FindTC" sheetId="13" r:id="rId2"/>
    <sheet name="Use case 1 Pre-sampling" sheetId="3" r:id="rId3"/>
    <sheet name="Use case 2 - HV Cut" sheetId="14" r:id="rId4"/>
    <sheet name="Normal case" sheetId="4" r:id="rId5"/>
    <sheet name="Invalid case" sheetId="5" r:id="rId6"/>
    <sheet name="Unobtained case" sheetId="6" r:id="rId7"/>
    <sheet name="Matrix_Usecase2" sheetId="15" r:id="rId8"/>
    <sheet name="Appendix" sheetId="12" r:id="rId9"/>
    <sheet name="Mix_Invalid(Or)Unobtained_Valid" sheetId="10" r:id="rId10"/>
    <sheet name="Mix_Unobtain_Invalid_Valid" sheetId="11" r:id="rId11"/>
  </sheets>
  <definedNames>
    <definedName name="_xlnm._FilterDatabase" localSheetId="9" hidden="1">'Mix_Invalid(Or)Unobtained_Valid'!$A$9:$I$1000</definedName>
    <definedName name="_xlnm._FilterDatabase" localSheetId="10" hidden="1">Mix_Unobtain_Invalid_Valid!$A$11:$I$1002</definedName>
    <definedName name="_xlnm.Print_Area" localSheetId="2">'Use case 1 Pre-sampling'!$A$1:$DJ$234</definedName>
    <definedName name="_xlnm.Print_Area" localSheetId="3">'Use case 2 - HV Cut'!$A$1:$BL$142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11" l="1"/>
  <c r="C14" i="11" s="1"/>
  <c r="F14" i="11" s="1"/>
  <c r="A13" i="11"/>
  <c r="E12" i="1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E43" i="11" s="1"/>
  <c r="E44" i="11" s="1"/>
  <c r="E45" i="11" s="1"/>
  <c r="E46" i="11" s="1"/>
  <c r="E47" i="11" s="1"/>
  <c r="E48" i="11" s="1"/>
  <c r="E49" i="11" s="1"/>
  <c r="E50" i="11" s="1"/>
  <c r="E51" i="11" s="1"/>
  <c r="E52" i="11" s="1"/>
  <c r="E53" i="11" s="1"/>
  <c r="E54" i="11" s="1"/>
  <c r="E55" i="11" s="1"/>
  <c r="E56" i="11" s="1"/>
  <c r="E57" i="11" s="1"/>
  <c r="E58" i="11" s="1"/>
  <c r="E59" i="11" s="1"/>
  <c r="E60" i="11" s="1"/>
  <c r="E61" i="11" s="1"/>
  <c r="E62" i="11" s="1"/>
  <c r="E63" i="11" s="1"/>
  <c r="E64" i="11" s="1"/>
  <c r="E65" i="11" s="1"/>
  <c r="E66" i="11" s="1"/>
  <c r="E67" i="11" s="1"/>
  <c r="E68" i="11" s="1"/>
  <c r="E69" i="11" s="1"/>
  <c r="E70" i="11" s="1"/>
  <c r="E71" i="11" s="1"/>
  <c r="E72" i="11" s="1"/>
  <c r="E73" i="11" s="1"/>
  <c r="E74" i="11" s="1"/>
  <c r="E75" i="11" s="1"/>
  <c r="E76" i="11" s="1"/>
  <c r="E77" i="11" s="1"/>
  <c r="E78" i="11" s="1"/>
  <c r="E79" i="11" s="1"/>
  <c r="E80" i="11" s="1"/>
  <c r="E81" i="11" s="1"/>
  <c r="E82" i="11" s="1"/>
  <c r="E83" i="11" s="1"/>
  <c r="E84" i="11" s="1"/>
  <c r="E85" i="11" s="1"/>
  <c r="E86" i="11" s="1"/>
  <c r="E87" i="11" s="1"/>
  <c r="E88" i="11" s="1"/>
  <c r="E89" i="11" s="1"/>
  <c r="E90" i="11" s="1"/>
  <c r="E91" i="11" s="1"/>
  <c r="E92" i="11" s="1"/>
  <c r="E93" i="11" s="1"/>
  <c r="E94" i="11" s="1"/>
  <c r="E95" i="11" s="1"/>
  <c r="E96" i="11" s="1"/>
  <c r="E97" i="11" s="1"/>
  <c r="E98" i="11" s="1"/>
  <c r="E99" i="11" s="1"/>
  <c r="E100" i="11" s="1"/>
  <c r="E101" i="11" s="1"/>
  <c r="E102" i="11" s="1"/>
  <c r="E103" i="11" s="1"/>
  <c r="E104" i="11" s="1"/>
  <c r="E105" i="11" s="1"/>
  <c r="E106" i="11" s="1"/>
  <c r="E107" i="11" s="1"/>
  <c r="E108" i="11" s="1"/>
  <c r="E109" i="11" s="1"/>
  <c r="E110" i="11" s="1"/>
  <c r="E111" i="11" s="1"/>
  <c r="E112" i="11" s="1"/>
  <c r="E113" i="11" s="1"/>
  <c r="E114" i="11" s="1"/>
  <c r="E115" i="11" s="1"/>
  <c r="E116" i="11" s="1"/>
  <c r="E117" i="11" s="1"/>
  <c r="E118" i="11" s="1"/>
  <c r="E119" i="11" s="1"/>
  <c r="E120" i="11" s="1"/>
  <c r="E121" i="11" s="1"/>
  <c r="E122" i="11" s="1"/>
  <c r="E123" i="11" s="1"/>
  <c r="E124" i="11" s="1"/>
  <c r="E125" i="11" s="1"/>
  <c r="E126" i="11" s="1"/>
  <c r="E127" i="11" s="1"/>
  <c r="E128" i="11" s="1"/>
  <c r="E129" i="11" s="1"/>
  <c r="E130" i="11" s="1"/>
  <c r="E131" i="11" s="1"/>
  <c r="E132" i="11" s="1"/>
  <c r="E133" i="11" s="1"/>
  <c r="E134" i="11" s="1"/>
  <c r="E135" i="11" s="1"/>
  <c r="E136" i="11" s="1"/>
  <c r="E137" i="11" s="1"/>
  <c r="E138" i="11" s="1"/>
  <c r="E139" i="11" s="1"/>
  <c r="E140" i="11" s="1"/>
  <c r="E141" i="11" s="1"/>
  <c r="E142" i="11" s="1"/>
  <c r="E143" i="11" s="1"/>
  <c r="E144" i="11" s="1"/>
  <c r="E145" i="11" s="1"/>
  <c r="E146" i="11" s="1"/>
  <c r="E147" i="11" s="1"/>
  <c r="E148" i="11" s="1"/>
  <c r="E149" i="11" s="1"/>
  <c r="E150" i="11" s="1"/>
  <c r="E151" i="11" s="1"/>
  <c r="E152" i="11" s="1"/>
  <c r="E153" i="11" s="1"/>
  <c r="E154" i="11" s="1"/>
  <c r="E155" i="11" s="1"/>
  <c r="E156" i="11" s="1"/>
  <c r="E157" i="11" s="1"/>
  <c r="E158" i="11" s="1"/>
  <c r="E159" i="11" s="1"/>
  <c r="E160" i="11" s="1"/>
  <c r="E161" i="11" s="1"/>
  <c r="E162" i="11" s="1"/>
  <c r="E163" i="11" s="1"/>
  <c r="E164" i="11" s="1"/>
  <c r="E165" i="11" s="1"/>
  <c r="E166" i="11" s="1"/>
  <c r="E167" i="11" s="1"/>
  <c r="E168" i="11" s="1"/>
  <c r="E169" i="11" s="1"/>
  <c r="E170" i="11" s="1"/>
  <c r="E171" i="11" s="1"/>
  <c r="E172" i="11" s="1"/>
  <c r="E173" i="11" s="1"/>
  <c r="E174" i="11" s="1"/>
  <c r="E175" i="11" s="1"/>
  <c r="E176" i="11" s="1"/>
  <c r="E177" i="11" s="1"/>
  <c r="E178" i="11" s="1"/>
  <c r="E179" i="11" s="1"/>
  <c r="E180" i="11" s="1"/>
  <c r="E181" i="11" s="1"/>
  <c r="E182" i="11" s="1"/>
  <c r="E183" i="11" s="1"/>
  <c r="E184" i="11" s="1"/>
  <c r="E185" i="11" s="1"/>
  <c r="E186" i="11" s="1"/>
  <c r="E187" i="11" s="1"/>
  <c r="E188" i="11" s="1"/>
  <c r="E189" i="11" s="1"/>
  <c r="E190" i="11" s="1"/>
  <c r="E191" i="11" s="1"/>
  <c r="E192" i="11" s="1"/>
  <c r="E193" i="11" s="1"/>
  <c r="E194" i="11" s="1"/>
  <c r="E195" i="11" s="1"/>
  <c r="E196" i="11" s="1"/>
  <c r="E197" i="11" s="1"/>
  <c r="E198" i="11" s="1"/>
  <c r="E199" i="11" s="1"/>
  <c r="E200" i="11" s="1"/>
  <c r="E201" i="11" s="1"/>
  <c r="E202" i="11" s="1"/>
  <c r="E203" i="11" s="1"/>
  <c r="E204" i="11" s="1"/>
  <c r="E205" i="11" s="1"/>
  <c r="E206" i="11" s="1"/>
  <c r="E207" i="11" s="1"/>
  <c r="E208" i="11" s="1"/>
  <c r="E209" i="11" s="1"/>
  <c r="E210" i="11" s="1"/>
  <c r="E211" i="11" s="1"/>
  <c r="E212" i="11" s="1"/>
  <c r="E213" i="11" s="1"/>
  <c r="E214" i="11" s="1"/>
  <c r="E215" i="11" s="1"/>
  <c r="E216" i="11" s="1"/>
  <c r="E217" i="11" s="1"/>
  <c r="E218" i="11" s="1"/>
  <c r="E219" i="11" s="1"/>
  <c r="E220" i="11" s="1"/>
  <c r="E221" i="11" s="1"/>
  <c r="E222" i="11" s="1"/>
  <c r="E223" i="11" s="1"/>
  <c r="E224" i="11" s="1"/>
  <c r="E225" i="11" s="1"/>
  <c r="E226" i="11" s="1"/>
  <c r="E227" i="11" s="1"/>
  <c r="E228" i="11" s="1"/>
  <c r="E229" i="11" s="1"/>
  <c r="E230" i="11" s="1"/>
  <c r="E231" i="11" s="1"/>
  <c r="E232" i="11" s="1"/>
  <c r="E233" i="11" s="1"/>
  <c r="E234" i="11" s="1"/>
  <c r="E235" i="11" s="1"/>
  <c r="E236" i="11" s="1"/>
  <c r="E237" i="11" s="1"/>
  <c r="E238" i="11" s="1"/>
  <c r="E239" i="11" s="1"/>
  <c r="E240" i="11" s="1"/>
  <c r="E241" i="11" s="1"/>
  <c r="E242" i="11" s="1"/>
  <c r="E243" i="11" s="1"/>
  <c r="E244" i="11" s="1"/>
  <c r="E245" i="11" s="1"/>
  <c r="E246" i="11" s="1"/>
  <c r="E247" i="11" s="1"/>
  <c r="E248" i="11" s="1"/>
  <c r="E249" i="11" s="1"/>
  <c r="E250" i="11" s="1"/>
  <c r="E251" i="11" s="1"/>
  <c r="E252" i="11" s="1"/>
  <c r="E253" i="11" s="1"/>
  <c r="E254" i="11" s="1"/>
  <c r="E255" i="11" s="1"/>
  <c r="E256" i="11" s="1"/>
  <c r="E257" i="11" s="1"/>
  <c r="E258" i="11" s="1"/>
  <c r="E259" i="11" s="1"/>
  <c r="E260" i="11" s="1"/>
  <c r="E261" i="11" s="1"/>
  <c r="E262" i="11" s="1"/>
  <c r="E263" i="11" s="1"/>
  <c r="E264" i="11" s="1"/>
  <c r="E265" i="11" s="1"/>
  <c r="E266" i="11" s="1"/>
  <c r="E267" i="11" s="1"/>
  <c r="E268" i="11" s="1"/>
  <c r="E269" i="11" s="1"/>
  <c r="E270" i="11" s="1"/>
  <c r="E271" i="11" s="1"/>
  <c r="E272" i="11" s="1"/>
  <c r="E273" i="11" s="1"/>
  <c r="E274" i="11" s="1"/>
  <c r="E275" i="11" s="1"/>
  <c r="E276" i="11" s="1"/>
  <c r="E277" i="11" s="1"/>
  <c r="E278" i="11" s="1"/>
  <c r="E279" i="11" s="1"/>
  <c r="E280" i="11" s="1"/>
  <c r="E281" i="11" s="1"/>
  <c r="E282" i="11" s="1"/>
  <c r="E283" i="11" s="1"/>
  <c r="E284" i="11" s="1"/>
  <c r="E285" i="11" s="1"/>
  <c r="E286" i="11" s="1"/>
  <c r="E287" i="11" s="1"/>
  <c r="E288" i="11" s="1"/>
  <c r="E289" i="11" s="1"/>
  <c r="E290" i="11" s="1"/>
  <c r="E291" i="11" s="1"/>
  <c r="E292" i="11" s="1"/>
  <c r="E293" i="11" s="1"/>
  <c r="E294" i="11" s="1"/>
  <c r="E295" i="11" s="1"/>
  <c r="E296" i="11" s="1"/>
  <c r="E297" i="11" s="1"/>
  <c r="E298" i="11" s="1"/>
  <c r="E299" i="11" s="1"/>
  <c r="E300" i="11" s="1"/>
  <c r="E301" i="11" s="1"/>
  <c r="E302" i="11" s="1"/>
  <c r="E303" i="11" s="1"/>
  <c r="E304" i="11" s="1"/>
  <c r="E305" i="11" s="1"/>
  <c r="E306" i="11" s="1"/>
  <c r="E307" i="11" s="1"/>
  <c r="E308" i="11" s="1"/>
  <c r="E309" i="11" s="1"/>
  <c r="E310" i="11" s="1"/>
  <c r="E311" i="11" s="1"/>
  <c r="E312" i="11" s="1"/>
  <c r="E313" i="11" s="1"/>
  <c r="E314" i="11" s="1"/>
  <c r="E315" i="11" s="1"/>
  <c r="E316" i="11" s="1"/>
  <c r="E317" i="11" s="1"/>
  <c r="E318" i="11" s="1"/>
  <c r="E319" i="11" s="1"/>
  <c r="E320" i="11" s="1"/>
  <c r="E321" i="11" s="1"/>
  <c r="E322" i="11" s="1"/>
  <c r="E323" i="11" s="1"/>
  <c r="E324" i="11" s="1"/>
  <c r="E325" i="11" s="1"/>
  <c r="E326" i="11" s="1"/>
  <c r="E327" i="11" s="1"/>
  <c r="E328" i="11" s="1"/>
  <c r="E329" i="11" s="1"/>
  <c r="E330" i="11" s="1"/>
  <c r="E331" i="11" s="1"/>
  <c r="E332" i="11" s="1"/>
  <c r="E333" i="11" s="1"/>
  <c r="E334" i="11" s="1"/>
  <c r="E335" i="11" s="1"/>
  <c r="E336" i="11" s="1"/>
  <c r="E337" i="11" s="1"/>
  <c r="E338" i="11" s="1"/>
  <c r="E339" i="11" s="1"/>
  <c r="E340" i="11" s="1"/>
  <c r="E341" i="11" s="1"/>
  <c r="E342" i="11" s="1"/>
  <c r="E343" i="11" s="1"/>
  <c r="E344" i="11" s="1"/>
  <c r="E345" i="11" s="1"/>
  <c r="E346" i="11" s="1"/>
  <c r="E347" i="11" s="1"/>
  <c r="E348" i="11" s="1"/>
  <c r="E349" i="11" s="1"/>
  <c r="E350" i="11" s="1"/>
  <c r="E351" i="11" s="1"/>
  <c r="E352" i="11" s="1"/>
  <c r="E353" i="11" s="1"/>
  <c r="E354" i="11" s="1"/>
  <c r="E355" i="11" s="1"/>
  <c r="E356" i="11" s="1"/>
  <c r="E357" i="11" s="1"/>
  <c r="E358" i="11" s="1"/>
  <c r="E359" i="11" s="1"/>
  <c r="E360" i="11" s="1"/>
  <c r="E361" i="11" s="1"/>
  <c r="E362" i="11" s="1"/>
  <c r="E363" i="11" s="1"/>
  <c r="E364" i="11" s="1"/>
  <c r="E365" i="11" s="1"/>
  <c r="E366" i="11" s="1"/>
  <c r="E367" i="11" s="1"/>
  <c r="E368" i="11" s="1"/>
  <c r="E369" i="11" s="1"/>
  <c r="E370" i="11" s="1"/>
  <c r="E371" i="11" s="1"/>
  <c r="E372" i="11" s="1"/>
  <c r="E373" i="11" s="1"/>
  <c r="E374" i="11" s="1"/>
  <c r="E375" i="11" s="1"/>
  <c r="E376" i="11" s="1"/>
  <c r="E377" i="11" s="1"/>
  <c r="E378" i="11" s="1"/>
  <c r="E379" i="11" s="1"/>
  <c r="E380" i="11" s="1"/>
  <c r="E381" i="11" s="1"/>
  <c r="E382" i="11" s="1"/>
  <c r="E383" i="11" s="1"/>
  <c r="E384" i="11" s="1"/>
  <c r="E385" i="11" s="1"/>
  <c r="E386" i="11" s="1"/>
  <c r="E387" i="11" s="1"/>
  <c r="E388" i="11" s="1"/>
  <c r="E389" i="11" s="1"/>
  <c r="E390" i="11" s="1"/>
  <c r="E391" i="11" s="1"/>
  <c r="E392" i="11" s="1"/>
  <c r="E393" i="11" s="1"/>
  <c r="E394" i="11" s="1"/>
  <c r="E395" i="11" s="1"/>
  <c r="E396" i="11" s="1"/>
  <c r="E397" i="11" s="1"/>
  <c r="E398" i="11" s="1"/>
  <c r="E399" i="11" s="1"/>
  <c r="E400" i="11" s="1"/>
  <c r="E401" i="11" s="1"/>
  <c r="E402" i="11" s="1"/>
  <c r="E403" i="11" s="1"/>
  <c r="E404" i="11" s="1"/>
  <c r="E405" i="11" s="1"/>
  <c r="E406" i="11" s="1"/>
  <c r="E407" i="11" s="1"/>
  <c r="E408" i="11" s="1"/>
  <c r="E409" i="11" s="1"/>
  <c r="E410" i="11" s="1"/>
  <c r="E411" i="11" s="1"/>
  <c r="E412" i="11" s="1"/>
  <c r="E413" i="11" s="1"/>
  <c r="E414" i="11" s="1"/>
  <c r="E415" i="11" s="1"/>
  <c r="E416" i="11" s="1"/>
  <c r="E417" i="11" s="1"/>
  <c r="E418" i="11" s="1"/>
  <c r="E419" i="11" s="1"/>
  <c r="E420" i="11" s="1"/>
  <c r="E421" i="11" s="1"/>
  <c r="E422" i="11" s="1"/>
  <c r="E423" i="11" s="1"/>
  <c r="E424" i="11" s="1"/>
  <c r="E425" i="11" s="1"/>
  <c r="E426" i="11" s="1"/>
  <c r="E427" i="11" s="1"/>
  <c r="E428" i="11" s="1"/>
  <c r="E429" i="11" s="1"/>
  <c r="E430" i="11" s="1"/>
  <c r="E431" i="11" s="1"/>
  <c r="E432" i="11" s="1"/>
  <c r="E433" i="11" s="1"/>
  <c r="E434" i="11" s="1"/>
  <c r="E435" i="11" s="1"/>
  <c r="E436" i="11" s="1"/>
  <c r="E437" i="11" s="1"/>
  <c r="E438" i="11" s="1"/>
  <c r="E439" i="11" s="1"/>
  <c r="E440" i="11" s="1"/>
  <c r="E441" i="11" s="1"/>
  <c r="E442" i="11" s="1"/>
  <c r="E443" i="11" s="1"/>
  <c r="E444" i="11" s="1"/>
  <c r="E445" i="11" s="1"/>
  <c r="E446" i="11" s="1"/>
  <c r="E447" i="11" s="1"/>
  <c r="E448" i="11" s="1"/>
  <c r="E449" i="11" s="1"/>
  <c r="E450" i="11" s="1"/>
  <c r="E451" i="11" s="1"/>
  <c r="E452" i="11" s="1"/>
  <c r="E453" i="11" s="1"/>
  <c r="E454" i="11" s="1"/>
  <c r="E455" i="11" s="1"/>
  <c r="E456" i="11" s="1"/>
  <c r="E457" i="11" s="1"/>
  <c r="E458" i="11" s="1"/>
  <c r="E459" i="11" s="1"/>
  <c r="E460" i="11" s="1"/>
  <c r="E461" i="11" s="1"/>
  <c r="E462" i="11" s="1"/>
  <c r="E463" i="11" s="1"/>
  <c r="E464" i="11" s="1"/>
  <c r="E465" i="11" s="1"/>
  <c r="E466" i="11" s="1"/>
  <c r="E467" i="11" s="1"/>
  <c r="E468" i="11" s="1"/>
  <c r="E469" i="11" s="1"/>
  <c r="E470" i="11" s="1"/>
  <c r="E471" i="11" s="1"/>
  <c r="E472" i="11" s="1"/>
  <c r="E473" i="11" s="1"/>
  <c r="E474" i="11" s="1"/>
  <c r="E475" i="11" s="1"/>
  <c r="E476" i="11" s="1"/>
  <c r="E477" i="11" s="1"/>
  <c r="E478" i="11" s="1"/>
  <c r="E479" i="11" s="1"/>
  <c r="E480" i="11" s="1"/>
  <c r="E481" i="11" s="1"/>
  <c r="E482" i="11" s="1"/>
  <c r="E483" i="11" s="1"/>
  <c r="E484" i="11" s="1"/>
  <c r="E485" i="11" s="1"/>
  <c r="E486" i="11" s="1"/>
  <c r="E487" i="11" s="1"/>
  <c r="E488" i="11" s="1"/>
  <c r="E489" i="11" s="1"/>
  <c r="E490" i="11" s="1"/>
  <c r="E491" i="11" s="1"/>
  <c r="E492" i="11" s="1"/>
  <c r="E493" i="11" s="1"/>
  <c r="E494" i="11" s="1"/>
  <c r="E495" i="11" s="1"/>
  <c r="E496" i="11" s="1"/>
  <c r="E497" i="11" s="1"/>
  <c r="E498" i="11" s="1"/>
  <c r="E499" i="11" s="1"/>
  <c r="E500" i="11" s="1"/>
  <c r="E501" i="11" s="1"/>
  <c r="E502" i="11" s="1"/>
  <c r="E503" i="11" s="1"/>
  <c r="E504" i="11" s="1"/>
  <c r="E505" i="11" s="1"/>
  <c r="E506" i="11" s="1"/>
  <c r="E507" i="11" s="1"/>
  <c r="E508" i="11" s="1"/>
  <c r="E509" i="11" s="1"/>
  <c r="E510" i="11" s="1"/>
  <c r="E511" i="11" s="1"/>
  <c r="E512" i="11" s="1"/>
  <c r="E513" i="11" s="1"/>
  <c r="E514" i="11" s="1"/>
  <c r="E515" i="11" s="1"/>
  <c r="E516" i="11" s="1"/>
  <c r="E517" i="11" s="1"/>
  <c r="E518" i="11" s="1"/>
  <c r="E519" i="11" s="1"/>
  <c r="E520" i="11" s="1"/>
  <c r="E521" i="11" s="1"/>
  <c r="E522" i="11" s="1"/>
  <c r="E523" i="11" s="1"/>
  <c r="E524" i="11" s="1"/>
  <c r="E525" i="11" s="1"/>
  <c r="E526" i="11" s="1"/>
  <c r="E527" i="11" s="1"/>
  <c r="E528" i="11" s="1"/>
  <c r="E529" i="11" s="1"/>
  <c r="E530" i="11" s="1"/>
  <c r="E531" i="11" s="1"/>
  <c r="E532" i="11" s="1"/>
  <c r="E533" i="11" s="1"/>
  <c r="E534" i="11" s="1"/>
  <c r="E535" i="11" s="1"/>
  <c r="E536" i="11" s="1"/>
  <c r="E537" i="11" s="1"/>
  <c r="E538" i="11" s="1"/>
  <c r="E539" i="11" s="1"/>
  <c r="E540" i="11" s="1"/>
  <c r="E541" i="11" s="1"/>
  <c r="E542" i="11" s="1"/>
  <c r="E543" i="11" s="1"/>
  <c r="E544" i="11" s="1"/>
  <c r="E545" i="11" s="1"/>
  <c r="E546" i="11" s="1"/>
  <c r="E547" i="11" s="1"/>
  <c r="E548" i="11" s="1"/>
  <c r="E549" i="11" s="1"/>
  <c r="E550" i="11" s="1"/>
  <c r="E551" i="11" s="1"/>
  <c r="E552" i="11" s="1"/>
  <c r="E553" i="11" s="1"/>
  <c r="E554" i="11" s="1"/>
  <c r="E555" i="11" s="1"/>
  <c r="E556" i="11" s="1"/>
  <c r="E557" i="11" s="1"/>
  <c r="E558" i="11" s="1"/>
  <c r="E559" i="11" s="1"/>
  <c r="E560" i="11" s="1"/>
  <c r="E561" i="11" s="1"/>
  <c r="E562" i="11" s="1"/>
  <c r="E563" i="11" s="1"/>
  <c r="E564" i="11" s="1"/>
  <c r="E565" i="11" s="1"/>
  <c r="E566" i="11" s="1"/>
  <c r="E567" i="11" s="1"/>
  <c r="E568" i="11" s="1"/>
  <c r="E569" i="11" s="1"/>
  <c r="E570" i="11" s="1"/>
  <c r="E571" i="11" s="1"/>
  <c r="E572" i="11" s="1"/>
  <c r="E573" i="11" s="1"/>
  <c r="E574" i="11" s="1"/>
  <c r="E575" i="11" s="1"/>
  <c r="E576" i="11" s="1"/>
  <c r="E577" i="11" s="1"/>
  <c r="E578" i="11" s="1"/>
  <c r="E579" i="11" s="1"/>
  <c r="E580" i="11" s="1"/>
  <c r="E581" i="11" s="1"/>
  <c r="E582" i="11" s="1"/>
  <c r="E583" i="11" s="1"/>
  <c r="E584" i="11" s="1"/>
  <c r="E585" i="11" s="1"/>
  <c r="E586" i="11" s="1"/>
  <c r="E587" i="11" s="1"/>
  <c r="E588" i="11" s="1"/>
  <c r="E589" i="11" s="1"/>
  <c r="E590" i="11" s="1"/>
  <c r="E591" i="11" s="1"/>
  <c r="E592" i="11" s="1"/>
  <c r="E593" i="11" s="1"/>
  <c r="E594" i="11" s="1"/>
  <c r="E595" i="11" s="1"/>
  <c r="E596" i="11" s="1"/>
  <c r="E597" i="11" s="1"/>
  <c r="E598" i="11" s="1"/>
  <c r="E599" i="11" s="1"/>
  <c r="E600" i="11" s="1"/>
  <c r="E601" i="11" s="1"/>
  <c r="E602" i="11" s="1"/>
  <c r="E603" i="11" s="1"/>
  <c r="E604" i="11" s="1"/>
  <c r="E605" i="11" s="1"/>
  <c r="E606" i="11" s="1"/>
  <c r="E607" i="11" s="1"/>
  <c r="E608" i="11" s="1"/>
  <c r="E609" i="11" s="1"/>
  <c r="E610" i="11" s="1"/>
  <c r="E611" i="11" s="1"/>
  <c r="E612" i="11" s="1"/>
  <c r="E613" i="11" s="1"/>
  <c r="E614" i="11" s="1"/>
  <c r="E615" i="11" s="1"/>
  <c r="E616" i="11" s="1"/>
  <c r="E617" i="11" s="1"/>
  <c r="E618" i="11" s="1"/>
  <c r="E619" i="11" s="1"/>
  <c r="E620" i="11" s="1"/>
  <c r="E621" i="11" s="1"/>
  <c r="E622" i="11" s="1"/>
  <c r="E623" i="11" s="1"/>
  <c r="E624" i="11" s="1"/>
  <c r="E625" i="11" s="1"/>
  <c r="E626" i="11" s="1"/>
  <c r="E627" i="11" s="1"/>
  <c r="E628" i="11" s="1"/>
  <c r="E629" i="11" s="1"/>
  <c r="E630" i="11" s="1"/>
  <c r="E631" i="11" s="1"/>
  <c r="E632" i="11" s="1"/>
  <c r="E633" i="11" s="1"/>
  <c r="E634" i="11" s="1"/>
  <c r="E635" i="11" s="1"/>
  <c r="E636" i="11" s="1"/>
  <c r="E637" i="11" s="1"/>
  <c r="E638" i="11" s="1"/>
  <c r="E639" i="11" s="1"/>
  <c r="E640" i="11" s="1"/>
  <c r="E641" i="11" s="1"/>
  <c r="E642" i="11" s="1"/>
  <c r="E643" i="11" s="1"/>
  <c r="E644" i="11" s="1"/>
  <c r="E645" i="11" s="1"/>
  <c r="E646" i="11" s="1"/>
  <c r="E647" i="11" s="1"/>
  <c r="E648" i="11" s="1"/>
  <c r="E649" i="11" s="1"/>
  <c r="E650" i="11" s="1"/>
  <c r="E651" i="11" s="1"/>
  <c r="E652" i="11" s="1"/>
  <c r="E653" i="11" s="1"/>
  <c r="E654" i="11" s="1"/>
  <c r="E655" i="11" s="1"/>
  <c r="E656" i="11" s="1"/>
  <c r="E657" i="11" s="1"/>
  <c r="E658" i="11" s="1"/>
  <c r="E659" i="11" s="1"/>
  <c r="E660" i="11" s="1"/>
  <c r="E661" i="11" s="1"/>
  <c r="E662" i="11" s="1"/>
  <c r="E663" i="11" s="1"/>
  <c r="E664" i="11" s="1"/>
  <c r="E665" i="11" s="1"/>
  <c r="E666" i="11" s="1"/>
  <c r="E667" i="11" s="1"/>
  <c r="E668" i="11" s="1"/>
  <c r="E669" i="11" s="1"/>
  <c r="E670" i="11" s="1"/>
  <c r="E671" i="11" s="1"/>
  <c r="E672" i="11" s="1"/>
  <c r="E673" i="11" s="1"/>
  <c r="E674" i="11" s="1"/>
  <c r="E675" i="11" s="1"/>
  <c r="E676" i="11" s="1"/>
  <c r="E677" i="11" s="1"/>
  <c r="E678" i="11" s="1"/>
  <c r="E679" i="11" s="1"/>
  <c r="E680" i="11" s="1"/>
  <c r="E681" i="11" s="1"/>
  <c r="E682" i="11" s="1"/>
  <c r="E683" i="11" s="1"/>
  <c r="E684" i="11" s="1"/>
  <c r="E685" i="11" s="1"/>
  <c r="E686" i="11" s="1"/>
  <c r="E687" i="11" s="1"/>
  <c r="E688" i="11" s="1"/>
  <c r="E689" i="11" s="1"/>
  <c r="E690" i="11" s="1"/>
  <c r="E691" i="11" s="1"/>
  <c r="E692" i="11" s="1"/>
  <c r="E693" i="11" s="1"/>
  <c r="E694" i="11" s="1"/>
  <c r="E695" i="11" s="1"/>
  <c r="E696" i="11" s="1"/>
  <c r="E697" i="11" s="1"/>
  <c r="E698" i="11" s="1"/>
  <c r="E699" i="11" s="1"/>
  <c r="E700" i="11" s="1"/>
  <c r="E701" i="11" s="1"/>
  <c r="E702" i="11" s="1"/>
  <c r="E703" i="11" s="1"/>
  <c r="E704" i="11" s="1"/>
  <c r="E705" i="11" s="1"/>
  <c r="E706" i="11" s="1"/>
  <c r="E707" i="11" s="1"/>
  <c r="E708" i="11" s="1"/>
  <c r="E709" i="11" s="1"/>
  <c r="E710" i="11" s="1"/>
  <c r="E711" i="11" s="1"/>
  <c r="E712" i="11" s="1"/>
  <c r="E713" i="11" s="1"/>
  <c r="E714" i="11" s="1"/>
  <c r="E715" i="11" s="1"/>
  <c r="E716" i="11" s="1"/>
  <c r="E717" i="11" s="1"/>
  <c r="E718" i="11" s="1"/>
  <c r="E719" i="11" s="1"/>
  <c r="E720" i="11" s="1"/>
  <c r="E721" i="11" s="1"/>
  <c r="E722" i="11" s="1"/>
  <c r="E723" i="11" s="1"/>
  <c r="E724" i="11" s="1"/>
  <c r="E725" i="11" s="1"/>
  <c r="E726" i="11" s="1"/>
  <c r="E727" i="11" s="1"/>
  <c r="E728" i="11" s="1"/>
  <c r="E729" i="11" s="1"/>
  <c r="E730" i="11" s="1"/>
  <c r="E731" i="11" s="1"/>
  <c r="E732" i="11" s="1"/>
  <c r="E733" i="11" s="1"/>
  <c r="E734" i="11" s="1"/>
  <c r="E735" i="11" s="1"/>
  <c r="E736" i="11" s="1"/>
  <c r="E737" i="11" s="1"/>
  <c r="E738" i="11" s="1"/>
  <c r="E739" i="11" s="1"/>
  <c r="E740" i="11" s="1"/>
  <c r="E741" i="11" s="1"/>
  <c r="E742" i="11" s="1"/>
  <c r="E743" i="11" s="1"/>
  <c r="E744" i="11" s="1"/>
  <c r="E745" i="11" s="1"/>
  <c r="E746" i="11" s="1"/>
  <c r="E747" i="11" s="1"/>
  <c r="E748" i="11" s="1"/>
  <c r="E749" i="11" s="1"/>
  <c r="E750" i="11" s="1"/>
  <c r="E751" i="11" s="1"/>
  <c r="E752" i="11" s="1"/>
  <c r="E753" i="11" s="1"/>
  <c r="E754" i="11" s="1"/>
  <c r="E755" i="11" s="1"/>
  <c r="E756" i="11" s="1"/>
  <c r="E757" i="11" s="1"/>
  <c r="E758" i="11" s="1"/>
  <c r="E759" i="11" s="1"/>
  <c r="E760" i="11" s="1"/>
  <c r="E761" i="11" s="1"/>
  <c r="E762" i="11" s="1"/>
  <c r="E763" i="11" s="1"/>
  <c r="E764" i="11" s="1"/>
  <c r="E765" i="11" s="1"/>
  <c r="E766" i="11" s="1"/>
  <c r="E767" i="11" s="1"/>
  <c r="E768" i="11" s="1"/>
  <c r="E769" i="11" s="1"/>
  <c r="E770" i="11" s="1"/>
  <c r="E771" i="11" s="1"/>
  <c r="E772" i="11" s="1"/>
  <c r="E773" i="11" s="1"/>
  <c r="E774" i="11" s="1"/>
  <c r="E775" i="11" s="1"/>
  <c r="E776" i="11" s="1"/>
  <c r="E777" i="11" s="1"/>
  <c r="E778" i="11" s="1"/>
  <c r="E779" i="11" s="1"/>
  <c r="E780" i="11" s="1"/>
  <c r="E781" i="11" s="1"/>
  <c r="E782" i="11" s="1"/>
  <c r="E783" i="11" s="1"/>
  <c r="E784" i="11" s="1"/>
  <c r="E785" i="11" s="1"/>
  <c r="E786" i="11" s="1"/>
  <c r="E787" i="11" s="1"/>
  <c r="E788" i="11" s="1"/>
  <c r="E789" i="11" s="1"/>
  <c r="E790" i="11" s="1"/>
  <c r="E791" i="11" s="1"/>
  <c r="E792" i="11" s="1"/>
  <c r="E793" i="11" s="1"/>
  <c r="E794" i="11" s="1"/>
  <c r="E795" i="11" s="1"/>
  <c r="E796" i="11" s="1"/>
  <c r="E797" i="11" s="1"/>
  <c r="E798" i="11" s="1"/>
  <c r="E799" i="11" s="1"/>
  <c r="E800" i="11" s="1"/>
  <c r="E801" i="11" s="1"/>
  <c r="E802" i="11" s="1"/>
  <c r="E803" i="11" s="1"/>
  <c r="E804" i="11" s="1"/>
  <c r="E805" i="11" s="1"/>
  <c r="E806" i="11" s="1"/>
  <c r="E807" i="11" s="1"/>
  <c r="E808" i="11" s="1"/>
  <c r="E809" i="11" s="1"/>
  <c r="E810" i="11" s="1"/>
  <c r="E811" i="11" s="1"/>
  <c r="E812" i="11" s="1"/>
  <c r="E813" i="11" s="1"/>
  <c r="E814" i="11" s="1"/>
  <c r="E815" i="11" s="1"/>
  <c r="E816" i="11" s="1"/>
  <c r="E817" i="11" s="1"/>
  <c r="E818" i="11" s="1"/>
  <c r="E819" i="11" s="1"/>
  <c r="E820" i="11" s="1"/>
  <c r="E821" i="11" s="1"/>
  <c r="E822" i="11" s="1"/>
  <c r="E823" i="11" s="1"/>
  <c r="E824" i="11" s="1"/>
  <c r="E825" i="11" s="1"/>
  <c r="E826" i="11" s="1"/>
  <c r="E827" i="11" s="1"/>
  <c r="E828" i="11" s="1"/>
  <c r="E829" i="11" s="1"/>
  <c r="E830" i="11" s="1"/>
  <c r="E831" i="11" s="1"/>
  <c r="E832" i="11" s="1"/>
  <c r="E833" i="11" s="1"/>
  <c r="E834" i="11" s="1"/>
  <c r="E835" i="11" s="1"/>
  <c r="E836" i="11" s="1"/>
  <c r="E837" i="11" s="1"/>
  <c r="E838" i="11" s="1"/>
  <c r="E839" i="11" s="1"/>
  <c r="E840" i="11" s="1"/>
  <c r="E841" i="11" s="1"/>
  <c r="E842" i="11" s="1"/>
  <c r="E843" i="11" s="1"/>
  <c r="E844" i="11" s="1"/>
  <c r="E845" i="11" s="1"/>
  <c r="E846" i="11" s="1"/>
  <c r="E847" i="11" s="1"/>
  <c r="E848" i="11" s="1"/>
  <c r="E849" i="11" s="1"/>
  <c r="E850" i="11" s="1"/>
  <c r="E851" i="11" s="1"/>
  <c r="E852" i="11" s="1"/>
  <c r="E853" i="11" s="1"/>
  <c r="E854" i="11" s="1"/>
  <c r="E855" i="11" s="1"/>
  <c r="E856" i="11" s="1"/>
  <c r="E857" i="11" s="1"/>
  <c r="E858" i="11" s="1"/>
  <c r="E859" i="11" s="1"/>
  <c r="E860" i="11" s="1"/>
  <c r="E861" i="11" s="1"/>
  <c r="E862" i="11" s="1"/>
  <c r="E863" i="11" s="1"/>
  <c r="E864" i="11" s="1"/>
  <c r="E865" i="11" s="1"/>
  <c r="E866" i="11" s="1"/>
  <c r="E867" i="11" s="1"/>
  <c r="E868" i="11" s="1"/>
  <c r="E869" i="11" s="1"/>
  <c r="E870" i="11" s="1"/>
  <c r="E871" i="11" s="1"/>
  <c r="E872" i="11" s="1"/>
  <c r="E873" i="11" s="1"/>
  <c r="E874" i="11" s="1"/>
  <c r="E875" i="11" s="1"/>
  <c r="E876" i="11" s="1"/>
  <c r="E877" i="11" s="1"/>
  <c r="E878" i="11" s="1"/>
  <c r="E879" i="11" s="1"/>
  <c r="E880" i="11" s="1"/>
  <c r="E881" i="11" s="1"/>
  <c r="E882" i="11" s="1"/>
  <c r="E883" i="11" s="1"/>
  <c r="E884" i="11" s="1"/>
  <c r="E885" i="11" s="1"/>
  <c r="E886" i="11" s="1"/>
  <c r="E887" i="11" s="1"/>
  <c r="E888" i="11" s="1"/>
  <c r="E889" i="11" s="1"/>
  <c r="E890" i="11" s="1"/>
  <c r="E891" i="11" s="1"/>
  <c r="E892" i="11" s="1"/>
  <c r="E893" i="11" s="1"/>
  <c r="E894" i="11" s="1"/>
  <c r="E895" i="11" s="1"/>
  <c r="E896" i="11" s="1"/>
  <c r="E897" i="11" s="1"/>
  <c r="E898" i="11" s="1"/>
  <c r="E899" i="11" s="1"/>
  <c r="E900" i="11" s="1"/>
  <c r="E901" i="11" s="1"/>
  <c r="E902" i="11" s="1"/>
  <c r="E903" i="11" s="1"/>
  <c r="E904" i="11" s="1"/>
  <c r="E905" i="11" s="1"/>
  <c r="E906" i="11" s="1"/>
  <c r="E907" i="11" s="1"/>
  <c r="E908" i="11" s="1"/>
  <c r="E909" i="11" s="1"/>
  <c r="E910" i="11" s="1"/>
  <c r="E911" i="11" s="1"/>
  <c r="E912" i="11" s="1"/>
  <c r="E913" i="11" s="1"/>
  <c r="E914" i="11" s="1"/>
  <c r="E915" i="11" s="1"/>
  <c r="E916" i="11" s="1"/>
  <c r="E917" i="11" s="1"/>
  <c r="E918" i="11" s="1"/>
  <c r="E919" i="11" s="1"/>
  <c r="E920" i="11" s="1"/>
  <c r="E921" i="11" s="1"/>
  <c r="E922" i="11" s="1"/>
  <c r="E923" i="11" s="1"/>
  <c r="E924" i="11" s="1"/>
  <c r="E925" i="11" s="1"/>
  <c r="E926" i="11" s="1"/>
  <c r="E927" i="11" s="1"/>
  <c r="E928" i="11" s="1"/>
  <c r="E929" i="11" s="1"/>
  <c r="E930" i="11" s="1"/>
  <c r="E931" i="11" s="1"/>
  <c r="E932" i="11" s="1"/>
  <c r="E933" i="11" s="1"/>
  <c r="E934" i="11" s="1"/>
  <c r="E935" i="11" s="1"/>
  <c r="E936" i="11" s="1"/>
  <c r="E937" i="11" s="1"/>
  <c r="E938" i="11" s="1"/>
  <c r="E939" i="11" s="1"/>
  <c r="E940" i="11" s="1"/>
  <c r="E941" i="11" s="1"/>
  <c r="E942" i="11" s="1"/>
  <c r="E943" i="11" s="1"/>
  <c r="E944" i="11" s="1"/>
  <c r="E945" i="11" s="1"/>
  <c r="E946" i="11" s="1"/>
  <c r="E947" i="11" s="1"/>
  <c r="E948" i="11" s="1"/>
  <c r="E949" i="11" s="1"/>
  <c r="E950" i="11" s="1"/>
  <c r="E951" i="11" s="1"/>
  <c r="E952" i="11" s="1"/>
  <c r="E953" i="11" s="1"/>
  <c r="E954" i="11" s="1"/>
  <c r="E955" i="11" s="1"/>
  <c r="E956" i="11" s="1"/>
  <c r="E957" i="11" s="1"/>
  <c r="E958" i="11" s="1"/>
  <c r="E959" i="11" s="1"/>
  <c r="E960" i="11" s="1"/>
  <c r="E961" i="11" s="1"/>
  <c r="E962" i="11" s="1"/>
  <c r="E963" i="11" s="1"/>
  <c r="E964" i="11" s="1"/>
  <c r="E965" i="11" s="1"/>
  <c r="E966" i="11" s="1"/>
  <c r="E967" i="11" s="1"/>
  <c r="E968" i="11" s="1"/>
  <c r="E969" i="11" s="1"/>
  <c r="E970" i="11" s="1"/>
  <c r="E971" i="11" s="1"/>
  <c r="E972" i="11" s="1"/>
  <c r="E973" i="11" s="1"/>
  <c r="E974" i="11" s="1"/>
  <c r="E975" i="11" s="1"/>
  <c r="E976" i="11" s="1"/>
  <c r="E977" i="11" s="1"/>
  <c r="E978" i="11" s="1"/>
  <c r="E979" i="11" s="1"/>
  <c r="E980" i="11" s="1"/>
  <c r="E981" i="11" s="1"/>
  <c r="E982" i="11" s="1"/>
  <c r="E983" i="11" s="1"/>
  <c r="E984" i="11" s="1"/>
  <c r="E985" i="11" s="1"/>
  <c r="E986" i="11" s="1"/>
  <c r="E987" i="11" s="1"/>
  <c r="E988" i="11" s="1"/>
  <c r="E989" i="11" s="1"/>
  <c r="E990" i="11" s="1"/>
  <c r="E991" i="11" s="1"/>
  <c r="E992" i="11" s="1"/>
  <c r="E993" i="11" s="1"/>
  <c r="E994" i="11" s="1"/>
  <c r="E995" i="11" s="1"/>
  <c r="E996" i="11" s="1"/>
  <c r="E997" i="11" s="1"/>
  <c r="E998" i="11" s="1"/>
  <c r="E999" i="11" s="1"/>
  <c r="E1000" i="11" s="1"/>
  <c r="E1001" i="11" s="1"/>
  <c r="E1002" i="11" s="1"/>
  <c r="I1" i="11"/>
  <c r="C11" i="10"/>
  <c r="F11" i="10" s="1"/>
  <c r="A11" i="10"/>
  <c r="A12" i="10" s="1"/>
  <c r="A13" i="10" s="1"/>
  <c r="E10" i="10"/>
  <c r="E11" i="10" s="1"/>
  <c r="E12" i="10" s="1"/>
  <c r="E13" i="10" s="1"/>
  <c r="E14" i="10" s="1"/>
  <c r="E15" i="10" s="1"/>
  <c r="E16" i="10" s="1"/>
  <c r="E17" i="10" s="1"/>
  <c r="E18" i="10" s="1"/>
  <c r="E19" i="10" s="1"/>
  <c r="E20" i="10" s="1"/>
  <c r="E21" i="10" s="1"/>
  <c r="E22" i="10" s="1"/>
  <c r="E23" i="10" s="1"/>
  <c r="E24" i="10" s="1"/>
  <c r="E25" i="10" s="1"/>
  <c r="E26" i="10" s="1"/>
  <c r="E27" i="10" s="1"/>
  <c r="E28" i="10" s="1"/>
  <c r="E29" i="10" s="1"/>
  <c r="E30" i="10" s="1"/>
  <c r="E31" i="10" s="1"/>
  <c r="E32" i="10" s="1"/>
  <c r="E33" i="10" s="1"/>
  <c r="E34" i="10" s="1"/>
  <c r="E35" i="10" s="1"/>
  <c r="E36" i="10" s="1"/>
  <c r="E37" i="10" s="1"/>
  <c r="E38" i="10" s="1"/>
  <c r="E39" i="10" s="1"/>
  <c r="E40" i="10" s="1"/>
  <c r="E41" i="10" s="1"/>
  <c r="E42" i="10" s="1"/>
  <c r="E43" i="10" s="1"/>
  <c r="E44" i="10" s="1"/>
  <c r="E45" i="10" s="1"/>
  <c r="E46" i="10" s="1"/>
  <c r="E47" i="10" s="1"/>
  <c r="E48" i="10" s="1"/>
  <c r="E49" i="10" s="1"/>
  <c r="E50" i="10" s="1"/>
  <c r="E51" i="10" s="1"/>
  <c r="E52" i="10" s="1"/>
  <c r="E53" i="10" s="1"/>
  <c r="E54" i="10" s="1"/>
  <c r="E55" i="10" s="1"/>
  <c r="E56" i="10" s="1"/>
  <c r="E57" i="10" s="1"/>
  <c r="E58" i="10" s="1"/>
  <c r="E59" i="10" s="1"/>
  <c r="E60" i="10" s="1"/>
  <c r="E61" i="10" s="1"/>
  <c r="E62" i="10" s="1"/>
  <c r="E63" i="10" s="1"/>
  <c r="E64" i="10" s="1"/>
  <c r="E65" i="10" s="1"/>
  <c r="E66" i="10" s="1"/>
  <c r="E67" i="10" s="1"/>
  <c r="E68" i="10" s="1"/>
  <c r="E69" i="10" s="1"/>
  <c r="E70" i="10" s="1"/>
  <c r="E71" i="10" s="1"/>
  <c r="E72" i="10" s="1"/>
  <c r="E73" i="10" s="1"/>
  <c r="E74" i="10" s="1"/>
  <c r="E75" i="10" s="1"/>
  <c r="E76" i="10" s="1"/>
  <c r="E77" i="10" s="1"/>
  <c r="E78" i="10" s="1"/>
  <c r="E79" i="10" s="1"/>
  <c r="E80" i="10" s="1"/>
  <c r="E81" i="10" s="1"/>
  <c r="E82" i="10" s="1"/>
  <c r="E83" i="10" s="1"/>
  <c r="E84" i="10" s="1"/>
  <c r="E85" i="10" s="1"/>
  <c r="E86" i="10" s="1"/>
  <c r="E87" i="10" s="1"/>
  <c r="E88" i="10" s="1"/>
  <c r="E89" i="10" s="1"/>
  <c r="E90" i="10" s="1"/>
  <c r="E91" i="10" s="1"/>
  <c r="E92" i="10" s="1"/>
  <c r="E93" i="10" s="1"/>
  <c r="E94" i="10" s="1"/>
  <c r="E95" i="10" s="1"/>
  <c r="E96" i="10" s="1"/>
  <c r="E97" i="10" s="1"/>
  <c r="E98" i="10" s="1"/>
  <c r="E99" i="10" s="1"/>
  <c r="E100" i="10" s="1"/>
  <c r="E101" i="10" s="1"/>
  <c r="E102" i="10" s="1"/>
  <c r="E103" i="10" s="1"/>
  <c r="E104" i="10" s="1"/>
  <c r="E105" i="10" s="1"/>
  <c r="E106" i="10" s="1"/>
  <c r="E107" i="10" s="1"/>
  <c r="E108" i="10" s="1"/>
  <c r="E109" i="10" s="1"/>
  <c r="E110" i="10" s="1"/>
  <c r="E111" i="10" s="1"/>
  <c r="E112" i="10" s="1"/>
  <c r="E113" i="10" s="1"/>
  <c r="E114" i="10" s="1"/>
  <c r="E115" i="10" s="1"/>
  <c r="E116" i="10" s="1"/>
  <c r="E117" i="10" s="1"/>
  <c r="E118" i="10" s="1"/>
  <c r="E119" i="10" s="1"/>
  <c r="E120" i="10" s="1"/>
  <c r="E121" i="10" s="1"/>
  <c r="E122" i="10" s="1"/>
  <c r="E123" i="10" s="1"/>
  <c r="E124" i="10" s="1"/>
  <c r="E125" i="10" s="1"/>
  <c r="E126" i="10" s="1"/>
  <c r="E127" i="10" s="1"/>
  <c r="E128" i="10" s="1"/>
  <c r="E129" i="10" s="1"/>
  <c r="E130" i="10" s="1"/>
  <c r="E131" i="10" s="1"/>
  <c r="E132" i="10" s="1"/>
  <c r="E133" i="10" s="1"/>
  <c r="E134" i="10" s="1"/>
  <c r="E135" i="10" s="1"/>
  <c r="E136" i="10" s="1"/>
  <c r="E137" i="10" s="1"/>
  <c r="E138" i="10" s="1"/>
  <c r="E139" i="10" s="1"/>
  <c r="E140" i="10" s="1"/>
  <c r="E141" i="10" s="1"/>
  <c r="E142" i="10" s="1"/>
  <c r="E143" i="10" s="1"/>
  <c r="E144" i="10" s="1"/>
  <c r="E145" i="10" s="1"/>
  <c r="E146" i="10" s="1"/>
  <c r="E147" i="10" s="1"/>
  <c r="E148" i="10" s="1"/>
  <c r="E149" i="10" s="1"/>
  <c r="E150" i="10" s="1"/>
  <c r="E151" i="10" s="1"/>
  <c r="E152" i="10" s="1"/>
  <c r="E153" i="10" s="1"/>
  <c r="E154" i="10" s="1"/>
  <c r="E155" i="10" s="1"/>
  <c r="E156" i="10" s="1"/>
  <c r="E157" i="10" s="1"/>
  <c r="E158" i="10" s="1"/>
  <c r="E159" i="10" s="1"/>
  <c r="E160" i="10" s="1"/>
  <c r="E161" i="10" s="1"/>
  <c r="E162" i="10" s="1"/>
  <c r="E163" i="10" s="1"/>
  <c r="E164" i="10" s="1"/>
  <c r="E165" i="10" s="1"/>
  <c r="E166" i="10" s="1"/>
  <c r="E167" i="10" s="1"/>
  <c r="E168" i="10" s="1"/>
  <c r="E169" i="10" s="1"/>
  <c r="E170" i="10" s="1"/>
  <c r="E171" i="10" s="1"/>
  <c r="E172" i="10" s="1"/>
  <c r="E173" i="10" s="1"/>
  <c r="E174" i="10" s="1"/>
  <c r="E175" i="10" s="1"/>
  <c r="E176" i="10" s="1"/>
  <c r="E177" i="10" s="1"/>
  <c r="E178" i="10" s="1"/>
  <c r="E179" i="10" s="1"/>
  <c r="E180" i="10" s="1"/>
  <c r="E181" i="10" s="1"/>
  <c r="E182" i="10" s="1"/>
  <c r="E183" i="10" s="1"/>
  <c r="E184" i="10" s="1"/>
  <c r="E185" i="10" s="1"/>
  <c r="E186" i="10" s="1"/>
  <c r="E187" i="10" s="1"/>
  <c r="E188" i="10" s="1"/>
  <c r="E189" i="10" s="1"/>
  <c r="E190" i="10" s="1"/>
  <c r="E191" i="10" s="1"/>
  <c r="E192" i="10" s="1"/>
  <c r="E193" i="10" s="1"/>
  <c r="E194" i="10" s="1"/>
  <c r="E195" i="10" s="1"/>
  <c r="E196" i="10" s="1"/>
  <c r="E197" i="10" s="1"/>
  <c r="E198" i="10" s="1"/>
  <c r="E199" i="10" s="1"/>
  <c r="E200" i="10" s="1"/>
  <c r="E201" i="10" s="1"/>
  <c r="E202" i="10" s="1"/>
  <c r="E203" i="10" s="1"/>
  <c r="E204" i="10" s="1"/>
  <c r="E205" i="10" s="1"/>
  <c r="E206" i="10" s="1"/>
  <c r="E207" i="10" s="1"/>
  <c r="E208" i="10" s="1"/>
  <c r="E209" i="10" s="1"/>
  <c r="E210" i="10" s="1"/>
  <c r="E211" i="10" s="1"/>
  <c r="E212" i="10" s="1"/>
  <c r="E213" i="10" s="1"/>
  <c r="E214" i="10" s="1"/>
  <c r="E215" i="10" s="1"/>
  <c r="E216" i="10" s="1"/>
  <c r="E217" i="10" s="1"/>
  <c r="E218" i="10" s="1"/>
  <c r="E219" i="10" s="1"/>
  <c r="E220" i="10" s="1"/>
  <c r="E221" i="10" s="1"/>
  <c r="E222" i="10" s="1"/>
  <c r="E223" i="10" s="1"/>
  <c r="E224" i="10" s="1"/>
  <c r="E225" i="10" s="1"/>
  <c r="E226" i="10" s="1"/>
  <c r="E227" i="10" s="1"/>
  <c r="E228" i="10" s="1"/>
  <c r="E229" i="10" s="1"/>
  <c r="E230" i="10" s="1"/>
  <c r="E231" i="10" s="1"/>
  <c r="E232" i="10" s="1"/>
  <c r="E233" i="10" s="1"/>
  <c r="E234" i="10" s="1"/>
  <c r="E235" i="10" s="1"/>
  <c r="E236" i="10" s="1"/>
  <c r="E237" i="10" s="1"/>
  <c r="E238" i="10" s="1"/>
  <c r="E239" i="10" s="1"/>
  <c r="E240" i="10" s="1"/>
  <c r="E241" i="10" s="1"/>
  <c r="E242" i="10" s="1"/>
  <c r="E243" i="10" s="1"/>
  <c r="E244" i="10" s="1"/>
  <c r="E245" i="10" s="1"/>
  <c r="E246" i="10" s="1"/>
  <c r="E247" i="10" s="1"/>
  <c r="E248" i="10" s="1"/>
  <c r="E249" i="10" s="1"/>
  <c r="E250" i="10" s="1"/>
  <c r="E251" i="10" s="1"/>
  <c r="E252" i="10" s="1"/>
  <c r="E253" i="10" s="1"/>
  <c r="E254" i="10" s="1"/>
  <c r="E255" i="10" s="1"/>
  <c r="E256" i="10" s="1"/>
  <c r="E257" i="10" s="1"/>
  <c r="E258" i="10" s="1"/>
  <c r="E259" i="10" s="1"/>
  <c r="E260" i="10" s="1"/>
  <c r="E261" i="10" s="1"/>
  <c r="E262" i="10" s="1"/>
  <c r="E263" i="10" s="1"/>
  <c r="E264" i="10" s="1"/>
  <c r="E265" i="10" s="1"/>
  <c r="E266" i="10" s="1"/>
  <c r="E267" i="10" s="1"/>
  <c r="E268" i="10" s="1"/>
  <c r="E269" i="10" s="1"/>
  <c r="E270" i="10" s="1"/>
  <c r="E271" i="10" s="1"/>
  <c r="E272" i="10" s="1"/>
  <c r="E273" i="10" s="1"/>
  <c r="E274" i="10" s="1"/>
  <c r="E275" i="10" s="1"/>
  <c r="E276" i="10" s="1"/>
  <c r="E277" i="10" s="1"/>
  <c r="E278" i="10" s="1"/>
  <c r="E279" i="10" s="1"/>
  <c r="E280" i="10" s="1"/>
  <c r="E281" i="10" s="1"/>
  <c r="E282" i="10" s="1"/>
  <c r="E283" i="10" s="1"/>
  <c r="E284" i="10" s="1"/>
  <c r="E285" i="10" s="1"/>
  <c r="E286" i="10" s="1"/>
  <c r="E287" i="10" s="1"/>
  <c r="E288" i="10" s="1"/>
  <c r="E289" i="10" s="1"/>
  <c r="E290" i="10" s="1"/>
  <c r="E291" i="10" s="1"/>
  <c r="E292" i="10" s="1"/>
  <c r="E293" i="10" s="1"/>
  <c r="E294" i="10" s="1"/>
  <c r="E295" i="10" s="1"/>
  <c r="E296" i="10" s="1"/>
  <c r="E297" i="10" s="1"/>
  <c r="E298" i="10" s="1"/>
  <c r="E299" i="10" s="1"/>
  <c r="E300" i="10" s="1"/>
  <c r="E301" i="10" s="1"/>
  <c r="E302" i="10" s="1"/>
  <c r="E303" i="10" s="1"/>
  <c r="E304" i="10" s="1"/>
  <c r="E305" i="10" s="1"/>
  <c r="E306" i="10" s="1"/>
  <c r="E307" i="10" s="1"/>
  <c r="E308" i="10" s="1"/>
  <c r="E309" i="10" s="1"/>
  <c r="E310" i="10" s="1"/>
  <c r="E311" i="10" s="1"/>
  <c r="E312" i="10" s="1"/>
  <c r="E313" i="10" s="1"/>
  <c r="E314" i="10" s="1"/>
  <c r="E315" i="10" s="1"/>
  <c r="E316" i="10" s="1"/>
  <c r="E317" i="10" s="1"/>
  <c r="E318" i="10" s="1"/>
  <c r="E319" i="10" s="1"/>
  <c r="E320" i="10" s="1"/>
  <c r="E321" i="10" s="1"/>
  <c r="E322" i="10" s="1"/>
  <c r="E323" i="10" s="1"/>
  <c r="E324" i="10" s="1"/>
  <c r="E325" i="10" s="1"/>
  <c r="E326" i="10" s="1"/>
  <c r="E327" i="10" s="1"/>
  <c r="E328" i="10" s="1"/>
  <c r="E329" i="10" s="1"/>
  <c r="E330" i="10" s="1"/>
  <c r="E331" i="10" s="1"/>
  <c r="E332" i="10" s="1"/>
  <c r="E333" i="10" s="1"/>
  <c r="E334" i="10" s="1"/>
  <c r="E335" i="10" s="1"/>
  <c r="E336" i="10" s="1"/>
  <c r="E337" i="10" s="1"/>
  <c r="E338" i="10" s="1"/>
  <c r="E339" i="10" s="1"/>
  <c r="E340" i="10" s="1"/>
  <c r="E341" i="10" s="1"/>
  <c r="E342" i="10" s="1"/>
  <c r="E343" i="10" s="1"/>
  <c r="E344" i="10" s="1"/>
  <c r="E345" i="10" s="1"/>
  <c r="E346" i="10" s="1"/>
  <c r="E347" i="10" s="1"/>
  <c r="E348" i="10" s="1"/>
  <c r="E349" i="10" s="1"/>
  <c r="E350" i="10" s="1"/>
  <c r="E351" i="10" s="1"/>
  <c r="E352" i="10" s="1"/>
  <c r="E353" i="10" s="1"/>
  <c r="E354" i="10" s="1"/>
  <c r="E355" i="10" s="1"/>
  <c r="E356" i="10" s="1"/>
  <c r="E357" i="10" s="1"/>
  <c r="E358" i="10" s="1"/>
  <c r="E359" i="10" s="1"/>
  <c r="E360" i="10" s="1"/>
  <c r="E361" i="10" s="1"/>
  <c r="E362" i="10" s="1"/>
  <c r="E363" i="10" s="1"/>
  <c r="E364" i="10" s="1"/>
  <c r="E365" i="10" s="1"/>
  <c r="E366" i="10" s="1"/>
  <c r="E367" i="10" s="1"/>
  <c r="E368" i="10" s="1"/>
  <c r="E369" i="10" s="1"/>
  <c r="E370" i="10" s="1"/>
  <c r="E371" i="10" s="1"/>
  <c r="E372" i="10" s="1"/>
  <c r="E373" i="10" s="1"/>
  <c r="E374" i="10" s="1"/>
  <c r="E375" i="10" s="1"/>
  <c r="E376" i="10" s="1"/>
  <c r="E377" i="10" s="1"/>
  <c r="E378" i="10" s="1"/>
  <c r="E379" i="10" s="1"/>
  <c r="E380" i="10" s="1"/>
  <c r="E381" i="10" s="1"/>
  <c r="E382" i="10" s="1"/>
  <c r="E383" i="10" s="1"/>
  <c r="E384" i="10" s="1"/>
  <c r="E385" i="10" s="1"/>
  <c r="E386" i="10" s="1"/>
  <c r="E387" i="10" s="1"/>
  <c r="E388" i="10" s="1"/>
  <c r="E389" i="10" s="1"/>
  <c r="E390" i="10" s="1"/>
  <c r="E391" i="10" s="1"/>
  <c r="E392" i="10" s="1"/>
  <c r="E393" i="10" s="1"/>
  <c r="E394" i="10" s="1"/>
  <c r="E395" i="10" s="1"/>
  <c r="E396" i="10" s="1"/>
  <c r="E397" i="10" s="1"/>
  <c r="E398" i="10" s="1"/>
  <c r="E399" i="10" s="1"/>
  <c r="E400" i="10" s="1"/>
  <c r="E401" i="10" s="1"/>
  <c r="E402" i="10" s="1"/>
  <c r="E403" i="10" s="1"/>
  <c r="E404" i="10" s="1"/>
  <c r="E405" i="10" s="1"/>
  <c r="E406" i="10" s="1"/>
  <c r="E407" i="10" s="1"/>
  <c r="E408" i="10" s="1"/>
  <c r="E409" i="10" s="1"/>
  <c r="E410" i="10" s="1"/>
  <c r="E411" i="10" s="1"/>
  <c r="E412" i="10" s="1"/>
  <c r="E413" i="10" s="1"/>
  <c r="E414" i="10" s="1"/>
  <c r="E415" i="10" s="1"/>
  <c r="E416" i="10" s="1"/>
  <c r="E417" i="10" s="1"/>
  <c r="E418" i="10" s="1"/>
  <c r="E419" i="10" s="1"/>
  <c r="E420" i="10" s="1"/>
  <c r="E421" i="10" s="1"/>
  <c r="E422" i="10" s="1"/>
  <c r="E423" i="10" s="1"/>
  <c r="E424" i="10" s="1"/>
  <c r="E425" i="10" s="1"/>
  <c r="E426" i="10" s="1"/>
  <c r="E427" i="10" s="1"/>
  <c r="E428" i="10" s="1"/>
  <c r="E429" i="10" s="1"/>
  <c r="E430" i="10" s="1"/>
  <c r="E431" i="10" s="1"/>
  <c r="E432" i="10" s="1"/>
  <c r="E433" i="10" s="1"/>
  <c r="E434" i="10" s="1"/>
  <c r="E435" i="10" s="1"/>
  <c r="E436" i="10" s="1"/>
  <c r="E437" i="10" s="1"/>
  <c r="E438" i="10" s="1"/>
  <c r="E439" i="10" s="1"/>
  <c r="E440" i="10" s="1"/>
  <c r="E441" i="10" s="1"/>
  <c r="E442" i="10" s="1"/>
  <c r="E443" i="10" s="1"/>
  <c r="E444" i="10" s="1"/>
  <c r="E445" i="10" s="1"/>
  <c r="E446" i="10" s="1"/>
  <c r="E447" i="10" s="1"/>
  <c r="E448" i="10" s="1"/>
  <c r="E449" i="10" s="1"/>
  <c r="E450" i="10" s="1"/>
  <c r="E451" i="10" s="1"/>
  <c r="E452" i="10" s="1"/>
  <c r="E453" i="10" s="1"/>
  <c r="E454" i="10" s="1"/>
  <c r="E455" i="10" s="1"/>
  <c r="E456" i="10" s="1"/>
  <c r="E457" i="10" s="1"/>
  <c r="E458" i="10" s="1"/>
  <c r="E459" i="10" s="1"/>
  <c r="E460" i="10" s="1"/>
  <c r="E461" i="10" s="1"/>
  <c r="E462" i="10" s="1"/>
  <c r="E463" i="10" s="1"/>
  <c r="E464" i="10" s="1"/>
  <c r="E465" i="10" s="1"/>
  <c r="E466" i="10" s="1"/>
  <c r="E467" i="10" s="1"/>
  <c r="E468" i="10" s="1"/>
  <c r="E469" i="10" s="1"/>
  <c r="E470" i="10" s="1"/>
  <c r="E471" i="10" s="1"/>
  <c r="E472" i="10" s="1"/>
  <c r="E473" i="10" s="1"/>
  <c r="E474" i="10" s="1"/>
  <c r="E475" i="10" s="1"/>
  <c r="E476" i="10" s="1"/>
  <c r="E477" i="10" s="1"/>
  <c r="E478" i="10" s="1"/>
  <c r="E479" i="10" s="1"/>
  <c r="E480" i="10" s="1"/>
  <c r="E481" i="10" s="1"/>
  <c r="E482" i="10" s="1"/>
  <c r="E483" i="10" s="1"/>
  <c r="E484" i="10" s="1"/>
  <c r="E485" i="10" s="1"/>
  <c r="E486" i="10" s="1"/>
  <c r="E487" i="10" s="1"/>
  <c r="E488" i="10" s="1"/>
  <c r="E489" i="10" s="1"/>
  <c r="E490" i="10" s="1"/>
  <c r="E491" i="10" s="1"/>
  <c r="E492" i="10" s="1"/>
  <c r="E493" i="10" s="1"/>
  <c r="E494" i="10" s="1"/>
  <c r="E495" i="10" s="1"/>
  <c r="E496" i="10" s="1"/>
  <c r="E497" i="10" s="1"/>
  <c r="E498" i="10" s="1"/>
  <c r="E499" i="10" s="1"/>
  <c r="E500" i="10" s="1"/>
  <c r="E501" i="10" s="1"/>
  <c r="E502" i="10" s="1"/>
  <c r="E503" i="10" s="1"/>
  <c r="E504" i="10" s="1"/>
  <c r="E505" i="10" s="1"/>
  <c r="E506" i="10" s="1"/>
  <c r="E507" i="10" s="1"/>
  <c r="E508" i="10" s="1"/>
  <c r="E509" i="10" s="1"/>
  <c r="E510" i="10" s="1"/>
  <c r="E511" i="10" s="1"/>
  <c r="E512" i="10" s="1"/>
  <c r="E513" i="10" s="1"/>
  <c r="E514" i="10" s="1"/>
  <c r="E515" i="10" s="1"/>
  <c r="E516" i="10" s="1"/>
  <c r="E517" i="10" s="1"/>
  <c r="E518" i="10" s="1"/>
  <c r="E519" i="10" s="1"/>
  <c r="E520" i="10" s="1"/>
  <c r="E521" i="10" s="1"/>
  <c r="E522" i="10" s="1"/>
  <c r="E523" i="10" s="1"/>
  <c r="E524" i="10" s="1"/>
  <c r="E525" i="10" s="1"/>
  <c r="E526" i="10" s="1"/>
  <c r="E527" i="10" s="1"/>
  <c r="E528" i="10" s="1"/>
  <c r="E529" i="10" s="1"/>
  <c r="E530" i="10" s="1"/>
  <c r="E531" i="10" s="1"/>
  <c r="E532" i="10" s="1"/>
  <c r="E533" i="10" s="1"/>
  <c r="E534" i="10" s="1"/>
  <c r="E535" i="10" s="1"/>
  <c r="E536" i="10" s="1"/>
  <c r="E537" i="10" s="1"/>
  <c r="E538" i="10" s="1"/>
  <c r="E539" i="10" s="1"/>
  <c r="E540" i="10" s="1"/>
  <c r="E541" i="10" s="1"/>
  <c r="E542" i="10" s="1"/>
  <c r="E543" i="10" s="1"/>
  <c r="E544" i="10" s="1"/>
  <c r="E545" i="10" s="1"/>
  <c r="E546" i="10" s="1"/>
  <c r="E547" i="10" s="1"/>
  <c r="E548" i="10" s="1"/>
  <c r="E549" i="10" s="1"/>
  <c r="E550" i="10" s="1"/>
  <c r="E551" i="10" s="1"/>
  <c r="E552" i="10" s="1"/>
  <c r="E553" i="10" s="1"/>
  <c r="E554" i="10" s="1"/>
  <c r="E555" i="10" s="1"/>
  <c r="E556" i="10" s="1"/>
  <c r="E557" i="10" s="1"/>
  <c r="E558" i="10" s="1"/>
  <c r="E559" i="10" s="1"/>
  <c r="E560" i="10" s="1"/>
  <c r="E561" i="10" s="1"/>
  <c r="E562" i="10" s="1"/>
  <c r="E563" i="10" s="1"/>
  <c r="E564" i="10" s="1"/>
  <c r="E565" i="10" s="1"/>
  <c r="E566" i="10" s="1"/>
  <c r="E567" i="10" s="1"/>
  <c r="E568" i="10" s="1"/>
  <c r="E569" i="10" s="1"/>
  <c r="E570" i="10" s="1"/>
  <c r="E571" i="10" s="1"/>
  <c r="E572" i="10" s="1"/>
  <c r="E573" i="10" s="1"/>
  <c r="E574" i="10" s="1"/>
  <c r="E575" i="10" s="1"/>
  <c r="E576" i="10" s="1"/>
  <c r="E577" i="10" s="1"/>
  <c r="E578" i="10" s="1"/>
  <c r="E579" i="10" s="1"/>
  <c r="E580" i="10" s="1"/>
  <c r="E581" i="10" s="1"/>
  <c r="E582" i="10" s="1"/>
  <c r="E583" i="10" s="1"/>
  <c r="E584" i="10" s="1"/>
  <c r="E585" i="10" s="1"/>
  <c r="E586" i="10" s="1"/>
  <c r="E587" i="10" s="1"/>
  <c r="E588" i="10" s="1"/>
  <c r="E589" i="10" s="1"/>
  <c r="E590" i="10" s="1"/>
  <c r="E591" i="10" s="1"/>
  <c r="E592" i="10" s="1"/>
  <c r="E593" i="10" s="1"/>
  <c r="E594" i="10" s="1"/>
  <c r="E595" i="10" s="1"/>
  <c r="E596" i="10" s="1"/>
  <c r="E597" i="10" s="1"/>
  <c r="E598" i="10" s="1"/>
  <c r="E599" i="10" s="1"/>
  <c r="E600" i="10" s="1"/>
  <c r="E601" i="10" s="1"/>
  <c r="E602" i="10" s="1"/>
  <c r="E603" i="10" s="1"/>
  <c r="E604" i="10" s="1"/>
  <c r="E605" i="10" s="1"/>
  <c r="E606" i="10" s="1"/>
  <c r="E607" i="10" s="1"/>
  <c r="E608" i="10" s="1"/>
  <c r="E609" i="10" s="1"/>
  <c r="E610" i="10" s="1"/>
  <c r="E611" i="10" s="1"/>
  <c r="E612" i="10" s="1"/>
  <c r="E613" i="10" s="1"/>
  <c r="E614" i="10" s="1"/>
  <c r="E615" i="10" s="1"/>
  <c r="E616" i="10" s="1"/>
  <c r="E617" i="10" s="1"/>
  <c r="E618" i="10" s="1"/>
  <c r="E619" i="10" s="1"/>
  <c r="E620" i="10" s="1"/>
  <c r="E621" i="10" s="1"/>
  <c r="E622" i="10" s="1"/>
  <c r="E623" i="10" s="1"/>
  <c r="E624" i="10" s="1"/>
  <c r="E625" i="10" s="1"/>
  <c r="E626" i="10" s="1"/>
  <c r="E627" i="10" s="1"/>
  <c r="E628" i="10" s="1"/>
  <c r="E629" i="10" s="1"/>
  <c r="E630" i="10" s="1"/>
  <c r="E631" i="10" s="1"/>
  <c r="E632" i="10" s="1"/>
  <c r="E633" i="10" s="1"/>
  <c r="E634" i="10" s="1"/>
  <c r="E635" i="10" s="1"/>
  <c r="E636" i="10" s="1"/>
  <c r="E637" i="10" s="1"/>
  <c r="E638" i="10" s="1"/>
  <c r="E639" i="10" s="1"/>
  <c r="E640" i="10" s="1"/>
  <c r="E641" i="10" s="1"/>
  <c r="E642" i="10" s="1"/>
  <c r="E643" i="10" s="1"/>
  <c r="E644" i="10" s="1"/>
  <c r="E645" i="10" s="1"/>
  <c r="E646" i="10" s="1"/>
  <c r="E647" i="10" s="1"/>
  <c r="E648" i="10" s="1"/>
  <c r="E649" i="10" s="1"/>
  <c r="E650" i="10" s="1"/>
  <c r="E651" i="10" s="1"/>
  <c r="E652" i="10" s="1"/>
  <c r="E653" i="10" s="1"/>
  <c r="E654" i="10" s="1"/>
  <c r="E655" i="10" s="1"/>
  <c r="E656" i="10" s="1"/>
  <c r="E657" i="10" s="1"/>
  <c r="E658" i="10" s="1"/>
  <c r="E659" i="10" s="1"/>
  <c r="E660" i="10" s="1"/>
  <c r="E661" i="10" s="1"/>
  <c r="E662" i="10" s="1"/>
  <c r="E663" i="10" s="1"/>
  <c r="E664" i="10" s="1"/>
  <c r="E665" i="10" s="1"/>
  <c r="E666" i="10" s="1"/>
  <c r="E667" i="10" s="1"/>
  <c r="E668" i="10" s="1"/>
  <c r="E669" i="10" s="1"/>
  <c r="E670" i="10" s="1"/>
  <c r="E671" i="10" s="1"/>
  <c r="E672" i="10" s="1"/>
  <c r="E673" i="10" s="1"/>
  <c r="E674" i="10" s="1"/>
  <c r="E675" i="10" s="1"/>
  <c r="E676" i="10" s="1"/>
  <c r="E677" i="10" s="1"/>
  <c r="E678" i="10" s="1"/>
  <c r="E679" i="10" s="1"/>
  <c r="E680" i="10" s="1"/>
  <c r="E681" i="10" s="1"/>
  <c r="E682" i="10" s="1"/>
  <c r="E683" i="10" s="1"/>
  <c r="E684" i="10" s="1"/>
  <c r="E685" i="10" s="1"/>
  <c r="E686" i="10" s="1"/>
  <c r="E687" i="10" s="1"/>
  <c r="E688" i="10" s="1"/>
  <c r="E689" i="10" s="1"/>
  <c r="E690" i="10" s="1"/>
  <c r="E691" i="10" s="1"/>
  <c r="E692" i="10" s="1"/>
  <c r="E693" i="10" s="1"/>
  <c r="E694" i="10" s="1"/>
  <c r="E695" i="10" s="1"/>
  <c r="E696" i="10" s="1"/>
  <c r="E697" i="10" s="1"/>
  <c r="E698" i="10" s="1"/>
  <c r="E699" i="10" s="1"/>
  <c r="E700" i="10" s="1"/>
  <c r="E701" i="10" s="1"/>
  <c r="E702" i="10" s="1"/>
  <c r="E703" i="10" s="1"/>
  <c r="E704" i="10" s="1"/>
  <c r="E705" i="10" s="1"/>
  <c r="E706" i="10" s="1"/>
  <c r="E707" i="10" s="1"/>
  <c r="E708" i="10" s="1"/>
  <c r="E709" i="10" s="1"/>
  <c r="E710" i="10" s="1"/>
  <c r="E711" i="10" s="1"/>
  <c r="E712" i="10" s="1"/>
  <c r="E713" i="10" s="1"/>
  <c r="E714" i="10" s="1"/>
  <c r="E715" i="10" s="1"/>
  <c r="E716" i="10" s="1"/>
  <c r="E717" i="10" s="1"/>
  <c r="E718" i="10" s="1"/>
  <c r="E719" i="10" s="1"/>
  <c r="E720" i="10" s="1"/>
  <c r="E721" i="10" s="1"/>
  <c r="E722" i="10" s="1"/>
  <c r="E723" i="10" s="1"/>
  <c r="E724" i="10" s="1"/>
  <c r="E725" i="10" s="1"/>
  <c r="E726" i="10" s="1"/>
  <c r="E727" i="10" s="1"/>
  <c r="E728" i="10" s="1"/>
  <c r="E729" i="10" s="1"/>
  <c r="E730" i="10" s="1"/>
  <c r="E731" i="10" s="1"/>
  <c r="E732" i="10" s="1"/>
  <c r="E733" i="10" s="1"/>
  <c r="E734" i="10" s="1"/>
  <c r="E735" i="10" s="1"/>
  <c r="E736" i="10" s="1"/>
  <c r="E737" i="10" s="1"/>
  <c r="E738" i="10" s="1"/>
  <c r="E739" i="10" s="1"/>
  <c r="E740" i="10" s="1"/>
  <c r="E741" i="10" s="1"/>
  <c r="E742" i="10" s="1"/>
  <c r="E743" i="10" s="1"/>
  <c r="E744" i="10" s="1"/>
  <c r="E745" i="10" s="1"/>
  <c r="E746" i="10" s="1"/>
  <c r="E747" i="10" s="1"/>
  <c r="E748" i="10" s="1"/>
  <c r="E749" i="10" s="1"/>
  <c r="E750" i="10" s="1"/>
  <c r="E751" i="10" s="1"/>
  <c r="E752" i="10" s="1"/>
  <c r="E753" i="10" s="1"/>
  <c r="E754" i="10" s="1"/>
  <c r="E755" i="10" s="1"/>
  <c r="E756" i="10" s="1"/>
  <c r="E757" i="10" s="1"/>
  <c r="E758" i="10" s="1"/>
  <c r="E759" i="10" s="1"/>
  <c r="E760" i="10" s="1"/>
  <c r="E761" i="10" s="1"/>
  <c r="E762" i="10" s="1"/>
  <c r="E763" i="10" s="1"/>
  <c r="E764" i="10" s="1"/>
  <c r="E765" i="10" s="1"/>
  <c r="E766" i="10" s="1"/>
  <c r="E767" i="10" s="1"/>
  <c r="E768" i="10" s="1"/>
  <c r="E769" i="10" s="1"/>
  <c r="E770" i="10" s="1"/>
  <c r="E771" i="10" s="1"/>
  <c r="E772" i="10" s="1"/>
  <c r="E773" i="10" s="1"/>
  <c r="E774" i="10" s="1"/>
  <c r="E775" i="10" s="1"/>
  <c r="E776" i="10" s="1"/>
  <c r="E777" i="10" s="1"/>
  <c r="E778" i="10" s="1"/>
  <c r="E779" i="10" s="1"/>
  <c r="E780" i="10" s="1"/>
  <c r="E781" i="10" s="1"/>
  <c r="E782" i="10" s="1"/>
  <c r="E783" i="10" s="1"/>
  <c r="E784" i="10" s="1"/>
  <c r="E785" i="10" s="1"/>
  <c r="E786" i="10" s="1"/>
  <c r="E787" i="10" s="1"/>
  <c r="E788" i="10" s="1"/>
  <c r="E789" i="10" s="1"/>
  <c r="E790" i="10" s="1"/>
  <c r="E791" i="10" s="1"/>
  <c r="E792" i="10" s="1"/>
  <c r="E793" i="10" s="1"/>
  <c r="E794" i="10" s="1"/>
  <c r="E795" i="10" s="1"/>
  <c r="E796" i="10" s="1"/>
  <c r="E797" i="10" s="1"/>
  <c r="E798" i="10" s="1"/>
  <c r="E799" i="10" s="1"/>
  <c r="E800" i="10" s="1"/>
  <c r="E801" i="10" s="1"/>
  <c r="E802" i="10" s="1"/>
  <c r="E803" i="10" s="1"/>
  <c r="E804" i="10" s="1"/>
  <c r="E805" i="10" s="1"/>
  <c r="E806" i="10" s="1"/>
  <c r="E807" i="10" s="1"/>
  <c r="E808" i="10" s="1"/>
  <c r="E809" i="10" s="1"/>
  <c r="E810" i="10" s="1"/>
  <c r="E811" i="10" s="1"/>
  <c r="E812" i="10" s="1"/>
  <c r="E813" i="10" s="1"/>
  <c r="E814" i="10" s="1"/>
  <c r="E815" i="10" s="1"/>
  <c r="E816" i="10" s="1"/>
  <c r="E817" i="10" s="1"/>
  <c r="E818" i="10" s="1"/>
  <c r="E819" i="10" s="1"/>
  <c r="E820" i="10" s="1"/>
  <c r="E821" i="10" s="1"/>
  <c r="E822" i="10" s="1"/>
  <c r="E823" i="10" s="1"/>
  <c r="E824" i="10" s="1"/>
  <c r="E825" i="10" s="1"/>
  <c r="E826" i="10" s="1"/>
  <c r="E827" i="10" s="1"/>
  <c r="E828" i="10" s="1"/>
  <c r="E829" i="10" s="1"/>
  <c r="E830" i="10" s="1"/>
  <c r="E831" i="10" s="1"/>
  <c r="E832" i="10" s="1"/>
  <c r="E833" i="10" s="1"/>
  <c r="E834" i="10" s="1"/>
  <c r="E835" i="10" s="1"/>
  <c r="E836" i="10" s="1"/>
  <c r="E837" i="10" s="1"/>
  <c r="E838" i="10" s="1"/>
  <c r="E839" i="10" s="1"/>
  <c r="E840" i="10" s="1"/>
  <c r="E841" i="10" s="1"/>
  <c r="E842" i="10" s="1"/>
  <c r="E843" i="10" s="1"/>
  <c r="E844" i="10" s="1"/>
  <c r="E845" i="10" s="1"/>
  <c r="E846" i="10" s="1"/>
  <c r="E847" i="10" s="1"/>
  <c r="E848" i="10" s="1"/>
  <c r="E849" i="10" s="1"/>
  <c r="E850" i="10" s="1"/>
  <c r="E851" i="10" s="1"/>
  <c r="E852" i="10" s="1"/>
  <c r="E853" i="10" s="1"/>
  <c r="E854" i="10" s="1"/>
  <c r="E855" i="10" s="1"/>
  <c r="E856" i="10" s="1"/>
  <c r="E857" i="10" s="1"/>
  <c r="E858" i="10" s="1"/>
  <c r="E859" i="10" s="1"/>
  <c r="E860" i="10" s="1"/>
  <c r="E861" i="10" s="1"/>
  <c r="E862" i="10" s="1"/>
  <c r="E863" i="10" s="1"/>
  <c r="E864" i="10" s="1"/>
  <c r="E865" i="10" s="1"/>
  <c r="E866" i="10" s="1"/>
  <c r="E867" i="10" s="1"/>
  <c r="E868" i="10" s="1"/>
  <c r="E869" i="10" s="1"/>
  <c r="E870" i="10" s="1"/>
  <c r="E871" i="10" s="1"/>
  <c r="E872" i="10" s="1"/>
  <c r="E873" i="10" s="1"/>
  <c r="E874" i="10" s="1"/>
  <c r="E875" i="10" s="1"/>
  <c r="E876" i="10" s="1"/>
  <c r="E877" i="10" s="1"/>
  <c r="E878" i="10" s="1"/>
  <c r="E879" i="10" s="1"/>
  <c r="E880" i="10" s="1"/>
  <c r="E881" i="10" s="1"/>
  <c r="E882" i="10" s="1"/>
  <c r="E883" i="10" s="1"/>
  <c r="E884" i="10" s="1"/>
  <c r="E885" i="10" s="1"/>
  <c r="E886" i="10" s="1"/>
  <c r="E887" i="10" s="1"/>
  <c r="E888" i="10" s="1"/>
  <c r="E889" i="10" s="1"/>
  <c r="E890" i="10" s="1"/>
  <c r="E891" i="10" s="1"/>
  <c r="E892" i="10" s="1"/>
  <c r="E893" i="10" s="1"/>
  <c r="E894" i="10" s="1"/>
  <c r="E895" i="10" s="1"/>
  <c r="E896" i="10" s="1"/>
  <c r="E897" i="10" s="1"/>
  <c r="E898" i="10" s="1"/>
  <c r="E899" i="10" s="1"/>
  <c r="E900" i="10" s="1"/>
  <c r="E901" i="10" s="1"/>
  <c r="E902" i="10" s="1"/>
  <c r="E903" i="10" s="1"/>
  <c r="E904" i="10" s="1"/>
  <c r="E905" i="10" s="1"/>
  <c r="E906" i="10" s="1"/>
  <c r="E907" i="10" s="1"/>
  <c r="E908" i="10" s="1"/>
  <c r="E909" i="10" s="1"/>
  <c r="E910" i="10" s="1"/>
  <c r="E911" i="10" s="1"/>
  <c r="E912" i="10" s="1"/>
  <c r="E913" i="10" s="1"/>
  <c r="E914" i="10" s="1"/>
  <c r="E915" i="10" s="1"/>
  <c r="E916" i="10" s="1"/>
  <c r="E917" i="10" s="1"/>
  <c r="E918" i="10" s="1"/>
  <c r="E919" i="10" s="1"/>
  <c r="E920" i="10" s="1"/>
  <c r="E921" i="10" s="1"/>
  <c r="E922" i="10" s="1"/>
  <c r="E923" i="10" s="1"/>
  <c r="E924" i="10" s="1"/>
  <c r="E925" i="10" s="1"/>
  <c r="E926" i="10" s="1"/>
  <c r="E927" i="10" s="1"/>
  <c r="E928" i="10" s="1"/>
  <c r="E929" i="10" s="1"/>
  <c r="E930" i="10" s="1"/>
  <c r="E931" i="10" s="1"/>
  <c r="E932" i="10" s="1"/>
  <c r="E933" i="10" s="1"/>
  <c r="E934" i="10" s="1"/>
  <c r="E935" i="10" s="1"/>
  <c r="E936" i="10" s="1"/>
  <c r="E937" i="10" s="1"/>
  <c r="E938" i="10" s="1"/>
  <c r="E939" i="10" s="1"/>
  <c r="E940" i="10" s="1"/>
  <c r="E941" i="10" s="1"/>
  <c r="E942" i="10" s="1"/>
  <c r="E943" i="10" s="1"/>
  <c r="E944" i="10" s="1"/>
  <c r="E945" i="10" s="1"/>
  <c r="E946" i="10" s="1"/>
  <c r="E947" i="10" s="1"/>
  <c r="E948" i="10" s="1"/>
  <c r="E949" i="10" s="1"/>
  <c r="E950" i="10" s="1"/>
  <c r="E951" i="10" s="1"/>
  <c r="E952" i="10" s="1"/>
  <c r="E953" i="10" s="1"/>
  <c r="E954" i="10" s="1"/>
  <c r="E955" i="10" s="1"/>
  <c r="E956" i="10" s="1"/>
  <c r="E957" i="10" s="1"/>
  <c r="E958" i="10" s="1"/>
  <c r="E959" i="10" s="1"/>
  <c r="E960" i="10" s="1"/>
  <c r="E961" i="10" s="1"/>
  <c r="E962" i="10" s="1"/>
  <c r="E963" i="10" s="1"/>
  <c r="E964" i="10" s="1"/>
  <c r="E965" i="10" s="1"/>
  <c r="E966" i="10" s="1"/>
  <c r="E967" i="10" s="1"/>
  <c r="E968" i="10" s="1"/>
  <c r="E969" i="10" s="1"/>
  <c r="E970" i="10" s="1"/>
  <c r="E971" i="10" s="1"/>
  <c r="E972" i="10" s="1"/>
  <c r="E973" i="10" s="1"/>
  <c r="E974" i="10" s="1"/>
  <c r="E975" i="10" s="1"/>
  <c r="E976" i="10" s="1"/>
  <c r="E977" i="10" s="1"/>
  <c r="E978" i="10" s="1"/>
  <c r="E979" i="10" s="1"/>
  <c r="E980" i="10" s="1"/>
  <c r="E981" i="10" s="1"/>
  <c r="E982" i="10" s="1"/>
  <c r="E983" i="10" s="1"/>
  <c r="E984" i="10" s="1"/>
  <c r="E985" i="10" s="1"/>
  <c r="E986" i="10" s="1"/>
  <c r="E987" i="10" s="1"/>
  <c r="E988" i="10" s="1"/>
  <c r="E989" i="10" s="1"/>
  <c r="E990" i="10" s="1"/>
  <c r="E991" i="10" s="1"/>
  <c r="E992" i="10" s="1"/>
  <c r="E993" i="10" s="1"/>
  <c r="E994" i="10" s="1"/>
  <c r="E995" i="10" s="1"/>
  <c r="E996" i="10" s="1"/>
  <c r="E997" i="10" s="1"/>
  <c r="E998" i="10" s="1"/>
  <c r="E999" i="10" s="1"/>
  <c r="E1000" i="10" s="1"/>
  <c r="I1" i="10"/>
  <c r="B11" i="10" l="1"/>
  <c r="G11" i="10" s="1"/>
  <c r="H11" i="10" s="1"/>
  <c r="C12" i="10"/>
  <c r="F12" i="10" s="1"/>
  <c r="G12" i="10" s="1"/>
  <c r="F13" i="11"/>
  <c r="C15" i="11"/>
  <c r="B13" i="11"/>
  <c r="I13" i="11" s="1"/>
  <c r="A14" i="11"/>
  <c r="A14" i="10"/>
  <c r="B13" i="10"/>
  <c r="B12" i="10"/>
  <c r="H12" i="10" l="1"/>
  <c r="C13" i="10"/>
  <c r="F13" i="10" s="1"/>
  <c r="G13" i="10" s="1"/>
  <c r="H13" i="10" s="1"/>
  <c r="F15" i="11"/>
  <c r="C16" i="11"/>
  <c r="B14" i="11"/>
  <c r="I14" i="11" s="1"/>
  <c r="G14" i="11" s="1"/>
  <c r="A15" i="11"/>
  <c r="G13" i="11"/>
  <c r="B14" i="10"/>
  <c r="A15" i="10"/>
  <c r="C14" i="10" l="1"/>
  <c r="C15" i="10" s="1"/>
  <c r="F16" i="11"/>
  <c r="C17" i="11"/>
  <c r="H13" i="11"/>
  <c r="H14" i="11" s="1"/>
  <c r="B15" i="11"/>
  <c r="I15" i="11" s="1"/>
  <c r="A16" i="11"/>
  <c r="B15" i="10"/>
  <c r="A16" i="10"/>
  <c r="F14" i="10" l="1"/>
  <c r="G14" i="10" s="1"/>
  <c r="H14" i="10" s="1"/>
  <c r="F17" i="11"/>
  <c r="C18" i="11"/>
  <c r="F15" i="10"/>
  <c r="G15" i="10" s="1"/>
  <c r="C16" i="10"/>
  <c r="B16" i="11"/>
  <c r="I16" i="11" s="1"/>
  <c r="A17" i="11"/>
  <c r="G15" i="11"/>
  <c r="H15" i="11" s="1"/>
  <c r="B16" i="10"/>
  <c r="A17" i="10"/>
  <c r="H15" i="10" l="1"/>
  <c r="F18" i="11"/>
  <c r="C19" i="11"/>
  <c r="F16" i="10"/>
  <c r="G16" i="10" s="1"/>
  <c r="H16" i="10" s="1"/>
  <c r="C17" i="10"/>
  <c r="B17" i="11"/>
  <c r="I17" i="11" s="1"/>
  <c r="A18" i="11"/>
  <c r="G17" i="11"/>
  <c r="G16" i="11"/>
  <c r="H16" i="11" s="1"/>
  <c r="B17" i="10"/>
  <c r="A18" i="10"/>
  <c r="F19" i="11" l="1"/>
  <c r="C20" i="11"/>
  <c r="C18" i="10"/>
  <c r="F17" i="10"/>
  <c r="G17" i="10" s="1"/>
  <c r="H17" i="10" s="1"/>
  <c r="H17" i="11"/>
  <c r="B18" i="11"/>
  <c r="I18" i="11" s="1"/>
  <c r="A19" i="11"/>
  <c r="B18" i="10"/>
  <c r="A19" i="10"/>
  <c r="F20" i="11" l="1"/>
  <c r="C21" i="11"/>
  <c r="C19" i="10"/>
  <c r="F18" i="10"/>
  <c r="G18" i="10" s="1"/>
  <c r="H18" i="10" s="1"/>
  <c r="B19" i="11"/>
  <c r="I19" i="11" s="1"/>
  <c r="A20" i="11"/>
  <c r="G18" i="11"/>
  <c r="G19" i="11"/>
  <c r="B19" i="10"/>
  <c r="A20" i="10"/>
  <c r="C22" i="11" l="1"/>
  <c r="F21" i="11"/>
  <c r="F19" i="10"/>
  <c r="G19" i="10" s="1"/>
  <c r="H19" i="10" s="1"/>
  <c r="C20" i="10"/>
  <c r="B20" i="11"/>
  <c r="I20" i="11" s="1"/>
  <c r="A21" i="11"/>
  <c r="H18" i="11"/>
  <c r="A21" i="10"/>
  <c r="B20" i="10"/>
  <c r="C23" i="11" l="1"/>
  <c r="F22" i="11"/>
  <c r="C21" i="10"/>
  <c r="F20" i="10"/>
  <c r="G20" i="10" s="1"/>
  <c r="H20" i="10" s="1"/>
  <c r="H19" i="11"/>
  <c r="G20" i="11"/>
  <c r="B21" i="11"/>
  <c r="I21" i="11" s="1"/>
  <c r="A22" i="11"/>
  <c r="A22" i="10"/>
  <c r="B21" i="10"/>
  <c r="F23" i="11" l="1"/>
  <c r="C24" i="11"/>
  <c r="F21" i="10"/>
  <c r="G21" i="10" s="1"/>
  <c r="H21" i="10" s="1"/>
  <c r="C22" i="10"/>
  <c r="B22" i="11"/>
  <c r="I22" i="11" s="1"/>
  <c r="A23" i="11"/>
  <c r="G21" i="11"/>
  <c r="G22" i="11"/>
  <c r="H20" i="11"/>
  <c r="B22" i="10"/>
  <c r="A23" i="10"/>
  <c r="C25" i="11" l="1"/>
  <c r="F24" i="11"/>
  <c r="F22" i="10"/>
  <c r="G22" i="10" s="1"/>
  <c r="H22" i="10" s="1"/>
  <c r="C23" i="10"/>
  <c r="H21" i="11"/>
  <c r="H22" i="11" s="1"/>
  <c r="B23" i="11"/>
  <c r="I23" i="11" s="1"/>
  <c r="A24" i="11"/>
  <c r="B23" i="10"/>
  <c r="A24" i="10"/>
  <c r="F25" i="11" l="1"/>
  <c r="C26" i="11"/>
  <c r="F23" i="10"/>
  <c r="G23" i="10" s="1"/>
  <c r="H23" i="10" s="1"/>
  <c r="C24" i="10"/>
  <c r="B24" i="11"/>
  <c r="I24" i="11" s="1"/>
  <c r="A25" i="11"/>
  <c r="G23" i="11"/>
  <c r="H23" i="11" s="1"/>
  <c r="B24" i="10"/>
  <c r="A25" i="10"/>
  <c r="F26" i="11" l="1"/>
  <c r="C27" i="11"/>
  <c r="C25" i="10"/>
  <c r="F24" i="10"/>
  <c r="G24" i="10" s="1"/>
  <c r="H24" i="10" s="1"/>
  <c r="B25" i="11"/>
  <c r="I25" i="11" s="1"/>
  <c r="A26" i="11"/>
  <c r="G24" i="11"/>
  <c r="H24" i="11" s="1"/>
  <c r="A26" i="10"/>
  <c r="B25" i="10"/>
  <c r="F27" i="11" l="1"/>
  <c r="C28" i="11"/>
  <c r="F25" i="10"/>
  <c r="G25" i="10" s="1"/>
  <c r="H25" i="10" s="1"/>
  <c r="C26" i="10"/>
  <c r="G25" i="11"/>
  <c r="H25" i="11" s="1"/>
  <c r="B26" i="11"/>
  <c r="I26" i="11" s="1"/>
  <c r="A27" i="11"/>
  <c r="B26" i="10"/>
  <c r="A27" i="10"/>
  <c r="C29" i="11" l="1"/>
  <c r="F28" i="11"/>
  <c r="C27" i="10"/>
  <c r="F26" i="10"/>
  <c r="G26" i="10" s="1"/>
  <c r="H26" i="10" s="1"/>
  <c r="G26" i="11"/>
  <c r="H26" i="11" s="1"/>
  <c r="B27" i="11"/>
  <c r="I27" i="11" s="1"/>
  <c r="A28" i="11"/>
  <c r="B27" i="10"/>
  <c r="A28" i="10"/>
  <c r="F29" i="11" l="1"/>
  <c r="C30" i="11"/>
  <c r="F27" i="10"/>
  <c r="G27" i="10" s="1"/>
  <c r="H27" i="10" s="1"/>
  <c r="C28" i="10"/>
  <c r="B28" i="11"/>
  <c r="I28" i="11" s="1"/>
  <c r="A29" i="11"/>
  <c r="G27" i="11"/>
  <c r="H27" i="11" s="1"/>
  <c r="A29" i="10"/>
  <c r="B28" i="10"/>
  <c r="C31" i="11" l="1"/>
  <c r="F30" i="11"/>
  <c r="C29" i="10"/>
  <c r="F28" i="10"/>
  <c r="G28" i="10" s="1"/>
  <c r="H28" i="10" s="1"/>
  <c r="B29" i="11"/>
  <c r="I29" i="11" s="1"/>
  <c r="A30" i="11"/>
  <c r="G29" i="11"/>
  <c r="G28" i="11"/>
  <c r="H28" i="11" s="1"/>
  <c r="A30" i="10"/>
  <c r="B29" i="10"/>
  <c r="C32" i="11" l="1"/>
  <c r="F31" i="11"/>
  <c r="H29" i="11"/>
  <c r="C30" i="10"/>
  <c r="F29" i="10"/>
  <c r="G29" i="10" s="1"/>
  <c r="H29" i="10" s="1"/>
  <c r="B30" i="11"/>
  <c r="I30" i="11" s="1"/>
  <c r="A31" i="11"/>
  <c r="B30" i="10"/>
  <c r="A31" i="10"/>
  <c r="F32" i="11" l="1"/>
  <c r="C33" i="11"/>
  <c r="F30" i="10"/>
  <c r="G30" i="10" s="1"/>
  <c r="H30" i="10" s="1"/>
  <c r="C31" i="10"/>
  <c r="B31" i="11"/>
  <c r="I31" i="11" s="1"/>
  <c r="A32" i="11"/>
  <c r="G30" i="11"/>
  <c r="H30" i="11" s="1"/>
  <c r="B31" i="10"/>
  <c r="A32" i="10"/>
  <c r="C34" i="11" l="1"/>
  <c r="F33" i="11"/>
  <c r="C32" i="10"/>
  <c r="F31" i="10"/>
  <c r="G31" i="10" s="1"/>
  <c r="H31" i="10" s="1"/>
  <c r="B32" i="11"/>
  <c r="I32" i="11" s="1"/>
  <c r="A33" i="11"/>
  <c r="G31" i="11"/>
  <c r="H31" i="11" s="1"/>
  <c r="B32" i="10"/>
  <c r="A33" i="10"/>
  <c r="F34" i="11" l="1"/>
  <c r="C35" i="11"/>
  <c r="C33" i="10"/>
  <c r="F32" i="10"/>
  <c r="G32" i="10" s="1"/>
  <c r="H32" i="10" s="1"/>
  <c r="B33" i="11"/>
  <c r="I33" i="11" s="1"/>
  <c r="G33" i="11" s="1"/>
  <c r="A34" i="11"/>
  <c r="G32" i="11"/>
  <c r="H32" i="11" s="1"/>
  <c r="B33" i="10"/>
  <c r="A34" i="10"/>
  <c r="C36" i="11" l="1"/>
  <c r="F35" i="11"/>
  <c r="H33" i="11"/>
  <c r="F33" i="10"/>
  <c r="G33" i="10" s="1"/>
  <c r="H33" i="10" s="1"/>
  <c r="C34" i="10"/>
  <c r="B34" i="11"/>
  <c r="I34" i="11" s="1"/>
  <c r="A35" i="11"/>
  <c r="B34" i="10"/>
  <c r="A35" i="10"/>
  <c r="C37" i="11" l="1"/>
  <c r="F36" i="11"/>
  <c r="F34" i="10"/>
  <c r="G34" i="10" s="1"/>
  <c r="H34" i="10" s="1"/>
  <c r="C35" i="10"/>
  <c r="B35" i="11"/>
  <c r="I35" i="11" s="1"/>
  <c r="A36" i="11"/>
  <c r="G34" i="11"/>
  <c r="H34" i="11" s="1"/>
  <c r="A36" i="10"/>
  <c r="B35" i="10"/>
  <c r="C38" i="11" l="1"/>
  <c r="F37" i="11"/>
  <c r="F35" i="10"/>
  <c r="G35" i="10" s="1"/>
  <c r="H35" i="10" s="1"/>
  <c r="C36" i="10"/>
  <c r="B36" i="11"/>
  <c r="I36" i="11" s="1"/>
  <c r="A37" i="11"/>
  <c r="G35" i="11"/>
  <c r="H35" i="11" s="1"/>
  <c r="A37" i="10"/>
  <c r="B36" i="10"/>
  <c r="F38" i="11" l="1"/>
  <c r="C39" i="11"/>
  <c r="F36" i="10"/>
  <c r="G36" i="10" s="1"/>
  <c r="H36" i="10" s="1"/>
  <c r="C37" i="10"/>
  <c r="G36" i="11"/>
  <c r="H36" i="11" s="1"/>
  <c r="B37" i="11"/>
  <c r="I37" i="11" s="1"/>
  <c r="A38" i="11"/>
  <c r="A38" i="10"/>
  <c r="B37" i="10"/>
  <c r="C40" i="11" l="1"/>
  <c r="F39" i="11"/>
  <c r="C38" i="10"/>
  <c r="F37" i="10"/>
  <c r="G37" i="10" s="1"/>
  <c r="H37" i="10" s="1"/>
  <c r="B38" i="11"/>
  <c r="I38" i="11" s="1"/>
  <c r="G38" i="11" s="1"/>
  <c r="A39" i="11"/>
  <c r="G37" i="11"/>
  <c r="H37" i="11" s="1"/>
  <c r="B38" i="10"/>
  <c r="A39" i="10"/>
  <c r="H38" i="11" l="1"/>
  <c r="C41" i="11"/>
  <c r="F40" i="11"/>
  <c r="C39" i="10"/>
  <c r="F38" i="10"/>
  <c r="G38" i="10" s="1"/>
  <c r="H38" i="10" s="1"/>
  <c r="B39" i="11"/>
  <c r="I39" i="11" s="1"/>
  <c r="A40" i="11"/>
  <c r="B39" i="10"/>
  <c r="A40" i="10"/>
  <c r="C42" i="11" l="1"/>
  <c r="F41" i="11"/>
  <c r="C40" i="10"/>
  <c r="F39" i="10"/>
  <c r="G39" i="10" s="1"/>
  <c r="H39" i="10" s="1"/>
  <c r="B40" i="11"/>
  <c r="I40" i="11" s="1"/>
  <c r="A41" i="11"/>
  <c r="G39" i="11"/>
  <c r="H39" i="11" s="1"/>
  <c r="B40" i="10"/>
  <c r="A41" i="10"/>
  <c r="C43" i="11" l="1"/>
  <c r="F42" i="11"/>
  <c r="C41" i="10"/>
  <c r="F40" i="10"/>
  <c r="G40" i="10" s="1"/>
  <c r="H40" i="10" s="1"/>
  <c r="B41" i="11"/>
  <c r="I41" i="11" s="1"/>
  <c r="A42" i="11"/>
  <c r="G40" i="11"/>
  <c r="H40" i="11" s="1"/>
  <c r="B41" i="10"/>
  <c r="A42" i="10"/>
  <c r="F43" i="11" l="1"/>
  <c r="C44" i="11"/>
  <c r="F41" i="10"/>
  <c r="G41" i="10" s="1"/>
  <c r="H41" i="10" s="1"/>
  <c r="C42" i="10"/>
  <c r="B42" i="11"/>
  <c r="I42" i="11" s="1"/>
  <c r="A43" i="11"/>
  <c r="G41" i="11"/>
  <c r="H41" i="11" s="1"/>
  <c r="B42" i="10"/>
  <c r="A43" i="10"/>
  <c r="F44" i="11" l="1"/>
  <c r="C45" i="11"/>
  <c r="F42" i="10"/>
  <c r="G42" i="10" s="1"/>
  <c r="H42" i="10" s="1"/>
  <c r="C43" i="10"/>
  <c r="B43" i="11"/>
  <c r="I43" i="11" s="1"/>
  <c r="A44" i="11"/>
  <c r="G42" i="11"/>
  <c r="H42" i="11" s="1"/>
  <c r="A44" i="10"/>
  <c r="B43" i="10"/>
  <c r="C46" i="11" l="1"/>
  <c r="F45" i="11"/>
  <c r="F43" i="10"/>
  <c r="G43" i="10" s="1"/>
  <c r="H43" i="10" s="1"/>
  <c r="C44" i="10"/>
  <c r="G43" i="11"/>
  <c r="H43" i="11" s="1"/>
  <c r="B44" i="11"/>
  <c r="I44" i="11" s="1"/>
  <c r="G44" i="11" s="1"/>
  <c r="A45" i="11"/>
  <c r="A45" i="10"/>
  <c r="B44" i="10"/>
  <c r="C47" i="11" l="1"/>
  <c r="F46" i="11"/>
  <c r="F44" i="10"/>
  <c r="G44" i="10" s="1"/>
  <c r="H44" i="10" s="1"/>
  <c r="C45" i="10"/>
  <c r="H44" i="11"/>
  <c r="B45" i="11"/>
  <c r="I45" i="11" s="1"/>
  <c r="A46" i="11"/>
  <c r="A46" i="10"/>
  <c r="B45" i="10"/>
  <c r="C48" i="11" l="1"/>
  <c r="F47" i="11"/>
  <c r="F45" i="10"/>
  <c r="G45" i="10" s="1"/>
  <c r="H45" i="10" s="1"/>
  <c r="C46" i="10"/>
  <c r="B46" i="11"/>
  <c r="I46" i="11" s="1"/>
  <c r="A47" i="11"/>
  <c r="G45" i="11"/>
  <c r="H45" i="11" s="1"/>
  <c r="B46" i="10"/>
  <c r="A47" i="10"/>
  <c r="C49" i="11" l="1"/>
  <c r="F48" i="11"/>
  <c r="F46" i="10"/>
  <c r="G46" i="10" s="1"/>
  <c r="H46" i="10" s="1"/>
  <c r="C47" i="10"/>
  <c r="B47" i="11"/>
  <c r="I47" i="11" s="1"/>
  <c r="A48" i="11"/>
  <c r="G46" i="11"/>
  <c r="H46" i="11" s="1"/>
  <c r="B47" i="10"/>
  <c r="A48" i="10"/>
  <c r="C50" i="11" l="1"/>
  <c r="F49" i="11"/>
  <c r="C48" i="10"/>
  <c r="F47" i="10"/>
  <c r="G47" i="10" s="1"/>
  <c r="H47" i="10" s="1"/>
  <c r="B48" i="11"/>
  <c r="I48" i="11" s="1"/>
  <c r="A49" i="11"/>
  <c r="G47" i="11"/>
  <c r="H47" i="11" s="1"/>
  <c r="B48" i="10"/>
  <c r="A49" i="10"/>
  <c r="C51" i="11" l="1"/>
  <c r="F50" i="11"/>
  <c r="C49" i="10"/>
  <c r="F48" i="10"/>
  <c r="G48" i="10" s="1"/>
  <c r="H48" i="10" s="1"/>
  <c r="G48" i="11"/>
  <c r="H48" i="11" s="1"/>
  <c r="B49" i="11"/>
  <c r="I49" i="11" s="1"/>
  <c r="A50" i="11"/>
  <c r="G49" i="11"/>
  <c r="B49" i="10"/>
  <c r="A50" i="10"/>
  <c r="F51" i="11" l="1"/>
  <c r="C52" i="11"/>
  <c r="H49" i="11"/>
  <c r="F49" i="10"/>
  <c r="G49" i="10" s="1"/>
  <c r="H49" i="10" s="1"/>
  <c r="C50" i="10"/>
  <c r="B50" i="11"/>
  <c r="I50" i="11" s="1"/>
  <c r="A51" i="11"/>
  <c r="B50" i="10"/>
  <c r="A51" i="10"/>
  <c r="C53" i="11" l="1"/>
  <c r="F52" i="11"/>
  <c r="C51" i="10"/>
  <c r="F50" i="10"/>
  <c r="G50" i="10" s="1"/>
  <c r="H50" i="10" s="1"/>
  <c r="B51" i="11"/>
  <c r="I51" i="11" s="1"/>
  <c r="G51" i="11" s="1"/>
  <c r="A52" i="11"/>
  <c r="G50" i="11"/>
  <c r="H50" i="11" s="1"/>
  <c r="A52" i="10"/>
  <c r="B51" i="10"/>
  <c r="F53" i="11" l="1"/>
  <c r="C54" i="11"/>
  <c r="F51" i="10"/>
  <c r="G51" i="10" s="1"/>
  <c r="H51" i="10" s="1"/>
  <c r="C52" i="10"/>
  <c r="H51" i="11"/>
  <c r="B52" i="11"/>
  <c r="I52" i="11" s="1"/>
  <c r="A53" i="11"/>
  <c r="A53" i="10"/>
  <c r="B52" i="10"/>
  <c r="C55" i="11" l="1"/>
  <c r="F54" i="11"/>
  <c r="F52" i="10"/>
  <c r="G52" i="10" s="1"/>
  <c r="H52" i="10" s="1"/>
  <c r="C53" i="10"/>
  <c r="B53" i="11"/>
  <c r="I53" i="11" s="1"/>
  <c r="A54" i="11"/>
  <c r="G52" i="11"/>
  <c r="H52" i="11" s="1"/>
  <c r="A54" i="10"/>
  <c r="B53" i="10"/>
  <c r="F55" i="11" l="1"/>
  <c r="C56" i="11"/>
  <c r="F53" i="10"/>
  <c r="G53" i="10" s="1"/>
  <c r="H53" i="10" s="1"/>
  <c r="C54" i="10"/>
  <c r="B54" i="11"/>
  <c r="I54" i="11" s="1"/>
  <c r="A55" i="11"/>
  <c r="G53" i="11"/>
  <c r="H53" i="11" s="1"/>
  <c r="B54" i="10"/>
  <c r="A55" i="10"/>
  <c r="F56" i="11" l="1"/>
  <c r="C57" i="11"/>
  <c r="F54" i="10"/>
  <c r="G54" i="10" s="1"/>
  <c r="H54" i="10" s="1"/>
  <c r="C55" i="10"/>
  <c r="G54" i="11"/>
  <c r="H54" i="11" s="1"/>
  <c r="B55" i="11"/>
  <c r="I55" i="11" s="1"/>
  <c r="A56" i="11"/>
  <c r="B55" i="10"/>
  <c r="A56" i="10"/>
  <c r="F57" i="11" l="1"/>
  <c r="C58" i="11"/>
  <c r="F55" i="10"/>
  <c r="G55" i="10" s="1"/>
  <c r="H55" i="10" s="1"/>
  <c r="C56" i="10"/>
  <c r="B56" i="11"/>
  <c r="I56" i="11" s="1"/>
  <c r="A57" i="11"/>
  <c r="G55" i="11"/>
  <c r="H55" i="11" s="1"/>
  <c r="A57" i="10"/>
  <c r="B56" i="10"/>
  <c r="C59" i="11" l="1"/>
  <c r="F58" i="11"/>
  <c r="C57" i="10"/>
  <c r="F56" i="10"/>
  <c r="G56" i="10" s="1"/>
  <c r="H56" i="10" s="1"/>
  <c r="B57" i="11"/>
  <c r="I57" i="11" s="1"/>
  <c r="G57" i="11" s="1"/>
  <c r="A58" i="11"/>
  <c r="G56" i="11"/>
  <c r="H56" i="11" s="1"/>
  <c r="B57" i="10"/>
  <c r="A58" i="10"/>
  <c r="F59" i="11" l="1"/>
  <c r="C60" i="11"/>
  <c r="H57" i="11"/>
  <c r="C58" i="10"/>
  <c r="F57" i="10"/>
  <c r="G57" i="10" s="1"/>
  <c r="H57" i="10" s="1"/>
  <c r="B58" i="11"/>
  <c r="I58" i="11" s="1"/>
  <c r="A59" i="11"/>
  <c r="G58" i="11"/>
  <c r="A59" i="10"/>
  <c r="B58" i="10"/>
  <c r="H58" i="11" l="1"/>
  <c r="F60" i="11"/>
  <c r="C61" i="11"/>
  <c r="F58" i="10"/>
  <c r="G58" i="10" s="1"/>
  <c r="H58" i="10" s="1"/>
  <c r="C59" i="10"/>
  <c r="B59" i="11"/>
  <c r="I59" i="11" s="1"/>
  <c r="A60" i="11"/>
  <c r="A60" i="10"/>
  <c r="B59" i="10"/>
  <c r="F61" i="11" l="1"/>
  <c r="C62" i="11"/>
  <c r="F59" i="10"/>
  <c r="G59" i="10" s="1"/>
  <c r="H59" i="10" s="1"/>
  <c r="C60" i="10"/>
  <c r="G59" i="11"/>
  <c r="H59" i="11" s="1"/>
  <c r="B60" i="11"/>
  <c r="I60" i="11" s="1"/>
  <c r="A61" i="11"/>
  <c r="B60" i="10"/>
  <c r="A61" i="10"/>
  <c r="F62" i="11" l="1"/>
  <c r="C63" i="11"/>
  <c r="C61" i="10"/>
  <c r="F60" i="10"/>
  <c r="G60" i="10" s="1"/>
  <c r="H60" i="10" s="1"/>
  <c r="B61" i="11"/>
  <c r="I61" i="11" s="1"/>
  <c r="A62" i="11"/>
  <c r="G60" i="11"/>
  <c r="H60" i="11" s="1"/>
  <c r="B61" i="10"/>
  <c r="A62" i="10"/>
  <c r="F63" i="11" l="1"/>
  <c r="C64" i="11"/>
  <c r="C62" i="10"/>
  <c r="F61" i="10"/>
  <c r="G61" i="10" s="1"/>
  <c r="H61" i="10" s="1"/>
  <c r="B62" i="11"/>
  <c r="I62" i="11" s="1"/>
  <c r="A63" i="11"/>
  <c r="G61" i="11"/>
  <c r="H61" i="11" s="1"/>
  <c r="A63" i="10"/>
  <c r="B62" i="10"/>
  <c r="F64" i="11" l="1"/>
  <c r="C65" i="11"/>
  <c r="F62" i="10"/>
  <c r="G62" i="10" s="1"/>
  <c r="H62" i="10" s="1"/>
  <c r="C63" i="10"/>
  <c r="B63" i="11"/>
  <c r="I63" i="11" s="1"/>
  <c r="A64" i="11"/>
  <c r="G63" i="11"/>
  <c r="G62" i="11"/>
  <c r="H62" i="11" s="1"/>
  <c r="B63" i="10"/>
  <c r="A64" i="10"/>
  <c r="H63" i="11" l="1"/>
  <c r="F65" i="11"/>
  <c r="C66" i="11"/>
  <c r="F63" i="10"/>
  <c r="G63" i="10" s="1"/>
  <c r="H63" i="10" s="1"/>
  <c r="C64" i="10"/>
  <c r="B64" i="11"/>
  <c r="I64" i="11" s="1"/>
  <c r="A65" i="11"/>
  <c r="B64" i="10"/>
  <c r="A65" i="10"/>
  <c r="C67" i="11" l="1"/>
  <c r="F66" i="11"/>
  <c r="F64" i="10"/>
  <c r="C65" i="10"/>
  <c r="G64" i="10"/>
  <c r="H64" i="10" s="1"/>
  <c r="B65" i="11"/>
  <c r="I65" i="11" s="1"/>
  <c r="A66" i="11"/>
  <c r="G64" i="11"/>
  <c r="H64" i="11" s="1"/>
  <c r="B65" i="10"/>
  <c r="A66" i="10"/>
  <c r="F67" i="11" l="1"/>
  <c r="C68" i="11"/>
  <c r="F65" i="10"/>
  <c r="G65" i="10" s="1"/>
  <c r="H65" i="10" s="1"/>
  <c r="C66" i="10"/>
  <c r="B66" i="11"/>
  <c r="I66" i="11" s="1"/>
  <c r="A67" i="11"/>
  <c r="G65" i="11"/>
  <c r="H65" i="11" s="1"/>
  <c r="A67" i="10"/>
  <c r="B66" i="10"/>
  <c r="C69" i="11" l="1"/>
  <c r="F68" i="11"/>
  <c r="C67" i="10"/>
  <c r="F66" i="10"/>
  <c r="G66" i="10" s="1"/>
  <c r="H66" i="10" s="1"/>
  <c r="B67" i="11"/>
  <c r="I67" i="11" s="1"/>
  <c r="G67" i="11" s="1"/>
  <c r="A68" i="11"/>
  <c r="G66" i="11"/>
  <c r="H66" i="11" s="1"/>
  <c r="A68" i="10"/>
  <c r="B67" i="10"/>
  <c r="H67" i="11" l="1"/>
  <c r="C70" i="11"/>
  <c r="F69" i="11"/>
  <c r="F67" i="10"/>
  <c r="G67" i="10" s="1"/>
  <c r="H67" i="10" s="1"/>
  <c r="C68" i="10"/>
  <c r="B68" i="11"/>
  <c r="I68" i="11" s="1"/>
  <c r="A69" i="11"/>
  <c r="G68" i="11"/>
  <c r="B68" i="10"/>
  <c r="A69" i="10"/>
  <c r="H68" i="11" l="1"/>
  <c r="F70" i="11"/>
  <c r="C71" i="11"/>
  <c r="C69" i="10"/>
  <c r="F68" i="10"/>
  <c r="G68" i="10" s="1"/>
  <c r="H68" i="10" s="1"/>
  <c r="B69" i="11"/>
  <c r="I69" i="11" s="1"/>
  <c r="A70" i="11"/>
  <c r="B69" i="10"/>
  <c r="A70" i="10"/>
  <c r="F71" i="11" l="1"/>
  <c r="C72" i="11"/>
  <c r="C70" i="10"/>
  <c r="F69" i="10"/>
  <c r="G69" i="10" s="1"/>
  <c r="H69" i="10" s="1"/>
  <c r="B70" i="11"/>
  <c r="I70" i="11" s="1"/>
  <c r="A71" i="11"/>
  <c r="G69" i="11"/>
  <c r="H69" i="11" s="1"/>
  <c r="G70" i="11"/>
  <c r="B70" i="10"/>
  <c r="A71" i="10"/>
  <c r="C73" i="11" l="1"/>
  <c r="F72" i="11"/>
  <c r="C71" i="10"/>
  <c r="F70" i="10"/>
  <c r="G70" i="10" s="1"/>
  <c r="H70" i="10" s="1"/>
  <c r="H70" i="11"/>
  <c r="B71" i="11"/>
  <c r="I71" i="11" s="1"/>
  <c r="A72" i="11"/>
  <c r="B71" i="10"/>
  <c r="A72" i="10"/>
  <c r="C74" i="11" l="1"/>
  <c r="F73" i="11"/>
  <c r="F71" i="10"/>
  <c r="G71" i="10" s="1"/>
  <c r="H71" i="10" s="1"/>
  <c r="C72" i="10"/>
  <c r="B72" i="11"/>
  <c r="I72" i="11" s="1"/>
  <c r="A73" i="11"/>
  <c r="G71" i="11"/>
  <c r="H71" i="11" s="1"/>
  <c r="B72" i="10"/>
  <c r="A73" i="10"/>
  <c r="F74" i="11" l="1"/>
  <c r="C75" i="11"/>
  <c r="F72" i="10"/>
  <c r="G72" i="10" s="1"/>
  <c r="H72" i="10" s="1"/>
  <c r="C73" i="10"/>
  <c r="B73" i="11"/>
  <c r="I73" i="11" s="1"/>
  <c r="A74" i="11"/>
  <c r="G72" i="11"/>
  <c r="H72" i="11" s="1"/>
  <c r="B73" i="10"/>
  <c r="A74" i="10"/>
  <c r="C76" i="11" l="1"/>
  <c r="F75" i="11"/>
  <c r="F73" i="10"/>
  <c r="G73" i="10" s="1"/>
  <c r="H73" i="10" s="1"/>
  <c r="C74" i="10"/>
  <c r="B74" i="11"/>
  <c r="I74" i="11" s="1"/>
  <c r="A75" i="11"/>
  <c r="G73" i="11"/>
  <c r="H73" i="11" s="1"/>
  <c r="A75" i="10"/>
  <c r="B74" i="10"/>
  <c r="C77" i="11" l="1"/>
  <c r="F76" i="11"/>
  <c r="C75" i="10"/>
  <c r="F74" i="10"/>
  <c r="G74" i="10" s="1"/>
  <c r="H74" i="10" s="1"/>
  <c r="B75" i="11"/>
  <c r="I75" i="11" s="1"/>
  <c r="A76" i="11"/>
  <c r="G74" i="11"/>
  <c r="H74" i="11" s="1"/>
  <c r="A76" i="10"/>
  <c r="B75" i="10"/>
  <c r="F77" i="11" l="1"/>
  <c r="C78" i="11"/>
  <c r="F75" i="10"/>
  <c r="G75" i="10" s="1"/>
  <c r="H75" i="10" s="1"/>
  <c r="C76" i="10"/>
  <c r="G75" i="11"/>
  <c r="H75" i="11" s="1"/>
  <c r="B76" i="11"/>
  <c r="I76" i="11" s="1"/>
  <c r="A77" i="11"/>
  <c r="B76" i="10"/>
  <c r="A77" i="10"/>
  <c r="F78" i="11" l="1"/>
  <c r="C79" i="11"/>
  <c r="F76" i="10"/>
  <c r="G76" i="10" s="1"/>
  <c r="H76" i="10" s="1"/>
  <c r="C77" i="10"/>
  <c r="G76" i="11"/>
  <c r="H76" i="11" s="1"/>
  <c r="B77" i="11"/>
  <c r="I77" i="11" s="1"/>
  <c r="A78" i="11"/>
  <c r="B77" i="10"/>
  <c r="A78" i="10"/>
  <c r="C80" i="11" l="1"/>
  <c r="F79" i="11"/>
  <c r="C78" i="10"/>
  <c r="F77" i="10"/>
  <c r="G77" i="10" s="1"/>
  <c r="H77" i="10" s="1"/>
  <c r="G77" i="11"/>
  <c r="H77" i="11" s="1"/>
  <c r="B78" i="11"/>
  <c r="I78" i="11" s="1"/>
  <c r="G78" i="11" s="1"/>
  <c r="A79" i="11"/>
  <c r="B78" i="10"/>
  <c r="A79" i="10"/>
  <c r="F80" i="11" l="1"/>
  <c r="C81" i="11"/>
  <c r="C79" i="10"/>
  <c r="F78" i="10"/>
  <c r="G78" i="10" s="1"/>
  <c r="H78" i="10" s="1"/>
  <c r="H78" i="11"/>
  <c r="B79" i="11"/>
  <c r="I79" i="11" s="1"/>
  <c r="A80" i="11"/>
  <c r="B79" i="10"/>
  <c r="A80" i="10"/>
  <c r="F81" i="11" l="1"/>
  <c r="C82" i="11"/>
  <c r="F79" i="10"/>
  <c r="G79" i="10" s="1"/>
  <c r="H79" i="10" s="1"/>
  <c r="C80" i="10"/>
  <c r="B80" i="11"/>
  <c r="I80" i="11" s="1"/>
  <c r="A81" i="11"/>
  <c r="G80" i="11"/>
  <c r="G79" i="11"/>
  <c r="H79" i="11" s="1"/>
  <c r="B80" i="10"/>
  <c r="A81" i="10"/>
  <c r="H80" i="11" l="1"/>
  <c r="F82" i="11"/>
  <c r="C83" i="11"/>
  <c r="F80" i="10"/>
  <c r="G80" i="10" s="1"/>
  <c r="H80" i="10" s="1"/>
  <c r="C81" i="10"/>
  <c r="B81" i="11"/>
  <c r="I81" i="11" s="1"/>
  <c r="A82" i="11"/>
  <c r="B81" i="10"/>
  <c r="A82" i="10"/>
  <c r="F83" i="11" l="1"/>
  <c r="C84" i="11"/>
  <c r="F81" i="10"/>
  <c r="G81" i="10" s="1"/>
  <c r="H81" i="10" s="1"/>
  <c r="C82" i="10"/>
  <c r="G81" i="11"/>
  <c r="H81" i="11" s="1"/>
  <c r="B82" i="11"/>
  <c r="I82" i="11" s="1"/>
  <c r="G82" i="11" s="1"/>
  <c r="A83" i="11"/>
  <c r="A83" i="10"/>
  <c r="B82" i="10"/>
  <c r="F84" i="11" l="1"/>
  <c r="C85" i="11"/>
  <c r="F82" i="10"/>
  <c r="G82" i="10" s="1"/>
  <c r="H82" i="10" s="1"/>
  <c r="C83" i="10"/>
  <c r="B83" i="11"/>
  <c r="I83" i="11" s="1"/>
  <c r="A84" i="11"/>
  <c r="H82" i="11"/>
  <c r="G83" i="11"/>
  <c r="A84" i="10"/>
  <c r="B83" i="10"/>
  <c r="F85" i="11" l="1"/>
  <c r="C86" i="11"/>
  <c r="C84" i="10"/>
  <c r="F83" i="10"/>
  <c r="G83" i="10" s="1"/>
  <c r="H83" i="10" s="1"/>
  <c r="B84" i="11"/>
  <c r="I84" i="11" s="1"/>
  <c r="A85" i="11"/>
  <c r="H83" i="11"/>
  <c r="B84" i="10"/>
  <c r="A85" i="10"/>
  <c r="F86" i="11" l="1"/>
  <c r="C87" i="11"/>
  <c r="C85" i="10"/>
  <c r="F84" i="10"/>
  <c r="G84" i="10" s="1"/>
  <c r="H84" i="10" s="1"/>
  <c r="B85" i="11"/>
  <c r="I85" i="11" s="1"/>
  <c r="A86" i="11"/>
  <c r="G84" i="11"/>
  <c r="H84" i="11" s="1"/>
  <c r="B85" i="10"/>
  <c r="A86" i="10"/>
  <c r="C88" i="11" l="1"/>
  <c r="F87" i="11"/>
  <c r="C86" i="10"/>
  <c r="F85" i="10"/>
  <c r="G85" i="10" s="1"/>
  <c r="H85" i="10" s="1"/>
  <c r="B86" i="11"/>
  <c r="I86" i="11" s="1"/>
  <c r="A87" i="11"/>
  <c r="G85" i="11"/>
  <c r="H85" i="11" s="1"/>
  <c r="B86" i="10"/>
  <c r="A87" i="10"/>
  <c r="F88" i="11" l="1"/>
  <c r="C89" i="11"/>
  <c r="C87" i="10"/>
  <c r="F86" i="10"/>
  <c r="G86" i="10" s="1"/>
  <c r="H86" i="10" s="1"/>
  <c r="B87" i="11"/>
  <c r="I87" i="11" s="1"/>
  <c r="A88" i="11"/>
  <c r="G86" i="11"/>
  <c r="H86" i="11" s="1"/>
  <c r="B87" i="10"/>
  <c r="A88" i="10"/>
  <c r="F89" i="11" l="1"/>
  <c r="C90" i="11"/>
  <c r="F87" i="10"/>
  <c r="G87" i="10" s="1"/>
  <c r="H87" i="10" s="1"/>
  <c r="C88" i="10"/>
  <c r="G87" i="11"/>
  <c r="H87" i="11" s="1"/>
  <c r="B88" i="11"/>
  <c r="I88" i="11" s="1"/>
  <c r="A89" i="11"/>
  <c r="G88" i="11"/>
  <c r="B88" i="10"/>
  <c r="A89" i="10"/>
  <c r="C91" i="11" l="1"/>
  <c r="F90" i="11"/>
  <c r="H88" i="11"/>
  <c r="F88" i="10"/>
  <c r="G88" i="10" s="1"/>
  <c r="H88" i="10" s="1"/>
  <c r="C89" i="10"/>
  <c r="B89" i="11"/>
  <c r="I89" i="11" s="1"/>
  <c r="G89" i="11" s="1"/>
  <c r="A90" i="11"/>
  <c r="B89" i="10"/>
  <c r="A90" i="10"/>
  <c r="H89" i="11" l="1"/>
  <c r="F91" i="11"/>
  <c r="C92" i="11"/>
  <c r="F89" i="10"/>
  <c r="G89" i="10" s="1"/>
  <c r="H89" i="10" s="1"/>
  <c r="C90" i="10"/>
  <c r="B90" i="11"/>
  <c r="I90" i="11" s="1"/>
  <c r="A91" i="11"/>
  <c r="A91" i="10"/>
  <c r="B90" i="10"/>
  <c r="F92" i="11" l="1"/>
  <c r="C93" i="11"/>
  <c r="C91" i="10"/>
  <c r="F90" i="10"/>
  <c r="G90" i="10" s="1"/>
  <c r="H90" i="10" s="1"/>
  <c r="B91" i="11"/>
  <c r="I91" i="11" s="1"/>
  <c r="A92" i="11"/>
  <c r="G91" i="11"/>
  <c r="G90" i="11"/>
  <c r="H90" i="11" s="1"/>
  <c r="A92" i="10"/>
  <c r="B91" i="10"/>
  <c r="C94" i="11" l="1"/>
  <c r="F93" i="11"/>
  <c r="H91" i="11"/>
  <c r="C92" i="10"/>
  <c r="F91" i="10"/>
  <c r="G91" i="10" s="1"/>
  <c r="H91" i="10" s="1"/>
  <c r="B92" i="11"/>
  <c r="I92" i="11" s="1"/>
  <c r="A93" i="11"/>
  <c r="B92" i="10"/>
  <c r="A93" i="10"/>
  <c r="C95" i="11" l="1"/>
  <c r="F94" i="11"/>
  <c r="F92" i="10"/>
  <c r="G92" i="10" s="1"/>
  <c r="H92" i="10" s="1"/>
  <c r="C93" i="10"/>
  <c r="B93" i="11"/>
  <c r="I93" i="11" s="1"/>
  <c r="A94" i="11"/>
  <c r="G92" i="11"/>
  <c r="H92" i="11" s="1"/>
  <c r="B93" i="10"/>
  <c r="A94" i="10"/>
  <c r="F95" i="11" l="1"/>
  <c r="C96" i="11"/>
  <c r="C94" i="10"/>
  <c r="F93" i="10"/>
  <c r="G93" i="10" s="1"/>
  <c r="H93" i="10" s="1"/>
  <c r="B94" i="11"/>
  <c r="I94" i="11" s="1"/>
  <c r="G94" i="11" s="1"/>
  <c r="A95" i="11"/>
  <c r="G93" i="11"/>
  <c r="H93" i="11" s="1"/>
  <c r="B94" i="10"/>
  <c r="A95" i="10"/>
  <c r="H94" i="11" l="1"/>
  <c r="C97" i="11"/>
  <c r="F96" i="11"/>
  <c r="F94" i="10"/>
  <c r="G94" i="10" s="1"/>
  <c r="H94" i="10" s="1"/>
  <c r="C95" i="10"/>
  <c r="B95" i="11"/>
  <c r="I95" i="11" s="1"/>
  <c r="A96" i="11"/>
  <c r="B95" i="10"/>
  <c r="A96" i="10"/>
  <c r="C98" i="11" l="1"/>
  <c r="F97" i="11"/>
  <c r="F95" i="10"/>
  <c r="G95" i="10" s="1"/>
  <c r="H95" i="10" s="1"/>
  <c r="C96" i="10"/>
  <c r="G95" i="11"/>
  <c r="H95" i="11" s="1"/>
  <c r="B96" i="11"/>
  <c r="I96" i="11" s="1"/>
  <c r="A97" i="11"/>
  <c r="B96" i="10"/>
  <c r="A97" i="10"/>
  <c r="C99" i="11" l="1"/>
  <c r="F98" i="11"/>
  <c r="F96" i="10"/>
  <c r="G96" i="10" s="1"/>
  <c r="H96" i="10" s="1"/>
  <c r="C97" i="10"/>
  <c r="B97" i="11"/>
  <c r="I97" i="11" s="1"/>
  <c r="A98" i="11"/>
  <c r="G96" i="11"/>
  <c r="H96" i="11" s="1"/>
  <c r="B97" i="10"/>
  <c r="A98" i="10"/>
  <c r="F99" i="11" l="1"/>
  <c r="C100" i="11"/>
  <c r="F97" i="10"/>
  <c r="G97" i="10" s="1"/>
  <c r="H97" i="10" s="1"/>
  <c r="C98" i="10"/>
  <c r="G97" i="11"/>
  <c r="H97" i="11" s="1"/>
  <c r="B98" i="11"/>
  <c r="I98" i="11" s="1"/>
  <c r="G98" i="11" s="1"/>
  <c r="A99" i="11"/>
  <c r="A99" i="10"/>
  <c r="B98" i="10"/>
  <c r="C101" i="11" l="1"/>
  <c r="F100" i="11"/>
  <c r="F98" i="10"/>
  <c r="G98" i="10" s="1"/>
  <c r="H98" i="10" s="1"/>
  <c r="C99" i="10"/>
  <c r="H98" i="11"/>
  <c r="B99" i="11"/>
  <c r="I99" i="11" s="1"/>
  <c r="A100" i="11"/>
  <c r="G99" i="11"/>
  <c r="A100" i="10"/>
  <c r="B99" i="10"/>
  <c r="F101" i="11" l="1"/>
  <c r="C102" i="11"/>
  <c r="F99" i="10"/>
  <c r="G99" i="10" s="1"/>
  <c r="H99" i="10" s="1"/>
  <c r="C100" i="10"/>
  <c r="B100" i="11"/>
  <c r="I100" i="11" s="1"/>
  <c r="A101" i="11"/>
  <c r="H99" i="11"/>
  <c r="B100" i="10"/>
  <c r="A101" i="10"/>
  <c r="C103" i="11" l="1"/>
  <c r="F102" i="11"/>
  <c r="C101" i="10"/>
  <c r="F100" i="10"/>
  <c r="G100" i="10" s="1"/>
  <c r="H100" i="10" s="1"/>
  <c r="B101" i="11"/>
  <c r="I101" i="11" s="1"/>
  <c r="A102" i="11"/>
  <c r="G100" i="11"/>
  <c r="H100" i="11" s="1"/>
  <c r="B101" i="10"/>
  <c r="A102" i="10"/>
  <c r="F103" i="11" l="1"/>
  <c r="C104" i="11"/>
  <c r="C102" i="10"/>
  <c r="F101" i="10"/>
  <c r="G101" i="10" s="1"/>
  <c r="H101" i="10" s="1"/>
  <c r="G101" i="11"/>
  <c r="H101" i="11" s="1"/>
  <c r="B102" i="11"/>
  <c r="I102" i="11" s="1"/>
  <c r="A103" i="11"/>
  <c r="B102" i="10"/>
  <c r="A103" i="10"/>
  <c r="C105" i="11" l="1"/>
  <c r="F104" i="11"/>
  <c r="C103" i="10"/>
  <c r="F102" i="10"/>
  <c r="G102" i="10" s="1"/>
  <c r="H102" i="10" s="1"/>
  <c r="G102" i="11"/>
  <c r="H102" i="11" s="1"/>
  <c r="B103" i="11"/>
  <c r="I103" i="11" s="1"/>
  <c r="G103" i="11" s="1"/>
  <c r="A104" i="11"/>
  <c r="B103" i="10"/>
  <c r="A104" i="10"/>
  <c r="F105" i="11" l="1"/>
  <c r="C106" i="11"/>
  <c r="F103" i="10"/>
  <c r="G103" i="10" s="1"/>
  <c r="H103" i="10" s="1"/>
  <c r="C104" i="10"/>
  <c r="H103" i="11"/>
  <c r="B104" i="11"/>
  <c r="I104" i="11" s="1"/>
  <c r="A105" i="11"/>
  <c r="B104" i="10"/>
  <c r="A105" i="10"/>
  <c r="F106" i="11" l="1"/>
  <c r="C107" i="11"/>
  <c r="F104" i="10"/>
  <c r="C105" i="10"/>
  <c r="G104" i="10"/>
  <c r="H104" i="10" s="1"/>
  <c r="G104" i="11"/>
  <c r="H104" i="11" s="1"/>
  <c r="B105" i="11"/>
  <c r="I105" i="11" s="1"/>
  <c r="A106" i="11"/>
  <c r="B105" i="10"/>
  <c r="A106" i="10"/>
  <c r="C108" i="11" l="1"/>
  <c r="F107" i="11"/>
  <c r="F105" i="10"/>
  <c r="G105" i="10" s="1"/>
  <c r="H105" i="10" s="1"/>
  <c r="C106" i="10"/>
  <c r="B106" i="11"/>
  <c r="I106" i="11" s="1"/>
  <c r="A107" i="11"/>
  <c r="G105" i="11"/>
  <c r="H105" i="11" s="1"/>
  <c r="A107" i="10"/>
  <c r="B106" i="10"/>
  <c r="F108" i="11" l="1"/>
  <c r="C109" i="11"/>
  <c r="F106" i="10"/>
  <c r="G106" i="10" s="1"/>
  <c r="H106" i="10" s="1"/>
  <c r="C107" i="10"/>
  <c r="B107" i="11"/>
  <c r="I107" i="11" s="1"/>
  <c r="A108" i="11"/>
  <c r="G106" i="11"/>
  <c r="H106" i="11" s="1"/>
  <c r="A108" i="10"/>
  <c r="B107" i="10"/>
  <c r="F109" i="11" l="1"/>
  <c r="C110" i="11"/>
  <c r="F107" i="10"/>
  <c r="G107" i="10" s="1"/>
  <c r="H107" i="10" s="1"/>
  <c r="C108" i="10"/>
  <c r="B108" i="11"/>
  <c r="I108" i="11" s="1"/>
  <c r="A109" i="11"/>
  <c r="G107" i="11"/>
  <c r="H107" i="11" s="1"/>
  <c r="B108" i="10"/>
  <c r="A109" i="10"/>
  <c r="F110" i="11" l="1"/>
  <c r="C111" i="11"/>
  <c r="C109" i="10"/>
  <c r="F108" i="10"/>
  <c r="G108" i="10" s="1"/>
  <c r="H108" i="10" s="1"/>
  <c r="B109" i="11"/>
  <c r="I109" i="11" s="1"/>
  <c r="A110" i="11"/>
  <c r="G108" i="11"/>
  <c r="H108" i="11" s="1"/>
  <c r="B109" i="10"/>
  <c r="A110" i="10"/>
  <c r="C112" i="11" l="1"/>
  <c r="F111" i="11"/>
  <c r="C110" i="10"/>
  <c r="F109" i="10"/>
  <c r="G109" i="10" s="1"/>
  <c r="H109" i="10" s="1"/>
  <c r="B110" i="11"/>
  <c r="I110" i="11" s="1"/>
  <c r="A111" i="11"/>
  <c r="G109" i="11"/>
  <c r="H109" i="11" s="1"/>
  <c r="B110" i="10"/>
  <c r="A111" i="10"/>
  <c r="C113" i="11" l="1"/>
  <c r="F112" i="11"/>
  <c r="C111" i="10"/>
  <c r="F110" i="10"/>
  <c r="G110" i="10" s="1"/>
  <c r="H110" i="10" s="1"/>
  <c r="B111" i="11"/>
  <c r="I111" i="11" s="1"/>
  <c r="A112" i="11"/>
  <c r="G110" i="11"/>
  <c r="H110" i="11" s="1"/>
  <c r="B111" i="10"/>
  <c r="A112" i="10"/>
  <c r="C114" i="11" l="1"/>
  <c r="F113" i="11"/>
  <c r="C112" i="10"/>
  <c r="F111" i="10"/>
  <c r="G111" i="10" s="1"/>
  <c r="H111" i="10" s="1"/>
  <c r="G111" i="11"/>
  <c r="H111" i="11" s="1"/>
  <c r="B112" i="11"/>
  <c r="I112" i="11" s="1"/>
  <c r="A113" i="11"/>
  <c r="B112" i="10"/>
  <c r="A113" i="10"/>
  <c r="C115" i="11" l="1"/>
  <c r="F114" i="11"/>
  <c r="F112" i="10"/>
  <c r="G112" i="10" s="1"/>
  <c r="H112" i="10" s="1"/>
  <c r="C113" i="10"/>
  <c r="G112" i="11"/>
  <c r="H112" i="11" s="1"/>
  <c r="B113" i="11"/>
  <c r="I113" i="11" s="1"/>
  <c r="A114" i="11"/>
  <c r="B113" i="10"/>
  <c r="A114" i="10"/>
  <c r="C116" i="11" l="1"/>
  <c r="F115" i="11"/>
  <c r="F113" i="10"/>
  <c r="G113" i="10" s="1"/>
  <c r="H113" i="10" s="1"/>
  <c r="C114" i="10"/>
  <c r="B114" i="11"/>
  <c r="I114" i="11" s="1"/>
  <c r="A115" i="11"/>
  <c r="G113" i="11"/>
  <c r="H113" i="11" s="1"/>
  <c r="A115" i="10"/>
  <c r="B114" i="10"/>
  <c r="C117" i="11" l="1"/>
  <c r="F116" i="11"/>
  <c r="C115" i="10"/>
  <c r="F114" i="10"/>
  <c r="G114" i="10" s="1"/>
  <c r="H114" i="10" s="1"/>
  <c r="B115" i="11"/>
  <c r="I115" i="11" s="1"/>
  <c r="A116" i="11"/>
  <c r="G114" i="11"/>
  <c r="H114" i="11" s="1"/>
  <c r="A116" i="10"/>
  <c r="B115" i="10"/>
  <c r="F117" i="11" l="1"/>
  <c r="C118" i="11"/>
  <c r="F115" i="10"/>
  <c r="G115" i="10" s="1"/>
  <c r="H115" i="10" s="1"/>
  <c r="C116" i="10"/>
  <c r="B116" i="11"/>
  <c r="I116" i="11" s="1"/>
  <c r="G116" i="11" s="1"/>
  <c r="A117" i="11"/>
  <c r="G115" i="11"/>
  <c r="H115" i="11" s="1"/>
  <c r="B116" i="10"/>
  <c r="A117" i="10"/>
  <c r="F118" i="11" l="1"/>
  <c r="C119" i="11"/>
  <c r="H116" i="11"/>
  <c r="C117" i="10"/>
  <c r="F116" i="10"/>
  <c r="G116" i="10" s="1"/>
  <c r="H116" i="10" s="1"/>
  <c r="B117" i="11"/>
  <c r="I117" i="11" s="1"/>
  <c r="A118" i="11"/>
  <c r="B117" i="10"/>
  <c r="A118" i="10"/>
  <c r="F119" i="11" l="1"/>
  <c r="C120" i="11"/>
  <c r="C118" i="10"/>
  <c r="F117" i="10"/>
  <c r="G117" i="10" s="1"/>
  <c r="H117" i="10" s="1"/>
  <c r="G117" i="11"/>
  <c r="H117" i="11" s="1"/>
  <c r="B118" i="11"/>
  <c r="I118" i="11" s="1"/>
  <c r="A119" i="11"/>
  <c r="B118" i="10"/>
  <c r="A119" i="10"/>
  <c r="F120" i="11" l="1"/>
  <c r="C121" i="11"/>
  <c r="C119" i="10"/>
  <c r="F118" i="10"/>
  <c r="G118" i="10" s="1"/>
  <c r="H118" i="10" s="1"/>
  <c r="B119" i="11"/>
  <c r="I119" i="11" s="1"/>
  <c r="A120" i="11"/>
  <c r="G118" i="11"/>
  <c r="H118" i="11" s="1"/>
  <c r="B119" i="10"/>
  <c r="A120" i="10"/>
  <c r="C122" i="11" l="1"/>
  <c r="F121" i="11"/>
  <c r="F119" i="10"/>
  <c r="C120" i="10"/>
  <c r="G119" i="10"/>
  <c r="H119" i="10" s="1"/>
  <c r="B120" i="11"/>
  <c r="I120" i="11" s="1"/>
  <c r="A121" i="11"/>
  <c r="G120" i="11"/>
  <c r="G119" i="11"/>
  <c r="H119" i="11" s="1"/>
  <c r="B120" i="10"/>
  <c r="A121" i="10"/>
  <c r="F122" i="11" l="1"/>
  <c r="C123" i="11"/>
  <c r="H120" i="11"/>
  <c r="C121" i="10"/>
  <c r="F120" i="10"/>
  <c r="G120" i="10" s="1"/>
  <c r="H120" i="10" s="1"/>
  <c r="B121" i="11"/>
  <c r="I121" i="11" s="1"/>
  <c r="A122" i="11"/>
  <c r="B121" i="10"/>
  <c r="A122" i="10"/>
  <c r="C124" i="11" l="1"/>
  <c r="F123" i="11"/>
  <c r="F121" i="10"/>
  <c r="G121" i="10" s="1"/>
  <c r="H121" i="10" s="1"/>
  <c r="C122" i="10"/>
  <c r="G121" i="11"/>
  <c r="H121" i="11" s="1"/>
  <c r="B122" i="11"/>
  <c r="I122" i="11" s="1"/>
  <c r="A123" i="11"/>
  <c r="G122" i="11"/>
  <c r="A123" i="10"/>
  <c r="B122" i="10"/>
  <c r="F124" i="11" l="1"/>
  <c r="C125" i="11"/>
  <c r="F122" i="10"/>
  <c r="G122" i="10" s="1"/>
  <c r="H122" i="10" s="1"/>
  <c r="C123" i="10"/>
  <c r="B123" i="11"/>
  <c r="I123" i="11" s="1"/>
  <c r="A124" i="11"/>
  <c r="H122" i="11"/>
  <c r="A124" i="10"/>
  <c r="B123" i="10"/>
  <c r="F125" i="11" l="1"/>
  <c r="C126" i="11"/>
  <c r="F123" i="10"/>
  <c r="G123" i="10" s="1"/>
  <c r="H123" i="10" s="1"/>
  <c r="C124" i="10"/>
  <c r="G123" i="11"/>
  <c r="H123" i="11" s="1"/>
  <c r="B124" i="11"/>
  <c r="I124" i="11" s="1"/>
  <c r="A125" i="11"/>
  <c r="B124" i="10"/>
  <c r="A125" i="10"/>
  <c r="F126" i="11" l="1"/>
  <c r="C127" i="11"/>
  <c r="C125" i="10"/>
  <c r="F124" i="10"/>
  <c r="G124" i="10" s="1"/>
  <c r="H124" i="10" s="1"/>
  <c r="B125" i="11"/>
  <c r="I125" i="11" s="1"/>
  <c r="A126" i="11"/>
  <c r="G124" i="11"/>
  <c r="H124" i="11" s="1"/>
  <c r="G125" i="11"/>
  <c r="B125" i="10"/>
  <c r="A126" i="10"/>
  <c r="C128" i="11" l="1"/>
  <c r="F127" i="11"/>
  <c r="H125" i="11"/>
  <c r="F125" i="10"/>
  <c r="G125" i="10" s="1"/>
  <c r="H125" i="10" s="1"/>
  <c r="C126" i="10"/>
  <c r="B126" i="11"/>
  <c r="I126" i="11" s="1"/>
  <c r="A127" i="11"/>
  <c r="B126" i="10"/>
  <c r="A127" i="10"/>
  <c r="F128" i="11" l="1"/>
  <c r="C129" i="11"/>
  <c r="C127" i="10"/>
  <c r="F126" i="10"/>
  <c r="G126" i="10" s="1"/>
  <c r="H126" i="10" s="1"/>
  <c r="G126" i="11"/>
  <c r="H126" i="11" s="1"/>
  <c r="B127" i="11"/>
  <c r="I127" i="11" s="1"/>
  <c r="A128" i="11"/>
  <c r="B127" i="10"/>
  <c r="A128" i="10"/>
  <c r="F129" i="11" l="1"/>
  <c r="C130" i="11"/>
  <c r="F127" i="10"/>
  <c r="G127" i="10" s="1"/>
  <c r="H127" i="10" s="1"/>
  <c r="C128" i="10"/>
  <c r="B128" i="11"/>
  <c r="I128" i="11" s="1"/>
  <c r="A129" i="11"/>
  <c r="G127" i="11"/>
  <c r="H127" i="11" s="1"/>
  <c r="B128" i="10"/>
  <c r="A129" i="10"/>
  <c r="C131" i="11" l="1"/>
  <c r="F130" i="11"/>
  <c r="C129" i="10"/>
  <c r="F128" i="10"/>
  <c r="G128" i="10" s="1"/>
  <c r="H128" i="10" s="1"/>
  <c r="B129" i="11"/>
  <c r="I129" i="11" s="1"/>
  <c r="A130" i="11"/>
  <c r="G129" i="11"/>
  <c r="G128" i="11"/>
  <c r="H128" i="11" s="1"/>
  <c r="B129" i="10"/>
  <c r="A130" i="10"/>
  <c r="H129" i="11" l="1"/>
  <c r="F131" i="11"/>
  <c r="C132" i="11"/>
  <c r="F129" i="10"/>
  <c r="G129" i="10" s="1"/>
  <c r="H129" i="10" s="1"/>
  <c r="C130" i="10"/>
  <c r="B130" i="11"/>
  <c r="I130" i="11" s="1"/>
  <c r="A131" i="11"/>
  <c r="A131" i="10"/>
  <c r="B130" i="10"/>
  <c r="C133" i="11" l="1"/>
  <c r="F132" i="11"/>
  <c r="C131" i="10"/>
  <c r="F130" i="10"/>
  <c r="G130" i="10" s="1"/>
  <c r="H130" i="10" s="1"/>
  <c r="G130" i="11"/>
  <c r="H130" i="11" s="1"/>
  <c r="B131" i="11"/>
  <c r="I131" i="11" s="1"/>
  <c r="A132" i="11"/>
  <c r="A132" i="10"/>
  <c r="B131" i="10"/>
  <c r="C134" i="11" l="1"/>
  <c r="F133" i="11"/>
  <c r="F131" i="10"/>
  <c r="G131" i="10" s="1"/>
  <c r="H131" i="10" s="1"/>
  <c r="C132" i="10"/>
  <c r="B132" i="11"/>
  <c r="I132" i="11" s="1"/>
  <c r="A133" i="11"/>
  <c r="G132" i="11"/>
  <c r="G131" i="11"/>
  <c r="H131" i="11" s="1"/>
  <c r="B132" i="10"/>
  <c r="A133" i="10"/>
  <c r="H132" i="11" l="1"/>
  <c r="C135" i="11"/>
  <c r="F134" i="11"/>
  <c r="F132" i="10"/>
  <c r="G132" i="10" s="1"/>
  <c r="H132" i="10" s="1"/>
  <c r="C133" i="10"/>
  <c r="B133" i="11"/>
  <c r="I133" i="11" s="1"/>
  <c r="A134" i="11"/>
  <c r="B133" i="10"/>
  <c r="A134" i="10"/>
  <c r="F135" i="11" l="1"/>
  <c r="C136" i="11"/>
  <c r="F133" i="10"/>
  <c r="G133" i="10" s="1"/>
  <c r="H133" i="10" s="1"/>
  <c r="C134" i="10"/>
  <c r="G133" i="11"/>
  <c r="H133" i="11" s="1"/>
  <c r="B134" i="11"/>
  <c r="I134" i="11" s="1"/>
  <c r="A135" i="11"/>
  <c r="B134" i="10"/>
  <c r="A135" i="10"/>
  <c r="F136" i="11" l="1"/>
  <c r="C137" i="11"/>
  <c r="C135" i="10"/>
  <c r="F134" i="10"/>
  <c r="G134" i="10" s="1"/>
  <c r="H134" i="10" s="1"/>
  <c r="B135" i="11"/>
  <c r="I135" i="11" s="1"/>
  <c r="A136" i="11"/>
  <c r="G134" i="11"/>
  <c r="H134" i="11" s="1"/>
  <c r="B135" i="10"/>
  <c r="A136" i="10"/>
  <c r="C138" i="11" l="1"/>
  <c r="F137" i="11"/>
  <c r="C136" i="10"/>
  <c r="F135" i="10"/>
  <c r="G135" i="10" s="1"/>
  <c r="H135" i="10" s="1"/>
  <c r="G135" i="11"/>
  <c r="H135" i="11" s="1"/>
  <c r="B136" i="11"/>
  <c r="I136" i="11" s="1"/>
  <c r="A137" i="11"/>
  <c r="B136" i="10"/>
  <c r="A137" i="10"/>
  <c r="C139" i="11" l="1"/>
  <c r="F138" i="11"/>
  <c r="C137" i="10"/>
  <c r="F136" i="10"/>
  <c r="G136" i="10" s="1"/>
  <c r="H136" i="10" s="1"/>
  <c r="B137" i="11"/>
  <c r="I137" i="11" s="1"/>
  <c r="A138" i="11"/>
  <c r="G136" i="11"/>
  <c r="H136" i="11" s="1"/>
  <c r="B137" i="10"/>
  <c r="A138" i="10"/>
  <c r="C140" i="11" l="1"/>
  <c r="F139" i="11"/>
  <c r="F137" i="10"/>
  <c r="G137" i="10" s="1"/>
  <c r="H137" i="10" s="1"/>
  <c r="C138" i="10"/>
  <c r="G137" i="11"/>
  <c r="H137" i="11" s="1"/>
  <c r="B138" i="11"/>
  <c r="I138" i="11" s="1"/>
  <c r="A139" i="11"/>
  <c r="A139" i="10"/>
  <c r="B138" i="10"/>
  <c r="C141" i="11" l="1"/>
  <c r="F140" i="11"/>
  <c r="F138" i="10"/>
  <c r="G138" i="10" s="1"/>
  <c r="H138" i="10" s="1"/>
  <c r="C139" i="10"/>
  <c r="G138" i="11"/>
  <c r="H138" i="11" s="1"/>
  <c r="B139" i="11"/>
  <c r="I139" i="11" s="1"/>
  <c r="A140" i="11"/>
  <c r="A140" i="10"/>
  <c r="B139" i="10"/>
  <c r="F141" i="11" l="1"/>
  <c r="C142" i="11"/>
  <c r="F139" i="10"/>
  <c r="G139" i="10" s="1"/>
  <c r="H139" i="10" s="1"/>
  <c r="C140" i="10"/>
  <c r="G139" i="11"/>
  <c r="H139" i="11" s="1"/>
  <c r="B140" i="11"/>
  <c r="I140" i="11" s="1"/>
  <c r="A141" i="11"/>
  <c r="B140" i="10"/>
  <c r="A141" i="10"/>
  <c r="F142" i="11" l="1"/>
  <c r="C143" i="11"/>
  <c r="C141" i="10"/>
  <c r="F140" i="10"/>
  <c r="G140" i="10" s="1"/>
  <c r="H140" i="10" s="1"/>
  <c r="G140" i="11"/>
  <c r="H140" i="11" s="1"/>
  <c r="B141" i="11"/>
  <c r="I141" i="11" s="1"/>
  <c r="G141" i="11" s="1"/>
  <c r="A142" i="11"/>
  <c r="B141" i="10"/>
  <c r="A142" i="10"/>
  <c r="F143" i="11" l="1"/>
  <c r="C144" i="11"/>
  <c r="F141" i="10"/>
  <c r="G141" i="10" s="1"/>
  <c r="H141" i="10" s="1"/>
  <c r="C142" i="10"/>
  <c r="H141" i="11"/>
  <c r="B142" i="11"/>
  <c r="I142" i="11" s="1"/>
  <c r="A143" i="11"/>
  <c r="B142" i="10"/>
  <c r="A143" i="10"/>
  <c r="F144" i="11" l="1"/>
  <c r="C145" i="11"/>
  <c r="C143" i="10"/>
  <c r="F142" i="10"/>
  <c r="G142" i="10" s="1"/>
  <c r="H142" i="10" s="1"/>
  <c r="B143" i="11"/>
  <c r="I143" i="11" s="1"/>
  <c r="A144" i="11"/>
  <c r="G142" i="11"/>
  <c r="H142" i="11" s="1"/>
  <c r="B143" i="10"/>
  <c r="A144" i="10"/>
  <c r="F145" i="11" l="1"/>
  <c r="C146" i="11"/>
  <c r="F143" i="10"/>
  <c r="G143" i="10" s="1"/>
  <c r="H143" i="10" s="1"/>
  <c r="C144" i="10"/>
  <c r="G143" i="11"/>
  <c r="H143" i="11" s="1"/>
  <c r="B144" i="11"/>
  <c r="I144" i="11" s="1"/>
  <c r="A145" i="11"/>
  <c r="B144" i="10"/>
  <c r="A145" i="10"/>
  <c r="F146" i="11" l="1"/>
  <c r="C147" i="11"/>
  <c r="F144" i="10"/>
  <c r="C145" i="10"/>
  <c r="G144" i="10"/>
  <c r="H144" i="10" s="1"/>
  <c r="B145" i="11"/>
  <c r="I145" i="11" s="1"/>
  <c r="A146" i="11"/>
  <c r="G145" i="11"/>
  <c r="G144" i="11"/>
  <c r="H144" i="11" s="1"/>
  <c r="B145" i="10"/>
  <c r="A146" i="10"/>
  <c r="F147" i="11" l="1"/>
  <c r="C148" i="11"/>
  <c r="H145" i="11"/>
  <c r="F145" i="10"/>
  <c r="G145" i="10" s="1"/>
  <c r="C146" i="10"/>
  <c r="H145" i="10"/>
  <c r="B146" i="11"/>
  <c r="I146" i="11" s="1"/>
  <c r="A147" i="11"/>
  <c r="A147" i="10"/>
  <c r="B146" i="10"/>
  <c r="C149" i="11" l="1"/>
  <c r="F148" i="11"/>
  <c r="F146" i="10"/>
  <c r="G146" i="10" s="1"/>
  <c r="H146" i="10" s="1"/>
  <c r="C147" i="10"/>
  <c r="G146" i="11"/>
  <c r="H146" i="11" s="1"/>
  <c r="B147" i="11"/>
  <c r="I147" i="11" s="1"/>
  <c r="A148" i="11"/>
  <c r="A148" i="10"/>
  <c r="B147" i="10"/>
  <c r="F149" i="11" l="1"/>
  <c r="C150" i="11"/>
  <c r="F147" i="10"/>
  <c r="G147" i="10" s="1"/>
  <c r="H147" i="10" s="1"/>
  <c r="C148" i="10"/>
  <c r="B148" i="11"/>
  <c r="I148" i="11" s="1"/>
  <c r="A149" i="11"/>
  <c r="G147" i="11"/>
  <c r="H147" i="11" s="1"/>
  <c r="G148" i="11"/>
  <c r="B148" i="10"/>
  <c r="A149" i="10"/>
  <c r="F150" i="11" l="1"/>
  <c r="C151" i="11"/>
  <c r="H148" i="11"/>
  <c r="C149" i="10"/>
  <c r="F148" i="10"/>
  <c r="G148" i="10" s="1"/>
  <c r="H148" i="10" s="1"/>
  <c r="B149" i="11"/>
  <c r="I149" i="11" s="1"/>
  <c r="A150" i="11"/>
  <c r="B149" i="10"/>
  <c r="A150" i="10"/>
  <c r="F151" i="11" l="1"/>
  <c r="C152" i="11"/>
  <c r="C150" i="10"/>
  <c r="F149" i="10"/>
  <c r="G149" i="10" s="1"/>
  <c r="H149" i="10" s="1"/>
  <c r="B150" i="11"/>
  <c r="I150" i="11" s="1"/>
  <c r="A151" i="11"/>
  <c r="G149" i="11"/>
  <c r="H149" i="11" s="1"/>
  <c r="B150" i="10"/>
  <c r="A151" i="10"/>
  <c r="C153" i="11" l="1"/>
  <c r="F152" i="11"/>
  <c r="C151" i="10"/>
  <c r="F150" i="10"/>
  <c r="G150" i="10" s="1"/>
  <c r="H150" i="10" s="1"/>
  <c r="G150" i="11"/>
  <c r="H150" i="11" s="1"/>
  <c r="B151" i="11"/>
  <c r="I151" i="11" s="1"/>
  <c r="A152" i="11"/>
  <c r="G151" i="11"/>
  <c r="B151" i="10"/>
  <c r="A152" i="10"/>
  <c r="F153" i="11" l="1"/>
  <c r="C154" i="11"/>
  <c r="H151" i="11"/>
  <c r="F151" i="10"/>
  <c r="G151" i="10" s="1"/>
  <c r="H151" i="10" s="1"/>
  <c r="C152" i="10"/>
  <c r="B152" i="11"/>
  <c r="I152" i="11" s="1"/>
  <c r="A153" i="11"/>
  <c r="B152" i="10"/>
  <c r="A153" i="10"/>
  <c r="C155" i="11" l="1"/>
  <c r="F154" i="11"/>
  <c r="F152" i="10"/>
  <c r="G152" i="10" s="1"/>
  <c r="H152" i="10" s="1"/>
  <c r="C153" i="10"/>
  <c r="G152" i="11"/>
  <c r="H152" i="11" s="1"/>
  <c r="B153" i="11"/>
  <c r="I153" i="11" s="1"/>
  <c r="A154" i="11"/>
  <c r="B153" i="10"/>
  <c r="A154" i="10"/>
  <c r="C156" i="11" l="1"/>
  <c r="F155" i="11"/>
  <c r="F153" i="10"/>
  <c r="G153" i="10" s="1"/>
  <c r="H153" i="10" s="1"/>
  <c r="C154" i="10"/>
  <c r="B154" i="11"/>
  <c r="I154" i="11" s="1"/>
  <c r="A155" i="11"/>
  <c r="G153" i="11"/>
  <c r="H153" i="11" s="1"/>
  <c r="A155" i="10"/>
  <c r="B154" i="10"/>
  <c r="C157" i="11" l="1"/>
  <c r="F156" i="11"/>
  <c r="C155" i="10"/>
  <c r="F154" i="10"/>
  <c r="G154" i="10" s="1"/>
  <c r="H154" i="10" s="1"/>
  <c r="B155" i="11"/>
  <c r="I155" i="11" s="1"/>
  <c r="A156" i="11"/>
  <c r="G154" i="11"/>
  <c r="H154" i="11" s="1"/>
  <c r="A156" i="10"/>
  <c r="B155" i="10"/>
  <c r="F157" i="11" l="1"/>
  <c r="C158" i="11"/>
  <c r="F155" i="10"/>
  <c r="G155" i="10" s="1"/>
  <c r="H155" i="10" s="1"/>
  <c r="C156" i="10"/>
  <c r="B156" i="11"/>
  <c r="I156" i="11" s="1"/>
  <c r="A157" i="11"/>
  <c r="G155" i="11"/>
  <c r="H155" i="11" s="1"/>
  <c r="G156" i="11"/>
  <c r="B156" i="10"/>
  <c r="A157" i="10"/>
  <c r="C159" i="11" l="1"/>
  <c r="F158" i="11"/>
  <c r="H156" i="11"/>
  <c r="F156" i="10"/>
  <c r="G156" i="10" s="1"/>
  <c r="H156" i="10" s="1"/>
  <c r="C157" i="10"/>
  <c r="B157" i="11"/>
  <c r="I157" i="11" s="1"/>
  <c r="A158" i="11"/>
  <c r="B157" i="10"/>
  <c r="A158" i="10"/>
  <c r="F159" i="11" l="1"/>
  <c r="C160" i="11"/>
  <c r="C158" i="10"/>
  <c r="F157" i="10"/>
  <c r="G157" i="10" s="1"/>
  <c r="H157" i="10" s="1"/>
  <c r="B158" i="11"/>
  <c r="I158" i="11" s="1"/>
  <c r="A159" i="11"/>
  <c r="G157" i="11"/>
  <c r="H157" i="11" s="1"/>
  <c r="B158" i="10"/>
  <c r="A159" i="10"/>
  <c r="C161" i="11" l="1"/>
  <c r="F160" i="11"/>
  <c r="C159" i="10"/>
  <c r="F158" i="10"/>
  <c r="G158" i="10" s="1"/>
  <c r="H158" i="10" s="1"/>
  <c r="B159" i="11"/>
  <c r="I159" i="11" s="1"/>
  <c r="A160" i="11"/>
  <c r="G158" i="11"/>
  <c r="H158" i="11" s="1"/>
  <c r="B159" i="10"/>
  <c r="A160" i="10"/>
  <c r="F161" i="11" l="1"/>
  <c r="C162" i="11"/>
  <c r="C160" i="10"/>
  <c r="F159" i="10"/>
  <c r="G159" i="10" s="1"/>
  <c r="H159" i="10" s="1"/>
  <c r="B160" i="11"/>
  <c r="I160" i="11" s="1"/>
  <c r="A161" i="11"/>
  <c r="G159" i="11"/>
  <c r="H159" i="11" s="1"/>
  <c r="B160" i="10"/>
  <c r="A161" i="10"/>
  <c r="C163" i="11" l="1"/>
  <c r="F162" i="11"/>
  <c r="F160" i="10"/>
  <c r="G160" i="10" s="1"/>
  <c r="H160" i="10" s="1"/>
  <c r="C161" i="10"/>
  <c r="B161" i="11"/>
  <c r="I161" i="11" s="1"/>
  <c r="A162" i="11"/>
  <c r="G160" i="11"/>
  <c r="H160" i="11" s="1"/>
  <c r="B161" i="10"/>
  <c r="A162" i="10"/>
  <c r="F163" i="11" l="1"/>
  <c r="C164" i="11"/>
  <c r="F161" i="10"/>
  <c r="G161" i="10" s="1"/>
  <c r="H161" i="10" s="1"/>
  <c r="C162" i="10"/>
  <c r="G161" i="11"/>
  <c r="H161" i="11" s="1"/>
  <c r="B162" i="11"/>
  <c r="I162" i="11" s="1"/>
  <c r="A163" i="11"/>
  <c r="A163" i="10"/>
  <c r="B162" i="10"/>
  <c r="C165" i="11" l="1"/>
  <c r="F164" i="11"/>
  <c r="C163" i="10"/>
  <c r="F162" i="10"/>
  <c r="G162" i="10" s="1"/>
  <c r="H162" i="10" s="1"/>
  <c r="G162" i="11"/>
  <c r="H162" i="11" s="1"/>
  <c r="B163" i="11"/>
  <c r="I163" i="11" s="1"/>
  <c r="A164" i="11"/>
  <c r="A164" i="10"/>
  <c r="B163" i="10"/>
  <c r="F165" i="11" l="1"/>
  <c r="C166" i="11"/>
  <c r="C164" i="10"/>
  <c r="F163" i="10"/>
  <c r="G163" i="10" s="1"/>
  <c r="H163" i="10" s="1"/>
  <c r="G163" i="11"/>
  <c r="H163" i="11" s="1"/>
  <c r="B164" i="11"/>
  <c r="I164" i="11" s="1"/>
  <c r="G164" i="11" s="1"/>
  <c r="A165" i="11"/>
  <c r="B164" i="10"/>
  <c r="A165" i="10"/>
  <c r="F166" i="11" l="1"/>
  <c r="C167" i="11"/>
  <c r="C165" i="10"/>
  <c r="F164" i="10"/>
  <c r="G164" i="10" s="1"/>
  <c r="H164" i="10" s="1"/>
  <c r="H164" i="11"/>
  <c r="B165" i="11"/>
  <c r="I165" i="11" s="1"/>
  <c r="A166" i="11"/>
  <c r="B165" i="10"/>
  <c r="A166" i="10"/>
  <c r="C168" i="11" l="1"/>
  <c r="F167" i="11"/>
  <c r="C166" i="10"/>
  <c r="F165" i="10"/>
  <c r="G165" i="10" s="1"/>
  <c r="H165" i="10" s="1"/>
  <c r="G165" i="11"/>
  <c r="H165" i="11" s="1"/>
  <c r="B166" i="11"/>
  <c r="I166" i="11" s="1"/>
  <c r="G166" i="11" s="1"/>
  <c r="A167" i="11"/>
  <c r="B166" i="10"/>
  <c r="A167" i="10"/>
  <c r="C169" i="11" l="1"/>
  <c r="F168" i="11"/>
  <c r="F166" i="10"/>
  <c r="G166" i="10" s="1"/>
  <c r="H166" i="10" s="1"/>
  <c r="C167" i="10"/>
  <c r="H166" i="11"/>
  <c r="A168" i="11"/>
  <c r="B167" i="11"/>
  <c r="I167" i="11" s="1"/>
  <c r="B167" i="10"/>
  <c r="A168" i="10"/>
  <c r="F169" i="11" l="1"/>
  <c r="C170" i="11"/>
  <c r="F167" i="10"/>
  <c r="G167" i="10" s="1"/>
  <c r="H167" i="10" s="1"/>
  <c r="C168" i="10"/>
  <c r="A169" i="11"/>
  <c r="B168" i="11"/>
  <c r="I168" i="11" s="1"/>
  <c r="G167" i="11"/>
  <c r="H167" i="11" s="1"/>
  <c r="B168" i="10"/>
  <c r="A169" i="10"/>
  <c r="F170" i="11" l="1"/>
  <c r="C171" i="11"/>
  <c r="F168" i="10"/>
  <c r="G168" i="10" s="1"/>
  <c r="H168" i="10" s="1"/>
  <c r="C169" i="10"/>
  <c r="B169" i="11"/>
  <c r="I169" i="11" s="1"/>
  <c r="A170" i="11"/>
  <c r="G168" i="11"/>
  <c r="H168" i="11" s="1"/>
  <c r="B169" i="10"/>
  <c r="A170" i="10"/>
  <c r="F171" i="11" l="1"/>
  <c r="C172" i="11"/>
  <c r="F169" i="10"/>
  <c r="C170" i="10"/>
  <c r="G169" i="10"/>
  <c r="H169" i="10" s="1"/>
  <c r="G169" i="11"/>
  <c r="H169" i="11" s="1"/>
  <c r="B170" i="11"/>
  <c r="I170" i="11" s="1"/>
  <c r="G170" i="11" s="1"/>
  <c r="A171" i="11"/>
  <c r="A171" i="10"/>
  <c r="B170" i="10"/>
  <c r="F172" i="11" l="1"/>
  <c r="C173" i="11"/>
  <c r="F170" i="10"/>
  <c r="G170" i="10" s="1"/>
  <c r="H170" i="10" s="1"/>
  <c r="C171" i="10"/>
  <c r="H170" i="11"/>
  <c r="B171" i="11"/>
  <c r="I171" i="11" s="1"/>
  <c r="A172" i="11"/>
  <c r="A172" i="10"/>
  <c r="B171" i="10"/>
  <c r="C174" i="11" l="1"/>
  <c r="F173" i="11"/>
  <c r="C172" i="10"/>
  <c r="F171" i="10"/>
  <c r="G171" i="10" s="1"/>
  <c r="H171" i="10" s="1"/>
  <c r="B172" i="11"/>
  <c r="I172" i="11" s="1"/>
  <c r="A173" i="11"/>
  <c r="G171" i="11"/>
  <c r="H171" i="11" s="1"/>
  <c r="B172" i="10"/>
  <c r="A173" i="10"/>
  <c r="C175" i="11" l="1"/>
  <c r="F174" i="11"/>
  <c r="C173" i="10"/>
  <c r="F172" i="10"/>
  <c r="G172" i="10" s="1"/>
  <c r="H172" i="10" s="1"/>
  <c r="B173" i="11"/>
  <c r="I173" i="11" s="1"/>
  <c r="A174" i="11"/>
  <c r="G172" i="11"/>
  <c r="H172" i="11" s="1"/>
  <c r="B173" i="10"/>
  <c r="A174" i="10"/>
  <c r="C176" i="11" l="1"/>
  <c r="F175" i="11"/>
  <c r="C174" i="10"/>
  <c r="F173" i="10"/>
  <c r="G173" i="10" s="1"/>
  <c r="H173" i="10" s="1"/>
  <c r="B174" i="11"/>
  <c r="I174" i="11" s="1"/>
  <c r="A175" i="11"/>
  <c r="G173" i="11"/>
  <c r="H173" i="11" s="1"/>
  <c r="B174" i="10"/>
  <c r="A175" i="10"/>
  <c r="F176" i="11" l="1"/>
  <c r="C177" i="11"/>
  <c r="C175" i="10"/>
  <c r="F174" i="10"/>
  <c r="G174" i="10" s="1"/>
  <c r="H174" i="10" s="1"/>
  <c r="B175" i="11"/>
  <c r="I175" i="11" s="1"/>
  <c r="G175" i="11" s="1"/>
  <c r="A176" i="11"/>
  <c r="G174" i="11"/>
  <c r="H174" i="11" s="1"/>
  <c r="B175" i="10"/>
  <c r="A176" i="10"/>
  <c r="C178" i="11" l="1"/>
  <c r="F177" i="11"/>
  <c r="F175" i="10"/>
  <c r="G175" i="10" s="1"/>
  <c r="H175" i="10" s="1"/>
  <c r="C176" i="10"/>
  <c r="H175" i="11"/>
  <c r="B176" i="11"/>
  <c r="I176" i="11" s="1"/>
  <c r="G176" i="11" s="1"/>
  <c r="A177" i="11"/>
  <c r="B176" i="10"/>
  <c r="A177" i="10"/>
  <c r="C179" i="11" l="1"/>
  <c r="F178" i="11"/>
  <c r="F176" i="10"/>
  <c r="G176" i="10" s="1"/>
  <c r="H176" i="10" s="1"/>
  <c r="C177" i="10"/>
  <c r="B177" i="11"/>
  <c r="I177" i="11" s="1"/>
  <c r="G177" i="11" s="1"/>
  <c r="A178" i="11"/>
  <c r="H176" i="11"/>
  <c r="B177" i="10"/>
  <c r="A178" i="10"/>
  <c r="F179" i="11" l="1"/>
  <c r="C180" i="11"/>
  <c r="F177" i="10"/>
  <c r="G177" i="10" s="1"/>
  <c r="H177" i="10" s="1"/>
  <c r="C178" i="10"/>
  <c r="H177" i="11"/>
  <c r="B178" i="11"/>
  <c r="I178" i="11" s="1"/>
  <c r="A179" i="11"/>
  <c r="A179" i="10"/>
  <c r="B178" i="10"/>
  <c r="F180" i="11" l="1"/>
  <c r="C181" i="11"/>
  <c r="F178" i="10"/>
  <c r="G178" i="10" s="1"/>
  <c r="H178" i="10" s="1"/>
  <c r="C179" i="10"/>
  <c r="B179" i="11"/>
  <c r="I179" i="11" s="1"/>
  <c r="A180" i="11"/>
  <c r="G178" i="11"/>
  <c r="H178" i="11" s="1"/>
  <c r="G179" i="11"/>
  <c r="A180" i="10"/>
  <c r="B179" i="10"/>
  <c r="C182" i="11" l="1"/>
  <c r="F181" i="11"/>
  <c r="H179" i="11"/>
  <c r="F179" i="10"/>
  <c r="C180" i="10"/>
  <c r="G179" i="10"/>
  <c r="H179" i="10" s="1"/>
  <c r="B180" i="11"/>
  <c r="I180" i="11" s="1"/>
  <c r="A181" i="11"/>
  <c r="B180" i="10"/>
  <c r="A181" i="10"/>
  <c r="F182" i="11" l="1"/>
  <c r="C183" i="11"/>
  <c r="F180" i="10"/>
  <c r="G180" i="10" s="1"/>
  <c r="H180" i="10" s="1"/>
  <c r="C181" i="10"/>
  <c r="G180" i="11"/>
  <c r="H180" i="11" s="1"/>
  <c r="B181" i="11"/>
  <c r="I181" i="11" s="1"/>
  <c r="A182" i="11"/>
  <c r="B181" i="10"/>
  <c r="A182" i="10"/>
  <c r="F183" i="11" l="1"/>
  <c r="C184" i="11"/>
  <c r="C182" i="10"/>
  <c r="F181" i="10"/>
  <c r="G181" i="10" s="1"/>
  <c r="H181" i="10" s="1"/>
  <c r="B182" i="11"/>
  <c r="I182" i="11" s="1"/>
  <c r="A183" i="11"/>
  <c r="G181" i="11"/>
  <c r="H181" i="11" s="1"/>
  <c r="B182" i="10"/>
  <c r="A183" i="10"/>
  <c r="F184" i="11" l="1"/>
  <c r="C185" i="11"/>
  <c r="C183" i="10"/>
  <c r="F182" i="10"/>
  <c r="G182" i="10" s="1"/>
  <c r="H182" i="10" s="1"/>
  <c r="B183" i="11"/>
  <c r="I183" i="11" s="1"/>
  <c r="A184" i="11"/>
  <c r="G182" i="11"/>
  <c r="H182" i="11" s="1"/>
  <c r="B183" i="10"/>
  <c r="A184" i="10"/>
  <c r="F185" i="11" l="1"/>
  <c r="C186" i="11"/>
  <c r="F183" i="10"/>
  <c r="G183" i="10" s="1"/>
  <c r="H183" i="10" s="1"/>
  <c r="C184" i="10"/>
  <c r="B184" i="11"/>
  <c r="I184" i="11" s="1"/>
  <c r="A185" i="11"/>
  <c r="G183" i="11"/>
  <c r="H183" i="11" s="1"/>
  <c r="B184" i="10"/>
  <c r="A185" i="10"/>
  <c r="F186" i="11" l="1"/>
  <c r="C187" i="11"/>
  <c r="F184" i="10"/>
  <c r="C185" i="10"/>
  <c r="G184" i="10"/>
  <c r="H184" i="10" s="1"/>
  <c r="B185" i="11"/>
  <c r="I185" i="11" s="1"/>
  <c r="A186" i="11"/>
  <c r="G184" i="11"/>
  <c r="H184" i="11" s="1"/>
  <c r="H185" i="11" s="1"/>
  <c r="G185" i="11"/>
  <c r="B185" i="10"/>
  <c r="A186" i="10"/>
  <c r="C188" i="11" l="1"/>
  <c r="F187" i="11"/>
  <c r="F185" i="10"/>
  <c r="G185" i="10" s="1"/>
  <c r="H185" i="10" s="1"/>
  <c r="C186" i="10"/>
  <c r="B186" i="11"/>
  <c r="I186" i="11" s="1"/>
  <c r="A187" i="11"/>
  <c r="A187" i="10"/>
  <c r="B186" i="10"/>
  <c r="C189" i="11" l="1"/>
  <c r="F188" i="11"/>
  <c r="F186" i="10"/>
  <c r="G186" i="10" s="1"/>
  <c r="H186" i="10" s="1"/>
  <c r="C187" i="10"/>
  <c r="B187" i="11"/>
  <c r="I187" i="11" s="1"/>
  <c r="A188" i="11"/>
  <c r="G186" i="11"/>
  <c r="H186" i="11" s="1"/>
  <c r="A188" i="10"/>
  <c r="B187" i="10"/>
  <c r="C190" i="11" l="1"/>
  <c r="F189" i="11"/>
  <c r="F187" i="10"/>
  <c r="G187" i="10" s="1"/>
  <c r="H187" i="10" s="1"/>
  <c r="C188" i="10"/>
  <c r="G187" i="11"/>
  <c r="H187" i="11" s="1"/>
  <c r="B188" i="11"/>
  <c r="I188" i="11" s="1"/>
  <c r="A189" i="11"/>
  <c r="B188" i="10"/>
  <c r="A189" i="10"/>
  <c r="F190" i="11" l="1"/>
  <c r="C191" i="11"/>
  <c r="F188" i="10"/>
  <c r="G188" i="10" s="1"/>
  <c r="H188" i="10" s="1"/>
  <c r="C189" i="10"/>
  <c r="B189" i="11"/>
  <c r="I189" i="11" s="1"/>
  <c r="A190" i="11"/>
  <c r="G188" i="11"/>
  <c r="H188" i="11" s="1"/>
  <c r="B189" i="10"/>
  <c r="A190" i="10"/>
  <c r="F191" i="11" l="1"/>
  <c r="C192" i="11"/>
  <c r="C190" i="10"/>
  <c r="F189" i="10"/>
  <c r="G189" i="10" s="1"/>
  <c r="H189" i="10" s="1"/>
  <c r="B190" i="11"/>
  <c r="I190" i="11" s="1"/>
  <c r="A191" i="11"/>
  <c r="G189" i="11"/>
  <c r="H189" i="11" s="1"/>
  <c r="B190" i="10"/>
  <c r="A191" i="10"/>
  <c r="C193" i="11" l="1"/>
  <c r="F192" i="11"/>
  <c r="F190" i="10"/>
  <c r="G190" i="10" s="1"/>
  <c r="H190" i="10" s="1"/>
  <c r="C191" i="10"/>
  <c r="B191" i="11"/>
  <c r="I191" i="11" s="1"/>
  <c r="A192" i="11"/>
  <c r="G190" i="11"/>
  <c r="H190" i="11" s="1"/>
  <c r="B191" i="10"/>
  <c r="A192" i="10"/>
  <c r="C194" i="11" l="1"/>
  <c r="F193" i="11"/>
  <c r="F191" i="10"/>
  <c r="G191" i="10" s="1"/>
  <c r="H191" i="10" s="1"/>
  <c r="C192" i="10"/>
  <c r="B192" i="11"/>
  <c r="I192" i="11" s="1"/>
  <c r="A193" i="11"/>
  <c r="G191" i="11"/>
  <c r="H191" i="11" s="1"/>
  <c r="B192" i="10"/>
  <c r="A193" i="10"/>
  <c r="C195" i="11" l="1"/>
  <c r="F194" i="11"/>
  <c r="F192" i="10"/>
  <c r="G192" i="10" s="1"/>
  <c r="H192" i="10" s="1"/>
  <c r="C193" i="10"/>
  <c r="G192" i="11"/>
  <c r="H192" i="11" s="1"/>
  <c r="B193" i="11"/>
  <c r="I193" i="11" s="1"/>
  <c r="G193" i="11" s="1"/>
  <c r="A194" i="11"/>
  <c r="B193" i="10"/>
  <c r="A194" i="10"/>
  <c r="F195" i="11" l="1"/>
  <c r="C196" i="11"/>
  <c r="F193" i="10"/>
  <c r="G193" i="10" s="1"/>
  <c r="H193" i="10" s="1"/>
  <c r="C194" i="10"/>
  <c r="H193" i="11"/>
  <c r="B194" i="11"/>
  <c r="I194" i="11" s="1"/>
  <c r="A195" i="11"/>
  <c r="A195" i="10"/>
  <c r="B194" i="10"/>
  <c r="C197" i="11" l="1"/>
  <c r="F196" i="11"/>
  <c r="F194" i="10"/>
  <c r="G194" i="10" s="1"/>
  <c r="H194" i="10" s="1"/>
  <c r="C195" i="10"/>
  <c r="G194" i="11"/>
  <c r="H194" i="11" s="1"/>
  <c r="B195" i="11"/>
  <c r="I195" i="11" s="1"/>
  <c r="A196" i="11"/>
  <c r="A196" i="10"/>
  <c r="B195" i="10"/>
  <c r="C198" i="11" l="1"/>
  <c r="F197" i="11"/>
  <c r="F195" i="10"/>
  <c r="G195" i="10" s="1"/>
  <c r="H195" i="10" s="1"/>
  <c r="C196" i="10"/>
  <c r="B196" i="11"/>
  <c r="I196" i="11" s="1"/>
  <c r="A197" i="11"/>
  <c r="G195" i="11"/>
  <c r="H195" i="11" s="1"/>
  <c r="B196" i="10"/>
  <c r="A197" i="10"/>
  <c r="F198" i="11" l="1"/>
  <c r="C199" i="11"/>
  <c r="F196" i="10"/>
  <c r="G196" i="10" s="1"/>
  <c r="H196" i="10" s="1"/>
  <c r="C197" i="10"/>
  <c r="B197" i="11"/>
  <c r="I197" i="11" s="1"/>
  <c r="A198" i="11"/>
  <c r="G196" i="11"/>
  <c r="H196" i="11" s="1"/>
  <c r="B197" i="10"/>
  <c r="A198" i="10"/>
  <c r="C200" i="11" l="1"/>
  <c r="F199" i="11"/>
  <c r="C198" i="10"/>
  <c r="F197" i="10"/>
  <c r="G197" i="10" s="1"/>
  <c r="H197" i="10" s="1"/>
  <c r="B198" i="11"/>
  <c r="I198" i="11" s="1"/>
  <c r="A199" i="11"/>
  <c r="G197" i="11"/>
  <c r="H197" i="11" s="1"/>
  <c r="B198" i="10"/>
  <c r="A199" i="10"/>
  <c r="F200" i="11" l="1"/>
  <c r="C201" i="11"/>
  <c r="C199" i="10"/>
  <c r="F198" i="10"/>
  <c r="G198" i="10" s="1"/>
  <c r="H198" i="10" s="1"/>
  <c r="B199" i="11"/>
  <c r="I199" i="11" s="1"/>
  <c r="A200" i="11"/>
  <c r="G198" i="11"/>
  <c r="H198" i="11" s="1"/>
  <c r="B199" i="10"/>
  <c r="A200" i="10"/>
  <c r="F201" i="11" l="1"/>
  <c r="C202" i="11"/>
  <c r="F199" i="10"/>
  <c r="G199" i="10" s="1"/>
  <c r="H199" i="10" s="1"/>
  <c r="C200" i="10"/>
  <c r="B200" i="11"/>
  <c r="I200" i="11" s="1"/>
  <c r="A201" i="11"/>
  <c r="G199" i="11"/>
  <c r="H199" i="11" s="1"/>
  <c r="B200" i="10"/>
  <c r="A201" i="10"/>
  <c r="C203" i="11" l="1"/>
  <c r="F202" i="11"/>
  <c r="C201" i="10"/>
  <c r="F200" i="10"/>
  <c r="G200" i="10" s="1"/>
  <c r="H200" i="10" s="1"/>
  <c r="B201" i="11"/>
  <c r="I201" i="11" s="1"/>
  <c r="A202" i="11"/>
  <c r="G200" i="11"/>
  <c r="H200" i="11" s="1"/>
  <c r="B201" i="10"/>
  <c r="A202" i="10"/>
  <c r="C204" i="11" l="1"/>
  <c r="F203" i="11"/>
  <c r="F201" i="10"/>
  <c r="G201" i="10" s="1"/>
  <c r="H201" i="10" s="1"/>
  <c r="C202" i="10"/>
  <c r="B202" i="11"/>
  <c r="I202" i="11" s="1"/>
  <c r="G202" i="11" s="1"/>
  <c r="A203" i="11"/>
  <c r="G201" i="11"/>
  <c r="H201" i="11" s="1"/>
  <c r="A203" i="10"/>
  <c r="B202" i="10"/>
  <c r="F204" i="11" l="1"/>
  <c r="C205" i="11"/>
  <c r="F202" i="10"/>
  <c r="G202" i="10" s="1"/>
  <c r="H202" i="10" s="1"/>
  <c r="C203" i="10"/>
  <c r="H202" i="11"/>
  <c r="B203" i="11"/>
  <c r="I203" i="11" s="1"/>
  <c r="A204" i="11"/>
  <c r="A204" i="10"/>
  <c r="B203" i="10"/>
  <c r="F205" i="11" l="1"/>
  <c r="C206" i="11"/>
  <c r="F203" i="10"/>
  <c r="G203" i="10" s="1"/>
  <c r="H203" i="10" s="1"/>
  <c r="C204" i="10"/>
  <c r="B204" i="11"/>
  <c r="I204" i="11" s="1"/>
  <c r="A205" i="11"/>
  <c r="G203" i="11"/>
  <c r="H203" i="11" s="1"/>
  <c r="G204" i="11"/>
  <c r="B204" i="10"/>
  <c r="A205" i="10"/>
  <c r="F206" i="11" l="1"/>
  <c r="C207" i="11"/>
  <c r="H204" i="11"/>
  <c r="C205" i="10"/>
  <c r="F204" i="10"/>
  <c r="G204" i="10" s="1"/>
  <c r="H204" i="10" s="1"/>
  <c r="B205" i="11"/>
  <c r="I205" i="11" s="1"/>
  <c r="A206" i="11"/>
  <c r="B205" i="10"/>
  <c r="A206" i="10"/>
  <c r="C208" i="11" l="1"/>
  <c r="F207" i="11"/>
  <c r="F205" i="10"/>
  <c r="G205" i="10" s="1"/>
  <c r="H205" i="10" s="1"/>
  <c r="C206" i="10"/>
  <c r="G205" i="11"/>
  <c r="H205" i="11" s="1"/>
  <c r="B206" i="11"/>
  <c r="I206" i="11" s="1"/>
  <c r="G206" i="11" s="1"/>
  <c r="A207" i="11"/>
  <c r="B206" i="10"/>
  <c r="A207" i="10"/>
  <c r="C209" i="11" l="1"/>
  <c r="F208" i="11"/>
  <c r="C207" i="10"/>
  <c r="F206" i="10"/>
  <c r="G206" i="10" s="1"/>
  <c r="H206" i="10" s="1"/>
  <c r="B207" i="11"/>
  <c r="I207" i="11" s="1"/>
  <c r="A208" i="11"/>
  <c r="H206" i="11"/>
  <c r="B207" i="10"/>
  <c r="A208" i="10"/>
  <c r="C210" i="11" l="1"/>
  <c r="F209" i="11"/>
  <c r="C208" i="10"/>
  <c r="F207" i="10"/>
  <c r="G207" i="10" s="1"/>
  <c r="H207" i="10" s="1"/>
  <c r="G207" i="11"/>
  <c r="H207" i="11" s="1"/>
  <c r="B208" i="11"/>
  <c r="I208" i="11" s="1"/>
  <c r="A209" i="11"/>
  <c r="A209" i="10"/>
  <c r="B208" i="10"/>
  <c r="C211" i="11" l="1"/>
  <c r="F210" i="11"/>
  <c r="C209" i="10"/>
  <c r="F208" i="10"/>
  <c r="G208" i="10" s="1"/>
  <c r="H208" i="10" s="1"/>
  <c r="B209" i="11"/>
  <c r="I209" i="11" s="1"/>
  <c r="A210" i="11"/>
  <c r="G209" i="11"/>
  <c r="G208" i="11"/>
  <c r="H208" i="11" s="1"/>
  <c r="A210" i="10"/>
  <c r="B209" i="10"/>
  <c r="C212" i="11" l="1"/>
  <c r="F211" i="11"/>
  <c r="H209" i="11"/>
  <c r="F209" i="10"/>
  <c r="G209" i="10" s="1"/>
  <c r="H209" i="10" s="1"/>
  <c r="C210" i="10"/>
  <c r="B210" i="11"/>
  <c r="I210" i="11" s="1"/>
  <c r="A211" i="11"/>
  <c r="B210" i="10"/>
  <c r="A211" i="10"/>
  <c r="F212" i="11" l="1"/>
  <c r="C213" i="11"/>
  <c r="F210" i="10"/>
  <c r="G210" i="10" s="1"/>
  <c r="H210" i="10" s="1"/>
  <c r="C211" i="10"/>
  <c r="G210" i="11"/>
  <c r="H210" i="11" s="1"/>
  <c r="B211" i="11"/>
  <c r="I211" i="11" s="1"/>
  <c r="A212" i="11"/>
  <c r="B211" i="10"/>
  <c r="A212" i="10"/>
  <c r="C214" i="11" l="1"/>
  <c r="F213" i="11"/>
  <c r="C212" i="10"/>
  <c r="F211" i="10"/>
  <c r="G211" i="10" s="1"/>
  <c r="H211" i="10" s="1"/>
  <c r="B212" i="11"/>
  <c r="I212" i="11" s="1"/>
  <c r="G212" i="11" s="1"/>
  <c r="A213" i="11"/>
  <c r="G211" i="11"/>
  <c r="H211" i="11" s="1"/>
  <c r="B212" i="10"/>
  <c r="A213" i="10"/>
  <c r="H212" i="11" l="1"/>
  <c r="C215" i="11"/>
  <c r="F214" i="11"/>
  <c r="F212" i="10"/>
  <c r="G212" i="10" s="1"/>
  <c r="H212" i="10" s="1"/>
  <c r="C213" i="10"/>
  <c r="B213" i="11"/>
  <c r="I213" i="11" s="1"/>
  <c r="A214" i="11"/>
  <c r="A214" i="10"/>
  <c r="B213" i="10"/>
  <c r="C216" i="11" l="1"/>
  <c r="F215" i="11"/>
  <c r="F213" i="10"/>
  <c r="G213" i="10" s="1"/>
  <c r="H213" i="10" s="1"/>
  <c r="C214" i="10"/>
  <c r="G213" i="11"/>
  <c r="H213" i="11" s="1"/>
  <c r="B214" i="11"/>
  <c r="I214" i="11" s="1"/>
  <c r="A215" i="11"/>
  <c r="B214" i="10"/>
  <c r="A215" i="10"/>
  <c r="F216" i="11" l="1"/>
  <c r="C217" i="11"/>
  <c r="F214" i="10"/>
  <c r="G214" i="10" s="1"/>
  <c r="H214" i="10" s="1"/>
  <c r="C215" i="10"/>
  <c r="B215" i="11"/>
  <c r="I215" i="11" s="1"/>
  <c r="A216" i="11"/>
  <c r="G214" i="11"/>
  <c r="H214" i="11" s="1"/>
  <c r="G215" i="11"/>
  <c r="B215" i="10"/>
  <c r="A216" i="10"/>
  <c r="H215" i="11" l="1"/>
  <c r="C218" i="11"/>
  <c r="F217" i="11"/>
  <c r="F215" i="10"/>
  <c r="G215" i="10" s="1"/>
  <c r="H215" i="10" s="1"/>
  <c r="C216" i="10"/>
  <c r="B216" i="11"/>
  <c r="I216" i="11" s="1"/>
  <c r="A217" i="11"/>
  <c r="B216" i="10"/>
  <c r="A217" i="10"/>
  <c r="F218" i="11" l="1"/>
  <c r="C219" i="11"/>
  <c r="F216" i="10"/>
  <c r="G216" i="10" s="1"/>
  <c r="H216" i="10" s="1"/>
  <c r="C217" i="10"/>
  <c r="G216" i="11"/>
  <c r="H216" i="11" s="1"/>
  <c r="B217" i="11"/>
  <c r="I217" i="11" s="1"/>
  <c r="A218" i="11"/>
  <c r="A218" i="10"/>
  <c r="B217" i="10"/>
  <c r="C220" i="11" l="1"/>
  <c r="F219" i="11"/>
  <c r="F217" i="10"/>
  <c r="G217" i="10" s="1"/>
  <c r="H217" i="10" s="1"/>
  <c r="C218" i="10"/>
  <c r="B218" i="11"/>
  <c r="I218" i="11" s="1"/>
  <c r="A219" i="11"/>
  <c r="G217" i="11"/>
  <c r="H217" i="11" s="1"/>
  <c r="B218" i="10"/>
  <c r="A219" i="10"/>
  <c r="F220" i="11" l="1"/>
  <c r="C221" i="11"/>
  <c r="F218" i="10"/>
  <c r="G218" i="10" s="1"/>
  <c r="H218" i="10" s="1"/>
  <c r="C219" i="10"/>
  <c r="B219" i="11"/>
  <c r="I219" i="11" s="1"/>
  <c r="A220" i="11"/>
  <c r="G218" i="11"/>
  <c r="H218" i="11" s="1"/>
  <c r="B219" i="10"/>
  <c r="A220" i="10"/>
  <c r="C222" i="11" l="1"/>
  <c r="F221" i="11"/>
  <c r="C220" i="10"/>
  <c r="F219" i="10"/>
  <c r="G219" i="10" s="1"/>
  <c r="H219" i="10" s="1"/>
  <c r="G219" i="11"/>
  <c r="H219" i="11" s="1"/>
  <c r="B220" i="11"/>
  <c r="I220" i="11" s="1"/>
  <c r="A221" i="11"/>
  <c r="G220" i="11"/>
  <c r="B220" i="10"/>
  <c r="A221" i="10"/>
  <c r="F222" i="11" l="1"/>
  <c r="C223" i="11"/>
  <c r="H220" i="11"/>
  <c r="C221" i="10"/>
  <c r="F220" i="10"/>
  <c r="G220" i="10" s="1"/>
  <c r="H220" i="10" s="1"/>
  <c r="B221" i="11"/>
  <c r="I221" i="11" s="1"/>
  <c r="A222" i="11"/>
  <c r="A222" i="10"/>
  <c r="B221" i="10"/>
  <c r="C224" i="11" l="1"/>
  <c r="F223" i="11"/>
  <c r="C222" i="10"/>
  <c r="F221" i="10"/>
  <c r="G221" i="10" s="1"/>
  <c r="H221" i="10" s="1"/>
  <c r="G221" i="11"/>
  <c r="H221" i="11" s="1"/>
  <c r="B222" i="11"/>
  <c r="I222" i="11" s="1"/>
  <c r="A223" i="11"/>
  <c r="B222" i="10"/>
  <c r="A223" i="10"/>
  <c r="C225" i="11" l="1"/>
  <c r="F224" i="11"/>
  <c r="F222" i="10"/>
  <c r="C223" i="10"/>
  <c r="G222" i="10"/>
  <c r="H222" i="10" s="1"/>
  <c r="B223" i="11"/>
  <c r="I223" i="11" s="1"/>
  <c r="A224" i="11"/>
  <c r="G222" i="11"/>
  <c r="H222" i="11" s="1"/>
  <c r="B223" i="10"/>
  <c r="A224" i="10"/>
  <c r="F225" i="11" l="1"/>
  <c r="C226" i="11"/>
  <c r="F223" i="10"/>
  <c r="G223" i="10" s="1"/>
  <c r="H223" i="10" s="1"/>
  <c r="C224" i="10"/>
  <c r="B224" i="11"/>
  <c r="I224" i="11" s="1"/>
  <c r="G224" i="11" s="1"/>
  <c r="A225" i="11"/>
  <c r="G223" i="11"/>
  <c r="H223" i="11" s="1"/>
  <c r="B224" i="10"/>
  <c r="A225" i="10"/>
  <c r="C227" i="11" l="1"/>
  <c r="F226" i="11"/>
  <c r="C225" i="10"/>
  <c r="F224" i="10"/>
  <c r="G224" i="10" s="1"/>
  <c r="H224" i="10" s="1"/>
  <c r="H224" i="11"/>
  <c r="B225" i="11"/>
  <c r="I225" i="11" s="1"/>
  <c r="G225" i="11" s="1"/>
  <c r="A226" i="11"/>
  <c r="A226" i="10"/>
  <c r="B225" i="10"/>
  <c r="F227" i="11" l="1"/>
  <c r="C228" i="11"/>
  <c r="F225" i="10"/>
  <c r="G225" i="10" s="1"/>
  <c r="H225" i="10" s="1"/>
  <c r="C226" i="10"/>
  <c r="B226" i="11"/>
  <c r="I226" i="11" s="1"/>
  <c r="G226" i="11" s="1"/>
  <c r="A227" i="11"/>
  <c r="H225" i="11"/>
  <c r="A227" i="10"/>
  <c r="B226" i="10"/>
  <c r="C229" i="11" l="1"/>
  <c r="F228" i="11"/>
  <c r="F226" i="10"/>
  <c r="G226" i="10" s="1"/>
  <c r="H226" i="10" s="1"/>
  <c r="C227" i="10"/>
  <c r="H226" i="11"/>
  <c r="B227" i="11"/>
  <c r="I227" i="11" s="1"/>
  <c r="G227" i="11" s="1"/>
  <c r="A228" i="11"/>
  <c r="B227" i="10"/>
  <c r="A228" i="10"/>
  <c r="F229" i="11" l="1"/>
  <c r="C230" i="11"/>
  <c r="C228" i="10"/>
  <c r="F227" i="10"/>
  <c r="G227" i="10" s="1"/>
  <c r="H227" i="10" s="1"/>
  <c r="B228" i="11"/>
  <c r="I228" i="11" s="1"/>
  <c r="A229" i="11"/>
  <c r="H227" i="11"/>
  <c r="B228" i="10"/>
  <c r="A229" i="10"/>
  <c r="C231" i="11" l="1"/>
  <c r="F230" i="11"/>
  <c r="C229" i="10"/>
  <c r="F228" i="10"/>
  <c r="G228" i="10" s="1"/>
  <c r="H228" i="10" s="1"/>
  <c r="B229" i="11"/>
  <c r="I229" i="11" s="1"/>
  <c r="A230" i="11"/>
  <c r="G228" i="11"/>
  <c r="H228" i="11" s="1"/>
  <c r="A230" i="10"/>
  <c r="B229" i="10"/>
  <c r="F231" i="11" l="1"/>
  <c r="C232" i="11"/>
  <c r="C230" i="10"/>
  <c r="F229" i="10"/>
  <c r="G229" i="10" s="1"/>
  <c r="H229" i="10" s="1"/>
  <c r="G229" i="11"/>
  <c r="H229" i="11" s="1"/>
  <c r="B230" i="11"/>
  <c r="I230" i="11" s="1"/>
  <c r="A231" i="11"/>
  <c r="B230" i="10"/>
  <c r="A231" i="10"/>
  <c r="C233" i="11" l="1"/>
  <c r="F232" i="11"/>
  <c r="C231" i="10"/>
  <c r="F230" i="10"/>
  <c r="G230" i="10" s="1"/>
  <c r="H230" i="10" s="1"/>
  <c r="G230" i="11"/>
  <c r="H230" i="11" s="1"/>
  <c r="B231" i="11"/>
  <c r="I231" i="11" s="1"/>
  <c r="A232" i="11"/>
  <c r="B231" i="10"/>
  <c r="A232" i="10"/>
  <c r="F233" i="11" l="1"/>
  <c r="C234" i="11"/>
  <c r="C232" i="10"/>
  <c r="F231" i="10"/>
  <c r="G231" i="10" s="1"/>
  <c r="H231" i="10" s="1"/>
  <c r="G231" i="11"/>
  <c r="H231" i="11" s="1"/>
  <c r="B232" i="11"/>
  <c r="I232" i="11" s="1"/>
  <c r="A233" i="11"/>
  <c r="B232" i="10"/>
  <c r="A233" i="10"/>
  <c r="C235" i="11" l="1"/>
  <c r="F234" i="11"/>
  <c r="C233" i="10"/>
  <c r="F232" i="10"/>
  <c r="G232" i="10" s="1"/>
  <c r="H232" i="10" s="1"/>
  <c r="B233" i="11"/>
  <c r="I233" i="11" s="1"/>
  <c r="A234" i="11"/>
  <c r="G232" i="11"/>
  <c r="H232" i="11" s="1"/>
  <c r="A234" i="10"/>
  <c r="B233" i="10"/>
  <c r="C236" i="11" l="1"/>
  <c r="F235" i="11"/>
  <c r="F233" i="10"/>
  <c r="G233" i="10" s="1"/>
  <c r="H233" i="10" s="1"/>
  <c r="C234" i="10"/>
  <c r="B234" i="11"/>
  <c r="I234" i="11" s="1"/>
  <c r="A235" i="11"/>
  <c r="G233" i="11"/>
  <c r="H233" i="11" s="1"/>
  <c r="B234" i="10"/>
  <c r="A235" i="10"/>
  <c r="C237" i="11" l="1"/>
  <c r="F236" i="11"/>
  <c r="C235" i="10"/>
  <c r="F234" i="10"/>
  <c r="G234" i="10" s="1"/>
  <c r="H234" i="10" s="1"/>
  <c r="G234" i="11"/>
  <c r="H234" i="11" s="1"/>
  <c r="B235" i="11"/>
  <c r="I235" i="11" s="1"/>
  <c r="A236" i="11"/>
  <c r="B235" i="10"/>
  <c r="A236" i="10"/>
  <c r="F237" i="11" l="1"/>
  <c r="C238" i="11"/>
  <c r="C236" i="10"/>
  <c r="F235" i="10"/>
  <c r="G235" i="10" s="1"/>
  <c r="H235" i="10" s="1"/>
  <c r="B236" i="11"/>
  <c r="I236" i="11" s="1"/>
  <c r="A237" i="11"/>
  <c r="G236" i="11"/>
  <c r="G235" i="11"/>
  <c r="H235" i="11" s="1"/>
  <c r="B236" i="10"/>
  <c r="A237" i="10"/>
  <c r="C239" i="11" l="1"/>
  <c r="F238" i="11"/>
  <c r="H236" i="11"/>
  <c r="C237" i="10"/>
  <c r="F236" i="10"/>
  <c r="G236" i="10" s="1"/>
  <c r="H236" i="10" s="1"/>
  <c r="B237" i="11"/>
  <c r="I237" i="11" s="1"/>
  <c r="A238" i="11"/>
  <c r="A238" i="10"/>
  <c r="B237" i="10"/>
  <c r="C240" i="11" l="1"/>
  <c r="F239" i="11"/>
  <c r="C238" i="10"/>
  <c r="F237" i="10"/>
  <c r="G237" i="10" s="1"/>
  <c r="H237" i="10" s="1"/>
  <c r="G237" i="11"/>
  <c r="H237" i="11" s="1"/>
  <c r="B238" i="11"/>
  <c r="I238" i="11" s="1"/>
  <c r="A239" i="11"/>
  <c r="B238" i="10"/>
  <c r="A239" i="10"/>
  <c r="C241" i="11" l="1"/>
  <c r="F240" i="11"/>
  <c r="F238" i="10"/>
  <c r="G238" i="10" s="1"/>
  <c r="H238" i="10" s="1"/>
  <c r="C239" i="10"/>
  <c r="B239" i="11"/>
  <c r="I239" i="11" s="1"/>
  <c r="A240" i="11"/>
  <c r="G238" i="11"/>
  <c r="H238" i="11" s="1"/>
  <c r="B239" i="10"/>
  <c r="A240" i="10"/>
  <c r="C242" i="11" l="1"/>
  <c r="F241" i="11"/>
  <c r="C240" i="10"/>
  <c r="F239" i="10"/>
  <c r="G239" i="10" s="1"/>
  <c r="H239" i="10" s="1"/>
  <c r="B240" i="11"/>
  <c r="I240" i="11" s="1"/>
  <c r="A241" i="11"/>
  <c r="G239" i="11"/>
  <c r="H239" i="11" s="1"/>
  <c r="A241" i="10"/>
  <c r="B240" i="10"/>
  <c r="F242" i="11" l="1"/>
  <c r="C243" i="11"/>
  <c r="F240" i="10"/>
  <c r="G240" i="10" s="1"/>
  <c r="H240" i="10" s="1"/>
  <c r="C241" i="10"/>
  <c r="B241" i="11"/>
  <c r="I241" i="11" s="1"/>
  <c r="A242" i="11"/>
  <c r="G240" i="11"/>
  <c r="H240" i="11" s="1"/>
  <c r="A242" i="10"/>
  <c r="B241" i="10"/>
  <c r="C244" i="11" l="1"/>
  <c r="F243" i="11"/>
  <c r="F241" i="10"/>
  <c r="G241" i="10" s="1"/>
  <c r="H241" i="10" s="1"/>
  <c r="C242" i="10"/>
  <c r="B242" i="11"/>
  <c r="I242" i="11" s="1"/>
  <c r="A243" i="11"/>
  <c r="G241" i="11"/>
  <c r="H241" i="11" s="1"/>
  <c r="B242" i="10"/>
  <c r="A243" i="10"/>
  <c r="C245" i="11" l="1"/>
  <c r="F244" i="11"/>
  <c r="F242" i="10"/>
  <c r="G242" i="10" s="1"/>
  <c r="H242" i="10" s="1"/>
  <c r="C243" i="10"/>
  <c r="B243" i="11"/>
  <c r="I243" i="11" s="1"/>
  <c r="A244" i="11"/>
  <c r="G242" i="11"/>
  <c r="H242" i="11" s="1"/>
  <c r="B243" i="10"/>
  <c r="A244" i="10"/>
  <c r="F245" i="11" l="1"/>
  <c r="C246" i="11"/>
  <c r="F243" i="10"/>
  <c r="G243" i="10" s="1"/>
  <c r="H243" i="10" s="1"/>
  <c r="C244" i="10"/>
  <c r="B244" i="11"/>
  <c r="I244" i="11" s="1"/>
  <c r="A245" i="11"/>
  <c r="G243" i="11"/>
  <c r="H243" i="11" s="1"/>
  <c r="B244" i="10"/>
  <c r="A245" i="10"/>
  <c r="F246" i="11" l="1"/>
  <c r="C247" i="11"/>
  <c r="C245" i="10"/>
  <c r="F244" i="10"/>
  <c r="G244" i="10" s="1"/>
  <c r="H244" i="10" s="1"/>
  <c r="B245" i="11"/>
  <c r="I245" i="11" s="1"/>
  <c r="A246" i="11"/>
  <c r="G245" i="11"/>
  <c r="G244" i="11"/>
  <c r="H244" i="11" s="1"/>
  <c r="A246" i="10"/>
  <c r="B245" i="10"/>
  <c r="F247" i="11" l="1"/>
  <c r="C248" i="11"/>
  <c r="H245" i="11"/>
  <c r="C246" i="10"/>
  <c r="F245" i="10"/>
  <c r="G245" i="10" s="1"/>
  <c r="H245" i="10" s="1"/>
  <c r="B246" i="11"/>
  <c r="I246" i="11" s="1"/>
  <c r="A247" i="11"/>
  <c r="B246" i="10"/>
  <c r="A247" i="10"/>
  <c r="F248" i="11" l="1"/>
  <c r="C249" i="11"/>
  <c r="C247" i="10"/>
  <c r="F246" i="10"/>
  <c r="G246" i="10" s="1"/>
  <c r="H246" i="10" s="1"/>
  <c r="G246" i="11"/>
  <c r="H246" i="11" s="1"/>
  <c r="B247" i="11"/>
  <c r="I247" i="11" s="1"/>
  <c r="A248" i="11"/>
  <c r="B247" i="10"/>
  <c r="A248" i="10"/>
  <c r="C250" i="11" l="1"/>
  <c r="F249" i="11"/>
  <c r="F247" i="10"/>
  <c r="G247" i="10" s="1"/>
  <c r="H247" i="10" s="1"/>
  <c r="C248" i="10"/>
  <c r="B248" i="11"/>
  <c r="I248" i="11" s="1"/>
  <c r="A249" i="11"/>
  <c r="G247" i="11"/>
  <c r="H247" i="11" s="1"/>
  <c r="G248" i="11"/>
  <c r="A249" i="10"/>
  <c r="B248" i="10"/>
  <c r="C251" i="11" l="1"/>
  <c r="F250" i="11"/>
  <c r="H248" i="11"/>
  <c r="F248" i="10"/>
  <c r="G248" i="10" s="1"/>
  <c r="H248" i="10" s="1"/>
  <c r="C249" i="10"/>
  <c r="B249" i="11"/>
  <c r="I249" i="11" s="1"/>
  <c r="A250" i="11"/>
  <c r="A250" i="10"/>
  <c r="B249" i="10"/>
  <c r="C252" i="11" l="1"/>
  <c r="F251" i="11"/>
  <c r="F249" i="10"/>
  <c r="G249" i="10" s="1"/>
  <c r="H249" i="10" s="1"/>
  <c r="C250" i="10"/>
  <c r="G249" i="11"/>
  <c r="H249" i="11" s="1"/>
  <c r="B250" i="11"/>
  <c r="I250" i="11" s="1"/>
  <c r="A251" i="11"/>
  <c r="G250" i="11"/>
  <c r="B250" i="10"/>
  <c r="A251" i="10"/>
  <c r="F252" i="11" l="1"/>
  <c r="C253" i="11"/>
  <c r="C251" i="10"/>
  <c r="F250" i="10"/>
  <c r="G250" i="10" s="1"/>
  <c r="H250" i="10" s="1"/>
  <c r="B251" i="11"/>
  <c r="I251" i="11" s="1"/>
  <c r="A252" i="11"/>
  <c r="H250" i="11"/>
  <c r="G251" i="11"/>
  <c r="B251" i="10"/>
  <c r="A252" i="10"/>
  <c r="C254" i="11" l="1"/>
  <c r="F253" i="11"/>
  <c r="C252" i="10"/>
  <c r="F251" i="10"/>
  <c r="G251" i="10" s="1"/>
  <c r="H251" i="10" s="1"/>
  <c r="H251" i="11"/>
  <c r="B252" i="11"/>
  <c r="I252" i="11" s="1"/>
  <c r="A253" i="11"/>
  <c r="B252" i="10"/>
  <c r="A253" i="10"/>
  <c r="F254" i="11" l="1"/>
  <c r="C255" i="11"/>
  <c r="C253" i="10"/>
  <c r="F252" i="10"/>
  <c r="G252" i="10" s="1"/>
  <c r="H252" i="10" s="1"/>
  <c r="B253" i="11"/>
  <c r="I253" i="11" s="1"/>
  <c r="A254" i="11"/>
  <c r="G252" i="11"/>
  <c r="H252" i="11" s="1"/>
  <c r="A254" i="10"/>
  <c r="B253" i="10"/>
  <c r="F255" i="11" l="1"/>
  <c r="C256" i="11"/>
  <c r="C254" i="10"/>
  <c r="F253" i="10"/>
  <c r="G253" i="10" s="1"/>
  <c r="H253" i="10" s="1"/>
  <c r="B254" i="11"/>
  <c r="I254" i="11" s="1"/>
  <c r="A255" i="11"/>
  <c r="G253" i="11"/>
  <c r="H253" i="11" s="1"/>
  <c r="B254" i="10"/>
  <c r="A255" i="10"/>
  <c r="C257" i="11" l="1"/>
  <c r="F256" i="11"/>
  <c r="F254" i="10"/>
  <c r="G254" i="10" s="1"/>
  <c r="H254" i="10" s="1"/>
  <c r="C255" i="10"/>
  <c r="B255" i="11"/>
  <c r="I255" i="11" s="1"/>
  <c r="A256" i="11"/>
  <c r="G255" i="11"/>
  <c r="G254" i="11"/>
  <c r="H254" i="11" s="1"/>
  <c r="B255" i="10"/>
  <c r="A256" i="10"/>
  <c r="H255" i="11" l="1"/>
  <c r="C258" i="11"/>
  <c r="F257" i="11"/>
  <c r="C256" i="10"/>
  <c r="F255" i="10"/>
  <c r="G255" i="10" s="1"/>
  <c r="H255" i="10" s="1"/>
  <c r="B256" i="11"/>
  <c r="I256" i="11" s="1"/>
  <c r="G256" i="11" s="1"/>
  <c r="H256" i="11" s="1"/>
  <c r="A257" i="11"/>
  <c r="A257" i="10"/>
  <c r="B256" i="10"/>
  <c r="C259" i="11" l="1"/>
  <c r="F258" i="11"/>
  <c r="F256" i="10"/>
  <c r="G256" i="10" s="1"/>
  <c r="H256" i="10" s="1"/>
  <c r="C257" i="10"/>
  <c r="B257" i="11"/>
  <c r="I257" i="11" s="1"/>
  <c r="A258" i="11"/>
  <c r="A258" i="10"/>
  <c r="B257" i="10"/>
  <c r="C260" i="11" l="1"/>
  <c r="F259" i="11"/>
  <c r="F257" i="10"/>
  <c r="G257" i="10" s="1"/>
  <c r="H257" i="10" s="1"/>
  <c r="C258" i="10"/>
  <c r="G257" i="11"/>
  <c r="H257" i="11" s="1"/>
  <c r="B258" i="11"/>
  <c r="I258" i="11" s="1"/>
  <c r="A259" i="11"/>
  <c r="B258" i="10"/>
  <c r="A259" i="10"/>
  <c r="F260" i="11" l="1"/>
  <c r="C261" i="11"/>
  <c r="C259" i="10"/>
  <c r="F258" i="10"/>
  <c r="G258" i="10" s="1"/>
  <c r="H258" i="10" s="1"/>
  <c r="B259" i="11"/>
  <c r="I259" i="11" s="1"/>
  <c r="A260" i="11"/>
  <c r="G258" i="11"/>
  <c r="H258" i="11" s="1"/>
  <c r="B259" i="10"/>
  <c r="A260" i="10"/>
  <c r="F261" i="11" l="1"/>
  <c r="C262" i="11"/>
  <c r="F259" i="10"/>
  <c r="G259" i="10" s="1"/>
  <c r="H259" i="10" s="1"/>
  <c r="C260" i="10"/>
  <c r="B260" i="11"/>
  <c r="I260" i="11" s="1"/>
  <c r="A261" i="11"/>
  <c r="G259" i="11"/>
  <c r="H259" i="11" s="1"/>
  <c r="B260" i="10"/>
  <c r="A261" i="10"/>
  <c r="F262" i="11" l="1"/>
  <c r="C263" i="11"/>
  <c r="C261" i="10"/>
  <c r="F260" i="10"/>
  <c r="G260" i="10" s="1"/>
  <c r="H260" i="10" s="1"/>
  <c r="B261" i="11"/>
  <c r="I261" i="11" s="1"/>
  <c r="A262" i="11"/>
  <c r="G260" i="11"/>
  <c r="H260" i="11" s="1"/>
  <c r="B261" i="10"/>
  <c r="A262" i="10"/>
  <c r="C264" i="11" l="1"/>
  <c r="F263" i="11"/>
  <c r="C262" i="10"/>
  <c r="F261" i="10"/>
  <c r="G261" i="10" s="1"/>
  <c r="H261" i="10" s="1"/>
  <c r="B262" i="11"/>
  <c r="I262" i="11" s="1"/>
  <c r="A263" i="11"/>
  <c r="G261" i="11"/>
  <c r="H261" i="11" s="1"/>
  <c r="B262" i="10"/>
  <c r="A263" i="10"/>
  <c r="C265" i="11" l="1"/>
  <c r="F264" i="11"/>
  <c r="F262" i="10"/>
  <c r="G262" i="10" s="1"/>
  <c r="H262" i="10" s="1"/>
  <c r="C263" i="10"/>
  <c r="B263" i="11"/>
  <c r="I263" i="11" s="1"/>
  <c r="A264" i="11"/>
  <c r="G262" i="11"/>
  <c r="H262" i="11" s="1"/>
  <c r="B263" i="10"/>
  <c r="A264" i="10"/>
  <c r="F265" i="11" l="1"/>
  <c r="C266" i="11"/>
  <c r="F263" i="10"/>
  <c r="G263" i="10" s="1"/>
  <c r="H263" i="10" s="1"/>
  <c r="C264" i="10"/>
  <c r="G263" i="11"/>
  <c r="H263" i="11" s="1"/>
  <c r="B264" i="11"/>
  <c r="I264" i="11" s="1"/>
  <c r="A265" i="11"/>
  <c r="A265" i="10"/>
  <c r="B264" i="10"/>
  <c r="F266" i="11" l="1"/>
  <c r="C267" i="11"/>
  <c r="F264" i="10"/>
  <c r="G264" i="10" s="1"/>
  <c r="H264" i="10" s="1"/>
  <c r="C265" i="10"/>
  <c r="G265" i="11"/>
  <c r="B265" i="11"/>
  <c r="I265" i="11" s="1"/>
  <c r="A266" i="11"/>
  <c r="G264" i="11"/>
  <c r="H264" i="11" s="1"/>
  <c r="A266" i="10"/>
  <c r="B265" i="10"/>
  <c r="H265" i="11" l="1"/>
  <c r="C268" i="11"/>
  <c r="F267" i="11"/>
  <c r="F265" i="10"/>
  <c r="G265" i="10" s="1"/>
  <c r="H265" i="10" s="1"/>
  <c r="C266" i="10"/>
  <c r="B266" i="11"/>
  <c r="I266" i="11" s="1"/>
  <c r="A267" i="11"/>
  <c r="B266" i="10"/>
  <c r="A267" i="10"/>
  <c r="C269" i="11" l="1"/>
  <c r="F268" i="11"/>
  <c r="C267" i="10"/>
  <c r="F266" i="10"/>
  <c r="G266" i="10" s="1"/>
  <c r="H266" i="10" s="1"/>
  <c r="B267" i="11"/>
  <c r="I267" i="11" s="1"/>
  <c r="A268" i="11"/>
  <c r="G266" i="11"/>
  <c r="H266" i="11" s="1"/>
  <c r="B267" i="10"/>
  <c r="A268" i="10"/>
  <c r="C270" i="11" l="1"/>
  <c r="F269" i="11"/>
  <c r="C268" i="10"/>
  <c r="F267" i="10"/>
  <c r="G267" i="10" s="1"/>
  <c r="H267" i="10" s="1"/>
  <c r="B268" i="11"/>
  <c r="I268" i="11" s="1"/>
  <c r="A269" i="11"/>
  <c r="G267" i="11"/>
  <c r="H267" i="11" s="1"/>
  <c r="B268" i="10"/>
  <c r="A269" i="10"/>
  <c r="F270" i="11" l="1"/>
  <c r="C271" i="11"/>
  <c r="F268" i="10"/>
  <c r="G268" i="10" s="1"/>
  <c r="H268" i="10" s="1"/>
  <c r="C269" i="10"/>
  <c r="B269" i="11"/>
  <c r="I269" i="11" s="1"/>
  <c r="A270" i="11"/>
  <c r="G268" i="11"/>
  <c r="H268" i="11" s="1"/>
  <c r="B269" i="10"/>
  <c r="A270" i="10"/>
  <c r="C272" i="11" l="1"/>
  <c r="F271" i="11"/>
  <c r="C270" i="10"/>
  <c r="F269" i="10"/>
  <c r="G269" i="10" s="1"/>
  <c r="H269" i="10" s="1"/>
  <c r="B270" i="11"/>
  <c r="I270" i="11" s="1"/>
  <c r="A271" i="11"/>
  <c r="G269" i="11"/>
  <c r="H269" i="11" s="1"/>
  <c r="B270" i="10"/>
  <c r="A271" i="10"/>
  <c r="F272" i="11" l="1"/>
  <c r="C273" i="11"/>
  <c r="C271" i="10"/>
  <c r="F270" i="10"/>
  <c r="G270" i="10" s="1"/>
  <c r="H270" i="10" s="1"/>
  <c r="B271" i="11"/>
  <c r="I271" i="11" s="1"/>
  <c r="G271" i="11" s="1"/>
  <c r="A272" i="11"/>
  <c r="G270" i="11"/>
  <c r="H270" i="11" s="1"/>
  <c r="B271" i="10"/>
  <c r="A272" i="10"/>
  <c r="H271" i="11" l="1"/>
  <c r="C274" i="11"/>
  <c r="F273" i="11"/>
  <c r="C272" i="10"/>
  <c r="F271" i="10"/>
  <c r="G271" i="10" s="1"/>
  <c r="H271" i="10" s="1"/>
  <c r="B272" i="11"/>
  <c r="I272" i="11" s="1"/>
  <c r="A273" i="11"/>
  <c r="A273" i="10"/>
  <c r="B272" i="10"/>
  <c r="F274" i="11" l="1"/>
  <c r="C275" i="11"/>
  <c r="F272" i="10"/>
  <c r="G272" i="10" s="1"/>
  <c r="H272" i="10" s="1"/>
  <c r="C273" i="10"/>
  <c r="B273" i="11"/>
  <c r="I273" i="11" s="1"/>
  <c r="A274" i="11"/>
  <c r="G272" i="11"/>
  <c r="H272" i="11" s="1"/>
  <c r="A274" i="10"/>
  <c r="B273" i="10"/>
  <c r="C276" i="11" l="1"/>
  <c r="F275" i="11"/>
  <c r="C274" i="10"/>
  <c r="F273" i="10"/>
  <c r="G273" i="10" s="1"/>
  <c r="H273" i="10" s="1"/>
  <c r="G273" i="11"/>
  <c r="H273" i="11" s="1"/>
  <c r="B274" i="11"/>
  <c r="I274" i="11" s="1"/>
  <c r="A275" i="11"/>
  <c r="B274" i="10"/>
  <c r="A275" i="10"/>
  <c r="C277" i="11" l="1"/>
  <c r="F276" i="11"/>
  <c r="C275" i="10"/>
  <c r="F274" i="10"/>
  <c r="G274" i="10" s="1"/>
  <c r="H274" i="10" s="1"/>
  <c r="B275" i="11"/>
  <c r="I275" i="11" s="1"/>
  <c r="G275" i="11" s="1"/>
  <c r="A276" i="11"/>
  <c r="G274" i="11"/>
  <c r="H274" i="11" s="1"/>
  <c r="B275" i="10"/>
  <c r="A276" i="10"/>
  <c r="H275" i="11" l="1"/>
  <c r="F277" i="11"/>
  <c r="C278" i="11"/>
  <c r="C276" i="10"/>
  <c r="F275" i="10"/>
  <c r="G275" i="10" s="1"/>
  <c r="H275" i="10" s="1"/>
  <c r="B276" i="11"/>
  <c r="I276" i="11" s="1"/>
  <c r="G276" i="11" s="1"/>
  <c r="A277" i="11"/>
  <c r="B276" i="10"/>
  <c r="A277" i="10"/>
  <c r="H276" i="11" l="1"/>
  <c r="F278" i="11"/>
  <c r="C279" i="11"/>
  <c r="C277" i="10"/>
  <c r="F276" i="10"/>
  <c r="G276" i="10" s="1"/>
  <c r="H276" i="10" s="1"/>
  <c r="B277" i="11"/>
  <c r="I277" i="11" s="1"/>
  <c r="A278" i="11"/>
  <c r="B277" i="10"/>
  <c r="A278" i="10"/>
  <c r="F279" i="11" l="1"/>
  <c r="C280" i="11"/>
  <c r="F277" i="10"/>
  <c r="G277" i="10" s="1"/>
  <c r="H277" i="10" s="1"/>
  <c r="C278" i="10"/>
  <c r="G277" i="11"/>
  <c r="H277" i="11" s="1"/>
  <c r="B278" i="11"/>
  <c r="I278" i="11" s="1"/>
  <c r="G278" i="11" s="1"/>
  <c r="A279" i="11"/>
  <c r="B278" i="10"/>
  <c r="A279" i="10"/>
  <c r="F280" i="11" l="1"/>
  <c r="C281" i="11"/>
  <c r="C279" i="10"/>
  <c r="F278" i="10"/>
  <c r="G278" i="10" s="1"/>
  <c r="H278" i="10" s="1"/>
  <c r="H278" i="11"/>
  <c r="B279" i="11"/>
  <c r="I279" i="11" s="1"/>
  <c r="A280" i="11"/>
  <c r="G279" i="11"/>
  <c r="B279" i="10"/>
  <c r="A280" i="10"/>
  <c r="F281" i="11" l="1"/>
  <c r="C282" i="11"/>
  <c r="F279" i="10"/>
  <c r="G279" i="10" s="1"/>
  <c r="H279" i="10" s="1"/>
  <c r="C280" i="10"/>
  <c r="B280" i="11"/>
  <c r="I280" i="11" s="1"/>
  <c r="A281" i="11"/>
  <c r="H279" i="11"/>
  <c r="A281" i="10"/>
  <c r="B280" i="10"/>
  <c r="F282" i="11" l="1"/>
  <c r="C283" i="11"/>
  <c r="C281" i="10"/>
  <c r="F280" i="10"/>
  <c r="G280" i="10" s="1"/>
  <c r="H280" i="10" s="1"/>
  <c r="B281" i="11"/>
  <c r="I281" i="11" s="1"/>
  <c r="A282" i="11"/>
  <c r="G280" i="11"/>
  <c r="H280" i="11" s="1"/>
  <c r="A282" i="10"/>
  <c r="B281" i="10"/>
  <c r="F283" i="11" l="1"/>
  <c r="C284" i="11"/>
  <c r="F281" i="10"/>
  <c r="G281" i="10" s="1"/>
  <c r="H281" i="10" s="1"/>
  <c r="C282" i="10"/>
  <c r="B282" i="11"/>
  <c r="I282" i="11" s="1"/>
  <c r="A283" i="11"/>
  <c r="G281" i="11"/>
  <c r="H281" i="11" s="1"/>
  <c r="B282" i="10"/>
  <c r="A283" i="10"/>
  <c r="C285" i="11" l="1"/>
  <c r="F284" i="11"/>
  <c r="C283" i="10"/>
  <c r="F282" i="10"/>
  <c r="G282" i="10" s="1"/>
  <c r="H282" i="10" s="1"/>
  <c r="B283" i="11"/>
  <c r="I283" i="11" s="1"/>
  <c r="A284" i="11"/>
  <c r="G282" i="11"/>
  <c r="H282" i="11" s="1"/>
  <c r="B283" i="10"/>
  <c r="A284" i="10"/>
  <c r="C286" i="11" l="1"/>
  <c r="F285" i="11"/>
  <c r="C284" i="10"/>
  <c r="F283" i="10"/>
  <c r="G283" i="10" s="1"/>
  <c r="H283" i="10" s="1"/>
  <c r="B284" i="11"/>
  <c r="I284" i="11" s="1"/>
  <c r="A285" i="11"/>
  <c r="G283" i="11"/>
  <c r="H283" i="11" s="1"/>
  <c r="B284" i="10"/>
  <c r="A285" i="10"/>
  <c r="F286" i="11" l="1"/>
  <c r="C287" i="11"/>
  <c r="C285" i="10"/>
  <c r="F284" i="10"/>
  <c r="G284" i="10" s="1"/>
  <c r="H284" i="10" s="1"/>
  <c r="B285" i="11"/>
  <c r="I285" i="11" s="1"/>
  <c r="A286" i="11"/>
  <c r="G284" i="11"/>
  <c r="H284" i="11" s="1"/>
  <c r="B285" i="10"/>
  <c r="A286" i="10"/>
  <c r="F287" i="11" l="1"/>
  <c r="C288" i="11"/>
  <c r="F285" i="10"/>
  <c r="G285" i="10" s="1"/>
  <c r="H285" i="10" s="1"/>
  <c r="C286" i="10"/>
  <c r="G285" i="11"/>
  <c r="H285" i="11" s="1"/>
  <c r="B286" i="11"/>
  <c r="I286" i="11" s="1"/>
  <c r="A287" i="11"/>
  <c r="B286" i="10"/>
  <c r="A287" i="10"/>
  <c r="F288" i="11" l="1"/>
  <c r="C289" i="11"/>
  <c r="F286" i="10"/>
  <c r="C287" i="10"/>
  <c r="G286" i="10"/>
  <c r="H286" i="10" s="1"/>
  <c r="B287" i="11"/>
  <c r="I287" i="11" s="1"/>
  <c r="A288" i="11"/>
  <c r="G286" i="11"/>
  <c r="H286" i="11" s="1"/>
  <c r="B287" i="10"/>
  <c r="A288" i="10"/>
  <c r="F289" i="11" l="1"/>
  <c r="C290" i="11"/>
  <c r="F287" i="10"/>
  <c r="G287" i="10" s="1"/>
  <c r="H287" i="10" s="1"/>
  <c r="C288" i="10"/>
  <c r="G287" i="11"/>
  <c r="H287" i="11" s="1"/>
  <c r="B288" i="11"/>
  <c r="I288" i="11" s="1"/>
  <c r="A289" i="11"/>
  <c r="A289" i="10"/>
  <c r="B288" i="10"/>
  <c r="C291" i="11" l="1"/>
  <c r="F290" i="11"/>
  <c r="F288" i="10"/>
  <c r="G288" i="10" s="1"/>
  <c r="C289" i="10"/>
  <c r="H288" i="10"/>
  <c r="B289" i="11"/>
  <c r="I289" i="11" s="1"/>
  <c r="A290" i="11"/>
  <c r="G289" i="11"/>
  <c r="G288" i="11"/>
  <c r="H288" i="11" s="1"/>
  <c r="A290" i="10"/>
  <c r="B289" i="10"/>
  <c r="F291" i="11" l="1"/>
  <c r="C292" i="11"/>
  <c r="H289" i="11"/>
  <c r="F289" i="10"/>
  <c r="G289" i="10" s="1"/>
  <c r="H289" i="10" s="1"/>
  <c r="C290" i="10"/>
  <c r="B290" i="11"/>
  <c r="I290" i="11" s="1"/>
  <c r="A291" i="11"/>
  <c r="B290" i="10"/>
  <c r="A291" i="10"/>
  <c r="F292" i="11" l="1"/>
  <c r="C293" i="11"/>
  <c r="C291" i="10"/>
  <c r="F290" i="10"/>
  <c r="G290" i="10" s="1"/>
  <c r="H290" i="10" s="1"/>
  <c r="G290" i="11"/>
  <c r="H290" i="11" s="1"/>
  <c r="B291" i="11"/>
  <c r="I291" i="11" s="1"/>
  <c r="A292" i="11"/>
  <c r="B291" i="10"/>
  <c r="A292" i="10"/>
  <c r="F293" i="11" l="1"/>
  <c r="C294" i="11"/>
  <c r="C292" i="10"/>
  <c r="F291" i="10"/>
  <c r="G291" i="10" s="1"/>
  <c r="H291" i="10" s="1"/>
  <c r="B292" i="11"/>
  <c r="I292" i="11" s="1"/>
  <c r="A293" i="11"/>
  <c r="G291" i="11"/>
  <c r="H291" i="11" s="1"/>
  <c r="B292" i="10"/>
  <c r="A293" i="10"/>
  <c r="C295" i="11" l="1"/>
  <c r="F294" i="11"/>
  <c r="C293" i="10"/>
  <c r="F292" i="10"/>
  <c r="G292" i="10" s="1"/>
  <c r="H292" i="10" s="1"/>
  <c r="B293" i="11"/>
  <c r="I293" i="11" s="1"/>
  <c r="A294" i="11"/>
  <c r="G292" i="11"/>
  <c r="H292" i="11" s="1"/>
  <c r="B293" i="10"/>
  <c r="A294" i="10"/>
  <c r="C296" i="11" l="1"/>
  <c r="F295" i="11"/>
  <c r="F293" i="10"/>
  <c r="G293" i="10" s="1"/>
  <c r="H293" i="10" s="1"/>
  <c r="C294" i="10"/>
  <c r="B294" i="11"/>
  <c r="I294" i="11" s="1"/>
  <c r="G294" i="11" s="1"/>
  <c r="A295" i="11"/>
  <c r="G293" i="11"/>
  <c r="H293" i="11" s="1"/>
  <c r="B294" i="10"/>
  <c r="A295" i="10"/>
  <c r="H294" i="11" l="1"/>
  <c r="F296" i="11"/>
  <c r="C297" i="11"/>
  <c r="F294" i="10"/>
  <c r="G294" i="10" s="1"/>
  <c r="H294" i="10" s="1"/>
  <c r="C295" i="10"/>
  <c r="B295" i="11"/>
  <c r="I295" i="11" s="1"/>
  <c r="A296" i="11"/>
  <c r="B295" i="10"/>
  <c r="A296" i="10"/>
  <c r="C298" i="11" l="1"/>
  <c r="F297" i="11"/>
  <c r="C296" i="10"/>
  <c r="F295" i="10"/>
  <c r="G295" i="10" s="1"/>
  <c r="H295" i="10" s="1"/>
  <c r="G295" i="11"/>
  <c r="H295" i="11" s="1"/>
  <c r="B296" i="11"/>
  <c r="I296" i="11" s="1"/>
  <c r="A297" i="11"/>
  <c r="A297" i="10"/>
  <c r="B296" i="10"/>
  <c r="F298" i="11" l="1"/>
  <c r="C299" i="11"/>
  <c r="F296" i="10"/>
  <c r="G296" i="10" s="1"/>
  <c r="H296" i="10" s="1"/>
  <c r="C297" i="10"/>
  <c r="G296" i="11"/>
  <c r="H296" i="11" s="1"/>
  <c r="B297" i="11"/>
  <c r="I297" i="11" s="1"/>
  <c r="A298" i="11"/>
  <c r="A298" i="10"/>
  <c r="B297" i="10"/>
  <c r="F299" i="11" l="1"/>
  <c r="C300" i="11"/>
  <c r="F297" i="10"/>
  <c r="G297" i="10" s="1"/>
  <c r="H297" i="10" s="1"/>
  <c r="C298" i="10"/>
  <c r="B298" i="11"/>
  <c r="I298" i="11" s="1"/>
  <c r="A299" i="11"/>
  <c r="G298" i="11"/>
  <c r="G297" i="11"/>
  <c r="H297" i="11" s="1"/>
  <c r="B298" i="10"/>
  <c r="A299" i="10"/>
  <c r="C301" i="11" l="1"/>
  <c r="F300" i="11"/>
  <c r="C299" i="10"/>
  <c r="F298" i="10"/>
  <c r="G298" i="10" s="1"/>
  <c r="H298" i="10" s="1"/>
  <c r="B299" i="11"/>
  <c r="I299" i="11" s="1"/>
  <c r="A300" i="11"/>
  <c r="H298" i="11"/>
  <c r="B299" i="10"/>
  <c r="A300" i="10"/>
  <c r="C302" i="11" l="1"/>
  <c r="F301" i="11"/>
  <c r="F299" i="10"/>
  <c r="G299" i="10" s="1"/>
  <c r="H299" i="10" s="1"/>
  <c r="C300" i="10"/>
  <c r="B300" i="11"/>
  <c r="I300" i="11" s="1"/>
  <c r="A301" i="11"/>
  <c r="G299" i="11"/>
  <c r="H299" i="11" s="1"/>
  <c r="B300" i="10"/>
  <c r="A301" i="10"/>
  <c r="C303" i="11" l="1"/>
  <c r="F302" i="11"/>
  <c r="C301" i="10"/>
  <c r="F300" i="10"/>
  <c r="G300" i="10" s="1"/>
  <c r="H300" i="10" s="1"/>
  <c r="B301" i="11"/>
  <c r="I301" i="11" s="1"/>
  <c r="A302" i="11"/>
  <c r="G300" i="11"/>
  <c r="H300" i="11" s="1"/>
  <c r="B301" i="10"/>
  <c r="A302" i="10"/>
  <c r="F303" i="11" l="1"/>
  <c r="C304" i="11"/>
  <c r="F301" i="10"/>
  <c r="G301" i="10" s="1"/>
  <c r="H301" i="10" s="1"/>
  <c r="C302" i="10"/>
  <c r="B302" i="11"/>
  <c r="I302" i="11" s="1"/>
  <c r="A303" i="11"/>
  <c r="G301" i="11"/>
  <c r="H301" i="11" s="1"/>
  <c r="B302" i="10"/>
  <c r="A303" i="10"/>
  <c r="F304" i="11" l="1"/>
  <c r="C305" i="11"/>
  <c r="F302" i="10"/>
  <c r="G302" i="10" s="1"/>
  <c r="H302" i="10" s="1"/>
  <c r="C303" i="10"/>
  <c r="G302" i="11"/>
  <c r="H302" i="11" s="1"/>
  <c r="B303" i="11"/>
  <c r="I303" i="11" s="1"/>
  <c r="A304" i="11"/>
  <c r="B303" i="10"/>
  <c r="A304" i="10"/>
  <c r="F305" i="11" l="1"/>
  <c r="C306" i="11"/>
  <c r="F303" i="10"/>
  <c r="G303" i="10" s="1"/>
  <c r="H303" i="10" s="1"/>
  <c r="C304" i="10"/>
  <c r="G303" i="11"/>
  <c r="H303" i="11" s="1"/>
  <c r="B304" i="11"/>
  <c r="I304" i="11" s="1"/>
  <c r="A305" i="11"/>
  <c r="A305" i="10"/>
  <c r="B304" i="10"/>
  <c r="C307" i="11" l="1"/>
  <c r="F306" i="11"/>
  <c r="F304" i="10"/>
  <c r="G304" i="10" s="1"/>
  <c r="H304" i="10" s="1"/>
  <c r="C305" i="10"/>
  <c r="G304" i="11"/>
  <c r="H304" i="11" s="1"/>
  <c r="B305" i="11"/>
  <c r="I305" i="11" s="1"/>
  <c r="A306" i="11"/>
  <c r="A306" i="10"/>
  <c r="B305" i="10"/>
  <c r="F307" i="11" l="1"/>
  <c r="C308" i="11"/>
  <c r="C306" i="10"/>
  <c r="F305" i="10"/>
  <c r="G305" i="10" s="1"/>
  <c r="H305" i="10" s="1"/>
  <c r="G305" i="11"/>
  <c r="H305" i="11" s="1"/>
  <c r="B306" i="11"/>
  <c r="I306" i="11" s="1"/>
  <c r="A307" i="11"/>
  <c r="B306" i="10"/>
  <c r="A307" i="10"/>
  <c r="F308" i="11" l="1"/>
  <c r="C309" i="11"/>
  <c r="C307" i="10"/>
  <c r="F306" i="10"/>
  <c r="G306" i="10" s="1"/>
  <c r="H306" i="10" s="1"/>
  <c r="G306" i="11"/>
  <c r="H306" i="11" s="1"/>
  <c r="B307" i="11"/>
  <c r="I307" i="11" s="1"/>
  <c r="A308" i="11"/>
  <c r="B307" i="10"/>
  <c r="A308" i="10"/>
  <c r="F309" i="11" l="1"/>
  <c r="C310" i="11"/>
  <c r="C308" i="10"/>
  <c r="F307" i="10"/>
  <c r="G307" i="10" s="1"/>
  <c r="H307" i="10" s="1"/>
  <c r="B308" i="11"/>
  <c r="I308" i="11" s="1"/>
  <c r="A309" i="11"/>
  <c r="G307" i="11"/>
  <c r="H307" i="11" s="1"/>
  <c r="B308" i="10"/>
  <c r="A309" i="10"/>
  <c r="F310" i="11" l="1"/>
  <c r="C311" i="11"/>
  <c r="C309" i="10"/>
  <c r="F308" i="10"/>
  <c r="G308" i="10" s="1"/>
  <c r="H308" i="10" s="1"/>
  <c r="B309" i="11"/>
  <c r="I309" i="11" s="1"/>
  <c r="G309" i="11" s="1"/>
  <c r="A310" i="11"/>
  <c r="G308" i="11"/>
  <c r="H308" i="11" s="1"/>
  <c r="B309" i="10"/>
  <c r="A310" i="10"/>
  <c r="H309" i="11" l="1"/>
  <c r="C312" i="11"/>
  <c r="F311" i="11"/>
  <c r="F309" i="10"/>
  <c r="G309" i="10" s="1"/>
  <c r="H309" i="10" s="1"/>
  <c r="C310" i="10"/>
  <c r="B310" i="11"/>
  <c r="I310" i="11" s="1"/>
  <c r="A311" i="11"/>
  <c r="B310" i="10"/>
  <c r="A311" i="10"/>
  <c r="F312" i="11" l="1"/>
  <c r="C313" i="11"/>
  <c r="F310" i="10"/>
  <c r="G310" i="10" s="1"/>
  <c r="H310" i="10" s="1"/>
  <c r="C311" i="10"/>
  <c r="G310" i="11"/>
  <c r="H310" i="11" s="1"/>
  <c r="B311" i="11"/>
  <c r="I311" i="11" s="1"/>
  <c r="A312" i="11"/>
  <c r="B311" i="10"/>
  <c r="A312" i="10"/>
  <c r="C314" i="11" l="1"/>
  <c r="F313" i="11"/>
  <c r="F311" i="10"/>
  <c r="G311" i="10" s="1"/>
  <c r="H311" i="10" s="1"/>
  <c r="C312" i="10"/>
  <c r="B312" i="11"/>
  <c r="I312" i="11" s="1"/>
  <c r="A313" i="11"/>
  <c r="G311" i="11"/>
  <c r="H311" i="11" s="1"/>
  <c r="G312" i="11"/>
  <c r="A313" i="10"/>
  <c r="B312" i="10"/>
  <c r="C315" i="11" l="1"/>
  <c r="F314" i="11"/>
  <c r="H312" i="11"/>
  <c r="F312" i="10"/>
  <c r="G312" i="10" s="1"/>
  <c r="H312" i="10" s="1"/>
  <c r="C313" i="10"/>
  <c r="B313" i="11"/>
  <c r="I313" i="11" s="1"/>
  <c r="G313" i="11" s="1"/>
  <c r="A314" i="11"/>
  <c r="A314" i="10"/>
  <c r="B313" i="10"/>
  <c r="H313" i="11" l="1"/>
  <c r="C316" i="11"/>
  <c r="F315" i="11"/>
  <c r="C314" i="10"/>
  <c r="F313" i="10"/>
  <c r="G313" i="10" s="1"/>
  <c r="H313" i="10" s="1"/>
  <c r="B314" i="11"/>
  <c r="I314" i="11" s="1"/>
  <c r="A315" i="11"/>
  <c r="B314" i="10"/>
  <c r="A315" i="10"/>
  <c r="F316" i="11" l="1"/>
  <c r="C317" i="11"/>
  <c r="C315" i="10"/>
  <c r="F314" i="10"/>
  <c r="G314" i="10" s="1"/>
  <c r="H314" i="10" s="1"/>
  <c r="B315" i="11"/>
  <c r="I315" i="11" s="1"/>
  <c r="A316" i="11"/>
  <c r="G314" i="11"/>
  <c r="H314" i="11" s="1"/>
  <c r="G315" i="11"/>
  <c r="B315" i="10"/>
  <c r="A316" i="10"/>
  <c r="F317" i="11" l="1"/>
  <c r="C318" i="11"/>
  <c r="C316" i="10"/>
  <c r="F315" i="10"/>
  <c r="G315" i="10" s="1"/>
  <c r="H315" i="10" s="1"/>
  <c r="B316" i="11"/>
  <c r="I316" i="11" s="1"/>
  <c r="A317" i="11"/>
  <c r="H315" i="11"/>
  <c r="B316" i="10"/>
  <c r="A317" i="10"/>
  <c r="C319" i="11" l="1"/>
  <c r="F318" i="11"/>
  <c r="C317" i="10"/>
  <c r="F316" i="10"/>
  <c r="G316" i="10" s="1"/>
  <c r="H316" i="10" s="1"/>
  <c r="A318" i="11"/>
  <c r="B317" i="11"/>
  <c r="I317" i="11" s="1"/>
  <c r="G316" i="11"/>
  <c r="H316" i="11" s="1"/>
  <c r="B317" i="10"/>
  <c r="A318" i="10"/>
  <c r="C320" i="11" l="1"/>
  <c r="F319" i="11"/>
  <c r="F317" i="10"/>
  <c r="G317" i="10" s="1"/>
  <c r="H317" i="10" s="1"/>
  <c r="C318" i="10"/>
  <c r="A319" i="11"/>
  <c r="B318" i="11"/>
  <c r="I318" i="11" s="1"/>
  <c r="G317" i="11"/>
  <c r="H317" i="11" s="1"/>
  <c r="B318" i="10"/>
  <c r="A319" i="10"/>
  <c r="C321" i="11" l="1"/>
  <c r="F320" i="11"/>
  <c r="F318" i="10"/>
  <c r="G318" i="10" s="1"/>
  <c r="H318" i="10" s="1"/>
  <c r="C319" i="10"/>
  <c r="G318" i="11"/>
  <c r="H318" i="11" s="1"/>
  <c r="B319" i="11"/>
  <c r="I319" i="11" s="1"/>
  <c r="A320" i="11"/>
  <c r="B319" i="10"/>
  <c r="A320" i="10"/>
  <c r="F321" i="11" l="1"/>
  <c r="C322" i="11"/>
  <c r="F319" i="10"/>
  <c r="G319" i="10" s="1"/>
  <c r="H319" i="10" s="1"/>
  <c r="C320" i="10"/>
  <c r="A321" i="11"/>
  <c r="B320" i="11"/>
  <c r="I320" i="11" s="1"/>
  <c r="G319" i="11"/>
  <c r="H319" i="11" s="1"/>
  <c r="A321" i="10"/>
  <c r="B320" i="10"/>
  <c r="F322" i="11" l="1"/>
  <c r="C323" i="11"/>
  <c r="F320" i="10"/>
  <c r="G320" i="10" s="1"/>
  <c r="H320" i="10" s="1"/>
  <c r="C321" i="10"/>
  <c r="A322" i="11"/>
  <c r="B321" i="11"/>
  <c r="I321" i="11" s="1"/>
  <c r="G320" i="11"/>
  <c r="H320" i="11" s="1"/>
  <c r="A322" i="10"/>
  <c r="B321" i="10"/>
  <c r="C324" i="11" l="1"/>
  <c r="F323" i="11"/>
  <c r="F321" i="10"/>
  <c r="G321" i="10" s="1"/>
  <c r="H321" i="10" s="1"/>
  <c r="C322" i="10"/>
  <c r="A323" i="11"/>
  <c r="B322" i="11"/>
  <c r="I322" i="11" s="1"/>
  <c r="G322" i="11" s="1"/>
  <c r="G321" i="11"/>
  <c r="H321" i="11" s="1"/>
  <c r="B322" i="10"/>
  <c r="A323" i="10"/>
  <c r="H322" i="11" l="1"/>
  <c r="C325" i="11"/>
  <c r="F324" i="11"/>
  <c r="C323" i="10"/>
  <c r="F322" i="10"/>
  <c r="G322" i="10" s="1"/>
  <c r="H322" i="10" s="1"/>
  <c r="A324" i="11"/>
  <c r="B323" i="11"/>
  <c r="I323" i="11" s="1"/>
  <c r="G323" i="11" s="1"/>
  <c r="H323" i="11" s="1"/>
  <c r="B323" i="10"/>
  <c r="A324" i="10"/>
  <c r="C326" i="11" l="1"/>
  <c r="F325" i="11"/>
  <c r="C324" i="10"/>
  <c r="F323" i="10"/>
  <c r="G323" i="10" s="1"/>
  <c r="H323" i="10" s="1"/>
  <c r="A325" i="11"/>
  <c r="B324" i="11"/>
  <c r="I324" i="11" s="1"/>
  <c r="B324" i="10"/>
  <c r="A325" i="10"/>
  <c r="F326" i="11" l="1"/>
  <c r="C327" i="11"/>
  <c r="C325" i="10"/>
  <c r="F324" i="10"/>
  <c r="G324" i="10" s="1"/>
  <c r="H324" i="10" s="1"/>
  <c r="A326" i="11"/>
  <c r="B325" i="11"/>
  <c r="I325" i="11" s="1"/>
  <c r="G324" i="11"/>
  <c r="H324" i="11" s="1"/>
  <c r="B325" i="10"/>
  <c r="A326" i="10"/>
  <c r="C328" i="11" l="1"/>
  <c r="F327" i="11"/>
  <c r="F325" i="10"/>
  <c r="G325" i="10" s="1"/>
  <c r="H325" i="10" s="1"/>
  <c r="C326" i="10"/>
  <c r="A327" i="11"/>
  <c r="B326" i="11"/>
  <c r="I326" i="11" s="1"/>
  <c r="G325" i="11"/>
  <c r="H325" i="11" s="1"/>
  <c r="B326" i="10"/>
  <c r="A327" i="10"/>
  <c r="C329" i="11" l="1"/>
  <c r="F328" i="11"/>
  <c r="F326" i="10"/>
  <c r="G326" i="10" s="1"/>
  <c r="H326" i="10" s="1"/>
  <c r="C327" i="10"/>
  <c r="A328" i="11"/>
  <c r="B327" i="11"/>
  <c r="I327" i="11" s="1"/>
  <c r="G326" i="11"/>
  <c r="H326" i="11" s="1"/>
  <c r="B327" i="10"/>
  <c r="A328" i="10"/>
  <c r="C330" i="11" l="1"/>
  <c r="F329" i="11"/>
  <c r="F327" i="10"/>
  <c r="G327" i="10" s="1"/>
  <c r="H327" i="10" s="1"/>
  <c r="C328" i="10"/>
  <c r="A329" i="11"/>
  <c r="B328" i="11"/>
  <c r="I328" i="11" s="1"/>
  <c r="G327" i="11"/>
  <c r="H327" i="11" s="1"/>
  <c r="A329" i="10"/>
  <c r="B328" i="10"/>
  <c r="C331" i="11" l="1"/>
  <c r="F330" i="11"/>
  <c r="F328" i="10"/>
  <c r="G328" i="10" s="1"/>
  <c r="H328" i="10" s="1"/>
  <c r="C329" i="10"/>
  <c r="A330" i="11"/>
  <c r="B329" i="11"/>
  <c r="I329" i="11" s="1"/>
  <c r="G329" i="11" s="1"/>
  <c r="G328" i="11"/>
  <c r="H328" i="11" s="1"/>
  <c r="A330" i="10"/>
  <c r="B329" i="10"/>
  <c r="F331" i="11" l="1"/>
  <c r="C332" i="11"/>
  <c r="H329" i="11"/>
  <c r="F329" i="10"/>
  <c r="G329" i="10" s="1"/>
  <c r="H329" i="10" s="1"/>
  <c r="C330" i="10"/>
  <c r="A331" i="11"/>
  <c r="B330" i="11"/>
  <c r="I330" i="11" s="1"/>
  <c r="G330" i="11" s="1"/>
  <c r="B330" i="10"/>
  <c r="A331" i="10"/>
  <c r="H330" i="11" l="1"/>
  <c r="F332" i="11"/>
  <c r="C333" i="11"/>
  <c r="C331" i="10"/>
  <c r="F330" i="10"/>
  <c r="G330" i="10" s="1"/>
  <c r="H330" i="10" s="1"/>
  <c r="A332" i="11"/>
  <c r="B331" i="11"/>
  <c r="I331" i="11" s="1"/>
  <c r="B331" i="10"/>
  <c r="A332" i="10"/>
  <c r="F333" i="11" l="1"/>
  <c r="C334" i="11"/>
  <c r="C332" i="10"/>
  <c r="F331" i="10"/>
  <c r="G331" i="10" s="1"/>
  <c r="H331" i="10" s="1"/>
  <c r="A333" i="11"/>
  <c r="B332" i="11"/>
  <c r="I332" i="11" s="1"/>
  <c r="G331" i="11"/>
  <c r="H331" i="11" s="1"/>
  <c r="B332" i="10"/>
  <c r="A333" i="10"/>
  <c r="F334" i="11" l="1"/>
  <c r="C335" i="11"/>
  <c r="F332" i="10"/>
  <c r="G332" i="10" s="1"/>
  <c r="H332" i="10" s="1"/>
  <c r="C333" i="10"/>
  <c r="A334" i="11"/>
  <c r="B333" i="11"/>
  <c r="I333" i="11" s="1"/>
  <c r="G332" i="11"/>
  <c r="H332" i="11" s="1"/>
  <c r="B333" i="10"/>
  <c r="A334" i="10"/>
  <c r="F335" i="11" l="1"/>
  <c r="C336" i="11"/>
  <c r="F333" i="10"/>
  <c r="G333" i="10" s="1"/>
  <c r="H333" i="10" s="1"/>
  <c r="C334" i="10"/>
  <c r="A335" i="11"/>
  <c r="B334" i="11"/>
  <c r="I334" i="11" s="1"/>
  <c r="G333" i="11"/>
  <c r="H333" i="11" s="1"/>
  <c r="B334" i="10"/>
  <c r="A335" i="10"/>
  <c r="F336" i="11" l="1"/>
  <c r="C337" i="11"/>
  <c r="F334" i="10"/>
  <c r="G334" i="10" s="1"/>
  <c r="H334" i="10" s="1"/>
  <c r="C335" i="10"/>
  <c r="A336" i="11"/>
  <c r="B335" i="11"/>
  <c r="I335" i="11" s="1"/>
  <c r="G334" i="11"/>
  <c r="H334" i="11" s="1"/>
  <c r="B335" i="10"/>
  <c r="A336" i="10"/>
  <c r="F337" i="11" l="1"/>
  <c r="C338" i="11"/>
  <c r="F335" i="10"/>
  <c r="G335" i="10" s="1"/>
  <c r="H335" i="10" s="1"/>
  <c r="C336" i="10"/>
  <c r="A337" i="11"/>
  <c r="B336" i="11"/>
  <c r="I336" i="11" s="1"/>
  <c r="G335" i="11"/>
  <c r="H335" i="11" s="1"/>
  <c r="A337" i="10"/>
  <c r="B336" i="10"/>
  <c r="C339" i="11" l="1"/>
  <c r="F338" i="11"/>
  <c r="F336" i="10"/>
  <c r="G336" i="10" s="1"/>
  <c r="H336" i="10" s="1"/>
  <c r="C337" i="10"/>
  <c r="A338" i="11"/>
  <c r="B337" i="11"/>
  <c r="I337" i="11" s="1"/>
  <c r="G336" i="11"/>
  <c r="H336" i="11" s="1"/>
  <c r="A338" i="10"/>
  <c r="B337" i="10"/>
  <c r="F339" i="11" l="1"/>
  <c r="C340" i="11"/>
  <c r="F337" i="10"/>
  <c r="G337" i="10" s="1"/>
  <c r="H337" i="10" s="1"/>
  <c r="C338" i="10"/>
  <c r="A339" i="11"/>
  <c r="B338" i="11"/>
  <c r="I338" i="11" s="1"/>
  <c r="G337" i="11"/>
  <c r="H337" i="11" s="1"/>
  <c r="B338" i="10"/>
  <c r="A339" i="10"/>
  <c r="C341" i="11" l="1"/>
  <c r="F340" i="11"/>
  <c r="C339" i="10"/>
  <c r="F338" i="10"/>
  <c r="G338" i="10" s="1"/>
  <c r="H338" i="10" s="1"/>
  <c r="G338" i="11"/>
  <c r="H338" i="11" s="1"/>
  <c r="A340" i="11"/>
  <c r="B339" i="11"/>
  <c r="I339" i="11" s="1"/>
  <c r="B339" i="10"/>
  <c r="A340" i="10"/>
  <c r="F341" i="11" l="1"/>
  <c r="C342" i="11"/>
  <c r="C340" i="10"/>
  <c r="F339" i="10"/>
  <c r="G339" i="10" s="1"/>
  <c r="H339" i="10" s="1"/>
  <c r="A341" i="11"/>
  <c r="B340" i="11"/>
  <c r="I340" i="11" s="1"/>
  <c r="G339" i="11"/>
  <c r="H339" i="11" s="1"/>
  <c r="B340" i="10"/>
  <c r="A341" i="10"/>
  <c r="C343" i="11" l="1"/>
  <c r="F342" i="11"/>
  <c r="C341" i="10"/>
  <c r="F340" i="10"/>
  <c r="G340" i="10" s="1"/>
  <c r="H340" i="10" s="1"/>
  <c r="A342" i="11"/>
  <c r="B341" i="11"/>
  <c r="I341" i="11" s="1"/>
  <c r="G341" i="11" s="1"/>
  <c r="G340" i="11"/>
  <c r="H340" i="11" s="1"/>
  <c r="B341" i="10"/>
  <c r="A342" i="10"/>
  <c r="H341" i="11" l="1"/>
  <c r="C344" i="11"/>
  <c r="F343" i="11"/>
  <c r="F341" i="10"/>
  <c r="G341" i="10" s="1"/>
  <c r="H341" i="10" s="1"/>
  <c r="C342" i="10"/>
  <c r="A343" i="11"/>
  <c r="B342" i="11"/>
  <c r="I342" i="11" s="1"/>
  <c r="B342" i="10"/>
  <c r="A343" i="10"/>
  <c r="C345" i="11" l="1"/>
  <c r="F344" i="11"/>
  <c r="C343" i="10"/>
  <c r="F342" i="10"/>
  <c r="G342" i="10" s="1"/>
  <c r="H342" i="10" s="1"/>
  <c r="A344" i="11"/>
  <c r="B343" i="11"/>
  <c r="I343" i="11" s="1"/>
  <c r="G342" i="11"/>
  <c r="H342" i="11" s="1"/>
  <c r="B343" i="10"/>
  <c r="A344" i="10"/>
  <c r="C346" i="11" l="1"/>
  <c r="F345" i="11"/>
  <c r="F343" i="10"/>
  <c r="G343" i="10" s="1"/>
  <c r="H343" i="10" s="1"/>
  <c r="C344" i="10"/>
  <c r="G343" i="11"/>
  <c r="H343" i="11" s="1"/>
  <c r="A345" i="11"/>
  <c r="B344" i="11"/>
  <c r="I344" i="11" s="1"/>
  <c r="G344" i="11"/>
  <c r="A345" i="10"/>
  <c r="B344" i="10"/>
  <c r="C347" i="11" l="1"/>
  <c r="F346" i="11"/>
  <c r="H344" i="11"/>
  <c r="C345" i="10"/>
  <c r="F344" i="10"/>
  <c r="G344" i="10" s="1"/>
  <c r="H344" i="10" s="1"/>
  <c r="A346" i="11"/>
  <c r="B345" i="11"/>
  <c r="I345" i="11" s="1"/>
  <c r="G345" i="11"/>
  <c r="A346" i="10"/>
  <c r="B345" i="10"/>
  <c r="H345" i="11" l="1"/>
  <c r="F347" i="11"/>
  <c r="C348" i="11"/>
  <c r="F345" i="10"/>
  <c r="G345" i="10" s="1"/>
  <c r="H345" i="10" s="1"/>
  <c r="C346" i="10"/>
  <c r="A347" i="11"/>
  <c r="B346" i="11"/>
  <c r="I346" i="11" s="1"/>
  <c r="B346" i="10"/>
  <c r="A347" i="10"/>
  <c r="C349" i="11" l="1"/>
  <c r="F348" i="11"/>
  <c r="F346" i="10"/>
  <c r="G346" i="10" s="1"/>
  <c r="H346" i="10" s="1"/>
  <c r="C347" i="10"/>
  <c r="G346" i="11"/>
  <c r="H346" i="11" s="1"/>
  <c r="A348" i="11"/>
  <c r="B347" i="11"/>
  <c r="I347" i="11" s="1"/>
  <c r="B347" i="10"/>
  <c r="A348" i="10"/>
  <c r="C350" i="11" l="1"/>
  <c r="F349" i="11"/>
  <c r="C348" i="10"/>
  <c r="F347" i="10"/>
  <c r="G347" i="10" s="1"/>
  <c r="H347" i="10" s="1"/>
  <c r="A349" i="11"/>
  <c r="B348" i="11"/>
  <c r="I348" i="11" s="1"/>
  <c r="G347" i="11"/>
  <c r="H347" i="11" s="1"/>
  <c r="B348" i="10"/>
  <c r="A349" i="10"/>
  <c r="F350" i="11" l="1"/>
  <c r="C351" i="11"/>
  <c r="C349" i="10"/>
  <c r="F348" i="10"/>
  <c r="G348" i="10" s="1"/>
  <c r="H348" i="10" s="1"/>
  <c r="A350" i="11"/>
  <c r="B349" i="11"/>
  <c r="I349" i="11" s="1"/>
  <c r="G348" i="11"/>
  <c r="H348" i="11" s="1"/>
  <c r="B349" i="10"/>
  <c r="A350" i="10"/>
  <c r="C352" i="11" l="1"/>
  <c r="F351" i="11"/>
  <c r="F349" i="10"/>
  <c r="G349" i="10" s="1"/>
  <c r="H349" i="10" s="1"/>
  <c r="C350" i="10"/>
  <c r="A351" i="11"/>
  <c r="B350" i="11"/>
  <c r="I350" i="11" s="1"/>
  <c r="G350" i="11" s="1"/>
  <c r="G349" i="11"/>
  <c r="H349" i="11" s="1"/>
  <c r="B350" i="10"/>
  <c r="A351" i="10"/>
  <c r="H350" i="11" l="1"/>
  <c r="F352" i="11"/>
  <c r="C353" i="11"/>
  <c r="F350" i="10"/>
  <c r="G350" i="10" s="1"/>
  <c r="H350" i="10" s="1"/>
  <c r="C351" i="10"/>
  <c r="A352" i="11"/>
  <c r="B351" i="11"/>
  <c r="I351" i="11" s="1"/>
  <c r="B351" i="10"/>
  <c r="A352" i="10"/>
  <c r="F353" i="11" l="1"/>
  <c r="C354" i="11"/>
  <c r="F351" i="10"/>
  <c r="G351" i="10" s="1"/>
  <c r="H351" i="10" s="1"/>
  <c r="C352" i="10"/>
  <c r="G351" i="11"/>
  <c r="H351" i="11" s="1"/>
  <c r="A353" i="11"/>
  <c r="B352" i="11"/>
  <c r="I352" i="11" s="1"/>
  <c r="A353" i="10"/>
  <c r="B352" i="10"/>
  <c r="F354" i="11" l="1"/>
  <c r="C355" i="11"/>
  <c r="F352" i="10"/>
  <c r="G352" i="10" s="1"/>
  <c r="H352" i="10" s="1"/>
  <c r="C353" i="10"/>
  <c r="A354" i="11"/>
  <c r="B353" i="11"/>
  <c r="I353" i="11" s="1"/>
  <c r="G352" i="11"/>
  <c r="H352" i="11" s="1"/>
  <c r="A354" i="10"/>
  <c r="B353" i="10"/>
  <c r="C356" i="11" l="1"/>
  <c r="F355" i="11"/>
  <c r="F353" i="10"/>
  <c r="G353" i="10" s="1"/>
  <c r="H353" i="10" s="1"/>
  <c r="C354" i="10"/>
  <c r="A355" i="11"/>
  <c r="B354" i="11"/>
  <c r="I354" i="11" s="1"/>
  <c r="G353" i="11"/>
  <c r="H353" i="11" s="1"/>
  <c r="B354" i="10"/>
  <c r="A355" i="10"/>
  <c r="F356" i="11" l="1"/>
  <c r="C357" i="11"/>
  <c r="F354" i="10"/>
  <c r="C355" i="10"/>
  <c r="G354" i="10"/>
  <c r="H354" i="10" s="1"/>
  <c r="G354" i="11"/>
  <c r="H354" i="11" s="1"/>
  <c r="A356" i="11"/>
  <c r="B355" i="11"/>
  <c r="I355" i="11" s="1"/>
  <c r="G355" i="11" s="1"/>
  <c r="B355" i="10"/>
  <c r="A356" i="10"/>
  <c r="F357" i="11" l="1"/>
  <c r="C358" i="11"/>
  <c r="C356" i="10"/>
  <c r="F355" i="10"/>
  <c r="G355" i="10" s="1"/>
  <c r="H355" i="10" s="1"/>
  <c r="H355" i="11"/>
  <c r="A357" i="11"/>
  <c r="B356" i="11"/>
  <c r="I356" i="11" s="1"/>
  <c r="B356" i="10"/>
  <c r="A357" i="10"/>
  <c r="C359" i="11" l="1"/>
  <c r="F358" i="11"/>
  <c r="C357" i="10"/>
  <c r="F356" i="10"/>
  <c r="G356" i="10" s="1"/>
  <c r="H356" i="10" s="1"/>
  <c r="G356" i="11"/>
  <c r="H356" i="11" s="1"/>
  <c r="A358" i="11"/>
  <c r="B357" i="11"/>
  <c r="I357" i="11" s="1"/>
  <c r="B357" i="10"/>
  <c r="A358" i="10"/>
  <c r="C360" i="11" l="1"/>
  <c r="F359" i="11"/>
  <c r="F357" i="10"/>
  <c r="G357" i="10" s="1"/>
  <c r="H357" i="10" s="1"/>
  <c r="C358" i="10"/>
  <c r="G357" i="11"/>
  <c r="H357" i="11" s="1"/>
  <c r="A359" i="11"/>
  <c r="B358" i="11"/>
  <c r="I358" i="11" s="1"/>
  <c r="B358" i="10"/>
  <c r="A359" i="10"/>
  <c r="F360" i="11" l="1"/>
  <c r="C361" i="11"/>
  <c r="F358" i="10"/>
  <c r="G358" i="10" s="1"/>
  <c r="H358" i="10" s="1"/>
  <c r="C359" i="10"/>
  <c r="A360" i="11"/>
  <c r="B359" i="11"/>
  <c r="I359" i="11" s="1"/>
  <c r="G359" i="11"/>
  <c r="G358" i="11"/>
  <c r="H358" i="11" s="1"/>
  <c r="B359" i="10"/>
  <c r="A360" i="10"/>
  <c r="H359" i="11" l="1"/>
  <c r="C362" i="11"/>
  <c r="F361" i="11"/>
  <c r="F359" i="10"/>
  <c r="G359" i="10" s="1"/>
  <c r="H359" i="10" s="1"/>
  <c r="C360" i="10"/>
  <c r="A361" i="11"/>
  <c r="B360" i="11"/>
  <c r="I360" i="11" s="1"/>
  <c r="A361" i="10"/>
  <c r="B360" i="10"/>
  <c r="C363" i="11" l="1"/>
  <c r="F362" i="11"/>
  <c r="C361" i="10"/>
  <c r="F360" i="10"/>
  <c r="G360" i="10" s="1"/>
  <c r="H360" i="10" s="1"/>
  <c r="A362" i="11"/>
  <c r="B361" i="11"/>
  <c r="I361" i="11" s="1"/>
  <c r="G361" i="11" s="1"/>
  <c r="G360" i="11"/>
  <c r="H360" i="11" s="1"/>
  <c r="A362" i="10"/>
  <c r="B361" i="10"/>
  <c r="F363" i="11" l="1"/>
  <c r="C364" i="11"/>
  <c r="F361" i="10"/>
  <c r="G361" i="10" s="1"/>
  <c r="H361" i="10" s="1"/>
  <c r="C362" i="10"/>
  <c r="H361" i="11"/>
  <c r="A363" i="11"/>
  <c r="B362" i="11"/>
  <c r="I362" i="11" s="1"/>
  <c r="B362" i="10"/>
  <c r="A363" i="10"/>
  <c r="F364" i="11" l="1"/>
  <c r="C365" i="11"/>
  <c r="F362" i="10"/>
  <c r="G362" i="10" s="1"/>
  <c r="H362" i="10" s="1"/>
  <c r="C363" i="10"/>
  <c r="A364" i="11"/>
  <c r="B363" i="11"/>
  <c r="I363" i="11" s="1"/>
  <c r="G362" i="11"/>
  <c r="H362" i="11" s="1"/>
  <c r="B363" i="10"/>
  <c r="A364" i="10"/>
  <c r="C366" i="11" l="1"/>
  <c r="F365" i="11"/>
  <c r="C364" i="10"/>
  <c r="F363" i="10"/>
  <c r="G363" i="10" s="1"/>
  <c r="H363" i="10" s="1"/>
  <c r="G363" i="11"/>
  <c r="H363" i="11" s="1"/>
  <c r="A365" i="11"/>
  <c r="B364" i="11"/>
  <c r="I364" i="11" s="1"/>
  <c r="B364" i="10"/>
  <c r="A365" i="10"/>
  <c r="F366" i="11" l="1"/>
  <c r="C367" i="11"/>
  <c r="C365" i="10"/>
  <c r="F364" i="10"/>
  <c r="G364" i="10" s="1"/>
  <c r="H364" i="10" s="1"/>
  <c r="A366" i="11"/>
  <c r="B365" i="11"/>
  <c r="I365" i="11" s="1"/>
  <c r="G364" i="11"/>
  <c r="H364" i="11" s="1"/>
  <c r="B365" i="10"/>
  <c r="A366" i="10"/>
  <c r="C368" i="11" l="1"/>
  <c r="F367" i="11"/>
  <c r="F365" i="10"/>
  <c r="G365" i="10" s="1"/>
  <c r="H365" i="10" s="1"/>
  <c r="C366" i="10"/>
  <c r="G366" i="11"/>
  <c r="G365" i="11"/>
  <c r="H365" i="11" s="1"/>
  <c r="A367" i="11"/>
  <c r="B366" i="11"/>
  <c r="I366" i="11" s="1"/>
  <c r="B366" i="10"/>
  <c r="A367" i="10"/>
  <c r="F368" i="11" l="1"/>
  <c r="C369" i="11"/>
  <c r="H366" i="11"/>
  <c r="C367" i="10"/>
  <c r="F366" i="10"/>
  <c r="G366" i="10" s="1"/>
  <c r="H366" i="10" s="1"/>
  <c r="A368" i="11"/>
  <c r="B367" i="11"/>
  <c r="I367" i="11" s="1"/>
  <c r="B367" i="10"/>
  <c r="A368" i="10"/>
  <c r="C370" i="11" l="1"/>
  <c r="F369" i="11"/>
  <c r="C368" i="10"/>
  <c r="F367" i="10"/>
  <c r="G367" i="10" s="1"/>
  <c r="H367" i="10" s="1"/>
  <c r="A369" i="11"/>
  <c r="B368" i="11"/>
  <c r="I368" i="11" s="1"/>
  <c r="G367" i="11"/>
  <c r="H367" i="11" s="1"/>
  <c r="B368" i="10"/>
  <c r="A369" i="10"/>
  <c r="F370" i="11" l="1"/>
  <c r="C371" i="11"/>
  <c r="C369" i="10"/>
  <c r="F368" i="10"/>
  <c r="G368" i="10" s="1"/>
  <c r="H368" i="10" s="1"/>
  <c r="A370" i="11"/>
  <c r="B369" i="11"/>
  <c r="I369" i="11" s="1"/>
  <c r="G368" i="11"/>
  <c r="H368" i="11" s="1"/>
  <c r="B369" i="10"/>
  <c r="A370" i="10"/>
  <c r="F371" i="11" l="1"/>
  <c r="C372" i="11"/>
  <c r="F369" i="10"/>
  <c r="C370" i="10"/>
  <c r="G369" i="10"/>
  <c r="H369" i="10" s="1"/>
  <c r="G369" i="11"/>
  <c r="H369" i="11" s="1"/>
  <c r="A371" i="11"/>
  <c r="B370" i="11"/>
  <c r="I370" i="11" s="1"/>
  <c r="A371" i="10"/>
  <c r="B370" i="10"/>
  <c r="C373" i="11" l="1"/>
  <c r="F372" i="11"/>
  <c r="F370" i="10"/>
  <c r="G370" i="10" s="1"/>
  <c r="H370" i="10" s="1"/>
  <c r="C371" i="10"/>
  <c r="A372" i="11"/>
  <c r="B371" i="11"/>
  <c r="I371" i="11" s="1"/>
  <c r="G370" i="11"/>
  <c r="H370" i="11" s="1"/>
  <c r="B371" i="10"/>
  <c r="A372" i="10"/>
  <c r="F373" i="11" l="1"/>
  <c r="C374" i="11"/>
  <c r="F371" i="10"/>
  <c r="G371" i="10" s="1"/>
  <c r="H371" i="10" s="1"/>
  <c r="C372" i="10"/>
  <c r="A373" i="11"/>
  <c r="B372" i="11"/>
  <c r="I372" i="11" s="1"/>
  <c r="G371" i="11"/>
  <c r="H371" i="11" s="1"/>
  <c r="B372" i="10"/>
  <c r="A373" i="10"/>
  <c r="C375" i="11" l="1"/>
  <c r="F374" i="11"/>
  <c r="F372" i="10"/>
  <c r="G372" i="10" s="1"/>
  <c r="H372" i="10" s="1"/>
  <c r="C373" i="10"/>
  <c r="A374" i="11"/>
  <c r="B373" i="11"/>
  <c r="I373" i="11" s="1"/>
  <c r="G372" i="11"/>
  <c r="H372" i="11" s="1"/>
  <c r="A374" i="10"/>
  <c r="B373" i="10"/>
  <c r="F375" i="11" l="1"/>
  <c r="C376" i="11"/>
  <c r="C374" i="10"/>
  <c r="F373" i="10"/>
  <c r="G373" i="10" s="1"/>
  <c r="H373" i="10" s="1"/>
  <c r="G374" i="11"/>
  <c r="G373" i="11"/>
  <c r="H373" i="11" s="1"/>
  <c r="A375" i="11"/>
  <c r="B374" i="11"/>
  <c r="I374" i="11" s="1"/>
  <c r="A375" i="10"/>
  <c r="B374" i="10"/>
  <c r="H374" i="11" l="1"/>
  <c r="F376" i="11"/>
  <c r="C377" i="11"/>
  <c r="C375" i="10"/>
  <c r="F374" i="10"/>
  <c r="G374" i="10" s="1"/>
  <c r="H374" i="10" s="1"/>
  <c r="A376" i="11"/>
  <c r="B375" i="11"/>
  <c r="I375" i="11" s="1"/>
  <c r="B375" i="10"/>
  <c r="A376" i="10"/>
  <c r="F377" i="11" l="1"/>
  <c r="C378" i="11"/>
  <c r="F375" i="10"/>
  <c r="G375" i="10" s="1"/>
  <c r="H375" i="10" s="1"/>
  <c r="C376" i="10"/>
  <c r="A377" i="11"/>
  <c r="B376" i="11"/>
  <c r="I376" i="11" s="1"/>
  <c r="G375" i="11"/>
  <c r="H375" i="11" s="1"/>
  <c r="B376" i="10"/>
  <c r="A377" i="10"/>
  <c r="F378" i="11" l="1"/>
  <c r="C379" i="11"/>
  <c r="C377" i="10"/>
  <c r="F376" i="10"/>
  <c r="G376" i="10" s="1"/>
  <c r="H376" i="10" s="1"/>
  <c r="A378" i="11"/>
  <c r="B377" i="11"/>
  <c r="I377" i="11" s="1"/>
  <c r="G377" i="11" s="1"/>
  <c r="G376" i="11"/>
  <c r="H376" i="11" s="1"/>
  <c r="B377" i="10"/>
  <c r="A378" i="10"/>
  <c r="C380" i="11" l="1"/>
  <c r="F379" i="11"/>
  <c r="H377" i="11"/>
  <c r="C378" i="10"/>
  <c r="F377" i="10"/>
  <c r="G377" i="10" s="1"/>
  <c r="H377" i="10" s="1"/>
  <c r="A379" i="11"/>
  <c r="B378" i="11"/>
  <c r="I378" i="11" s="1"/>
  <c r="B378" i="10"/>
  <c r="A379" i="10"/>
  <c r="C381" i="11" l="1"/>
  <c r="F380" i="11"/>
  <c r="F378" i="10"/>
  <c r="G378" i="10" s="1"/>
  <c r="H378" i="10" s="1"/>
  <c r="C379" i="10"/>
  <c r="A380" i="11"/>
  <c r="B379" i="11"/>
  <c r="I379" i="11" s="1"/>
  <c r="G378" i="11"/>
  <c r="H378" i="11" s="1"/>
  <c r="A380" i="10"/>
  <c r="B379" i="10"/>
  <c r="F381" i="11" l="1"/>
  <c r="C382" i="11"/>
  <c r="F379" i="10"/>
  <c r="C380" i="10"/>
  <c r="G379" i="10"/>
  <c r="H379" i="10" s="1"/>
  <c r="G379" i="11"/>
  <c r="H379" i="11" s="1"/>
  <c r="A381" i="11"/>
  <c r="B380" i="11"/>
  <c r="I380" i="11" s="1"/>
  <c r="B380" i="10"/>
  <c r="A381" i="10"/>
  <c r="F382" i="11" l="1"/>
  <c r="C383" i="11"/>
  <c r="C381" i="10"/>
  <c r="F380" i="10"/>
  <c r="G380" i="10" s="1"/>
  <c r="H380" i="10" s="1"/>
  <c r="A382" i="11"/>
  <c r="B381" i="11"/>
  <c r="I381" i="11" s="1"/>
  <c r="G380" i="11"/>
  <c r="H380" i="11" s="1"/>
  <c r="A382" i="10"/>
  <c r="B381" i="10"/>
  <c r="F383" i="11" l="1"/>
  <c r="C384" i="11"/>
  <c r="C382" i="10"/>
  <c r="F381" i="10"/>
  <c r="G381" i="10" s="1"/>
  <c r="H381" i="10" s="1"/>
  <c r="A383" i="11"/>
  <c r="B382" i="11"/>
  <c r="I382" i="11" s="1"/>
  <c r="G381" i="11"/>
  <c r="H381" i="11" s="1"/>
  <c r="A383" i="10"/>
  <c r="B382" i="10"/>
  <c r="C385" i="11" l="1"/>
  <c r="F384" i="11"/>
  <c r="C383" i="10"/>
  <c r="F382" i="10"/>
  <c r="G382" i="10" s="1"/>
  <c r="H382" i="10" s="1"/>
  <c r="G382" i="11"/>
  <c r="H382" i="11" s="1"/>
  <c r="A384" i="11"/>
  <c r="B383" i="11"/>
  <c r="I383" i="11" s="1"/>
  <c r="G383" i="11" s="1"/>
  <c r="B383" i="10"/>
  <c r="A384" i="10"/>
  <c r="F385" i="11" l="1"/>
  <c r="C386" i="11"/>
  <c r="C384" i="10"/>
  <c r="F383" i="10"/>
  <c r="G383" i="10" s="1"/>
  <c r="H383" i="10" s="1"/>
  <c r="H383" i="11"/>
  <c r="A385" i="11"/>
  <c r="B384" i="11"/>
  <c r="I384" i="11" s="1"/>
  <c r="B384" i="10"/>
  <c r="A385" i="10"/>
  <c r="C387" i="11" l="1"/>
  <c r="F386" i="11"/>
  <c r="C385" i="10"/>
  <c r="F384" i="10"/>
  <c r="G384" i="10" s="1"/>
  <c r="H384" i="10" s="1"/>
  <c r="G384" i="11"/>
  <c r="H384" i="11" s="1"/>
  <c r="A386" i="11"/>
  <c r="B385" i="11"/>
  <c r="I385" i="11" s="1"/>
  <c r="A386" i="10"/>
  <c r="B385" i="10"/>
  <c r="F387" i="11" l="1"/>
  <c r="C388" i="11"/>
  <c r="C386" i="10"/>
  <c r="F385" i="10"/>
  <c r="G385" i="10" s="1"/>
  <c r="H385" i="10" s="1"/>
  <c r="A387" i="11"/>
  <c r="B386" i="11"/>
  <c r="I386" i="11" s="1"/>
  <c r="G385" i="11"/>
  <c r="H385" i="11" s="1"/>
  <c r="B386" i="10"/>
  <c r="A387" i="10"/>
  <c r="C389" i="11" l="1"/>
  <c r="F388" i="11"/>
  <c r="C387" i="10"/>
  <c r="F386" i="10"/>
  <c r="G386" i="10" s="1"/>
  <c r="H386" i="10" s="1"/>
  <c r="G386" i="11"/>
  <c r="H386" i="11" s="1"/>
  <c r="A388" i="11"/>
  <c r="B387" i="11"/>
  <c r="I387" i="11" s="1"/>
  <c r="G387" i="11" s="1"/>
  <c r="A388" i="10"/>
  <c r="B387" i="10"/>
  <c r="F389" i="11" l="1"/>
  <c r="C390" i="11"/>
  <c r="F387" i="10"/>
  <c r="G387" i="10" s="1"/>
  <c r="H387" i="10" s="1"/>
  <c r="C388" i="10"/>
  <c r="H387" i="11"/>
  <c r="A389" i="11"/>
  <c r="B388" i="11"/>
  <c r="I388" i="11" s="1"/>
  <c r="A389" i="10"/>
  <c r="B388" i="10"/>
  <c r="C391" i="11" l="1"/>
  <c r="F390" i="11"/>
  <c r="C389" i="10"/>
  <c r="F388" i="10"/>
  <c r="G388" i="10" s="1"/>
  <c r="H388" i="10" s="1"/>
  <c r="B389" i="11"/>
  <c r="I389" i="11" s="1"/>
  <c r="A390" i="11"/>
  <c r="G388" i="11"/>
  <c r="H388" i="11" s="1"/>
  <c r="A390" i="10"/>
  <c r="B389" i="10"/>
  <c r="C392" i="11" l="1"/>
  <c r="F391" i="11"/>
  <c r="F389" i="10"/>
  <c r="G389" i="10" s="1"/>
  <c r="H389" i="10" s="1"/>
  <c r="C390" i="10"/>
  <c r="B390" i="11"/>
  <c r="I390" i="11" s="1"/>
  <c r="G390" i="11" s="1"/>
  <c r="A391" i="11"/>
  <c r="G389" i="11"/>
  <c r="H389" i="11" s="1"/>
  <c r="A391" i="10"/>
  <c r="B390" i="10"/>
  <c r="H390" i="11" l="1"/>
  <c r="F392" i="11"/>
  <c r="C393" i="11"/>
  <c r="F390" i="10"/>
  <c r="G390" i="10" s="1"/>
  <c r="H390" i="10" s="1"/>
  <c r="C391" i="10"/>
  <c r="B391" i="11"/>
  <c r="I391" i="11" s="1"/>
  <c r="A392" i="11"/>
  <c r="B391" i="10"/>
  <c r="A392" i="10"/>
  <c r="C394" i="11" l="1"/>
  <c r="F393" i="11"/>
  <c r="F391" i="10"/>
  <c r="G391" i="10" s="1"/>
  <c r="H391" i="10" s="1"/>
  <c r="C392" i="10"/>
  <c r="B392" i="11"/>
  <c r="I392" i="11" s="1"/>
  <c r="A393" i="11"/>
  <c r="G391" i="11"/>
  <c r="H391" i="11" s="1"/>
  <c r="B392" i="10"/>
  <c r="A393" i="10"/>
  <c r="C395" i="11" l="1"/>
  <c r="F394" i="11"/>
  <c r="C393" i="10"/>
  <c r="F392" i="10"/>
  <c r="G392" i="10" s="1"/>
  <c r="H392" i="10" s="1"/>
  <c r="B393" i="11"/>
  <c r="I393" i="11" s="1"/>
  <c r="A394" i="11"/>
  <c r="G392" i="11"/>
  <c r="H392" i="11" s="1"/>
  <c r="G393" i="11"/>
  <c r="A394" i="10"/>
  <c r="B393" i="10"/>
  <c r="C396" i="11" l="1"/>
  <c r="F395" i="11"/>
  <c r="H393" i="11"/>
  <c r="F393" i="10"/>
  <c r="G393" i="10" s="1"/>
  <c r="H393" i="10" s="1"/>
  <c r="C394" i="10"/>
  <c r="B394" i="11"/>
  <c r="I394" i="11" s="1"/>
  <c r="A395" i="11"/>
  <c r="A395" i="10"/>
  <c r="B394" i="10"/>
  <c r="F396" i="11" l="1"/>
  <c r="C397" i="11"/>
  <c r="F394" i="10"/>
  <c r="G394" i="10" s="1"/>
  <c r="H394" i="10" s="1"/>
  <c r="C395" i="10"/>
  <c r="G394" i="11"/>
  <c r="H394" i="11" s="1"/>
  <c r="A396" i="11"/>
  <c r="B395" i="11"/>
  <c r="I395" i="11" s="1"/>
  <c r="B395" i="10"/>
  <c r="A396" i="10"/>
  <c r="C398" i="11" l="1"/>
  <c r="F397" i="11"/>
  <c r="C396" i="10"/>
  <c r="F395" i="10"/>
  <c r="G395" i="10" s="1"/>
  <c r="H395" i="10" s="1"/>
  <c r="G395" i="11"/>
  <c r="H395" i="11" s="1"/>
  <c r="A397" i="11"/>
  <c r="B396" i="11"/>
  <c r="I396" i="11" s="1"/>
  <c r="B396" i="10"/>
  <c r="A397" i="10"/>
  <c r="C399" i="11" l="1"/>
  <c r="F398" i="11"/>
  <c r="F396" i="10"/>
  <c r="G396" i="10" s="1"/>
  <c r="H396" i="10" s="1"/>
  <c r="C397" i="10"/>
  <c r="B397" i="11"/>
  <c r="I397" i="11" s="1"/>
  <c r="G397" i="11" s="1"/>
  <c r="A398" i="11"/>
  <c r="G396" i="11"/>
  <c r="H396" i="11" s="1"/>
  <c r="A398" i="10"/>
  <c r="B397" i="10"/>
  <c r="F399" i="11" l="1"/>
  <c r="C400" i="11"/>
  <c r="C398" i="10"/>
  <c r="F397" i="10"/>
  <c r="G397" i="10" s="1"/>
  <c r="H397" i="10" s="1"/>
  <c r="B398" i="11"/>
  <c r="I398" i="11" s="1"/>
  <c r="A399" i="11"/>
  <c r="H397" i="11"/>
  <c r="A399" i="10"/>
  <c r="B398" i="10"/>
  <c r="F400" i="11" l="1"/>
  <c r="C401" i="11"/>
  <c r="F398" i="10"/>
  <c r="C399" i="10"/>
  <c r="G398" i="10"/>
  <c r="H398" i="10" s="1"/>
  <c r="B399" i="11"/>
  <c r="I399" i="11" s="1"/>
  <c r="G399" i="11" s="1"/>
  <c r="A400" i="11"/>
  <c r="G398" i="11"/>
  <c r="H398" i="11" s="1"/>
  <c r="B399" i="10"/>
  <c r="A400" i="10"/>
  <c r="C402" i="11" l="1"/>
  <c r="F401" i="11"/>
  <c r="H399" i="11"/>
  <c r="C400" i="10"/>
  <c r="F399" i="10"/>
  <c r="G399" i="10" s="1"/>
  <c r="H399" i="10" s="1"/>
  <c r="B400" i="11"/>
  <c r="I400" i="11" s="1"/>
  <c r="A401" i="11"/>
  <c r="B400" i="10"/>
  <c r="A401" i="10"/>
  <c r="C403" i="11" l="1"/>
  <c r="F402" i="11"/>
  <c r="C401" i="10"/>
  <c r="F400" i="10"/>
  <c r="G400" i="10" s="1"/>
  <c r="H400" i="10" s="1"/>
  <c r="B401" i="11"/>
  <c r="I401" i="11" s="1"/>
  <c r="A402" i="11"/>
  <c r="G400" i="11"/>
  <c r="H400" i="11" s="1"/>
  <c r="B401" i="10"/>
  <c r="A402" i="10"/>
  <c r="C404" i="11" l="1"/>
  <c r="F403" i="11"/>
  <c r="C402" i="10"/>
  <c r="F401" i="10"/>
  <c r="G401" i="10" s="1"/>
  <c r="H401" i="10" s="1"/>
  <c r="B402" i="11"/>
  <c r="I402" i="11" s="1"/>
  <c r="A403" i="11"/>
  <c r="G401" i="11"/>
  <c r="H401" i="11" s="1"/>
  <c r="B402" i="10"/>
  <c r="A403" i="10"/>
  <c r="C405" i="11" l="1"/>
  <c r="F404" i="11"/>
  <c r="F402" i="10"/>
  <c r="G402" i="10" s="1"/>
  <c r="H402" i="10" s="1"/>
  <c r="C403" i="10"/>
  <c r="A404" i="11"/>
  <c r="B403" i="11"/>
  <c r="I403" i="11" s="1"/>
  <c r="G402" i="11"/>
  <c r="H402" i="11" s="1"/>
  <c r="B403" i="10"/>
  <c r="A404" i="10"/>
  <c r="C406" i="11" l="1"/>
  <c r="F405" i="11"/>
  <c r="F403" i="10"/>
  <c r="G403" i="10" s="1"/>
  <c r="H403" i="10" s="1"/>
  <c r="C404" i="10"/>
  <c r="A405" i="11"/>
  <c r="B404" i="11"/>
  <c r="I404" i="11" s="1"/>
  <c r="G404" i="11" s="1"/>
  <c r="G403" i="11"/>
  <c r="H403" i="11" s="1"/>
  <c r="B404" i="10"/>
  <c r="A405" i="10"/>
  <c r="H404" i="11" l="1"/>
  <c r="C407" i="11"/>
  <c r="F406" i="11"/>
  <c r="F404" i="10"/>
  <c r="G404" i="10" s="1"/>
  <c r="H404" i="10" s="1"/>
  <c r="C405" i="10"/>
  <c r="B405" i="11"/>
  <c r="I405" i="11" s="1"/>
  <c r="G405" i="11" s="1"/>
  <c r="H405" i="11" s="1"/>
  <c r="A406" i="11"/>
  <c r="A406" i="10"/>
  <c r="B405" i="10"/>
  <c r="C408" i="11" l="1"/>
  <c r="F407" i="11"/>
  <c r="F405" i="10"/>
  <c r="G405" i="10" s="1"/>
  <c r="H405" i="10" s="1"/>
  <c r="C406" i="10"/>
  <c r="B406" i="11"/>
  <c r="I406" i="11" s="1"/>
  <c r="A407" i="11"/>
  <c r="G406" i="11"/>
  <c r="H406" i="11" s="1"/>
  <c r="A407" i="10"/>
  <c r="B406" i="10"/>
  <c r="C409" i="11" l="1"/>
  <c r="F408" i="11"/>
  <c r="F406" i="10"/>
  <c r="C407" i="10"/>
  <c r="G406" i="10"/>
  <c r="H406" i="10" s="1"/>
  <c r="B407" i="11"/>
  <c r="I407" i="11" s="1"/>
  <c r="A408" i="11"/>
  <c r="B407" i="10"/>
  <c r="A408" i="10"/>
  <c r="F409" i="11" l="1"/>
  <c r="C410" i="11"/>
  <c r="F407" i="10"/>
  <c r="G407" i="10" s="1"/>
  <c r="H407" i="10" s="1"/>
  <c r="C408" i="10"/>
  <c r="A409" i="11"/>
  <c r="B408" i="11"/>
  <c r="I408" i="11" s="1"/>
  <c r="G408" i="11"/>
  <c r="G407" i="11"/>
  <c r="H407" i="11" s="1"/>
  <c r="B408" i="10"/>
  <c r="A409" i="10"/>
  <c r="C411" i="11" l="1"/>
  <c r="F410" i="11"/>
  <c r="H408" i="11"/>
  <c r="C409" i="10"/>
  <c r="F408" i="10"/>
  <c r="G408" i="10" s="1"/>
  <c r="H408" i="10" s="1"/>
  <c r="A410" i="11"/>
  <c r="B409" i="11"/>
  <c r="I409" i="11" s="1"/>
  <c r="B409" i="10"/>
  <c r="A410" i="10"/>
  <c r="F411" i="11" l="1"/>
  <c r="C412" i="11"/>
  <c r="F409" i="10"/>
  <c r="G409" i="10" s="1"/>
  <c r="H409" i="10" s="1"/>
  <c r="C410" i="10"/>
  <c r="B410" i="11"/>
  <c r="I410" i="11" s="1"/>
  <c r="A411" i="11"/>
  <c r="G409" i="11"/>
  <c r="H409" i="11" s="1"/>
  <c r="B410" i="10"/>
  <c r="A411" i="10"/>
  <c r="C413" i="11" l="1"/>
  <c r="F412" i="11"/>
  <c r="F410" i="10"/>
  <c r="G410" i="10" s="1"/>
  <c r="H410" i="10" s="1"/>
  <c r="C411" i="10"/>
  <c r="A412" i="11"/>
  <c r="B411" i="11"/>
  <c r="I411" i="11" s="1"/>
  <c r="G410" i="11"/>
  <c r="H410" i="11" s="1"/>
  <c r="B411" i="10"/>
  <c r="A412" i="10"/>
  <c r="F413" i="11" l="1"/>
  <c r="C414" i="11"/>
  <c r="C412" i="10"/>
  <c r="F411" i="10"/>
  <c r="G411" i="10" s="1"/>
  <c r="H411" i="10" s="1"/>
  <c r="B412" i="11"/>
  <c r="I412" i="11" s="1"/>
  <c r="G412" i="11" s="1"/>
  <c r="A413" i="11"/>
  <c r="G411" i="11"/>
  <c r="H411" i="11" s="1"/>
  <c r="B412" i="10"/>
  <c r="A413" i="10"/>
  <c r="H412" i="11" l="1"/>
  <c r="F414" i="11"/>
  <c r="C415" i="11"/>
  <c r="F412" i="10"/>
  <c r="G412" i="10" s="1"/>
  <c r="H412" i="10" s="1"/>
  <c r="C413" i="10"/>
  <c r="B413" i="11"/>
  <c r="I413" i="11" s="1"/>
  <c r="G413" i="11" s="1"/>
  <c r="A414" i="11"/>
  <c r="A414" i="10"/>
  <c r="B413" i="10"/>
  <c r="H413" i="11" l="1"/>
  <c r="F415" i="11"/>
  <c r="C416" i="11"/>
  <c r="F413" i="10"/>
  <c r="G413" i="10" s="1"/>
  <c r="H413" i="10" s="1"/>
  <c r="C414" i="10"/>
  <c r="A415" i="11"/>
  <c r="B414" i="11"/>
  <c r="I414" i="11" s="1"/>
  <c r="A415" i="10"/>
  <c r="B414" i="10"/>
  <c r="F416" i="11" l="1"/>
  <c r="C417" i="11"/>
  <c r="F414" i="10"/>
  <c r="C415" i="10"/>
  <c r="G414" i="10"/>
  <c r="H414" i="10" s="1"/>
  <c r="G414" i="11"/>
  <c r="H414" i="11" s="1"/>
  <c r="B415" i="11"/>
  <c r="I415" i="11" s="1"/>
  <c r="A416" i="11"/>
  <c r="B415" i="10"/>
  <c r="A416" i="10"/>
  <c r="C418" i="11" l="1"/>
  <c r="F417" i="11"/>
  <c r="F415" i="10"/>
  <c r="G415" i="10" s="1"/>
  <c r="H415" i="10" s="1"/>
  <c r="C416" i="10"/>
  <c r="A417" i="11"/>
  <c r="B416" i="11"/>
  <c r="I416" i="11" s="1"/>
  <c r="G416" i="11" s="1"/>
  <c r="G415" i="11"/>
  <c r="H415" i="11" s="1"/>
  <c r="B416" i="10"/>
  <c r="A417" i="10"/>
  <c r="C419" i="11" l="1"/>
  <c r="F418" i="11"/>
  <c r="C417" i="10"/>
  <c r="F416" i="10"/>
  <c r="G416" i="10" s="1"/>
  <c r="H416" i="10" s="1"/>
  <c r="H416" i="11"/>
  <c r="A418" i="11"/>
  <c r="B417" i="11"/>
  <c r="I417" i="11" s="1"/>
  <c r="B417" i="10"/>
  <c r="A418" i="10"/>
  <c r="C420" i="11" l="1"/>
  <c r="F419" i="11"/>
  <c r="F417" i="10"/>
  <c r="G417" i="10" s="1"/>
  <c r="H417" i="10" s="1"/>
  <c r="C418" i="10"/>
  <c r="B418" i="11"/>
  <c r="I418" i="11" s="1"/>
  <c r="A419" i="11"/>
  <c r="G417" i="11"/>
  <c r="H417" i="11" s="1"/>
  <c r="G418" i="11"/>
  <c r="B418" i="10"/>
  <c r="A419" i="10"/>
  <c r="H418" i="11" l="1"/>
  <c r="F420" i="11"/>
  <c r="C421" i="11"/>
  <c r="F418" i="10"/>
  <c r="G418" i="10" s="1"/>
  <c r="H418" i="10" s="1"/>
  <c r="C419" i="10"/>
  <c r="A420" i="11"/>
  <c r="B419" i="11"/>
  <c r="I419" i="11" s="1"/>
  <c r="B419" i="10"/>
  <c r="A420" i="10"/>
  <c r="C422" i="11" l="1"/>
  <c r="F421" i="11"/>
  <c r="C420" i="10"/>
  <c r="F419" i="10"/>
  <c r="G419" i="10" s="1"/>
  <c r="H419" i="10" s="1"/>
  <c r="A421" i="11"/>
  <c r="B420" i="11"/>
  <c r="I420" i="11" s="1"/>
  <c r="G419" i="11"/>
  <c r="H419" i="11" s="1"/>
  <c r="B420" i="10"/>
  <c r="A421" i="10"/>
  <c r="C423" i="11" l="1"/>
  <c r="F422" i="11"/>
  <c r="F420" i="10"/>
  <c r="G420" i="10" s="1"/>
  <c r="H420" i="10" s="1"/>
  <c r="C421" i="10"/>
  <c r="A422" i="11"/>
  <c r="B421" i="11"/>
  <c r="I421" i="11" s="1"/>
  <c r="G420" i="11"/>
  <c r="H420" i="11" s="1"/>
  <c r="A422" i="10"/>
  <c r="B421" i="10"/>
  <c r="F423" i="11" l="1"/>
  <c r="C424" i="11"/>
  <c r="F421" i="10"/>
  <c r="G421" i="10" s="1"/>
  <c r="H421" i="10" s="1"/>
  <c r="C422" i="10"/>
  <c r="A423" i="11"/>
  <c r="B422" i="11"/>
  <c r="I422" i="11" s="1"/>
  <c r="G421" i="11"/>
  <c r="H421" i="11" s="1"/>
  <c r="A423" i="10"/>
  <c r="B422" i="10"/>
  <c r="F424" i="11" l="1"/>
  <c r="C425" i="11"/>
  <c r="F422" i="10"/>
  <c r="C423" i="10"/>
  <c r="G422" i="10"/>
  <c r="H422" i="10" s="1"/>
  <c r="A424" i="11"/>
  <c r="B423" i="11"/>
  <c r="I423" i="11" s="1"/>
  <c r="G422" i="11"/>
  <c r="H422" i="11" s="1"/>
  <c r="B423" i="10"/>
  <c r="A424" i="10"/>
  <c r="C426" i="11" l="1"/>
  <c r="F425" i="11"/>
  <c r="C424" i="10"/>
  <c r="F423" i="10"/>
  <c r="G423" i="10" s="1"/>
  <c r="H423" i="10" s="1"/>
  <c r="A425" i="11"/>
  <c r="B424" i="11"/>
  <c r="I424" i="11" s="1"/>
  <c r="G423" i="11"/>
  <c r="H423" i="11" s="1"/>
  <c r="B424" i="10"/>
  <c r="A425" i="10"/>
  <c r="C427" i="11" l="1"/>
  <c r="F426" i="11"/>
  <c r="F424" i="10"/>
  <c r="G424" i="10" s="1"/>
  <c r="H424" i="10" s="1"/>
  <c r="C425" i="10"/>
  <c r="A426" i="11"/>
  <c r="B425" i="11"/>
  <c r="I425" i="11" s="1"/>
  <c r="G424" i="11"/>
  <c r="H424" i="11" s="1"/>
  <c r="B425" i="10"/>
  <c r="A426" i="10"/>
  <c r="F427" i="11" l="1"/>
  <c r="C428" i="11"/>
  <c r="C426" i="10"/>
  <c r="F425" i="10"/>
  <c r="G425" i="10" s="1"/>
  <c r="H425" i="10" s="1"/>
  <c r="G425" i="11"/>
  <c r="H425" i="11" s="1"/>
  <c r="A427" i="11"/>
  <c r="B426" i="11"/>
  <c r="I426" i="11" s="1"/>
  <c r="B426" i="10"/>
  <c r="A427" i="10"/>
  <c r="C429" i="11" l="1"/>
  <c r="F428" i="11"/>
  <c r="F426" i="10"/>
  <c r="G426" i="10" s="1"/>
  <c r="H426" i="10" s="1"/>
  <c r="C427" i="10"/>
  <c r="G426" i="11"/>
  <c r="H426" i="11" s="1"/>
  <c r="A428" i="11"/>
  <c r="B427" i="11"/>
  <c r="I427" i="11" s="1"/>
  <c r="B427" i="10"/>
  <c r="A428" i="10"/>
  <c r="F429" i="11" l="1"/>
  <c r="C430" i="11"/>
  <c r="F427" i="10"/>
  <c r="G427" i="10" s="1"/>
  <c r="H427" i="10" s="1"/>
  <c r="C428" i="10"/>
  <c r="G427" i="11"/>
  <c r="H427" i="11" s="1"/>
  <c r="A429" i="11"/>
  <c r="B428" i="11"/>
  <c r="I428" i="11" s="1"/>
  <c r="B428" i="10"/>
  <c r="A429" i="10"/>
  <c r="F430" i="11" l="1"/>
  <c r="C431" i="11"/>
  <c r="F428" i="10"/>
  <c r="G428" i="10" s="1"/>
  <c r="H428" i="10" s="1"/>
  <c r="C429" i="10"/>
  <c r="A430" i="11"/>
  <c r="B429" i="11"/>
  <c r="I429" i="11" s="1"/>
  <c r="G428" i="11"/>
  <c r="H428" i="11" s="1"/>
  <c r="A430" i="10"/>
  <c r="B429" i="10"/>
  <c r="C432" i="11" l="1"/>
  <c r="F431" i="11"/>
  <c r="F429" i="10"/>
  <c r="G429" i="10" s="1"/>
  <c r="H429" i="10" s="1"/>
  <c r="C430" i="10"/>
  <c r="G429" i="11"/>
  <c r="H429" i="11" s="1"/>
  <c r="A431" i="11"/>
  <c r="B430" i="11"/>
  <c r="I430" i="11" s="1"/>
  <c r="A431" i="10"/>
  <c r="B430" i="10"/>
  <c r="C433" i="11" l="1"/>
  <c r="F432" i="11"/>
  <c r="F430" i="10"/>
  <c r="G430" i="10" s="1"/>
  <c r="H430" i="10" s="1"/>
  <c r="C431" i="10"/>
  <c r="A432" i="11"/>
  <c r="B431" i="11"/>
  <c r="I431" i="11" s="1"/>
  <c r="G430" i="11"/>
  <c r="H430" i="11" s="1"/>
  <c r="B431" i="10"/>
  <c r="A432" i="10"/>
  <c r="C434" i="11" l="1"/>
  <c r="F433" i="11"/>
  <c r="C432" i="10"/>
  <c r="F431" i="10"/>
  <c r="G431" i="10" s="1"/>
  <c r="H431" i="10" s="1"/>
  <c r="A433" i="11"/>
  <c r="B432" i="11"/>
  <c r="I432" i="11" s="1"/>
  <c r="G432" i="11" s="1"/>
  <c r="G431" i="11"/>
  <c r="H431" i="11" s="1"/>
  <c r="B432" i="10"/>
  <c r="A433" i="10"/>
  <c r="H432" i="11" l="1"/>
  <c r="F434" i="11"/>
  <c r="C435" i="11"/>
  <c r="C433" i="10"/>
  <c r="F432" i="10"/>
  <c r="G432" i="10" s="1"/>
  <c r="H432" i="10" s="1"/>
  <c r="A434" i="11"/>
  <c r="B433" i="11"/>
  <c r="I433" i="11" s="1"/>
  <c r="B433" i="10"/>
  <c r="A434" i="10"/>
  <c r="F435" i="11" l="1"/>
  <c r="C436" i="11"/>
  <c r="C434" i="10"/>
  <c r="F433" i="10"/>
  <c r="G433" i="10" s="1"/>
  <c r="H433" i="10" s="1"/>
  <c r="G433" i="11"/>
  <c r="H433" i="11" s="1"/>
  <c r="A435" i="11"/>
  <c r="B434" i="11"/>
  <c r="I434" i="11" s="1"/>
  <c r="G434" i="11" s="1"/>
  <c r="B434" i="10"/>
  <c r="A435" i="10"/>
  <c r="C437" i="11" l="1"/>
  <c r="F436" i="11"/>
  <c r="F434" i="10"/>
  <c r="G434" i="10" s="1"/>
  <c r="H434" i="10" s="1"/>
  <c r="C435" i="10"/>
  <c r="A436" i="11"/>
  <c r="B435" i="11"/>
  <c r="I435" i="11" s="1"/>
  <c r="H434" i="11"/>
  <c r="G435" i="11"/>
  <c r="B435" i="10"/>
  <c r="A436" i="10"/>
  <c r="C438" i="11" l="1"/>
  <c r="F437" i="11"/>
  <c r="H435" i="11"/>
  <c r="C436" i="10"/>
  <c r="F435" i="10"/>
  <c r="G435" i="10" s="1"/>
  <c r="H435" i="10" s="1"/>
  <c r="A437" i="11"/>
  <c r="B436" i="11"/>
  <c r="I436" i="11" s="1"/>
  <c r="B436" i="10"/>
  <c r="A437" i="10"/>
  <c r="C439" i="11" l="1"/>
  <c r="F438" i="11"/>
  <c r="F436" i="10"/>
  <c r="G436" i="10" s="1"/>
  <c r="H436" i="10" s="1"/>
  <c r="C437" i="10"/>
  <c r="G436" i="11"/>
  <c r="H436" i="11" s="1"/>
  <c r="A438" i="11"/>
  <c r="B437" i="11"/>
  <c r="I437" i="11" s="1"/>
  <c r="G437" i="11" s="1"/>
  <c r="A438" i="10"/>
  <c r="B437" i="10"/>
  <c r="F439" i="11" l="1"/>
  <c r="C440" i="11"/>
  <c r="F437" i="10"/>
  <c r="G437" i="10" s="1"/>
  <c r="H437" i="10" s="1"/>
  <c r="C438" i="10"/>
  <c r="H437" i="11"/>
  <c r="A439" i="11"/>
  <c r="B438" i="11"/>
  <c r="I438" i="11" s="1"/>
  <c r="G438" i="11" s="1"/>
  <c r="A439" i="10"/>
  <c r="B438" i="10"/>
  <c r="F440" i="11" l="1"/>
  <c r="C441" i="11"/>
  <c r="F438" i="10"/>
  <c r="G438" i="10" s="1"/>
  <c r="H438" i="10" s="1"/>
  <c r="C439" i="10"/>
  <c r="H438" i="11"/>
  <c r="A440" i="11"/>
  <c r="B439" i="11"/>
  <c r="I439" i="11" s="1"/>
  <c r="B439" i="10"/>
  <c r="A440" i="10"/>
  <c r="F441" i="11" l="1"/>
  <c r="C442" i="11"/>
  <c r="C440" i="10"/>
  <c r="F439" i="10"/>
  <c r="G439" i="10" s="1"/>
  <c r="H439" i="10" s="1"/>
  <c r="A441" i="11"/>
  <c r="B440" i="11"/>
  <c r="I440" i="11" s="1"/>
  <c r="G439" i="11"/>
  <c r="H439" i="11" s="1"/>
  <c r="B440" i="10"/>
  <c r="A441" i="10"/>
  <c r="C443" i="11" l="1"/>
  <c r="F442" i="11"/>
  <c r="F440" i="10"/>
  <c r="G440" i="10" s="1"/>
  <c r="H440" i="10" s="1"/>
  <c r="C441" i="10"/>
  <c r="A442" i="11"/>
  <c r="B441" i="11"/>
  <c r="I441" i="11" s="1"/>
  <c r="G440" i="11"/>
  <c r="H440" i="11" s="1"/>
  <c r="B441" i="10"/>
  <c r="A442" i="10"/>
  <c r="F443" i="11" l="1"/>
  <c r="C444" i="11"/>
  <c r="C442" i="10"/>
  <c r="F441" i="10"/>
  <c r="G441" i="10" s="1"/>
  <c r="H441" i="10" s="1"/>
  <c r="A443" i="11"/>
  <c r="B442" i="11"/>
  <c r="I442" i="11" s="1"/>
  <c r="G442" i="11" s="1"/>
  <c r="G441" i="11"/>
  <c r="H441" i="11" s="1"/>
  <c r="B442" i="10"/>
  <c r="A443" i="10"/>
  <c r="H442" i="11" l="1"/>
  <c r="F444" i="11"/>
  <c r="C445" i="11"/>
  <c r="F442" i="10"/>
  <c r="G442" i="10" s="1"/>
  <c r="H442" i="10" s="1"/>
  <c r="C443" i="10"/>
  <c r="A444" i="11"/>
  <c r="B443" i="11"/>
  <c r="I443" i="11" s="1"/>
  <c r="G443" i="11" s="1"/>
  <c r="B443" i="10"/>
  <c r="A444" i="10"/>
  <c r="H443" i="11" l="1"/>
  <c r="C446" i="11"/>
  <c r="F445" i="11"/>
  <c r="F443" i="10"/>
  <c r="G443" i="10" s="1"/>
  <c r="H443" i="10" s="1"/>
  <c r="C444" i="10"/>
  <c r="A445" i="11"/>
  <c r="B444" i="11"/>
  <c r="I444" i="11" s="1"/>
  <c r="B444" i="10"/>
  <c r="A445" i="10"/>
  <c r="F446" i="11" l="1"/>
  <c r="C447" i="11"/>
  <c r="C445" i="10"/>
  <c r="F444" i="10"/>
  <c r="G444" i="10" s="1"/>
  <c r="H444" i="10" s="1"/>
  <c r="A446" i="11"/>
  <c r="B445" i="11"/>
  <c r="I445" i="11" s="1"/>
  <c r="G445" i="11" s="1"/>
  <c r="G444" i="11"/>
  <c r="H444" i="11" s="1"/>
  <c r="A446" i="10"/>
  <c r="B445" i="10"/>
  <c r="C448" i="11" l="1"/>
  <c r="F447" i="11"/>
  <c r="H445" i="11"/>
  <c r="F445" i="10"/>
  <c r="G445" i="10" s="1"/>
  <c r="H445" i="10" s="1"/>
  <c r="C446" i="10"/>
  <c r="A447" i="11"/>
  <c r="B446" i="11"/>
  <c r="I446" i="11" s="1"/>
  <c r="A447" i="10"/>
  <c r="B446" i="10"/>
  <c r="F448" i="11" l="1"/>
  <c r="C449" i="11"/>
  <c r="F446" i="10"/>
  <c r="G446" i="10" s="1"/>
  <c r="H446" i="10" s="1"/>
  <c r="C447" i="10"/>
  <c r="A448" i="11"/>
  <c r="B447" i="11"/>
  <c r="I447" i="11" s="1"/>
  <c r="G446" i="11"/>
  <c r="H446" i="11" s="1"/>
  <c r="B447" i="10"/>
  <c r="A448" i="10"/>
  <c r="F449" i="11" l="1"/>
  <c r="C450" i="11"/>
  <c r="C448" i="10"/>
  <c r="F447" i="10"/>
  <c r="G447" i="10" s="1"/>
  <c r="H447" i="10" s="1"/>
  <c r="G447" i="11"/>
  <c r="H447" i="11" s="1"/>
  <c r="A449" i="11"/>
  <c r="B448" i="11"/>
  <c r="I448" i="11" s="1"/>
  <c r="B448" i="10"/>
  <c r="A449" i="10"/>
  <c r="C451" i="11" l="1"/>
  <c r="F450" i="11"/>
  <c r="F448" i="10"/>
  <c r="G448" i="10" s="1"/>
  <c r="H448" i="10" s="1"/>
  <c r="C449" i="10"/>
  <c r="A450" i="11"/>
  <c r="B449" i="11"/>
  <c r="I449" i="11" s="1"/>
  <c r="G448" i="11"/>
  <c r="H448" i="11" s="1"/>
  <c r="B449" i="10"/>
  <c r="A450" i="10"/>
  <c r="F451" i="11" l="1"/>
  <c r="C452" i="11"/>
  <c r="C450" i="10"/>
  <c r="F449" i="10"/>
  <c r="G449" i="10" s="1"/>
  <c r="H449" i="10" s="1"/>
  <c r="A451" i="11"/>
  <c r="B450" i="11"/>
  <c r="I450" i="11" s="1"/>
  <c r="G450" i="11"/>
  <c r="G449" i="11"/>
  <c r="H449" i="11" s="1"/>
  <c r="B450" i="10"/>
  <c r="A451" i="10"/>
  <c r="H450" i="11" l="1"/>
  <c r="C453" i="11"/>
  <c r="F452" i="11"/>
  <c r="F450" i="10"/>
  <c r="G450" i="10" s="1"/>
  <c r="H450" i="10" s="1"/>
  <c r="C451" i="10"/>
  <c r="A452" i="11"/>
  <c r="B451" i="11"/>
  <c r="I451" i="11" s="1"/>
  <c r="G451" i="11" s="1"/>
  <c r="H451" i="11" s="1"/>
  <c r="B451" i="10"/>
  <c r="A452" i="10"/>
  <c r="C454" i="11" l="1"/>
  <c r="F453" i="11"/>
  <c r="F451" i="10"/>
  <c r="G451" i="10" s="1"/>
  <c r="H451" i="10" s="1"/>
  <c r="C452" i="10"/>
  <c r="A453" i="11"/>
  <c r="B452" i="11"/>
  <c r="I452" i="11" s="1"/>
  <c r="G452" i="11" s="1"/>
  <c r="H452" i="11" s="1"/>
  <c r="B452" i="10"/>
  <c r="A453" i="10"/>
  <c r="C455" i="11" l="1"/>
  <c r="F454" i="11"/>
  <c r="F452" i="10"/>
  <c r="G452" i="10" s="1"/>
  <c r="H452" i="10" s="1"/>
  <c r="C453" i="10"/>
  <c r="A454" i="11"/>
  <c r="B453" i="11"/>
  <c r="I453" i="11" s="1"/>
  <c r="A454" i="10"/>
  <c r="B453" i="10"/>
  <c r="F455" i="11" l="1"/>
  <c r="C456" i="11"/>
  <c r="F453" i="10"/>
  <c r="G453" i="10" s="1"/>
  <c r="H453" i="10" s="1"/>
  <c r="C454" i="10"/>
  <c r="A455" i="11"/>
  <c r="B454" i="11"/>
  <c r="I454" i="11" s="1"/>
  <c r="G453" i="11"/>
  <c r="H453" i="11" s="1"/>
  <c r="A455" i="10"/>
  <c r="B454" i="10"/>
  <c r="C457" i="11" l="1"/>
  <c r="F456" i="11"/>
  <c r="C455" i="10"/>
  <c r="F454" i="10"/>
  <c r="G454" i="10" s="1"/>
  <c r="H454" i="10" s="1"/>
  <c r="A456" i="11"/>
  <c r="B455" i="11"/>
  <c r="I455" i="11" s="1"/>
  <c r="G454" i="11"/>
  <c r="H454" i="11" s="1"/>
  <c r="B455" i="10"/>
  <c r="A456" i="10"/>
  <c r="F457" i="11" l="1"/>
  <c r="C458" i="11"/>
  <c r="C456" i="10"/>
  <c r="F455" i="10"/>
  <c r="G455" i="10" s="1"/>
  <c r="H455" i="10" s="1"/>
  <c r="A457" i="11"/>
  <c r="B456" i="11"/>
  <c r="I456" i="11" s="1"/>
  <c r="G455" i="11"/>
  <c r="H455" i="11" s="1"/>
  <c r="B456" i="10"/>
  <c r="A457" i="10"/>
  <c r="F458" i="11" l="1"/>
  <c r="C459" i="11"/>
  <c r="C457" i="10"/>
  <c r="F456" i="10"/>
  <c r="G456" i="10" s="1"/>
  <c r="H456" i="10" s="1"/>
  <c r="G456" i="11"/>
  <c r="H456" i="11" s="1"/>
  <c r="A458" i="11"/>
  <c r="B457" i="11"/>
  <c r="I457" i="11" s="1"/>
  <c r="A458" i="10"/>
  <c r="B457" i="10"/>
  <c r="C460" i="11" l="1"/>
  <c r="F459" i="11"/>
  <c r="C458" i="10"/>
  <c r="F457" i="10"/>
  <c r="G457" i="10" s="1"/>
  <c r="H457" i="10" s="1"/>
  <c r="A459" i="11"/>
  <c r="B458" i="11"/>
  <c r="I458" i="11" s="1"/>
  <c r="G457" i="11"/>
  <c r="H457" i="11" s="1"/>
  <c r="B458" i="10"/>
  <c r="A459" i="10"/>
  <c r="F460" i="11" l="1"/>
  <c r="C461" i="11"/>
  <c r="C459" i="10"/>
  <c r="F458" i="10"/>
  <c r="G458" i="10" s="1"/>
  <c r="H458" i="10" s="1"/>
  <c r="A460" i="11"/>
  <c r="B459" i="11"/>
  <c r="I459" i="11" s="1"/>
  <c r="G458" i="11"/>
  <c r="H458" i="11" s="1"/>
  <c r="B459" i="10"/>
  <c r="A460" i="10"/>
  <c r="F461" i="11" l="1"/>
  <c r="C462" i="11"/>
  <c r="F459" i="10"/>
  <c r="G459" i="10" s="1"/>
  <c r="H459" i="10" s="1"/>
  <c r="C460" i="10"/>
  <c r="G459" i="11"/>
  <c r="H459" i="11" s="1"/>
  <c r="A461" i="11"/>
  <c r="B460" i="11"/>
  <c r="I460" i="11" s="1"/>
  <c r="B460" i="10"/>
  <c r="A461" i="10"/>
  <c r="F462" i="11" l="1"/>
  <c r="C463" i="11"/>
  <c r="C461" i="10"/>
  <c r="F460" i="10"/>
  <c r="G460" i="10" s="1"/>
  <c r="H460" i="10" s="1"/>
  <c r="G460" i="11"/>
  <c r="H460" i="11" s="1"/>
  <c r="A462" i="11"/>
  <c r="B461" i="11"/>
  <c r="I461" i="11" s="1"/>
  <c r="A462" i="10"/>
  <c r="B461" i="10"/>
  <c r="C464" i="11" l="1"/>
  <c r="F463" i="11"/>
  <c r="C462" i="10"/>
  <c r="F461" i="10"/>
  <c r="G461" i="10" s="1"/>
  <c r="H461" i="10" s="1"/>
  <c r="A463" i="11"/>
  <c r="B462" i="11"/>
  <c r="I462" i="11" s="1"/>
  <c r="G462" i="11" s="1"/>
  <c r="G461" i="11"/>
  <c r="H461" i="11" s="1"/>
  <c r="A463" i="10"/>
  <c r="B462" i="10"/>
  <c r="H462" i="11" l="1"/>
  <c r="C465" i="11"/>
  <c r="F464" i="11"/>
  <c r="F462" i="10"/>
  <c r="G462" i="10" s="1"/>
  <c r="H462" i="10" s="1"/>
  <c r="C463" i="10"/>
  <c r="A464" i="11"/>
  <c r="B463" i="11"/>
  <c r="I463" i="11" s="1"/>
  <c r="B463" i="10"/>
  <c r="A464" i="10"/>
  <c r="F465" i="11" l="1"/>
  <c r="C466" i="11"/>
  <c r="F463" i="10"/>
  <c r="G463" i="10" s="1"/>
  <c r="H463" i="10" s="1"/>
  <c r="C464" i="10"/>
  <c r="G463" i="11"/>
  <c r="H463" i="11" s="1"/>
  <c r="A465" i="11"/>
  <c r="B464" i="11"/>
  <c r="I464" i="11" s="1"/>
  <c r="A465" i="10"/>
  <c r="B464" i="10"/>
  <c r="F466" i="11" l="1"/>
  <c r="C467" i="11"/>
  <c r="F464" i="10"/>
  <c r="G464" i="10" s="1"/>
  <c r="H464" i="10" s="1"/>
  <c r="C465" i="10"/>
  <c r="A466" i="11"/>
  <c r="B465" i="11"/>
  <c r="I465" i="11" s="1"/>
  <c r="G464" i="11"/>
  <c r="H464" i="11" s="1"/>
  <c r="A466" i="10"/>
  <c r="B465" i="10"/>
  <c r="F467" i="11" l="1"/>
  <c r="C468" i="11"/>
  <c r="F465" i="10"/>
  <c r="G465" i="10" s="1"/>
  <c r="H465" i="10" s="1"/>
  <c r="C466" i="10"/>
  <c r="G465" i="11"/>
  <c r="H465" i="11" s="1"/>
  <c r="A467" i="11"/>
  <c r="B466" i="11"/>
  <c r="I466" i="11" s="1"/>
  <c r="B466" i="10"/>
  <c r="A467" i="10"/>
  <c r="C469" i="11" l="1"/>
  <c r="F468" i="11"/>
  <c r="F466" i="10"/>
  <c r="G466" i="10" s="1"/>
  <c r="H466" i="10" s="1"/>
  <c r="C467" i="10"/>
  <c r="G466" i="11"/>
  <c r="H466" i="11" s="1"/>
  <c r="A468" i="11"/>
  <c r="B467" i="11"/>
  <c r="I467" i="11" s="1"/>
  <c r="B467" i="10"/>
  <c r="A468" i="10"/>
  <c r="C470" i="11" l="1"/>
  <c r="F469" i="11"/>
  <c r="C468" i="10"/>
  <c r="F467" i="10"/>
  <c r="G467" i="10" s="1"/>
  <c r="H467" i="10" s="1"/>
  <c r="G467" i="11"/>
  <c r="H467" i="11" s="1"/>
  <c r="A469" i="11"/>
  <c r="B468" i="11"/>
  <c r="I468" i="11" s="1"/>
  <c r="A469" i="10"/>
  <c r="B468" i="10"/>
  <c r="F470" i="11" l="1"/>
  <c r="C471" i="11"/>
  <c r="C469" i="10"/>
  <c r="F468" i="10"/>
  <c r="G468" i="10" s="1"/>
  <c r="H468" i="10" s="1"/>
  <c r="A470" i="11"/>
  <c r="B469" i="11"/>
  <c r="I469" i="11" s="1"/>
  <c r="G469" i="11" s="1"/>
  <c r="G468" i="11"/>
  <c r="H468" i="11" s="1"/>
  <c r="B469" i="10"/>
  <c r="A470" i="10"/>
  <c r="F471" i="11" l="1"/>
  <c r="C472" i="11"/>
  <c r="H469" i="11"/>
  <c r="F469" i="10"/>
  <c r="G469" i="10" s="1"/>
  <c r="H469" i="10" s="1"/>
  <c r="C470" i="10"/>
  <c r="A471" i="11"/>
  <c r="B470" i="11"/>
  <c r="I470" i="11" s="1"/>
  <c r="G470" i="11" s="1"/>
  <c r="A471" i="10"/>
  <c r="B470" i="10"/>
  <c r="C473" i="11" l="1"/>
  <c r="F472" i="11"/>
  <c r="H470" i="11"/>
  <c r="C471" i="10"/>
  <c r="F470" i="10"/>
  <c r="G470" i="10" s="1"/>
  <c r="H470" i="10" s="1"/>
  <c r="A472" i="11"/>
  <c r="B471" i="11"/>
  <c r="I471" i="11" s="1"/>
  <c r="B471" i="10"/>
  <c r="A472" i="10"/>
  <c r="C474" i="11" l="1"/>
  <c r="F473" i="11"/>
  <c r="C472" i="10"/>
  <c r="F471" i="10"/>
  <c r="G471" i="10" s="1"/>
  <c r="H471" i="10" s="1"/>
  <c r="G471" i="11"/>
  <c r="H471" i="11" s="1"/>
  <c r="A473" i="11"/>
  <c r="B472" i="11"/>
  <c r="I472" i="11" s="1"/>
  <c r="A473" i="10"/>
  <c r="B472" i="10"/>
  <c r="F474" i="11" l="1"/>
  <c r="C475" i="11"/>
  <c r="C473" i="10"/>
  <c r="F472" i="10"/>
  <c r="G472" i="10" s="1"/>
  <c r="H472" i="10" s="1"/>
  <c r="A474" i="11"/>
  <c r="B473" i="11"/>
  <c r="I473" i="11" s="1"/>
  <c r="G472" i="11"/>
  <c r="H472" i="11" s="1"/>
  <c r="A474" i="10"/>
  <c r="B473" i="10"/>
  <c r="F475" i="11" l="1"/>
  <c r="C476" i="11"/>
  <c r="C474" i="10"/>
  <c r="F473" i="10"/>
  <c r="G473" i="10" s="1"/>
  <c r="H473" i="10" s="1"/>
  <c r="A475" i="11"/>
  <c r="B474" i="11"/>
  <c r="I474" i="11" s="1"/>
  <c r="G474" i="11" s="1"/>
  <c r="G473" i="11"/>
  <c r="H473" i="11" s="1"/>
  <c r="B474" i="10"/>
  <c r="A475" i="10"/>
  <c r="C477" i="11" l="1"/>
  <c r="F476" i="11"/>
  <c r="H474" i="11"/>
  <c r="C475" i="10"/>
  <c r="F474" i="10"/>
  <c r="G474" i="10" s="1"/>
  <c r="H474" i="10" s="1"/>
  <c r="A476" i="11"/>
  <c r="B475" i="11"/>
  <c r="I475" i="11" s="1"/>
  <c r="G475" i="11" s="1"/>
  <c r="B475" i="10"/>
  <c r="A476" i="10"/>
  <c r="H475" i="11" l="1"/>
  <c r="F477" i="11"/>
  <c r="C478" i="11"/>
  <c r="C476" i="10"/>
  <c r="F475" i="10"/>
  <c r="G475" i="10" s="1"/>
  <c r="H475" i="10" s="1"/>
  <c r="A477" i="11"/>
  <c r="B476" i="11"/>
  <c r="I476" i="11" s="1"/>
  <c r="G476" i="11"/>
  <c r="H476" i="11" s="1"/>
  <c r="A477" i="10"/>
  <c r="B476" i="10"/>
  <c r="C479" i="11" l="1"/>
  <c r="F478" i="11"/>
  <c r="F476" i="10"/>
  <c r="G476" i="10" s="1"/>
  <c r="H476" i="10" s="1"/>
  <c r="C477" i="10"/>
  <c r="A478" i="11"/>
  <c r="B477" i="11"/>
  <c r="I477" i="11" s="1"/>
  <c r="B477" i="10"/>
  <c r="A478" i="10"/>
  <c r="F479" i="11" l="1"/>
  <c r="C480" i="11"/>
  <c r="C478" i="10"/>
  <c r="F477" i="10"/>
  <c r="G477" i="10" s="1"/>
  <c r="H477" i="10" s="1"/>
  <c r="A479" i="11"/>
  <c r="B478" i="11"/>
  <c r="I478" i="11" s="1"/>
  <c r="G477" i="11"/>
  <c r="H477" i="11" s="1"/>
  <c r="B478" i="10"/>
  <c r="A479" i="10"/>
  <c r="F480" i="11" l="1"/>
  <c r="C481" i="11"/>
  <c r="F478" i="10"/>
  <c r="G478" i="10" s="1"/>
  <c r="H478" i="10" s="1"/>
  <c r="C479" i="10"/>
  <c r="A480" i="11"/>
  <c r="B479" i="11"/>
  <c r="I479" i="11" s="1"/>
  <c r="G478" i="11"/>
  <c r="H478" i="11" s="1"/>
  <c r="A480" i="10"/>
  <c r="B479" i="10"/>
  <c r="C482" i="11" l="1"/>
  <c r="F481" i="11"/>
  <c r="F479" i="10"/>
  <c r="G479" i="10" s="1"/>
  <c r="H479" i="10" s="1"/>
  <c r="C480" i="10"/>
  <c r="A481" i="11"/>
  <c r="B480" i="11"/>
  <c r="I480" i="11" s="1"/>
  <c r="G479" i="11"/>
  <c r="H479" i="11" s="1"/>
  <c r="A481" i="10"/>
  <c r="B480" i="10"/>
  <c r="C483" i="11" l="1"/>
  <c r="F482" i="11"/>
  <c r="F480" i="10"/>
  <c r="G480" i="10" s="1"/>
  <c r="H480" i="10" s="1"/>
  <c r="C481" i="10"/>
  <c r="G480" i="11"/>
  <c r="H480" i="11" s="1"/>
  <c r="A482" i="11"/>
  <c r="B481" i="11"/>
  <c r="I481" i="11" s="1"/>
  <c r="A482" i="10"/>
  <c r="B481" i="10"/>
  <c r="C484" i="11" l="1"/>
  <c r="F483" i="11"/>
  <c r="C482" i="10"/>
  <c r="F481" i="10"/>
  <c r="G481" i="10" s="1"/>
  <c r="H481" i="10" s="1"/>
  <c r="A483" i="11"/>
  <c r="B482" i="11"/>
  <c r="I482" i="11" s="1"/>
  <c r="G481" i="11"/>
  <c r="H481" i="11" s="1"/>
  <c r="B482" i="10"/>
  <c r="A483" i="10"/>
  <c r="F484" i="11" l="1"/>
  <c r="C485" i="11"/>
  <c r="C483" i="10"/>
  <c r="F482" i="10"/>
  <c r="G482" i="10" s="1"/>
  <c r="H482" i="10" s="1"/>
  <c r="A484" i="11"/>
  <c r="B483" i="11"/>
  <c r="I483" i="11" s="1"/>
  <c r="G482" i="11"/>
  <c r="H482" i="11" s="1"/>
  <c r="B483" i="10"/>
  <c r="A484" i="10"/>
  <c r="F485" i="11" l="1"/>
  <c r="C486" i="11"/>
  <c r="C484" i="10"/>
  <c r="F483" i="10"/>
  <c r="G483" i="10" s="1"/>
  <c r="H483" i="10" s="1"/>
  <c r="G483" i="11"/>
  <c r="H483" i="11" s="1"/>
  <c r="A485" i="11"/>
  <c r="B484" i="11"/>
  <c r="I484" i="11" s="1"/>
  <c r="G484" i="11" s="1"/>
  <c r="B484" i="10"/>
  <c r="A485" i="10"/>
  <c r="F486" i="11" l="1"/>
  <c r="C487" i="11"/>
  <c r="F484" i="10"/>
  <c r="G484" i="10" s="1"/>
  <c r="H484" i="10" s="1"/>
  <c r="C485" i="10"/>
  <c r="H484" i="11"/>
  <c r="A486" i="11"/>
  <c r="B485" i="11"/>
  <c r="I485" i="11" s="1"/>
  <c r="A486" i="10"/>
  <c r="B485" i="10"/>
  <c r="F487" i="11" l="1"/>
  <c r="C488" i="11"/>
  <c r="F485" i="10"/>
  <c r="G485" i="10" s="1"/>
  <c r="H485" i="10" s="1"/>
  <c r="C486" i="10"/>
  <c r="G485" i="11"/>
  <c r="H485" i="11" s="1"/>
  <c r="A487" i="11"/>
  <c r="B486" i="11"/>
  <c r="I486" i="11" s="1"/>
  <c r="B486" i="10"/>
  <c r="A487" i="10"/>
  <c r="F488" i="11" l="1"/>
  <c r="C489" i="11"/>
  <c r="F486" i="10"/>
  <c r="G486" i="10" s="1"/>
  <c r="H486" i="10" s="1"/>
  <c r="C487" i="10"/>
  <c r="A488" i="11"/>
  <c r="B487" i="11"/>
  <c r="I487" i="11" s="1"/>
  <c r="G486" i="11"/>
  <c r="H486" i="11" s="1"/>
  <c r="A488" i="10"/>
  <c r="B487" i="10"/>
  <c r="F489" i="11" l="1"/>
  <c r="C490" i="11"/>
  <c r="F487" i="10"/>
  <c r="G487" i="10" s="1"/>
  <c r="H487" i="10" s="1"/>
  <c r="C488" i="10"/>
  <c r="A489" i="11"/>
  <c r="B488" i="11"/>
  <c r="I488" i="11" s="1"/>
  <c r="G488" i="11" s="1"/>
  <c r="G487" i="11"/>
  <c r="H487" i="11" s="1"/>
  <c r="A489" i="10"/>
  <c r="B488" i="10"/>
  <c r="H488" i="11" l="1"/>
  <c r="C491" i="11"/>
  <c r="F490" i="11"/>
  <c r="C489" i="10"/>
  <c r="F488" i="10"/>
  <c r="G488" i="10" s="1"/>
  <c r="H488" i="10" s="1"/>
  <c r="A490" i="11"/>
  <c r="B489" i="11"/>
  <c r="I489" i="11" s="1"/>
  <c r="A490" i="10"/>
  <c r="B489" i="10"/>
  <c r="C492" i="11" l="1"/>
  <c r="F491" i="11"/>
  <c r="F489" i="10"/>
  <c r="G489" i="10" s="1"/>
  <c r="H489" i="10" s="1"/>
  <c r="C490" i="10"/>
  <c r="A491" i="11"/>
  <c r="B490" i="11"/>
  <c r="I490" i="11" s="1"/>
  <c r="G489" i="11"/>
  <c r="H489" i="11" s="1"/>
  <c r="B490" i="10"/>
  <c r="A491" i="10"/>
  <c r="F492" i="11" l="1"/>
  <c r="C493" i="11"/>
  <c r="F490" i="10"/>
  <c r="G490" i="10" s="1"/>
  <c r="H490" i="10" s="1"/>
  <c r="C491" i="10"/>
  <c r="A492" i="11"/>
  <c r="B491" i="11"/>
  <c r="I491" i="11" s="1"/>
  <c r="G490" i="11"/>
  <c r="H490" i="11" s="1"/>
  <c r="B491" i="10"/>
  <c r="A492" i="10"/>
  <c r="C494" i="11" l="1"/>
  <c r="F493" i="11"/>
  <c r="F491" i="10"/>
  <c r="G491" i="10" s="1"/>
  <c r="H491" i="10" s="1"/>
  <c r="C492" i="10"/>
  <c r="A493" i="11"/>
  <c r="B492" i="11"/>
  <c r="I492" i="11" s="1"/>
  <c r="G491" i="11"/>
  <c r="H491" i="11" s="1"/>
  <c r="A493" i="10"/>
  <c r="B492" i="10"/>
  <c r="C495" i="11" l="1"/>
  <c r="F494" i="11"/>
  <c r="F492" i="10"/>
  <c r="G492" i="10" s="1"/>
  <c r="H492" i="10" s="1"/>
  <c r="C493" i="10"/>
  <c r="G492" i="11"/>
  <c r="H492" i="11" s="1"/>
  <c r="A494" i="11"/>
  <c r="B493" i="11"/>
  <c r="I493" i="11" s="1"/>
  <c r="B493" i="10"/>
  <c r="A494" i="10"/>
  <c r="F495" i="11" l="1"/>
  <c r="C496" i="11"/>
  <c r="C494" i="10"/>
  <c r="F493" i="10"/>
  <c r="G493" i="10" s="1"/>
  <c r="H493" i="10" s="1"/>
  <c r="A495" i="11"/>
  <c r="B494" i="11"/>
  <c r="I494" i="11" s="1"/>
  <c r="G493" i="11"/>
  <c r="H493" i="11" s="1"/>
  <c r="B494" i="10"/>
  <c r="A495" i="10"/>
  <c r="F496" i="11" l="1"/>
  <c r="C497" i="11"/>
  <c r="C495" i="10"/>
  <c r="F494" i="10"/>
  <c r="G494" i="10" s="1"/>
  <c r="H494" i="10" s="1"/>
  <c r="A496" i="11"/>
  <c r="B495" i="11"/>
  <c r="I495" i="11" s="1"/>
  <c r="G494" i="11"/>
  <c r="H494" i="11" s="1"/>
  <c r="B495" i="10"/>
  <c r="A496" i="10"/>
  <c r="F497" i="11" l="1"/>
  <c r="C498" i="11"/>
  <c r="C496" i="10"/>
  <c r="F495" i="10"/>
  <c r="G495" i="10" s="1"/>
  <c r="H495" i="10" s="1"/>
  <c r="A497" i="11"/>
  <c r="B496" i="11"/>
  <c r="I496" i="11" s="1"/>
  <c r="G495" i="11"/>
  <c r="H495" i="11" s="1"/>
  <c r="A497" i="10"/>
  <c r="B496" i="10"/>
  <c r="C499" i="11" l="1"/>
  <c r="F498" i="11"/>
  <c r="C497" i="10"/>
  <c r="F496" i="10"/>
  <c r="G496" i="10" s="1"/>
  <c r="H496" i="10" s="1"/>
  <c r="A498" i="11"/>
  <c r="B497" i="11"/>
  <c r="I497" i="11" s="1"/>
  <c r="G496" i="11"/>
  <c r="H496" i="11" s="1"/>
  <c r="A498" i="10"/>
  <c r="B497" i="10"/>
  <c r="F499" i="11" l="1"/>
  <c r="C500" i="11"/>
  <c r="F497" i="10"/>
  <c r="G497" i="10" s="1"/>
  <c r="H497" i="10" s="1"/>
  <c r="C498" i="10"/>
  <c r="A499" i="11"/>
  <c r="B498" i="11"/>
  <c r="I498" i="11" s="1"/>
  <c r="G498" i="11" s="1"/>
  <c r="G497" i="11"/>
  <c r="H497" i="11" s="1"/>
  <c r="B498" i="10"/>
  <c r="A499" i="10"/>
  <c r="F500" i="11" l="1"/>
  <c r="C501" i="11"/>
  <c r="H498" i="11"/>
  <c r="C499" i="10"/>
  <c r="F498" i="10"/>
  <c r="G498" i="10" s="1"/>
  <c r="H498" i="10" s="1"/>
  <c r="A500" i="11"/>
  <c r="B499" i="11"/>
  <c r="I499" i="11" s="1"/>
  <c r="B499" i="10"/>
  <c r="A500" i="10"/>
  <c r="F501" i="11" l="1"/>
  <c r="C502" i="11"/>
  <c r="F499" i="10"/>
  <c r="G499" i="10" s="1"/>
  <c r="H499" i="10" s="1"/>
  <c r="C500" i="10"/>
  <c r="A501" i="11"/>
  <c r="B500" i="11"/>
  <c r="I500" i="11" s="1"/>
  <c r="G499" i="11"/>
  <c r="H499" i="11" s="1"/>
  <c r="B500" i="10"/>
  <c r="A501" i="10"/>
  <c r="F502" i="11" l="1"/>
  <c r="C503" i="11"/>
  <c r="F500" i="10"/>
  <c r="G500" i="10" s="1"/>
  <c r="H500" i="10" s="1"/>
  <c r="C501" i="10"/>
  <c r="A502" i="11"/>
  <c r="B501" i="11"/>
  <c r="I501" i="11" s="1"/>
  <c r="G500" i="11"/>
  <c r="H500" i="11" s="1"/>
  <c r="B501" i="10"/>
  <c r="A502" i="10"/>
  <c r="F503" i="11" l="1"/>
  <c r="C504" i="11"/>
  <c r="F501" i="10"/>
  <c r="G501" i="10" s="1"/>
  <c r="H501" i="10" s="1"/>
  <c r="C502" i="10"/>
  <c r="A503" i="11"/>
  <c r="B502" i="11"/>
  <c r="I502" i="11" s="1"/>
  <c r="G501" i="11"/>
  <c r="H501" i="11" s="1"/>
  <c r="B502" i="10"/>
  <c r="A503" i="10"/>
  <c r="F504" i="11" l="1"/>
  <c r="C505" i="11"/>
  <c r="F502" i="10"/>
  <c r="G502" i="10" s="1"/>
  <c r="H502" i="10" s="1"/>
  <c r="C503" i="10"/>
  <c r="A504" i="11"/>
  <c r="B503" i="11"/>
  <c r="I503" i="11" s="1"/>
  <c r="G503" i="11" s="1"/>
  <c r="G502" i="11"/>
  <c r="H502" i="11" s="1"/>
  <c r="B503" i="10"/>
  <c r="A504" i="10"/>
  <c r="C506" i="11" l="1"/>
  <c r="F505" i="11"/>
  <c r="H503" i="11"/>
  <c r="F503" i="10"/>
  <c r="G503" i="10" s="1"/>
  <c r="H503" i="10" s="1"/>
  <c r="C504" i="10"/>
  <c r="A505" i="11"/>
  <c r="B504" i="11"/>
  <c r="I504" i="11" s="1"/>
  <c r="A505" i="10"/>
  <c r="B504" i="10"/>
  <c r="F506" i="11" l="1"/>
  <c r="C507" i="11"/>
  <c r="F504" i="10"/>
  <c r="G504" i="10" s="1"/>
  <c r="H504" i="10" s="1"/>
  <c r="C505" i="10"/>
  <c r="A506" i="11"/>
  <c r="B505" i="11"/>
  <c r="I505" i="11" s="1"/>
  <c r="G504" i="11"/>
  <c r="H504" i="11" s="1"/>
  <c r="A506" i="10"/>
  <c r="B505" i="10"/>
  <c r="F507" i="11" l="1"/>
  <c r="C508" i="11"/>
  <c r="F505" i="10"/>
  <c r="G505" i="10" s="1"/>
  <c r="H505" i="10" s="1"/>
  <c r="C506" i="10"/>
  <c r="A507" i="11"/>
  <c r="B506" i="11"/>
  <c r="I506" i="11" s="1"/>
  <c r="G505" i="11"/>
  <c r="H505" i="11" s="1"/>
  <c r="B506" i="10"/>
  <c r="A507" i="10"/>
  <c r="F508" i="11" l="1"/>
  <c r="C509" i="11"/>
  <c r="F506" i="10"/>
  <c r="G506" i="10" s="1"/>
  <c r="H506" i="10" s="1"/>
  <c r="C507" i="10"/>
  <c r="G506" i="11"/>
  <c r="H506" i="11" s="1"/>
  <c r="A508" i="11"/>
  <c r="B507" i="11"/>
  <c r="I507" i="11" s="1"/>
  <c r="B507" i="10"/>
  <c r="A508" i="10"/>
  <c r="C510" i="11" l="1"/>
  <c r="F509" i="11"/>
  <c r="C508" i="10"/>
  <c r="F507" i="10"/>
  <c r="G507" i="10" s="1"/>
  <c r="H507" i="10" s="1"/>
  <c r="A509" i="11"/>
  <c r="B508" i="11"/>
  <c r="I508" i="11" s="1"/>
  <c r="G507" i="11"/>
  <c r="H507" i="11" s="1"/>
  <c r="B508" i="10"/>
  <c r="A509" i="10"/>
  <c r="F510" i="11" l="1"/>
  <c r="C511" i="11"/>
  <c r="C509" i="10"/>
  <c r="F508" i="10"/>
  <c r="G508" i="10" s="1"/>
  <c r="H508" i="10" s="1"/>
  <c r="A510" i="11"/>
  <c r="B509" i="11"/>
  <c r="I509" i="11" s="1"/>
  <c r="G509" i="11" s="1"/>
  <c r="G508" i="11"/>
  <c r="H508" i="11" s="1"/>
  <c r="B509" i="10"/>
  <c r="A510" i="10"/>
  <c r="C512" i="11" l="1"/>
  <c r="F511" i="11"/>
  <c r="H509" i="11"/>
  <c r="C510" i="10"/>
  <c r="F509" i="10"/>
  <c r="G509" i="10" s="1"/>
  <c r="H509" i="10" s="1"/>
  <c r="A511" i="11"/>
  <c r="B510" i="11"/>
  <c r="I510" i="11" s="1"/>
  <c r="B510" i="10"/>
  <c r="A511" i="10"/>
  <c r="C513" i="11" l="1"/>
  <c r="F512" i="11"/>
  <c r="C511" i="10"/>
  <c r="F510" i="10"/>
  <c r="G510" i="10" s="1"/>
  <c r="H510" i="10" s="1"/>
  <c r="A512" i="11"/>
  <c r="B511" i="11"/>
  <c r="I511" i="11" s="1"/>
  <c r="G511" i="11" s="1"/>
  <c r="G510" i="11"/>
  <c r="H510" i="11" s="1"/>
  <c r="B511" i="10"/>
  <c r="A512" i="10"/>
  <c r="C514" i="11" l="1"/>
  <c r="F513" i="11"/>
  <c r="C512" i="10"/>
  <c r="F511" i="10"/>
  <c r="G511" i="10" s="1"/>
  <c r="H511" i="10" s="1"/>
  <c r="H511" i="11"/>
  <c r="A513" i="11"/>
  <c r="B512" i="11"/>
  <c r="I512" i="11" s="1"/>
  <c r="A513" i="10"/>
  <c r="B512" i="10"/>
  <c r="C515" i="11" l="1"/>
  <c r="F514" i="11"/>
  <c r="C513" i="10"/>
  <c r="F512" i="10"/>
  <c r="G512" i="10" s="1"/>
  <c r="H512" i="10" s="1"/>
  <c r="G512" i="11"/>
  <c r="H512" i="11" s="1"/>
  <c r="A514" i="11"/>
  <c r="B513" i="11"/>
  <c r="I513" i="11" s="1"/>
  <c r="A514" i="10"/>
  <c r="B513" i="10"/>
  <c r="F515" i="11" l="1"/>
  <c r="C516" i="11"/>
  <c r="F513" i="10"/>
  <c r="G513" i="10" s="1"/>
  <c r="H513" i="10" s="1"/>
  <c r="C514" i="10"/>
  <c r="A515" i="11"/>
  <c r="B514" i="11"/>
  <c r="I514" i="11" s="1"/>
  <c r="G514" i="11" s="1"/>
  <c r="G513" i="11"/>
  <c r="H513" i="11" s="1"/>
  <c r="B514" i="10"/>
  <c r="A515" i="10"/>
  <c r="C517" i="11" l="1"/>
  <c r="F516" i="11"/>
  <c r="H514" i="11"/>
  <c r="C515" i="10"/>
  <c r="F514" i="10"/>
  <c r="G514" i="10" s="1"/>
  <c r="H514" i="10" s="1"/>
  <c r="A516" i="11"/>
  <c r="B515" i="11"/>
  <c r="I515" i="11" s="1"/>
  <c r="B515" i="10"/>
  <c r="A516" i="10"/>
  <c r="C518" i="11" l="1"/>
  <c r="F517" i="11"/>
  <c r="F515" i="10"/>
  <c r="G515" i="10" s="1"/>
  <c r="H515" i="10" s="1"/>
  <c r="C516" i="10"/>
  <c r="G515" i="11"/>
  <c r="H515" i="11" s="1"/>
  <c r="A517" i="11"/>
  <c r="B516" i="11"/>
  <c r="I516" i="11" s="1"/>
  <c r="B516" i="10"/>
  <c r="A517" i="10"/>
  <c r="F518" i="11" l="1"/>
  <c r="C519" i="11"/>
  <c r="F516" i="10"/>
  <c r="G516" i="10" s="1"/>
  <c r="H516" i="10" s="1"/>
  <c r="C517" i="10"/>
  <c r="G516" i="11"/>
  <c r="H516" i="11" s="1"/>
  <c r="A518" i="11"/>
  <c r="B517" i="11"/>
  <c r="I517" i="11" s="1"/>
  <c r="B517" i="10"/>
  <c r="A518" i="10"/>
  <c r="F519" i="11" l="1"/>
  <c r="C520" i="11"/>
  <c r="F517" i="10"/>
  <c r="G517" i="10" s="1"/>
  <c r="H517" i="10" s="1"/>
  <c r="C518" i="10"/>
  <c r="A519" i="11"/>
  <c r="B518" i="11"/>
  <c r="I518" i="11" s="1"/>
  <c r="G517" i="11"/>
  <c r="H517" i="11" s="1"/>
  <c r="B518" i="10"/>
  <c r="A519" i="10"/>
  <c r="C521" i="11" l="1"/>
  <c r="F520" i="11"/>
  <c r="F518" i="10"/>
  <c r="G518" i="10" s="1"/>
  <c r="H518" i="10" s="1"/>
  <c r="C519" i="10"/>
  <c r="A520" i="11"/>
  <c r="B519" i="11"/>
  <c r="I519" i="11" s="1"/>
  <c r="G518" i="11"/>
  <c r="H518" i="11" s="1"/>
  <c r="B519" i="10"/>
  <c r="A520" i="10"/>
  <c r="C522" i="11" l="1"/>
  <c r="F521" i="11"/>
  <c r="F519" i="10"/>
  <c r="G519" i="10" s="1"/>
  <c r="H519" i="10" s="1"/>
  <c r="C520" i="10"/>
  <c r="A521" i="11"/>
  <c r="B520" i="11"/>
  <c r="I520" i="11" s="1"/>
  <c r="G519" i="11"/>
  <c r="H519" i="11" s="1"/>
  <c r="A521" i="10"/>
  <c r="B520" i="10"/>
  <c r="C523" i="11" l="1"/>
  <c r="F522" i="11"/>
  <c r="C521" i="10"/>
  <c r="F520" i="10"/>
  <c r="G520" i="10" s="1"/>
  <c r="H520" i="10" s="1"/>
  <c r="A522" i="11"/>
  <c r="B521" i="11"/>
  <c r="I521" i="11" s="1"/>
  <c r="G520" i="11"/>
  <c r="H520" i="11" s="1"/>
  <c r="A522" i="10"/>
  <c r="B521" i="10"/>
  <c r="F523" i="11" l="1"/>
  <c r="C524" i="11"/>
  <c r="C522" i="10"/>
  <c r="F521" i="10"/>
  <c r="G521" i="10" s="1"/>
  <c r="H521" i="10" s="1"/>
  <c r="A523" i="11"/>
  <c r="B522" i="11"/>
  <c r="I522" i="11" s="1"/>
  <c r="G522" i="11" s="1"/>
  <c r="G521" i="11"/>
  <c r="H521" i="11" s="1"/>
  <c r="B522" i="10"/>
  <c r="A523" i="10"/>
  <c r="F524" i="11" l="1"/>
  <c r="C525" i="11"/>
  <c r="H522" i="11"/>
  <c r="C523" i="10"/>
  <c r="F522" i="10"/>
  <c r="G522" i="10" s="1"/>
  <c r="H522" i="10" s="1"/>
  <c r="A524" i="11"/>
  <c r="B523" i="11"/>
  <c r="I523" i="11" s="1"/>
  <c r="G523" i="11" s="1"/>
  <c r="B523" i="10"/>
  <c r="A524" i="10"/>
  <c r="H523" i="11" l="1"/>
  <c r="C526" i="11"/>
  <c r="F525" i="11"/>
  <c r="C524" i="10"/>
  <c r="F523" i="10"/>
  <c r="G523" i="10" s="1"/>
  <c r="H523" i="10" s="1"/>
  <c r="A525" i="11"/>
  <c r="B524" i="11"/>
  <c r="I524" i="11" s="1"/>
  <c r="B524" i="10"/>
  <c r="A525" i="10"/>
  <c r="F526" i="11" l="1"/>
  <c r="C527" i="11"/>
  <c r="C525" i="10"/>
  <c r="F524" i="10"/>
  <c r="G524" i="10" s="1"/>
  <c r="H524" i="10" s="1"/>
  <c r="A526" i="11"/>
  <c r="B525" i="11"/>
  <c r="I525" i="11" s="1"/>
  <c r="G524" i="11"/>
  <c r="H524" i="11" s="1"/>
  <c r="B525" i="10"/>
  <c r="A526" i="10"/>
  <c r="C528" i="11" l="1"/>
  <c r="F527" i="11"/>
  <c r="F525" i="10"/>
  <c r="G525" i="10" s="1"/>
  <c r="H525" i="10" s="1"/>
  <c r="C526" i="10"/>
  <c r="G525" i="11"/>
  <c r="H525" i="11" s="1"/>
  <c r="A527" i="11"/>
  <c r="B526" i="11"/>
  <c r="I526" i="11" s="1"/>
  <c r="B526" i="10"/>
  <c r="A527" i="10"/>
  <c r="C529" i="11" l="1"/>
  <c r="F528" i="11"/>
  <c r="C527" i="10"/>
  <c r="F526" i="10"/>
  <c r="G526" i="10" s="1"/>
  <c r="H526" i="10" s="1"/>
  <c r="A528" i="11"/>
  <c r="B527" i="11"/>
  <c r="I527" i="11" s="1"/>
  <c r="G526" i="11"/>
  <c r="H526" i="11" s="1"/>
  <c r="B527" i="10"/>
  <c r="A528" i="10"/>
  <c r="F529" i="11" l="1"/>
  <c r="C530" i="11"/>
  <c r="F527" i="10"/>
  <c r="G527" i="10" s="1"/>
  <c r="H527" i="10" s="1"/>
  <c r="C528" i="10"/>
  <c r="A529" i="11"/>
  <c r="B528" i="11"/>
  <c r="I528" i="11" s="1"/>
  <c r="G527" i="11"/>
  <c r="H527" i="11" s="1"/>
  <c r="A529" i="10"/>
  <c r="B528" i="10"/>
  <c r="C531" i="11" l="1"/>
  <c r="F530" i="11"/>
  <c r="F528" i="10"/>
  <c r="G528" i="10" s="1"/>
  <c r="H528" i="10" s="1"/>
  <c r="C529" i="10"/>
  <c r="A530" i="11"/>
  <c r="B529" i="11"/>
  <c r="I529" i="11" s="1"/>
  <c r="G529" i="11" s="1"/>
  <c r="G528" i="11"/>
  <c r="H528" i="11" s="1"/>
  <c r="A530" i="10"/>
  <c r="B529" i="10"/>
  <c r="H529" i="11" l="1"/>
  <c r="F531" i="11"/>
  <c r="C532" i="11"/>
  <c r="F529" i="10"/>
  <c r="G529" i="10" s="1"/>
  <c r="H529" i="10" s="1"/>
  <c r="C530" i="10"/>
  <c r="A531" i="11"/>
  <c r="B530" i="11"/>
  <c r="I530" i="11" s="1"/>
  <c r="B530" i="10"/>
  <c r="A531" i="10"/>
  <c r="C533" i="11" l="1"/>
  <c r="F532" i="11"/>
  <c r="C531" i="10"/>
  <c r="F530" i="10"/>
  <c r="G530" i="10" s="1"/>
  <c r="H530" i="10" s="1"/>
  <c r="A532" i="11"/>
  <c r="B531" i="11"/>
  <c r="I531" i="11" s="1"/>
  <c r="G530" i="11"/>
  <c r="H530" i="11" s="1"/>
  <c r="B531" i="10"/>
  <c r="A532" i="10"/>
  <c r="F533" i="11" l="1"/>
  <c r="C534" i="11"/>
  <c r="C532" i="10"/>
  <c r="F531" i="10"/>
  <c r="G531" i="10" s="1"/>
  <c r="H531" i="10" s="1"/>
  <c r="A533" i="11"/>
  <c r="B532" i="11"/>
  <c r="I532" i="11" s="1"/>
  <c r="G532" i="11" s="1"/>
  <c r="G531" i="11"/>
  <c r="H531" i="11" s="1"/>
  <c r="B532" i="10"/>
  <c r="A533" i="10"/>
  <c r="C535" i="11" l="1"/>
  <c r="F534" i="11"/>
  <c r="H532" i="11"/>
  <c r="C533" i="10"/>
  <c r="F532" i="10"/>
  <c r="G532" i="10" s="1"/>
  <c r="H532" i="10" s="1"/>
  <c r="A534" i="11"/>
  <c r="B533" i="11"/>
  <c r="I533" i="11" s="1"/>
  <c r="G533" i="11" s="1"/>
  <c r="B533" i="10"/>
  <c r="A534" i="10"/>
  <c r="H533" i="11" l="1"/>
  <c r="C536" i="11"/>
  <c r="F535" i="11"/>
  <c r="F533" i="10"/>
  <c r="G533" i="10" s="1"/>
  <c r="H533" i="10" s="1"/>
  <c r="C534" i="10"/>
  <c r="A535" i="11"/>
  <c r="B534" i="11"/>
  <c r="I534" i="11" s="1"/>
  <c r="B534" i="10"/>
  <c r="A535" i="10"/>
  <c r="F536" i="11" l="1"/>
  <c r="C537" i="11"/>
  <c r="F534" i="10"/>
  <c r="G534" i="10" s="1"/>
  <c r="H534" i="10" s="1"/>
  <c r="C535" i="10"/>
  <c r="G534" i="11"/>
  <c r="H534" i="11" s="1"/>
  <c r="A536" i="11"/>
  <c r="B535" i="11"/>
  <c r="I535" i="11" s="1"/>
  <c r="G535" i="11"/>
  <c r="B535" i="10"/>
  <c r="A536" i="10"/>
  <c r="F537" i="11" l="1"/>
  <c r="C538" i="11"/>
  <c r="F535" i="10"/>
  <c r="G535" i="10" s="1"/>
  <c r="H535" i="10" s="1"/>
  <c r="C536" i="10"/>
  <c r="A537" i="11"/>
  <c r="B536" i="11"/>
  <c r="I536" i="11" s="1"/>
  <c r="G536" i="11" s="1"/>
  <c r="H535" i="11"/>
  <c r="A537" i="10"/>
  <c r="B536" i="10"/>
  <c r="C539" i="11" l="1"/>
  <c r="F538" i="11"/>
  <c r="F536" i="10"/>
  <c r="G536" i="10" s="1"/>
  <c r="H536" i="10" s="1"/>
  <c r="C537" i="10"/>
  <c r="H536" i="11"/>
  <c r="A538" i="11"/>
  <c r="B537" i="11"/>
  <c r="I537" i="11" s="1"/>
  <c r="G537" i="11" s="1"/>
  <c r="A538" i="10"/>
  <c r="B537" i="10"/>
  <c r="C540" i="11" l="1"/>
  <c r="F539" i="11"/>
  <c r="F537" i="10"/>
  <c r="G537" i="10" s="1"/>
  <c r="H537" i="10" s="1"/>
  <c r="C538" i="10"/>
  <c r="A539" i="11"/>
  <c r="B538" i="11"/>
  <c r="I538" i="11" s="1"/>
  <c r="G538" i="11"/>
  <c r="H537" i="11"/>
  <c r="B538" i="10"/>
  <c r="A539" i="10"/>
  <c r="F540" i="11" l="1"/>
  <c r="C541" i="11"/>
  <c r="F538" i="10"/>
  <c r="G538" i="10" s="1"/>
  <c r="H538" i="10" s="1"/>
  <c r="C539" i="10"/>
  <c r="H538" i="11"/>
  <c r="A540" i="11"/>
  <c r="B539" i="11"/>
  <c r="I539" i="11" s="1"/>
  <c r="B539" i="10"/>
  <c r="A540" i="10"/>
  <c r="F541" i="11" l="1"/>
  <c r="C542" i="11"/>
  <c r="C540" i="10"/>
  <c r="F539" i="10"/>
  <c r="G539" i="10" s="1"/>
  <c r="H539" i="10" s="1"/>
  <c r="G539" i="11"/>
  <c r="H539" i="11" s="1"/>
  <c r="A541" i="11"/>
  <c r="B540" i="11"/>
  <c r="I540" i="11" s="1"/>
  <c r="G540" i="11" s="1"/>
  <c r="B540" i="10"/>
  <c r="A541" i="10"/>
  <c r="C543" i="11" l="1"/>
  <c r="F542" i="11"/>
  <c r="C541" i="10"/>
  <c r="F540" i="10"/>
  <c r="G540" i="10" s="1"/>
  <c r="H540" i="10" s="1"/>
  <c r="H540" i="11"/>
  <c r="B541" i="11"/>
  <c r="I541" i="11" s="1"/>
  <c r="G541" i="11" s="1"/>
  <c r="A542" i="11"/>
  <c r="B541" i="10"/>
  <c r="A542" i="10"/>
  <c r="F543" i="11" l="1"/>
  <c r="C544" i="11"/>
  <c r="C542" i="10"/>
  <c r="F541" i="10"/>
  <c r="G541" i="10" s="1"/>
  <c r="H541" i="10" s="1"/>
  <c r="B542" i="11"/>
  <c r="I542" i="11" s="1"/>
  <c r="A543" i="11"/>
  <c r="H541" i="11"/>
  <c r="B542" i="10"/>
  <c r="A543" i="10"/>
  <c r="F544" i="11" l="1"/>
  <c r="C545" i="11"/>
  <c r="F542" i="10"/>
  <c r="G542" i="10" s="1"/>
  <c r="H542" i="10" s="1"/>
  <c r="C543" i="10"/>
  <c r="G542" i="11"/>
  <c r="H542" i="11" s="1"/>
  <c r="B543" i="11"/>
  <c r="I543" i="11" s="1"/>
  <c r="A544" i="11"/>
  <c r="B543" i="10"/>
  <c r="A544" i="10"/>
  <c r="F545" i="11" l="1"/>
  <c r="C546" i="11"/>
  <c r="F543" i="10"/>
  <c r="G543" i="10" s="1"/>
  <c r="H543" i="10" s="1"/>
  <c r="C544" i="10"/>
  <c r="B544" i="11"/>
  <c r="I544" i="11" s="1"/>
  <c r="A545" i="11"/>
  <c r="G543" i="11"/>
  <c r="H543" i="11" s="1"/>
  <c r="A545" i="10"/>
  <c r="B544" i="10"/>
  <c r="C547" i="11" l="1"/>
  <c r="F546" i="11"/>
  <c r="F544" i="10"/>
  <c r="G544" i="10" s="1"/>
  <c r="H544" i="10" s="1"/>
  <c r="C545" i="10"/>
  <c r="B545" i="11"/>
  <c r="I545" i="11" s="1"/>
  <c r="G545" i="11" s="1"/>
  <c r="A546" i="11"/>
  <c r="G544" i="11"/>
  <c r="H544" i="11" s="1"/>
  <c r="A546" i="10"/>
  <c r="B545" i="10"/>
  <c r="H545" i="11" l="1"/>
  <c r="C548" i="11"/>
  <c r="F547" i="11"/>
  <c r="F545" i="10"/>
  <c r="G545" i="10" s="1"/>
  <c r="H545" i="10" s="1"/>
  <c r="C546" i="10"/>
  <c r="B546" i="11"/>
  <c r="I546" i="11" s="1"/>
  <c r="A547" i="11"/>
  <c r="B546" i="10"/>
  <c r="A547" i="10"/>
  <c r="C549" i="11" l="1"/>
  <c r="F548" i="11"/>
  <c r="C547" i="10"/>
  <c r="F546" i="10"/>
  <c r="G546" i="10" s="1"/>
  <c r="H546" i="10" s="1"/>
  <c r="G546" i="11"/>
  <c r="H546" i="11" s="1"/>
  <c r="B547" i="11"/>
  <c r="I547" i="11" s="1"/>
  <c r="A548" i="11"/>
  <c r="B547" i="10"/>
  <c r="A548" i="10"/>
  <c r="C550" i="11" l="1"/>
  <c r="F549" i="11"/>
  <c r="C548" i="10"/>
  <c r="F547" i="10"/>
  <c r="G547" i="10" s="1"/>
  <c r="H547" i="10" s="1"/>
  <c r="B548" i="11"/>
  <c r="I548" i="11" s="1"/>
  <c r="A549" i="11"/>
  <c r="G547" i="11"/>
  <c r="H547" i="11" s="1"/>
  <c r="B548" i="10"/>
  <c r="A549" i="10"/>
  <c r="C551" i="11" l="1"/>
  <c r="F550" i="11"/>
  <c r="F548" i="10"/>
  <c r="G548" i="10" s="1"/>
  <c r="H548" i="10" s="1"/>
  <c r="C549" i="10"/>
  <c r="B549" i="11"/>
  <c r="I549" i="11" s="1"/>
  <c r="A550" i="11"/>
  <c r="G548" i="11"/>
  <c r="H548" i="11" s="1"/>
  <c r="B549" i="10"/>
  <c r="A550" i="10"/>
  <c r="C552" i="11" l="1"/>
  <c r="F551" i="11"/>
  <c r="F549" i="10"/>
  <c r="G549" i="10" s="1"/>
  <c r="H549" i="10" s="1"/>
  <c r="C550" i="10"/>
  <c r="B550" i="11"/>
  <c r="I550" i="11" s="1"/>
  <c r="G550" i="11" s="1"/>
  <c r="A551" i="11"/>
  <c r="G549" i="11"/>
  <c r="H549" i="11" s="1"/>
  <c r="B550" i="10"/>
  <c r="A551" i="10"/>
  <c r="H550" i="11" l="1"/>
  <c r="C553" i="11"/>
  <c r="F552" i="11"/>
  <c r="F550" i="10"/>
  <c r="G550" i="10" s="1"/>
  <c r="H550" i="10" s="1"/>
  <c r="C551" i="10"/>
  <c r="B551" i="11"/>
  <c r="I551" i="11" s="1"/>
  <c r="A552" i="11"/>
  <c r="A552" i="10"/>
  <c r="B551" i="10"/>
  <c r="F553" i="11" l="1"/>
  <c r="C554" i="11"/>
  <c r="F551" i="10"/>
  <c r="G551" i="10" s="1"/>
  <c r="H551" i="10" s="1"/>
  <c r="C552" i="10"/>
  <c r="B552" i="11"/>
  <c r="I552" i="11" s="1"/>
  <c r="A553" i="11"/>
  <c r="G551" i="11"/>
  <c r="H551" i="11" s="1"/>
  <c r="B552" i="10"/>
  <c r="A553" i="10"/>
  <c r="F554" i="11" l="1"/>
  <c r="C555" i="11"/>
  <c r="F552" i="10"/>
  <c r="G552" i="10" s="1"/>
  <c r="H552" i="10" s="1"/>
  <c r="C553" i="10"/>
  <c r="B553" i="11"/>
  <c r="I553" i="11" s="1"/>
  <c r="A554" i="11"/>
  <c r="G552" i="11"/>
  <c r="H552" i="11" s="1"/>
  <c r="A554" i="10"/>
  <c r="B553" i="10"/>
  <c r="C556" i="11" l="1"/>
  <c r="F555" i="11"/>
  <c r="F553" i="10"/>
  <c r="G553" i="10" s="1"/>
  <c r="H553" i="10" s="1"/>
  <c r="C554" i="10"/>
  <c r="B554" i="11"/>
  <c r="I554" i="11" s="1"/>
  <c r="A555" i="11"/>
  <c r="G553" i="11"/>
  <c r="H553" i="11" s="1"/>
  <c r="A555" i="10"/>
  <c r="B554" i="10"/>
  <c r="F556" i="11" l="1"/>
  <c r="C557" i="11"/>
  <c r="C555" i="10"/>
  <c r="F554" i="10"/>
  <c r="G554" i="10" s="1"/>
  <c r="H554" i="10" s="1"/>
  <c r="G554" i="11"/>
  <c r="H554" i="11" s="1"/>
  <c r="B555" i="11"/>
  <c r="I555" i="11" s="1"/>
  <c r="G555" i="11" s="1"/>
  <c r="A556" i="11"/>
  <c r="A556" i="10"/>
  <c r="B555" i="10"/>
  <c r="F557" i="11" l="1"/>
  <c r="C558" i="11"/>
  <c r="C556" i="10"/>
  <c r="F555" i="10"/>
  <c r="G555" i="10" s="1"/>
  <c r="H555" i="10" s="1"/>
  <c r="H555" i="11"/>
  <c r="B556" i="11"/>
  <c r="I556" i="11" s="1"/>
  <c r="A557" i="11"/>
  <c r="G556" i="11"/>
  <c r="B556" i="10"/>
  <c r="A557" i="10"/>
  <c r="C559" i="11" l="1"/>
  <c r="F558" i="11"/>
  <c r="C557" i="10"/>
  <c r="F556" i="10"/>
  <c r="G556" i="10" s="1"/>
  <c r="H556" i="10" s="1"/>
  <c r="B557" i="11"/>
  <c r="I557" i="11" s="1"/>
  <c r="A558" i="11"/>
  <c r="H556" i="11"/>
  <c r="B557" i="10"/>
  <c r="A558" i="10"/>
  <c r="C560" i="11" l="1"/>
  <c r="F559" i="11"/>
  <c r="C558" i="10"/>
  <c r="F557" i="10"/>
  <c r="G557" i="10" s="1"/>
  <c r="H557" i="10" s="1"/>
  <c r="B558" i="11"/>
  <c r="I558" i="11" s="1"/>
  <c r="A559" i="11"/>
  <c r="G557" i="11"/>
  <c r="H557" i="11" s="1"/>
  <c r="B558" i="10"/>
  <c r="A559" i="10"/>
  <c r="F560" i="11" l="1"/>
  <c r="C561" i="11"/>
  <c r="F558" i="10"/>
  <c r="G558" i="10" s="1"/>
  <c r="H558" i="10" s="1"/>
  <c r="C559" i="10"/>
  <c r="B559" i="11"/>
  <c r="I559" i="11" s="1"/>
  <c r="A560" i="11"/>
  <c r="G558" i="11"/>
  <c r="H558" i="11" s="1"/>
  <c r="A560" i="10"/>
  <c r="B559" i="10"/>
  <c r="C562" i="11" l="1"/>
  <c r="F561" i="11"/>
  <c r="F559" i="10"/>
  <c r="G559" i="10" s="1"/>
  <c r="H559" i="10" s="1"/>
  <c r="C560" i="10"/>
  <c r="B560" i="11"/>
  <c r="I560" i="11" s="1"/>
  <c r="A561" i="11"/>
  <c r="G559" i="11"/>
  <c r="H559" i="11" s="1"/>
  <c r="G560" i="11"/>
  <c r="A561" i="10"/>
  <c r="B560" i="10"/>
  <c r="C563" i="11" l="1"/>
  <c r="F562" i="11"/>
  <c r="H560" i="11"/>
  <c r="C561" i="10"/>
  <c r="F560" i="10"/>
  <c r="G560" i="10" s="1"/>
  <c r="H560" i="10" s="1"/>
  <c r="B561" i="11"/>
  <c r="I561" i="11" s="1"/>
  <c r="A562" i="11"/>
  <c r="B561" i="10"/>
  <c r="A562" i="10"/>
  <c r="C564" i="11" l="1"/>
  <c r="F563" i="11"/>
  <c r="F561" i="10"/>
  <c r="G561" i="10" s="1"/>
  <c r="H561" i="10" s="1"/>
  <c r="C562" i="10"/>
  <c r="B562" i="11"/>
  <c r="I562" i="11" s="1"/>
  <c r="A563" i="11"/>
  <c r="G561" i="11"/>
  <c r="H561" i="11" s="1"/>
  <c r="A563" i="10"/>
  <c r="B562" i="10"/>
  <c r="F564" i="11" l="1"/>
  <c r="C565" i="11"/>
  <c r="F562" i="10"/>
  <c r="G562" i="10" s="1"/>
  <c r="H562" i="10" s="1"/>
  <c r="C563" i="10"/>
  <c r="B563" i="11"/>
  <c r="I563" i="11" s="1"/>
  <c r="A564" i="11"/>
  <c r="G562" i="11"/>
  <c r="H562" i="11" s="1"/>
  <c r="A564" i="10"/>
  <c r="B563" i="10"/>
  <c r="C566" i="11" l="1"/>
  <c r="F565" i="11"/>
  <c r="C564" i="10"/>
  <c r="F563" i="10"/>
  <c r="G563" i="10" s="1"/>
  <c r="H563" i="10" s="1"/>
  <c r="B564" i="11"/>
  <c r="I564" i="11" s="1"/>
  <c r="A565" i="11"/>
  <c r="G563" i="11"/>
  <c r="H563" i="11" s="1"/>
  <c r="B564" i="10"/>
  <c r="A565" i="10"/>
  <c r="F566" i="11" l="1"/>
  <c r="C567" i="11"/>
  <c r="C565" i="10"/>
  <c r="F564" i="10"/>
  <c r="G564" i="10" s="1"/>
  <c r="H564" i="10" s="1"/>
  <c r="G564" i="11"/>
  <c r="H564" i="11" s="1"/>
  <c r="B565" i="11"/>
  <c r="I565" i="11" s="1"/>
  <c r="A566" i="11"/>
  <c r="B565" i="10"/>
  <c r="A566" i="10"/>
  <c r="F567" i="11" l="1"/>
  <c r="C568" i="11"/>
  <c r="C566" i="10"/>
  <c r="F565" i="10"/>
  <c r="G565" i="10" s="1"/>
  <c r="H565" i="10" s="1"/>
  <c r="G565" i="11"/>
  <c r="H565" i="11" s="1"/>
  <c r="B566" i="11"/>
  <c r="I566" i="11" s="1"/>
  <c r="A567" i="11"/>
  <c r="A567" i="10"/>
  <c r="B566" i="10"/>
  <c r="F568" i="11" l="1"/>
  <c r="C569" i="11"/>
  <c r="F566" i="10"/>
  <c r="G566" i="10" s="1"/>
  <c r="H566" i="10" s="1"/>
  <c r="C567" i="10"/>
  <c r="G566" i="11"/>
  <c r="H566" i="11" s="1"/>
  <c r="B567" i="11"/>
  <c r="I567" i="11" s="1"/>
  <c r="A568" i="11"/>
  <c r="B567" i="10"/>
  <c r="A568" i="10"/>
  <c r="C570" i="11" l="1"/>
  <c r="F569" i="11"/>
  <c r="C568" i="10"/>
  <c r="F567" i="10"/>
  <c r="G567" i="10" s="1"/>
  <c r="H567" i="10" s="1"/>
  <c r="G567" i="11"/>
  <c r="H567" i="11" s="1"/>
  <c r="B568" i="11"/>
  <c r="I568" i="11" s="1"/>
  <c r="A569" i="11"/>
  <c r="A569" i="10"/>
  <c r="B568" i="10"/>
  <c r="F570" i="11" l="1"/>
  <c r="C571" i="11"/>
  <c r="F568" i="10"/>
  <c r="G568" i="10" s="1"/>
  <c r="H568" i="10" s="1"/>
  <c r="C569" i="10"/>
  <c r="G568" i="11"/>
  <c r="H568" i="11" s="1"/>
  <c r="B569" i="11"/>
  <c r="I569" i="11" s="1"/>
  <c r="A570" i="11"/>
  <c r="B569" i="10"/>
  <c r="A570" i="10"/>
  <c r="C572" i="11" l="1"/>
  <c r="F571" i="11"/>
  <c r="F569" i="10"/>
  <c r="C570" i="10"/>
  <c r="G569" i="10"/>
  <c r="H569" i="10" s="1"/>
  <c r="B570" i="11"/>
  <c r="I570" i="11" s="1"/>
  <c r="A571" i="11"/>
  <c r="G569" i="11"/>
  <c r="H569" i="11" s="1"/>
  <c r="A571" i="10"/>
  <c r="B570" i="10"/>
  <c r="F572" i="11" l="1"/>
  <c r="C573" i="11"/>
  <c r="F570" i="10"/>
  <c r="G570" i="10" s="1"/>
  <c r="H570" i="10" s="1"/>
  <c r="C571" i="10"/>
  <c r="B571" i="11"/>
  <c r="I571" i="11" s="1"/>
  <c r="A572" i="11"/>
  <c r="G570" i="11"/>
  <c r="H570" i="11" s="1"/>
  <c r="A572" i="10"/>
  <c r="B571" i="10"/>
  <c r="C574" i="11" l="1"/>
  <c r="F573" i="11"/>
  <c r="C572" i="10"/>
  <c r="F571" i="10"/>
  <c r="G571" i="10" s="1"/>
  <c r="H571" i="10" s="1"/>
  <c r="B572" i="11"/>
  <c r="I572" i="11" s="1"/>
  <c r="A573" i="11"/>
  <c r="G571" i="11"/>
  <c r="H571" i="11" s="1"/>
  <c r="B572" i="10"/>
  <c r="A573" i="10"/>
  <c r="C575" i="11" l="1"/>
  <c r="F574" i="11"/>
  <c r="C573" i="10"/>
  <c r="F572" i="10"/>
  <c r="G572" i="10" s="1"/>
  <c r="H572" i="10" s="1"/>
  <c r="B573" i="11"/>
  <c r="I573" i="11" s="1"/>
  <c r="A574" i="11"/>
  <c r="G572" i="11"/>
  <c r="H572" i="11" s="1"/>
  <c r="B573" i="10"/>
  <c r="A574" i="10"/>
  <c r="F575" i="11" l="1"/>
  <c r="C576" i="11"/>
  <c r="C574" i="10"/>
  <c r="F573" i="10"/>
  <c r="G573" i="10" s="1"/>
  <c r="H573" i="10" s="1"/>
  <c r="G573" i="11"/>
  <c r="H573" i="11" s="1"/>
  <c r="B574" i="11"/>
  <c r="I574" i="11" s="1"/>
  <c r="A575" i="11"/>
  <c r="B574" i="10"/>
  <c r="A575" i="10"/>
  <c r="F576" i="11" l="1"/>
  <c r="C577" i="11"/>
  <c r="F574" i="10"/>
  <c r="G574" i="10" s="1"/>
  <c r="H574" i="10" s="1"/>
  <c r="C575" i="10"/>
  <c r="G574" i="11"/>
  <c r="H574" i="11" s="1"/>
  <c r="B575" i="11"/>
  <c r="I575" i="11" s="1"/>
  <c r="A576" i="11"/>
  <c r="A576" i="10"/>
  <c r="B575" i="10"/>
  <c r="F577" i="11" l="1"/>
  <c r="C578" i="11"/>
  <c r="C576" i="10"/>
  <c r="F575" i="10"/>
  <c r="G575" i="10" s="1"/>
  <c r="H575" i="10" s="1"/>
  <c r="G575" i="11"/>
  <c r="H575" i="11" s="1"/>
  <c r="B576" i="11"/>
  <c r="I576" i="11" s="1"/>
  <c r="A577" i="11"/>
  <c r="B576" i="10"/>
  <c r="A577" i="10"/>
  <c r="C579" i="11" l="1"/>
  <c r="F578" i="11"/>
  <c r="C577" i="10"/>
  <c r="F576" i="10"/>
  <c r="G576" i="10" s="1"/>
  <c r="H576" i="10" s="1"/>
  <c r="G576" i="11"/>
  <c r="H576" i="11" s="1"/>
  <c r="B577" i="11"/>
  <c r="I577" i="11" s="1"/>
  <c r="A578" i="11"/>
  <c r="B577" i="10"/>
  <c r="A578" i="10"/>
  <c r="C580" i="11" l="1"/>
  <c r="F579" i="11"/>
  <c r="C578" i="10"/>
  <c r="F577" i="10"/>
  <c r="G577" i="10" s="1"/>
  <c r="H577" i="10" s="1"/>
  <c r="G577" i="11"/>
  <c r="H577" i="11" s="1"/>
  <c r="B578" i="11"/>
  <c r="I578" i="11" s="1"/>
  <c r="A579" i="11"/>
  <c r="A579" i="10"/>
  <c r="B578" i="10"/>
  <c r="C581" i="11" l="1"/>
  <c r="F580" i="11"/>
  <c r="C579" i="10"/>
  <c r="F578" i="10"/>
  <c r="G578" i="10" s="1"/>
  <c r="H578" i="10" s="1"/>
  <c r="G578" i="11"/>
  <c r="H578" i="11" s="1"/>
  <c r="B579" i="11"/>
  <c r="I579" i="11" s="1"/>
  <c r="A580" i="11"/>
  <c r="A580" i="10"/>
  <c r="B579" i="10"/>
  <c r="F581" i="11" l="1"/>
  <c r="C582" i="11"/>
  <c r="F579" i="10"/>
  <c r="G579" i="10" s="1"/>
  <c r="H579" i="10" s="1"/>
  <c r="C580" i="10"/>
  <c r="G579" i="11"/>
  <c r="H579" i="11" s="1"/>
  <c r="B580" i="11"/>
  <c r="I580" i="11" s="1"/>
  <c r="A581" i="11"/>
  <c r="B580" i="10"/>
  <c r="A581" i="10"/>
  <c r="C583" i="11" l="1"/>
  <c r="F582" i="11"/>
  <c r="F580" i="10"/>
  <c r="G580" i="10" s="1"/>
  <c r="H580" i="10" s="1"/>
  <c r="C581" i="10"/>
  <c r="G580" i="11"/>
  <c r="H580" i="11" s="1"/>
  <c r="B581" i="11"/>
  <c r="I581" i="11" s="1"/>
  <c r="A582" i="11"/>
  <c r="B581" i="10"/>
  <c r="A582" i="10"/>
  <c r="C584" i="11" l="1"/>
  <c r="F583" i="11"/>
  <c r="C582" i="10"/>
  <c r="F581" i="10"/>
  <c r="G581" i="10" s="1"/>
  <c r="H581" i="10" s="1"/>
  <c r="G581" i="11"/>
  <c r="H581" i="11" s="1"/>
  <c r="B582" i="11"/>
  <c r="I582" i="11" s="1"/>
  <c r="A583" i="11"/>
  <c r="A583" i="10"/>
  <c r="B582" i="10"/>
  <c r="C585" i="11" l="1"/>
  <c r="F584" i="11"/>
  <c r="C583" i="10"/>
  <c r="F582" i="10"/>
  <c r="G582" i="10" s="1"/>
  <c r="H582" i="10" s="1"/>
  <c r="G582" i="11"/>
  <c r="H582" i="11" s="1"/>
  <c r="B583" i="11"/>
  <c r="I583" i="11" s="1"/>
  <c r="A584" i="11"/>
  <c r="A584" i="10"/>
  <c r="B583" i="10"/>
  <c r="F585" i="11" l="1"/>
  <c r="C586" i="11"/>
  <c r="F583" i="10"/>
  <c r="G583" i="10" s="1"/>
  <c r="H583" i="10" s="1"/>
  <c r="C584" i="10"/>
  <c r="B584" i="11"/>
  <c r="I584" i="11" s="1"/>
  <c r="A585" i="11"/>
  <c r="G583" i="11"/>
  <c r="H583" i="11" s="1"/>
  <c r="A585" i="10"/>
  <c r="B584" i="10"/>
  <c r="C587" i="11" l="1"/>
  <c r="F586" i="11"/>
  <c r="F584" i="10"/>
  <c r="G584" i="10" s="1"/>
  <c r="H584" i="10" s="1"/>
  <c r="C585" i="10"/>
  <c r="G584" i="11"/>
  <c r="H584" i="11" s="1"/>
  <c r="B585" i="11"/>
  <c r="I585" i="11" s="1"/>
  <c r="A586" i="11"/>
  <c r="B585" i="10"/>
  <c r="A586" i="10"/>
  <c r="C588" i="11" l="1"/>
  <c r="F587" i="11"/>
  <c r="F585" i="10"/>
  <c r="G585" i="10" s="1"/>
  <c r="H585" i="10" s="1"/>
  <c r="C586" i="10"/>
  <c r="G585" i="11"/>
  <c r="H585" i="11" s="1"/>
  <c r="B586" i="11"/>
  <c r="I586" i="11" s="1"/>
  <c r="A587" i="11"/>
  <c r="A587" i="10"/>
  <c r="B586" i="10"/>
  <c r="C589" i="11" l="1"/>
  <c r="F588" i="11"/>
  <c r="F586" i="10"/>
  <c r="G586" i="10" s="1"/>
  <c r="H586" i="10" s="1"/>
  <c r="C587" i="10"/>
  <c r="G586" i="11"/>
  <c r="H586" i="11" s="1"/>
  <c r="B587" i="11"/>
  <c r="I587" i="11" s="1"/>
  <c r="A588" i="11"/>
  <c r="A588" i="10"/>
  <c r="B587" i="10"/>
  <c r="F589" i="11" l="1"/>
  <c r="C590" i="11"/>
  <c r="C588" i="10"/>
  <c r="F587" i="10"/>
  <c r="G587" i="10" s="1"/>
  <c r="H587" i="10" s="1"/>
  <c r="G587" i="11"/>
  <c r="H587" i="11" s="1"/>
  <c r="B588" i="11"/>
  <c r="I588" i="11" s="1"/>
  <c r="A589" i="11"/>
  <c r="B588" i="10"/>
  <c r="A589" i="10"/>
  <c r="F590" i="11" l="1"/>
  <c r="C591" i="11"/>
  <c r="C589" i="10"/>
  <c r="F588" i="10"/>
  <c r="G588" i="10" s="1"/>
  <c r="H588" i="10" s="1"/>
  <c r="G588" i="11"/>
  <c r="H588" i="11" s="1"/>
  <c r="B589" i="11"/>
  <c r="I589" i="11" s="1"/>
  <c r="A590" i="11"/>
  <c r="B589" i="10"/>
  <c r="A590" i="10"/>
  <c r="C592" i="11" l="1"/>
  <c r="F591" i="11"/>
  <c r="C590" i="10"/>
  <c r="F589" i="10"/>
  <c r="G589" i="10" s="1"/>
  <c r="H589" i="10" s="1"/>
  <c r="G589" i="11"/>
  <c r="H589" i="11" s="1"/>
  <c r="B590" i="11"/>
  <c r="I590" i="11" s="1"/>
  <c r="A591" i="11"/>
  <c r="B590" i="10"/>
  <c r="A591" i="10"/>
  <c r="C593" i="11" l="1"/>
  <c r="F592" i="11"/>
  <c r="F590" i="10"/>
  <c r="C591" i="10"/>
  <c r="G590" i="10"/>
  <c r="H590" i="10" s="1"/>
  <c r="G590" i="11"/>
  <c r="H590" i="11" s="1"/>
  <c r="B591" i="11"/>
  <c r="I591" i="11" s="1"/>
  <c r="A592" i="11"/>
  <c r="B591" i="10"/>
  <c r="A592" i="10"/>
  <c r="F593" i="11" l="1"/>
  <c r="C594" i="11"/>
  <c r="F591" i="10"/>
  <c r="G591" i="10" s="1"/>
  <c r="H591" i="10" s="1"/>
  <c r="C592" i="10"/>
  <c r="G591" i="11"/>
  <c r="H591" i="11" s="1"/>
  <c r="B592" i="11"/>
  <c r="I592" i="11" s="1"/>
  <c r="A593" i="11"/>
  <c r="B592" i="10"/>
  <c r="A593" i="10"/>
  <c r="F594" i="11" l="1"/>
  <c r="C595" i="11"/>
  <c r="C593" i="10"/>
  <c r="F592" i="10"/>
  <c r="G592" i="10" s="1"/>
  <c r="H592" i="10" s="1"/>
  <c r="G593" i="11"/>
  <c r="G592" i="11"/>
  <c r="H592" i="11" s="1"/>
  <c r="B593" i="11"/>
  <c r="I593" i="11" s="1"/>
  <c r="A594" i="11"/>
  <c r="B593" i="10"/>
  <c r="A594" i="10"/>
  <c r="H593" i="11" l="1"/>
  <c r="F595" i="11"/>
  <c r="C596" i="11"/>
  <c r="F593" i="10"/>
  <c r="G593" i="10" s="1"/>
  <c r="H593" i="10" s="1"/>
  <c r="C594" i="10"/>
  <c r="B594" i="11"/>
  <c r="I594" i="11" s="1"/>
  <c r="A595" i="11"/>
  <c r="G594" i="11"/>
  <c r="H594" i="11" s="1"/>
  <c r="A595" i="10"/>
  <c r="B594" i="10"/>
  <c r="C597" i="11" l="1"/>
  <c r="F596" i="11"/>
  <c r="C595" i="10"/>
  <c r="F594" i="10"/>
  <c r="G594" i="10" s="1"/>
  <c r="H594" i="10" s="1"/>
  <c r="B595" i="11"/>
  <c r="I595" i="11" s="1"/>
  <c r="A596" i="11"/>
  <c r="A596" i="10"/>
  <c r="B595" i="10"/>
  <c r="C598" i="11" l="1"/>
  <c r="F597" i="11"/>
  <c r="F595" i="10"/>
  <c r="G595" i="10" s="1"/>
  <c r="H595" i="10" s="1"/>
  <c r="C596" i="10"/>
  <c r="B596" i="11"/>
  <c r="I596" i="11" s="1"/>
  <c r="A597" i="11"/>
  <c r="G595" i="11"/>
  <c r="H595" i="11" s="1"/>
  <c r="B596" i="10"/>
  <c r="A597" i="10"/>
  <c r="C599" i="11" l="1"/>
  <c r="F598" i="11"/>
  <c r="F596" i="10"/>
  <c r="G596" i="10" s="1"/>
  <c r="H596" i="10" s="1"/>
  <c r="C597" i="10"/>
  <c r="B597" i="11"/>
  <c r="I597" i="11" s="1"/>
  <c r="A598" i="11"/>
  <c r="G596" i="11"/>
  <c r="H596" i="11" s="1"/>
  <c r="B597" i="10"/>
  <c r="A598" i="10"/>
  <c r="C600" i="11" l="1"/>
  <c r="F599" i="11"/>
  <c r="C598" i="10"/>
  <c r="F597" i="10"/>
  <c r="G597" i="10" s="1"/>
  <c r="H597" i="10" s="1"/>
  <c r="B598" i="11"/>
  <c r="I598" i="11" s="1"/>
  <c r="A599" i="11"/>
  <c r="G597" i="11"/>
  <c r="H597" i="11" s="1"/>
  <c r="B598" i="10"/>
  <c r="A599" i="10"/>
  <c r="C601" i="11" l="1"/>
  <c r="F600" i="11"/>
  <c r="F598" i="10"/>
  <c r="G598" i="10" s="1"/>
  <c r="H598" i="10" s="1"/>
  <c r="C599" i="10"/>
  <c r="B599" i="11"/>
  <c r="I599" i="11" s="1"/>
  <c r="A600" i="11"/>
  <c r="G598" i="11"/>
  <c r="H598" i="11" s="1"/>
  <c r="B599" i="10"/>
  <c r="A600" i="10"/>
  <c r="F601" i="11" l="1"/>
  <c r="C602" i="11"/>
  <c r="F599" i="10"/>
  <c r="G599" i="10" s="1"/>
  <c r="H599" i="10" s="1"/>
  <c r="C600" i="10"/>
  <c r="G599" i="11"/>
  <c r="H599" i="11" s="1"/>
  <c r="B600" i="11"/>
  <c r="I600" i="11" s="1"/>
  <c r="A601" i="11"/>
  <c r="G600" i="11"/>
  <c r="B600" i="10"/>
  <c r="A601" i="10"/>
  <c r="C603" i="11" l="1"/>
  <c r="F602" i="11"/>
  <c r="H600" i="11"/>
  <c r="C601" i="10"/>
  <c r="F600" i="10"/>
  <c r="G600" i="10" s="1"/>
  <c r="H600" i="10" s="1"/>
  <c r="B601" i="11"/>
  <c r="I601" i="11" s="1"/>
  <c r="A602" i="11"/>
  <c r="B601" i="10"/>
  <c r="A602" i="10"/>
  <c r="F603" i="11" l="1"/>
  <c r="C604" i="11"/>
  <c r="F601" i="10"/>
  <c r="G601" i="10" s="1"/>
  <c r="H601" i="10" s="1"/>
  <c r="C602" i="10"/>
  <c r="B602" i="11"/>
  <c r="I602" i="11" s="1"/>
  <c r="A603" i="11"/>
  <c r="G601" i="11"/>
  <c r="H601" i="11" s="1"/>
  <c r="A603" i="10"/>
  <c r="B602" i="10"/>
  <c r="F604" i="11" l="1"/>
  <c r="C605" i="11"/>
  <c r="F602" i="10"/>
  <c r="G602" i="10" s="1"/>
  <c r="H602" i="10" s="1"/>
  <c r="C603" i="10"/>
  <c r="B603" i="11"/>
  <c r="I603" i="11" s="1"/>
  <c r="A604" i="11"/>
  <c r="G602" i="11"/>
  <c r="H602" i="11" s="1"/>
  <c r="A604" i="10"/>
  <c r="B603" i="10"/>
  <c r="F605" i="11" l="1"/>
  <c r="C606" i="11"/>
  <c r="F603" i="10"/>
  <c r="G603" i="10" s="1"/>
  <c r="H603" i="10" s="1"/>
  <c r="C604" i="10"/>
  <c r="B604" i="11"/>
  <c r="I604" i="11" s="1"/>
  <c r="A605" i="11"/>
  <c r="G603" i="11"/>
  <c r="H603" i="11" s="1"/>
  <c r="B604" i="10"/>
  <c r="A605" i="10"/>
  <c r="C607" i="11" l="1"/>
  <c r="F606" i="11"/>
  <c r="C605" i="10"/>
  <c r="F604" i="10"/>
  <c r="G604" i="10" s="1"/>
  <c r="H604" i="10" s="1"/>
  <c r="B605" i="11"/>
  <c r="I605" i="11" s="1"/>
  <c r="A606" i="11"/>
  <c r="G604" i="11"/>
  <c r="H604" i="11" s="1"/>
  <c r="B605" i="10"/>
  <c r="A606" i="10"/>
  <c r="F607" i="11" l="1"/>
  <c r="C608" i="11"/>
  <c r="C606" i="10"/>
  <c r="F605" i="10"/>
  <c r="G605" i="10" s="1"/>
  <c r="H605" i="10" s="1"/>
  <c r="B606" i="11"/>
  <c r="I606" i="11" s="1"/>
  <c r="A607" i="11"/>
  <c r="G605" i="11"/>
  <c r="H605" i="11" s="1"/>
  <c r="B606" i="10"/>
  <c r="A607" i="10"/>
  <c r="C609" i="11" l="1"/>
  <c r="F608" i="11"/>
  <c r="C607" i="10"/>
  <c r="F606" i="10"/>
  <c r="G606" i="10" s="1"/>
  <c r="H606" i="10" s="1"/>
  <c r="G606" i="11"/>
  <c r="H606" i="11" s="1"/>
  <c r="B607" i="11"/>
  <c r="I607" i="11" s="1"/>
  <c r="A608" i="11"/>
  <c r="B607" i="10"/>
  <c r="A608" i="10"/>
  <c r="F609" i="11" l="1"/>
  <c r="C610" i="11"/>
  <c r="F607" i="10"/>
  <c r="G607" i="10" s="1"/>
  <c r="H607" i="10" s="1"/>
  <c r="C608" i="10"/>
  <c r="G607" i="11"/>
  <c r="H607" i="11" s="1"/>
  <c r="B608" i="11"/>
  <c r="I608" i="11" s="1"/>
  <c r="A609" i="11"/>
  <c r="B608" i="10"/>
  <c r="A609" i="10"/>
  <c r="C611" i="11" l="1"/>
  <c r="F610" i="11"/>
  <c r="F608" i="10"/>
  <c r="G608" i="10" s="1"/>
  <c r="H608" i="10" s="1"/>
  <c r="C609" i="10"/>
  <c r="G608" i="11"/>
  <c r="H608" i="11" s="1"/>
  <c r="B609" i="11"/>
  <c r="I609" i="11" s="1"/>
  <c r="A610" i="11"/>
  <c r="B609" i="10"/>
  <c r="A610" i="10"/>
  <c r="C612" i="11" l="1"/>
  <c r="F611" i="11"/>
  <c r="F609" i="10"/>
  <c r="G609" i="10" s="1"/>
  <c r="H609" i="10" s="1"/>
  <c r="C610" i="10"/>
  <c r="G609" i="11"/>
  <c r="H609" i="11" s="1"/>
  <c r="B610" i="11"/>
  <c r="I610" i="11" s="1"/>
  <c r="A611" i="11"/>
  <c r="A611" i="10"/>
  <c r="B610" i="10"/>
  <c r="F612" i="11" l="1"/>
  <c r="C613" i="11"/>
  <c r="F610" i="10"/>
  <c r="G610" i="10" s="1"/>
  <c r="C611" i="10"/>
  <c r="H610" i="10"/>
  <c r="G610" i="11"/>
  <c r="H610" i="11" s="1"/>
  <c r="B611" i="11"/>
  <c r="I611" i="11" s="1"/>
  <c r="A612" i="11"/>
  <c r="A612" i="10"/>
  <c r="B611" i="10"/>
  <c r="F613" i="11" l="1"/>
  <c r="C614" i="11"/>
  <c r="F611" i="10"/>
  <c r="G611" i="10" s="1"/>
  <c r="H611" i="10" s="1"/>
  <c r="C612" i="10"/>
  <c r="G611" i="11"/>
  <c r="H611" i="11" s="1"/>
  <c r="B612" i="11"/>
  <c r="I612" i="11" s="1"/>
  <c r="A613" i="11"/>
  <c r="B612" i="10"/>
  <c r="A613" i="10"/>
  <c r="F614" i="11" l="1"/>
  <c r="C615" i="11"/>
  <c r="C613" i="10"/>
  <c r="F612" i="10"/>
  <c r="G612" i="10" s="1"/>
  <c r="H612" i="10" s="1"/>
  <c r="G612" i="11"/>
  <c r="H612" i="11" s="1"/>
  <c r="B613" i="11"/>
  <c r="I613" i="11" s="1"/>
  <c r="A614" i="11"/>
  <c r="B613" i="10"/>
  <c r="A614" i="10"/>
  <c r="C616" i="11" l="1"/>
  <c r="F615" i="11"/>
  <c r="C614" i="10"/>
  <c r="F613" i="10"/>
  <c r="G613" i="10" s="1"/>
  <c r="H613" i="10" s="1"/>
  <c r="G613" i="11"/>
  <c r="H613" i="11" s="1"/>
  <c r="B614" i="11"/>
  <c r="I614" i="11" s="1"/>
  <c r="G614" i="11" s="1"/>
  <c r="A615" i="11"/>
  <c r="B614" i="10"/>
  <c r="A615" i="10"/>
  <c r="H614" i="11" l="1"/>
  <c r="F616" i="11"/>
  <c r="C617" i="11"/>
  <c r="C615" i="10"/>
  <c r="F614" i="10"/>
  <c r="G614" i="10" s="1"/>
  <c r="H614" i="10" s="1"/>
  <c r="B615" i="11"/>
  <c r="I615" i="11" s="1"/>
  <c r="G615" i="11" s="1"/>
  <c r="A616" i="11"/>
  <c r="B615" i="10"/>
  <c r="A616" i="10"/>
  <c r="H615" i="11" l="1"/>
  <c r="F617" i="11"/>
  <c r="C618" i="11"/>
  <c r="F615" i="10"/>
  <c r="G615" i="10" s="1"/>
  <c r="H615" i="10" s="1"/>
  <c r="C616" i="10"/>
  <c r="B616" i="11"/>
  <c r="I616" i="11" s="1"/>
  <c r="G616" i="11" s="1"/>
  <c r="A617" i="11"/>
  <c r="B616" i="10"/>
  <c r="A617" i="10"/>
  <c r="H616" i="11" l="1"/>
  <c r="C619" i="11"/>
  <c r="F618" i="11"/>
  <c r="C617" i="10"/>
  <c r="F616" i="10"/>
  <c r="G616" i="10" s="1"/>
  <c r="H616" i="10" s="1"/>
  <c r="B617" i="11"/>
  <c r="I617" i="11" s="1"/>
  <c r="G617" i="11" s="1"/>
  <c r="H617" i="11" s="1"/>
  <c r="A618" i="11"/>
  <c r="B617" i="10"/>
  <c r="A618" i="10"/>
  <c r="F619" i="11" l="1"/>
  <c r="C620" i="11"/>
  <c r="F617" i="10"/>
  <c r="G617" i="10" s="1"/>
  <c r="H617" i="10" s="1"/>
  <c r="C618" i="10"/>
  <c r="B618" i="11"/>
  <c r="I618" i="11" s="1"/>
  <c r="G618" i="11" s="1"/>
  <c r="H618" i="11" s="1"/>
  <c r="A619" i="11"/>
  <c r="A619" i="10"/>
  <c r="B618" i="10"/>
  <c r="C621" i="11" l="1"/>
  <c r="F620" i="11"/>
  <c r="C619" i="10"/>
  <c r="F618" i="10"/>
  <c r="G618" i="10" s="1"/>
  <c r="H618" i="10" s="1"/>
  <c r="B619" i="11"/>
  <c r="I619" i="11" s="1"/>
  <c r="A620" i="11"/>
  <c r="A620" i="10"/>
  <c r="B619" i="10"/>
  <c r="C622" i="11" l="1"/>
  <c r="F621" i="11"/>
  <c r="F619" i="10"/>
  <c r="G619" i="10" s="1"/>
  <c r="H619" i="10" s="1"/>
  <c r="C620" i="10"/>
  <c r="G619" i="11"/>
  <c r="H619" i="11" s="1"/>
  <c r="B620" i="11"/>
  <c r="I620" i="11" s="1"/>
  <c r="A621" i="11"/>
  <c r="B620" i="10"/>
  <c r="A621" i="10"/>
  <c r="C623" i="11" l="1"/>
  <c r="F622" i="11"/>
  <c r="C621" i="10"/>
  <c r="F620" i="10"/>
  <c r="G620" i="10" s="1"/>
  <c r="H620" i="10" s="1"/>
  <c r="B621" i="11"/>
  <c r="I621" i="11" s="1"/>
  <c r="G621" i="11" s="1"/>
  <c r="A622" i="11"/>
  <c r="G620" i="11"/>
  <c r="H620" i="11" s="1"/>
  <c r="B621" i="10"/>
  <c r="A622" i="10"/>
  <c r="F623" i="11" l="1"/>
  <c r="C624" i="11"/>
  <c r="C622" i="10"/>
  <c r="F621" i="10"/>
  <c r="G621" i="10" s="1"/>
  <c r="H621" i="10" s="1"/>
  <c r="B622" i="11"/>
  <c r="I622" i="11" s="1"/>
  <c r="A623" i="11"/>
  <c r="H621" i="11"/>
  <c r="B622" i="10"/>
  <c r="A623" i="10"/>
  <c r="F624" i="11" l="1"/>
  <c r="C625" i="11"/>
  <c r="C623" i="10"/>
  <c r="F622" i="10"/>
  <c r="G622" i="10" s="1"/>
  <c r="H622" i="10" s="1"/>
  <c r="B623" i="11"/>
  <c r="I623" i="11" s="1"/>
  <c r="A624" i="11"/>
  <c r="G622" i="11"/>
  <c r="H622" i="11" s="1"/>
  <c r="B623" i="10"/>
  <c r="A624" i="10"/>
  <c r="C626" i="11" l="1"/>
  <c r="F625" i="11"/>
  <c r="F623" i="10"/>
  <c r="G623" i="10" s="1"/>
  <c r="H623" i="10" s="1"/>
  <c r="C624" i="10"/>
  <c r="B624" i="11"/>
  <c r="I624" i="11" s="1"/>
  <c r="A625" i="11"/>
  <c r="G623" i="11"/>
  <c r="H623" i="11" s="1"/>
  <c r="B624" i="10"/>
  <c r="A625" i="10"/>
  <c r="C627" i="11" l="1"/>
  <c r="F626" i="11"/>
  <c r="F624" i="10"/>
  <c r="G624" i="10" s="1"/>
  <c r="H624" i="10" s="1"/>
  <c r="C625" i="10"/>
  <c r="B625" i="11"/>
  <c r="I625" i="11" s="1"/>
  <c r="A626" i="11"/>
  <c r="G624" i="11"/>
  <c r="H624" i="11" s="1"/>
  <c r="B625" i="10"/>
  <c r="A626" i="10"/>
  <c r="F627" i="11" l="1"/>
  <c r="C628" i="11"/>
  <c r="C626" i="10"/>
  <c r="F625" i="10"/>
  <c r="G625" i="10" s="1"/>
  <c r="H625" i="10" s="1"/>
  <c r="G625" i="11"/>
  <c r="H625" i="11" s="1"/>
  <c r="B626" i="11"/>
  <c r="I626" i="11" s="1"/>
  <c r="A627" i="11"/>
  <c r="A627" i="10"/>
  <c r="B626" i="10"/>
  <c r="F628" i="11" l="1"/>
  <c r="C629" i="11"/>
  <c r="F626" i="10"/>
  <c r="G626" i="10" s="1"/>
  <c r="H626" i="10" s="1"/>
  <c r="C627" i="10"/>
  <c r="B627" i="11"/>
  <c r="I627" i="11" s="1"/>
  <c r="A628" i="11"/>
  <c r="G626" i="11"/>
  <c r="H626" i="11" s="1"/>
  <c r="A628" i="10"/>
  <c r="B627" i="10"/>
  <c r="F629" i="11" l="1"/>
  <c r="C630" i="11"/>
  <c r="F627" i="10"/>
  <c r="G627" i="10" s="1"/>
  <c r="H627" i="10" s="1"/>
  <c r="C628" i="10"/>
  <c r="B628" i="11"/>
  <c r="I628" i="11" s="1"/>
  <c r="A629" i="11"/>
  <c r="G628" i="11"/>
  <c r="G627" i="11"/>
  <c r="H627" i="11" s="1"/>
  <c r="B628" i="10"/>
  <c r="A629" i="10"/>
  <c r="H628" i="11" l="1"/>
  <c r="C631" i="11"/>
  <c r="F630" i="11"/>
  <c r="C629" i="10"/>
  <c r="F628" i="10"/>
  <c r="G628" i="10" s="1"/>
  <c r="H628" i="10" s="1"/>
  <c r="B629" i="11"/>
  <c r="I629" i="11" s="1"/>
  <c r="G629" i="11" s="1"/>
  <c r="A630" i="11"/>
  <c r="B629" i="10"/>
  <c r="A630" i="10"/>
  <c r="H629" i="11" l="1"/>
  <c r="C632" i="11"/>
  <c r="F631" i="11"/>
  <c r="C630" i="10"/>
  <c r="F629" i="10"/>
  <c r="G629" i="10" s="1"/>
  <c r="H629" i="10" s="1"/>
  <c r="B630" i="11"/>
  <c r="I630" i="11" s="1"/>
  <c r="G630" i="11" s="1"/>
  <c r="A631" i="11"/>
  <c r="B630" i="10"/>
  <c r="A631" i="10"/>
  <c r="H630" i="11" l="1"/>
  <c r="C633" i="11"/>
  <c r="F632" i="11"/>
  <c r="C631" i="10"/>
  <c r="F630" i="10"/>
  <c r="G630" i="10" s="1"/>
  <c r="H630" i="10" s="1"/>
  <c r="B631" i="11"/>
  <c r="I631" i="11" s="1"/>
  <c r="A632" i="11"/>
  <c r="B631" i="10"/>
  <c r="A632" i="10"/>
  <c r="C634" i="11" l="1"/>
  <c r="F633" i="11"/>
  <c r="F631" i="10"/>
  <c r="G631" i="10" s="1"/>
  <c r="H631" i="10" s="1"/>
  <c r="C632" i="10"/>
  <c r="G631" i="11"/>
  <c r="H631" i="11" s="1"/>
  <c r="B632" i="11"/>
  <c r="I632" i="11" s="1"/>
  <c r="A633" i="11"/>
  <c r="B632" i="10"/>
  <c r="A633" i="10"/>
  <c r="F634" i="11" l="1"/>
  <c r="C635" i="11"/>
  <c r="F632" i="10"/>
  <c r="G632" i="10" s="1"/>
  <c r="H632" i="10" s="1"/>
  <c r="C633" i="10"/>
  <c r="B633" i="11"/>
  <c r="I633" i="11" s="1"/>
  <c r="A634" i="11"/>
  <c r="G632" i="11"/>
  <c r="H632" i="11" s="1"/>
  <c r="G633" i="11"/>
  <c r="B633" i="10"/>
  <c r="A634" i="10"/>
  <c r="F635" i="11" l="1"/>
  <c r="C636" i="11"/>
  <c r="H633" i="11"/>
  <c r="F633" i="10"/>
  <c r="G633" i="10" s="1"/>
  <c r="H633" i="10" s="1"/>
  <c r="C634" i="10"/>
  <c r="B634" i="11"/>
  <c r="I634" i="11" s="1"/>
  <c r="A635" i="11"/>
  <c r="A635" i="10"/>
  <c r="B634" i="10"/>
  <c r="C637" i="11" l="1"/>
  <c r="F636" i="11"/>
  <c r="F634" i="10"/>
  <c r="C635" i="10"/>
  <c r="G634" i="10"/>
  <c r="H634" i="10" s="1"/>
  <c r="B635" i="11"/>
  <c r="I635" i="11" s="1"/>
  <c r="A636" i="11"/>
  <c r="G634" i="11"/>
  <c r="H634" i="11" s="1"/>
  <c r="A636" i="10"/>
  <c r="B635" i="10"/>
  <c r="F637" i="11" l="1"/>
  <c r="C638" i="11"/>
  <c r="F635" i="10"/>
  <c r="G635" i="10" s="1"/>
  <c r="H635" i="10" s="1"/>
  <c r="C636" i="10"/>
  <c r="B636" i="11"/>
  <c r="I636" i="11" s="1"/>
  <c r="A637" i="11"/>
  <c r="G635" i="11"/>
  <c r="H635" i="11" s="1"/>
  <c r="B636" i="10"/>
  <c r="A637" i="10"/>
  <c r="C639" i="11" l="1"/>
  <c r="F638" i="11"/>
  <c r="F636" i="10"/>
  <c r="G636" i="10" s="1"/>
  <c r="H636" i="10" s="1"/>
  <c r="C637" i="10"/>
  <c r="B637" i="11"/>
  <c r="I637" i="11" s="1"/>
  <c r="G637" i="11" s="1"/>
  <c r="A638" i="11"/>
  <c r="G636" i="11"/>
  <c r="H636" i="11" s="1"/>
  <c r="B637" i="10"/>
  <c r="A638" i="10"/>
  <c r="F639" i="11" l="1"/>
  <c r="C640" i="11"/>
  <c r="H637" i="11"/>
  <c r="C638" i="10"/>
  <c r="F637" i="10"/>
  <c r="G637" i="10" s="1"/>
  <c r="H637" i="10" s="1"/>
  <c r="B638" i="11"/>
  <c r="I638" i="11" s="1"/>
  <c r="G638" i="11" s="1"/>
  <c r="A639" i="11"/>
  <c r="B638" i="10"/>
  <c r="A639" i="10"/>
  <c r="H638" i="11" l="1"/>
  <c r="C641" i="11"/>
  <c r="F640" i="11"/>
  <c r="C639" i="10"/>
  <c r="F638" i="10"/>
  <c r="G638" i="10" s="1"/>
  <c r="H638" i="10" s="1"/>
  <c r="B639" i="11"/>
  <c r="I639" i="11" s="1"/>
  <c r="A640" i="11"/>
  <c r="B639" i="10"/>
  <c r="A640" i="10"/>
  <c r="F641" i="11" l="1"/>
  <c r="C642" i="11"/>
  <c r="F639" i="10"/>
  <c r="G639" i="10" s="1"/>
  <c r="H639" i="10" s="1"/>
  <c r="C640" i="10"/>
  <c r="B640" i="11"/>
  <c r="I640" i="11" s="1"/>
  <c r="A641" i="11"/>
  <c r="G639" i="11"/>
  <c r="H639" i="11" s="1"/>
  <c r="B640" i="10"/>
  <c r="A641" i="10"/>
  <c r="C643" i="11" l="1"/>
  <c r="F642" i="11"/>
  <c r="F640" i="10"/>
  <c r="G640" i="10" s="1"/>
  <c r="H640" i="10" s="1"/>
  <c r="C641" i="10"/>
  <c r="G640" i="11"/>
  <c r="H640" i="11" s="1"/>
  <c r="B641" i="11"/>
  <c r="I641" i="11" s="1"/>
  <c r="G641" i="11" s="1"/>
  <c r="A642" i="11"/>
  <c r="B641" i="10"/>
  <c r="A642" i="10"/>
  <c r="F643" i="11" l="1"/>
  <c r="C644" i="11"/>
  <c r="C642" i="10"/>
  <c r="F641" i="10"/>
  <c r="G641" i="10" s="1"/>
  <c r="H641" i="10" s="1"/>
  <c r="H641" i="11"/>
  <c r="B642" i="11"/>
  <c r="I642" i="11" s="1"/>
  <c r="A643" i="11"/>
  <c r="A643" i="10"/>
  <c r="B642" i="10"/>
  <c r="F644" i="11" l="1"/>
  <c r="C645" i="11"/>
  <c r="F642" i="10"/>
  <c r="G642" i="10" s="1"/>
  <c r="H642" i="10" s="1"/>
  <c r="C643" i="10"/>
  <c r="G642" i="11"/>
  <c r="H642" i="11" s="1"/>
  <c r="B643" i="11"/>
  <c r="I643" i="11" s="1"/>
  <c r="A644" i="11"/>
  <c r="A644" i="10"/>
  <c r="B643" i="10"/>
  <c r="C646" i="11" l="1"/>
  <c r="F645" i="11"/>
  <c r="C644" i="10"/>
  <c r="F643" i="10"/>
  <c r="G643" i="10" s="1"/>
  <c r="H643" i="10" s="1"/>
  <c r="B644" i="11"/>
  <c r="I644" i="11" s="1"/>
  <c r="A645" i="11"/>
  <c r="G643" i="11"/>
  <c r="H643" i="11" s="1"/>
  <c r="B644" i="10"/>
  <c r="A645" i="10"/>
  <c r="C647" i="11" l="1"/>
  <c r="F646" i="11"/>
  <c r="C645" i="10"/>
  <c r="F644" i="10"/>
  <c r="G644" i="10" s="1"/>
  <c r="H644" i="10" s="1"/>
  <c r="B645" i="11"/>
  <c r="I645" i="11" s="1"/>
  <c r="A646" i="11"/>
  <c r="G644" i="11"/>
  <c r="H644" i="11" s="1"/>
  <c r="B645" i="10"/>
  <c r="A646" i="10"/>
  <c r="F647" i="11" l="1"/>
  <c r="C648" i="11"/>
  <c r="C646" i="10"/>
  <c r="F645" i="10"/>
  <c r="G645" i="10" s="1"/>
  <c r="H645" i="10" s="1"/>
  <c r="B646" i="11"/>
  <c r="I646" i="11" s="1"/>
  <c r="A647" i="11"/>
  <c r="G645" i="11"/>
  <c r="H645" i="11" s="1"/>
  <c r="A647" i="10"/>
  <c r="B646" i="10"/>
  <c r="F648" i="11" l="1"/>
  <c r="C649" i="11"/>
  <c r="C647" i="10"/>
  <c r="F646" i="10"/>
  <c r="G646" i="10" s="1"/>
  <c r="H646" i="10" s="1"/>
  <c r="G646" i="11"/>
  <c r="H646" i="11" s="1"/>
  <c r="B647" i="11"/>
  <c r="I647" i="11" s="1"/>
  <c r="A648" i="11"/>
  <c r="A648" i="10"/>
  <c r="B647" i="10"/>
  <c r="C650" i="11" l="1"/>
  <c r="F649" i="11"/>
  <c r="C648" i="10"/>
  <c r="F647" i="10"/>
  <c r="G647" i="10" s="1"/>
  <c r="H647" i="10" s="1"/>
  <c r="B648" i="11"/>
  <c r="I648" i="11" s="1"/>
  <c r="A649" i="11"/>
  <c r="G647" i="11"/>
  <c r="H647" i="11" s="1"/>
  <c r="A649" i="10"/>
  <c r="B648" i="10"/>
  <c r="F650" i="11" l="1"/>
  <c r="C651" i="11"/>
  <c r="C649" i="10"/>
  <c r="F648" i="10"/>
  <c r="G648" i="10" s="1"/>
  <c r="H648" i="10" s="1"/>
  <c r="B649" i="11"/>
  <c r="I649" i="11" s="1"/>
  <c r="A650" i="11"/>
  <c r="G648" i="11"/>
  <c r="H648" i="11" s="1"/>
  <c r="B649" i="10"/>
  <c r="A650" i="10"/>
  <c r="C652" i="11" l="1"/>
  <c r="F651" i="11"/>
  <c r="F649" i="10"/>
  <c r="C650" i="10"/>
  <c r="G649" i="10"/>
  <c r="H649" i="10" s="1"/>
  <c r="B650" i="11"/>
  <c r="I650" i="11" s="1"/>
  <c r="G650" i="11" s="1"/>
  <c r="A651" i="11"/>
  <c r="G649" i="11"/>
  <c r="H649" i="11" s="1"/>
  <c r="B650" i="10"/>
  <c r="A651" i="10"/>
  <c r="H650" i="11" l="1"/>
  <c r="C653" i="11"/>
  <c r="F652" i="11"/>
  <c r="C651" i="10"/>
  <c r="F650" i="10"/>
  <c r="G650" i="10" s="1"/>
  <c r="H650" i="10" s="1"/>
  <c r="B651" i="11"/>
  <c r="I651" i="11" s="1"/>
  <c r="G651" i="11" s="1"/>
  <c r="A652" i="11"/>
  <c r="B651" i="10"/>
  <c r="A652" i="10"/>
  <c r="H651" i="11" l="1"/>
  <c r="C654" i="11"/>
  <c r="F653" i="11"/>
  <c r="F651" i="10"/>
  <c r="G651" i="10" s="1"/>
  <c r="H651" i="10" s="1"/>
  <c r="C652" i="10"/>
  <c r="B652" i="11"/>
  <c r="I652" i="11" s="1"/>
  <c r="A653" i="11"/>
  <c r="A653" i="10"/>
  <c r="B652" i="10"/>
  <c r="F654" i="11" l="1"/>
  <c r="C655" i="11"/>
  <c r="F652" i="10"/>
  <c r="G652" i="10" s="1"/>
  <c r="H652" i="10" s="1"/>
  <c r="C653" i="10"/>
  <c r="G652" i="11"/>
  <c r="H652" i="11" s="1"/>
  <c r="B653" i="11"/>
  <c r="I653" i="11" s="1"/>
  <c r="A654" i="11"/>
  <c r="A654" i="10"/>
  <c r="B653" i="10"/>
  <c r="F655" i="11" l="1"/>
  <c r="C656" i="11"/>
  <c r="C654" i="10"/>
  <c r="F653" i="10"/>
  <c r="G653" i="10" s="1"/>
  <c r="H653" i="10" s="1"/>
  <c r="B654" i="11"/>
  <c r="I654" i="11" s="1"/>
  <c r="A655" i="11"/>
  <c r="G654" i="11"/>
  <c r="G653" i="11"/>
  <c r="H653" i="11" s="1"/>
  <c r="B654" i="10"/>
  <c r="A655" i="10"/>
  <c r="F656" i="11" l="1"/>
  <c r="C657" i="11"/>
  <c r="F654" i="10"/>
  <c r="G654" i="10" s="1"/>
  <c r="H654" i="10" s="1"/>
  <c r="C655" i="10"/>
  <c r="H654" i="11"/>
  <c r="B655" i="11"/>
  <c r="I655" i="11" s="1"/>
  <c r="A656" i="11"/>
  <c r="A656" i="10"/>
  <c r="B655" i="10"/>
  <c r="C658" i="11" l="1"/>
  <c r="F657" i="11"/>
  <c r="C656" i="10"/>
  <c r="F655" i="10"/>
  <c r="G655" i="10" s="1"/>
  <c r="H655" i="10" s="1"/>
  <c r="B656" i="11"/>
  <c r="I656" i="11" s="1"/>
  <c r="A657" i="11"/>
  <c r="G655" i="11"/>
  <c r="H655" i="11" s="1"/>
  <c r="A657" i="10"/>
  <c r="B656" i="10"/>
  <c r="F658" i="11" l="1"/>
  <c r="C659" i="11"/>
  <c r="C657" i="10"/>
  <c r="F656" i="10"/>
  <c r="G656" i="10" s="1"/>
  <c r="H656" i="10" s="1"/>
  <c r="B657" i="11"/>
  <c r="I657" i="11" s="1"/>
  <c r="G657" i="11" s="1"/>
  <c r="A658" i="11"/>
  <c r="G656" i="11"/>
  <c r="H656" i="11" s="1"/>
  <c r="B657" i="10"/>
  <c r="A658" i="10"/>
  <c r="F659" i="11" l="1"/>
  <c r="C660" i="11"/>
  <c r="H657" i="11"/>
  <c r="F657" i="10"/>
  <c r="G657" i="10" s="1"/>
  <c r="H657" i="10" s="1"/>
  <c r="C658" i="10"/>
  <c r="B658" i="11"/>
  <c r="I658" i="11" s="1"/>
  <c r="G658" i="11" s="1"/>
  <c r="A659" i="11"/>
  <c r="B658" i="10"/>
  <c r="A659" i="10"/>
  <c r="H658" i="11" l="1"/>
  <c r="C661" i="11"/>
  <c r="F660" i="11"/>
  <c r="C659" i="10"/>
  <c r="F658" i="10"/>
  <c r="G658" i="10" s="1"/>
  <c r="H658" i="10" s="1"/>
  <c r="B659" i="11"/>
  <c r="I659" i="11" s="1"/>
  <c r="A660" i="11"/>
  <c r="A660" i="10"/>
  <c r="B659" i="10"/>
  <c r="C662" i="11" l="1"/>
  <c r="F661" i="11"/>
  <c r="C660" i="10"/>
  <c r="F659" i="10"/>
  <c r="G659" i="10" s="1"/>
  <c r="H659" i="10" s="1"/>
  <c r="G659" i="11"/>
  <c r="H659" i="11" s="1"/>
  <c r="B660" i="11"/>
  <c r="I660" i="11" s="1"/>
  <c r="A661" i="11"/>
  <c r="B660" i="10"/>
  <c r="A661" i="10"/>
  <c r="F662" i="11" l="1"/>
  <c r="C663" i="11"/>
  <c r="F660" i="10"/>
  <c r="G660" i="10" s="1"/>
  <c r="H660" i="10" s="1"/>
  <c r="C661" i="10"/>
  <c r="B661" i="11"/>
  <c r="I661" i="11" s="1"/>
  <c r="G661" i="11" s="1"/>
  <c r="A662" i="11"/>
  <c r="G660" i="11"/>
  <c r="H660" i="11" s="1"/>
  <c r="A662" i="10"/>
  <c r="B661" i="10"/>
  <c r="C664" i="11" l="1"/>
  <c r="F663" i="11"/>
  <c r="H661" i="11"/>
  <c r="F661" i="10"/>
  <c r="G661" i="10" s="1"/>
  <c r="H661" i="10" s="1"/>
  <c r="C662" i="10"/>
  <c r="B662" i="11"/>
  <c r="I662" i="11" s="1"/>
  <c r="A663" i="11"/>
  <c r="B662" i="10"/>
  <c r="A663" i="10"/>
  <c r="C665" i="11" l="1"/>
  <c r="F664" i="11"/>
  <c r="C663" i="10"/>
  <c r="F662" i="10"/>
  <c r="G662" i="10" s="1"/>
  <c r="H662" i="10" s="1"/>
  <c r="B663" i="11"/>
  <c r="I663" i="11" s="1"/>
  <c r="A664" i="11"/>
  <c r="G662" i="11"/>
  <c r="H662" i="11" s="1"/>
  <c r="A664" i="10"/>
  <c r="B663" i="10"/>
  <c r="F665" i="11" l="1"/>
  <c r="C666" i="11"/>
  <c r="C664" i="10"/>
  <c r="F663" i="10"/>
  <c r="G663" i="10" s="1"/>
  <c r="H663" i="10" s="1"/>
  <c r="B664" i="11"/>
  <c r="I664" i="11" s="1"/>
  <c r="A665" i="11"/>
  <c r="G663" i="11"/>
  <c r="H663" i="11" s="1"/>
  <c r="A665" i="10"/>
  <c r="B664" i="10"/>
  <c r="F666" i="11" l="1"/>
  <c r="C667" i="11"/>
  <c r="F664" i="10"/>
  <c r="G664" i="10" s="1"/>
  <c r="H664" i="10" s="1"/>
  <c r="C665" i="10"/>
  <c r="B665" i="11"/>
  <c r="I665" i="11" s="1"/>
  <c r="A666" i="11"/>
  <c r="G664" i="11"/>
  <c r="H664" i="11" s="1"/>
  <c r="B665" i="10"/>
  <c r="A666" i="10"/>
  <c r="F667" i="11" l="1"/>
  <c r="C668" i="11"/>
  <c r="C666" i="10"/>
  <c r="F665" i="10"/>
  <c r="G665" i="10" s="1"/>
  <c r="H665" i="10" s="1"/>
  <c r="B666" i="11"/>
  <c r="I666" i="11" s="1"/>
  <c r="A667" i="11"/>
  <c r="G665" i="11"/>
  <c r="H665" i="11" s="1"/>
  <c r="B666" i="10"/>
  <c r="A667" i="10"/>
  <c r="F668" i="11" l="1"/>
  <c r="C669" i="11"/>
  <c r="C667" i="10"/>
  <c r="F666" i="10"/>
  <c r="G666" i="10" s="1"/>
  <c r="H666" i="10" s="1"/>
  <c r="B667" i="11"/>
  <c r="I667" i="11" s="1"/>
  <c r="A668" i="11"/>
  <c r="G666" i="11"/>
  <c r="H666" i="11" s="1"/>
  <c r="A668" i="10"/>
  <c r="B667" i="10"/>
  <c r="C670" i="11" l="1"/>
  <c r="F669" i="11"/>
  <c r="F667" i="10"/>
  <c r="G667" i="10" s="1"/>
  <c r="H667" i="10" s="1"/>
  <c r="C668" i="10"/>
  <c r="A669" i="11"/>
  <c r="B668" i="11"/>
  <c r="I668" i="11" s="1"/>
  <c r="G668" i="11" s="1"/>
  <c r="G667" i="11"/>
  <c r="H667" i="11" s="1"/>
  <c r="B668" i="10"/>
  <c r="A669" i="10"/>
  <c r="H668" i="11" l="1"/>
  <c r="F670" i="11"/>
  <c r="C671" i="11"/>
  <c r="F668" i="10"/>
  <c r="G668" i="10" s="1"/>
  <c r="H668" i="10" s="1"/>
  <c r="C669" i="10"/>
  <c r="B669" i="11"/>
  <c r="I669" i="11" s="1"/>
  <c r="A670" i="11"/>
  <c r="B669" i="10"/>
  <c r="A670" i="10"/>
  <c r="C672" i="11" l="1"/>
  <c r="F671" i="11"/>
  <c r="F669" i="10"/>
  <c r="G669" i="10" s="1"/>
  <c r="H669" i="10" s="1"/>
  <c r="C670" i="10"/>
  <c r="B670" i="11"/>
  <c r="I670" i="11" s="1"/>
  <c r="A671" i="11"/>
  <c r="G669" i="11"/>
  <c r="H669" i="11" s="1"/>
  <c r="G670" i="11"/>
  <c r="B670" i="10"/>
  <c r="A671" i="10"/>
  <c r="C673" i="11" l="1"/>
  <c r="F672" i="11"/>
  <c r="H670" i="11"/>
  <c r="C671" i="10"/>
  <c r="F670" i="10"/>
  <c r="G670" i="10" s="1"/>
  <c r="H670" i="10" s="1"/>
  <c r="B671" i="11"/>
  <c r="I671" i="11" s="1"/>
  <c r="A672" i="11"/>
  <c r="A672" i="10"/>
  <c r="B671" i="10"/>
  <c r="C674" i="11" l="1"/>
  <c r="F673" i="11"/>
  <c r="C672" i="10"/>
  <c r="F671" i="10"/>
  <c r="G671" i="10" s="1"/>
  <c r="H671" i="10" s="1"/>
  <c r="B672" i="11"/>
  <c r="I672" i="11" s="1"/>
  <c r="A673" i="11"/>
  <c r="G671" i="11"/>
  <c r="H671" i="11" s="1"/>
  <c r="A673" i="10"/>
  <c r="B672" i="10"/>
  <c r="C675" i="11" l="1"/>
  <c r="F674" i="11"/>
  <c r="C673" i="10"/>
  <c r="F672" i="10"/>
  <c r="G672" i="10" s="1"/>
  <c r="H672" i="10" s="1"/>
  <c r="B673" i="11"/>
  <c r="I673" i="11" s="1"/>
  <c r="A674" i="11"/>
  <c r="G672" i="11"/>
  <c r="H672" i="11" s="1"/>
  <c r="B673" i="10"/>
  <c r="A674" i="10"/>
  <c r="C676" i="11" l="1"/>
  <c r="F675" i="11"/>
  <c r="C674" i="10"/>
  <c r="F673" i="10"/>
  <c r="G673" i="10" s="1"/>
  <c r="H673" i="10" s="1"/>
  <c r="B674" i="11"/>
  <c r="I674" i="11" s="1"/>
  <c r="G674" i="11" s="1"/>
  <c r="A675" i="11"/>
  <c r="G673" i="11"/>
  <c r="H673" i="11" s="1"/>
  <c r="B674" i="10"/>
  <c r="A675" i="10"/>
  <c r="H674" i="11" l="1"/>
  <c r="C677" i="11"/>
  <c r="F676" i="11"/>
  <c r="C675" i="10"/>
  <c r="F674" i="10"/>
  <c r="G674" i="10" s="1"/>
  <c r="H674" i="10" s="1"/>
  <c r="B675" i="11"/>
  <c r="I675" i="11" s="1"/>
  <c r="A676" i="11"/>
  <c r="A676" i="10"/>
  <c r="B675" i="10"/>
  <c r="C678" i="11" l="1"/>
  <c r="F677" i="11"/>
  <c r="F675" i="10"/>
  <c r="G675" i="10" s="1"/>
  <c r="H675" i="10" s="1"/>
  <c r="C676" i="10"/>
  <c r="B676" i="11"/>
  <c r="I676" i="11" s="1"/>
  <c r="A677" i="11"/>
  <c r="G675" i="11"/>
  <c r="H675" i="11" s="1"/>
  <c r="G676" i="11"/>
  <c r="A677" i="10"/>
  <c r="B676" i="10"/>
  <c r="F678" i="11" l="1"/>
  <c r="C679" i="11"/>
  <c r="H676" i="11"/>
  <c r="F676" i="10"/>
  <c r="G676" i="10" s="1"/>
  <c r="H676" i="10" s="1"/>
  <c r="C677" i="10"/>
  <c r="B677" i="11"/>
  <c r="I677" i="11" s="1"/>
  <c r="A678" i="11"/>
  <c r="B677" i="10"/>
  <c r="A678" i="10"/>
  <c r="F679" i="11" l="1"/>
  <c r="C680" i="11"/>
  <c r="F677" i="10"/>
  <c r="G677" i="10" s="1"/>
  <c r="H677" i="10" s="1"/>
  <c r="C678" i="10"/>
  <c r="B678" i="11"/>
  <c r="I678" i="11" s="1"/>
  <c r="G678" i="11" s="1"/>
  <c r="A679" i="11"/>
  <c r="G677" i="11"/>
  <c r="H677" i="11" s="1"/>
  <c r="B678" i="10"/>
  <c r="A679" i="10"/>
  <c r="C681" i="11" l="1"/>
  <c r="F680" i="11"/>
  <c r="C679" i="10"/>
  <c r="F678" i="10"/>
  <c r="G678" i="10" s="1"/>
  <c r="H678" i="10" s="1"/>
  <c r="B679" i="11"/>
  <c r="I679" i="11" s="1"/>
  <c r="A680" i="11"/>
  <c r="G679" i="11"/>
  <c r="H678" i="11"/>
  <c r="A680" i="10"/>
  <c r="B679" i="10"/>
  <c r="H679" i="11" l="1"/>
  <c r="C682" i="11"/>
  <c r="F681" i="11"/>
  <c r="C680" i="10"/>
  <c r="F679" i="10"/>
  <c r="G679" i="10" s="1"/>
  <c r="H679" i="10" s="1"/>
  <c r="B680" i="11"/>
  <c r="I680" i="11" s="1"/>
  <c r="A681" i="11"/>
  <c r="A681" i="10"/>
  <c r="B680" i="10"/>
  <c r="F682" i="11" l="1"/>
  <c r="C683" i="11"/>
  <c r="F680" i="10"/>
  <c r="G680" i="10" s="1"/>
  <c r="H680" i="10" s="1"/>
  <c r="C681" i="10"/>
  <c r="B681" i="11"/>
  <c r="I681" i="11" s="1"/>
  <c r="A682" i="11"/>
  <c r="G680" i="11"/>
  <c r="H680" i="11" s="1"/>
  <c r="B681" i="10"/>
  <c r="A682" i="10"/>
  <c r="C684" i="11" l="1"/>
  <c r="F683" i="11"/>
  <c r="C682" i="10"/>
  <c r="F681" i="10"/>
  <c r="G681" i="10" s="1"/>
  <c r="H681" i="10" s="1"/>
  <c r="B682" i="11"/>
  <c r="I682" i="11" s="1"/>
  <c r="A683" i="11"/>
  <c r="G681" i="11"/>
  <c r="H681" i="11" s="1"/>
  <c r="B682" i="10"/>
  <c r="A683" i="10"/>
  <c r="C685" i="11" l="1"/>
  <c r="F684" i="11"/>
  <c r="C683" i="10"/>
  <c r="F682" i="10"/>
  <c r="G682" i="10" s="1"/>
  <c r="H682" i="10" s="1"/>
  <c r="B683" i="11"/>
  <c r="I683" i="11" s="1"/>
  <c r="A684" i="11"/>
  <c r="G682" i="11"/>
  <c r="H682" i="11" s="1"/>
  <c r="B683" i="10"/>
  <c r="A684" i="10"/>
  <c r="C686" i="11" l="1"/>
  <c r="F685" i="11"/>
  <c r="C684" i="10"/>
  <c r="F683" i="10"/>
  <c r="G683" i="10" s="1"/>
  <c r="H683" i="10" s="1"/>
  <c r="B684" i="11"/>
  <c r="I684" i="11" s="1"/>
  <c r="A685" i="11"/>
  <c r="G683" i="11"/>
  <c r="H683" i="11" s="1"/>
  <c r="B684" i="10"/>
  <c r="A685" i="10"/>
  <c r="F686" i="11" l="1"/>
  <c r="C687" i="11"/>
  <c r="C685" i="10"/>
  <c r="F684" i="10"/>
  <c r="G684" i="10" s="1"/>
  <c r="H684" i="10" s="1"/>
  <c r="B685" i="11"/>
  <c r="I685" i="11" s="1"/>
  <c r="G685" i="11" s="1"/>
  <c r="A686" i="11"/>
  <c r="G684" i="11"/>
  <c r="H684" i="11" s="1"/>
  <c r="B685" i="10"/>
  <c r="A686" i="10"/>
  <c r="F687" i="11" l="1"/>
  <c r="C688" i="11"/>
  <c r="H685" i="11"/>
  <c r="F685" i="10"/>
  <c r="G685" i="10" s="1"/>
  <c r="H685" i="10" s="1"/>
  <c r="C686" i="10"/>
  <c r="B686" i="11"/>
  <c r="I686" i="11" s="1"/>
  <c r="G686" i="11" s="1"/>
  <c r="A687" i="11"/>
  <c r="B686" i="10"/>
  <c r="A687" i="10"/>
  <c r="H686" i="11" l="1"/>
  <c r="C689" i="11"/>
  <c r="F688" i="11"/>
  <c r="F686" i="10"/>
  <c r="G686" i="10" s="1"/>
  <c r="H686" i="10" s="1"/>
  <c r="C687" i="10"/>
  <c r="B687" i="11"/>
  <c r="I687" i="11" s="1"/>
  <c r="A688" i="11"/>
  <c r="A688" i="10"/>
  <c r="B687" i="10"/>
  <c r="C690" i="11" l="1"/>
  <c r="F689" i="11"/>
  <c r="F687" i="10"/>
  <c r="G687" i="10" s="1"/>
  <c r="H687" i="10" s="1"/>
  <c r="C688" i="10"/>
  <c r="B688" i="11"/>
  <c r="I688" i="11" s="1"/>
  <c r="A689" i="11"/>
  <c r="G687" i="11"/>
  <c r="H687" i="11" s="1"/>
  <c r="G688" i="11"/>
  <c r="A689" i="10"/>
  <c r="B688" i="10"/>
  <c r="F690" i="11" l="1"/>
  <c r="C691" i="11"/>
  <c r="H688" i="11"/>
  <c r="F688" i="10"/>
  <c r="G688" i="10" s="1"/>
  <c r="H688" i="10" s="1"/>
  <c r="C689" i="10"/>
  <c r="B689" i="11"/>
  <c r="I689" i="11" s="1"/>
  <c r="A690" i="11"/>
  <c r="B689" i="10"/>
  <c r="A690" i="10"/>
  <c r="F691" i="11" l="1"/>
  <c r="C692" i="11"/>
  <c r="C690" i="10"/>
  <c r="F689" i="10"/>
  <c r="G689" i="10" s="1"/>
  <c r="H689" i="10" s="1"/>
  <c r="G689" i="11"/>
  <c r="H689" i="11" s="1"/>
  <c r="B690" i="11"/>
  <c r="I690" i="11" s="1"/>
  <c r="A691" i="11"/>
  <c r="B690" i="10"/>
  <c r="A691" i="10"/>
  <c r="C693" i="11" l="1"/>
  <c r="F692" i="11"/>
  <c r="C691" i="10"/>
  <c r="F690" i="10"/>
  <c r="G690" i="10" s="1"/>
  <c r="H690" i="10" s="1"/>
  <c r="G690" i="11"/>
  <c r="H690" i="11" s="1"/>
  <c r="B691" i="11"/>
  <c r="I691" i="11" s="1"/>
  <c r="A692" i="11"/>
  <c r="B691" i="10"/>
  <c r="A692" i="10"/>
  <c r="C694" i="11" l="1"/>
  <c r="F693" i="11"/>
  <c r="F691" i="10"/>
  <c r="G691" i="10" s="1"/>
  <c r="H691" i="10" s="1"/>
  <c r="C692" i="10"/>
  <c r="B692" i="11"/>
  <c r="I692" i="11" s="1"/>
  <c r="A693" i="11"/>
  <c r="G691" i="11"/>
  <c r="H691" i="11" s="1"/>
  <c r="B692" i="10"/>
  <c r="A693" i="10"/>
  <c r="C695" i="11" l="1"/>
  <c r="F694" i="11"/>
  <c r="F692" i="10"/>
  <c r="G692" i="10" s="1"/>
  <c r="H692" i="10" s="1"/>
  <c r="C693" i="10"/>
  <c r="B693" i="11"/>
  <c r="I693" i="11" s="1"/>
  <c r="G693" i="11" s="1"/>
  <c r="A694" i="11"/>
  <c r="G692" i="11"/>
  <c r="H692" i="11" s="1"/>
  <c r="B693" i="10"/>
  <c r="A694" i="10"/>
  <c r="H693" i="11" l="1"/>
  <c r="F695" i="11"/>
  <c r="C696" i="11"/>
  <c r="F693" i="10"/>
  <c r="G693" i="10" s="1"/>
  <c r="H693" i="10" s="1"/>
  <c r="C694" i="10"/>
  <c r="B694" i="11"/>
  <c r="I694" i="11" s="1"/>
  <c r="A695" i="11"/>
  <c r="B694" i="10"/>
  <c r="A695" i="10"/>
  <c r="F696" i="11" l="1"/>
  <c r="C697" i="11"/>
  <c r="F694" i="10"/>
  <c r="C695" i="10"/>
  <c r="G694" i="10"/>
  <c r="H694" i="10" s="1"/>
  <c r="B695" i="11"/>
  <c r="I695" i="11" s="1"/>
  <c r="A696" i="11"/>
  <c r="G694" i="11"/>
  <c r="H694" i="11" s="1"/>
  <c r="A696" i="10"/>
  <c r="B695" i="10"/>
  <c r="F697" i="11" l="1"/>
  <c r="C698" i="11"/>
  <c r="C696" i="10"/>
  <c r="F695" i="10"/>
  <c r="G695" i="10" s="1"/>
  <c r="H695" i="10" s="1"/>
  <c r="G695" i="11"/>
  <c r="H695" i="11" s="1"/>
  <c r="B696" i="11"/>
  <c r="I696" i="11" s="1"/>
  <c r="A697" i="11"/>
  <c r="A697" i="10"/>
  <c r="B696" i="10"/>
  <c r="F698" i="11" l="1"/>
  <c r="C699" i="11"/>
  <c r="F696" i="10"/>
  <c r="G696" i="10" s="1"/>
  <c r="H696" i="10" s="1"/>
  <c r="C697" i="10"/>
  <c r="B697" i="11"/>
  <c r="I697" i="11" s="1"/>
  <c r="A698" i="11"/>
  <c r="G697" i="11"/>
  <c r="G696" i="11"/>
  <c r="H696" i="11" s="1"/>
  <c r="B697" i="10"/>
  <c r="A698" i="10"/>
  <c r="F699" i="11" l="1"/>
  <c r="C700" i="11"/>
  <c r="H697" i="11"/>
  <c r="C698" i="10"/>
  <c r="F697" i="10"/>
  <c r="G697" i="10" s="1"/>
  <c r="H697" i="10" s="1"/>
  <c r="B698" i="11"/>
  <c r="I698" i="11" s="1"/>
  <c r="A699" i="11"/>
  <c r="G698" i="11"/>
  <c r="B698" i="10"/>
  <c r="A699" i="10"/>
  <c r="H698" i="11" l="1"/>
  <c r="C701" i="11"/>
  <c r="F700" i="11"/>
  <c r="F698" i="10"/>
  <c r="G698" i="10" s="1"/>
  <c r="H698" i="10" s="1"/>
  <c r="C699" i="10"/>
  <c r="B699" i="11"/>
  <c r="I699" i="11" s="1"/>
  <c r="A700" i="11"/>
  <c r="B699" i="10"/>
  <c r="A700" i="10"/>
  <c r="F701" i="11" l="1"/>
  <c r="C702" i="11"/>
  <c r="C700" i="10"/>
  <c r="F699" i="10"/>
  <c r="G699" i="10" s="1"/>
  <c r="H699" i="10" s="1"/>
  <c r="G699" i="11"/>
  <c r="H699" i="11" s="1"/>
  <c r="B700" i="11"/>
  <c r="I700" i="11" s="1"/>
  <c r="A701" i="11"/>
  <c r="B700" i="10"/>
  <c r="A701" i="10"/>
  <c r="F702" i="11" l="1"/>
  <c r="C703" i="11"/>
  <c r="F700" i="10"/>
  <c r="G700" i="10" s="1"/>
  <c r="H700" i="10" s="1"/>
  <c r="C701" i="10"/>
  <c r="B701" i="11"/>
  <c r="I701" i="11" s="1"/>
  <c r="A702" i="11"/>
  <c r="G700" i="11"/>
  <c r="H700" i="11" s="1"/>
  <c r="B701" i="10"/>
  <c r="A702" i="10"/>
  <c r="C704" i="11" l="1"/>
  <c r="F703" i="11"/>
  <c r="F701" i="10"/>
  <c r="G701" i="10" s="1"/>
  <c r="H701" i="10" s="1"/>
  <c r="C702" i="10"/>
  <c r="G701" i="11"/>
  <c r="H701" i="11" s="1"/>
  <c r="B702" i="11"/>
  <c r="I702" i="11" s="1"/>
  <c r="A703" i="11"/>
  <c r="B702" i="10"/>
  <c r="A703" i="10"/>
  <c r="F704" i="11" l="1"/>
  <c r="C705" i="11"/>
  <c r="F702" i="10"/>
  <c r="G702" i="10" s="1"/>
  <c r="H702" i="10" s="1"/>
  <c r="C703" i="10"/>
  <c r="G702" i="11"/>
  <c r="H702" i="11" s="1"/>
  <c r="B703" i="11"/>
  <c r="I703" i="11" s="1"/>
  <c r="G703" i="11" s="1"/>
  <c r="A704" i="11"/>
  <c r="A704" i="10"/>
  <c r="B703" i="10"/>
  <c r="F705" i="11" l="1"/>
  <c r="C706" i="11"/>
  <c r="F703" i="10"/>
  <c r="G703" i="10" s="1"/>
  <c r="H703" i="10" s="1"/>
  <c r="C704" i="10"/>
  <c r="H703" i="11"/>
  <c r="B704" i="11"/>
  <c r="I704" i="11" s="1"/>
  <c r="A705" i="11"/>
  <c r="A705" i="10"/>
  <c r="B704" i="10"/>
  <c r="F706" i="11" l="1"/>
  <c r="C707" i="11"/>
  <c r="C705" i="10"/>
  <c r="F704" i="10"/>
  <c r="G704" i="10" s="1"/>
  <c r="H704" i="10" s="1"/>
  <c r="B705" i="11"/>
  <c r="I705" i="11" s="1"/>
  <c r="A706" i="11"/>
  <c r="G705" i="11"/>
  <c r="G704" i="11"/>
  <c r="H704" i="11" s="1"/>
  <c r="B705" i="10"/>
  <c r="A706" i="10"/>
  <c r="H705" i="11" l="1"/>
  <c r="F707" i="11"/>
  <c r="C708" i="11"/>
  <c r="C706" i="10"/>
  <c r="F705" i="10"/>
  <c r="G705" i="10" s="1"/>
  <c r="H705" i="10" s="1"/>
  <c r="B706" i="11"/>
  <c r="I706" i="11" s="1"/>
  <c r="A707" i="11"/>
  <c r="B706" i="10"/>
  <c r="A707" i="10"/>
  <c r="F708" i="11" l="1"/>
  <c r="C709" i="11"/>
  <c r="C707" i="10"/>
  <c r="F706" i="10"/>
  <c r="G706" i="10" s="1"/>
  <c r="H706" i="10" s="1"/>
  <c r="B707" i="11"/>
  <c r="I707" i="11" s="1"/>
  <c r="A708" i="11"/>
  <c r="G706" i="11"/>
  <c r="H706" i="11" s="1"/>
  <c r="B707" i="10"/>
  <c r="A708" i="10"/>
  <c r="F709" i="11" l="1"/>
  <c r="C710" i="11"/>
  <c r="C708" i="10"/>
  <c r="F707" i="10"/>
  <c r="G707" i="10" s="1"/>
  <c r="H707" i="10" s="1"/>
  <c r="B708" i="11"/>
  <c r="I708" i="11" s="1"/>
  <c r="A709" i="11"/>
  <c r="G707" i="11"/>
  <c r="H707" i="11" s="1"/>
  <c r="B708" i="10"/>
  <c r="A709" i="10"/>
  <c r="F710" i="11" l="1"/>
  <c r="C711" i="11"/>
  <c r="F708" i="10"/>
  <c r="G708" i="10" s="1"/>
  <c r="H708" i="10" s="1"/>
  <c r="C709" i="10"/>
  <c r="B709" i="11"/>
  <c r="I709" i="11" s="1"/>
  <c r="A710" i="11"/>
  <c r="G708" i="11"/>
  <c r="H708" i="11" s="1"/>
  <c r="B709" i="10"/>
  <c r="A710" i="10"/>
  <c r="C712" i="11" l="1"/>
  <c r="F711" i="11"/>
  <c r="F709" i="10"/>
  <c r="G709" i="10" s="1"/>
  <c r="H709" i="10" s="1"/>
  <c r="C710" i="10"/>
  <c r="G709" i="11"/>
  <c r="H709" i="11" s="1"/>
  <c r="B710" i="11"/>
  <c r="I710" i="11" s="1"/>
  <c r="A711" i="11"/>
  <c r="B710" i="10"/>
  <c r="A711" i="10"/>
  <c r="C713" i="11" l="1"/>
  <c r="F712" i="11"/>
  <c r="F710" i="10"/>
  <c r="C711" i="10"/>
  <c r="G710" i="10"/>
  <c r="H710" i="10" s="1"/>
  <c r="B711" i="11"/>
  <c r="I711" i="11" s="1"/>
  <c r="A712" i="11"/>
  <c r="G710" i="11"/>
  <c r="H710" i="11" s="1"/>
  <c r="A712" i="10"/>
  <c r="B711" i="10"/>
  <c r="F713" i="11" l="1"/>
  <c r="C714" i="11"/>
  <c r="C712" i="10"/>
  <c r="F711" i="10"/>
  <c r="G711" i="10" s="1"/>
  <c r="H711" i="10" s="1"/>
  <c r="B712" i="11"/>
  <c r="I712" i="11" s="1"/>
  <c r="A713" i="11"/>
  <c r="G711" i="11"/>
  <c r="H711" i="11" s="1"/>
  <c r="A713" i="10"/>
  <c r="B712" i="10"/>
  <c r="F714" i="11" l="1"/>
  <c r="C715" i="11"/>
  <c r="F712" i="10"/>
  <c r="G712" i="10" s="1"/>
  <c r="H712" i="10" s="1"/>
  <c r="C713" i="10"/>
  <c r="G712" i="11"/>
  <c r="H712" i="11" s="1"/>
  <c r="B713" i="11"/>
  <c r="I713" i="11" s="1"/>
  <c r="A714" i="11"/>
  <c r="B713" i="10"/>
  <c r="A714" i="10"/>
  <c r="F715" i="11" l="1"/>
  <c r="C716" i="11"/>
  <c r="F713" i="10"/>
  <c r="G713" i="10" s="1"/>
  <c r="H713" i="10" s="1"/>
  <c r="C714" i="10"/>
  <c r="G713" i="11"/>
  <c r="H713" i="11" s="1"/>
  <c r="B714" i="11"/>
  <c r="I714" i="11" s="1"/>
  <c r="G714" i="11" s="1"/>
  <c r="A715" i="11"/>
  <c r="B714" i="10"/>
  <c r="A715" i="10"/>
  <c r="C717" i="11" l="1"/>
  <c r="F716" i="11"/>
  <c r="C715" i="10"/>
  <c r="F714" i="10"/>
  <c r="G714" i="10" s="1"/>
  <c r="H714" i="10" s="1"/>
  <c r="H714" i="11"/>
  <c r="B715" i="11"/>
  <c r="I715" i="11" s="1"/>
  <c r="A716" i="11"/>
  <c r="B715" i="10"/>
  <c r="A716" i="10"/>
  <c r="F717" i="11" l="1"/>
  <c r="C718" i="11"/>
  <c r="C716" i="10"/>
  <c r="F715" i="10"/>
  <c r="G715" i="10" s="1"/>
  <c r="H715" i="10" s="1"/>
  <c r="B716" i="11"/>
  <c r="I716" i="11" s="1"/>
  <c r="A717" i="11"/>
  <c r="G715" i="11"/>
  <c r="H715" i="11" s="1"/>
  <c r="G716" i="11"/>
  <c r="B716" i="10"/>
  <c r="A717" i="10"/>
  <c r="C719" i="11" l="1"/>
  <c r="F718" i="11"/>
  <c r="H716" i="11"/>
  <c r="C717" i="10"/>
  <c r="F716" i="10"/>
  <c r="G716" i="10" s="1"/>
  <c r="H716" i="10" s="1"/>
  <c r="B717" i="11"/>
  <c r="I717" i="11" s="1"/>
  <c r="A718" i="11"/>
  <c r="B717" i="10"/>
  <c r="A718" i="10"/>
  <c r="C720" i="11" l="1"/>
  <c r="F719" i="11"/>
  <c r="F717" i="10"/>
  <c r="G717" i="10" s="1"/>
  <c r="H717" i="10" s="1"/>
  <c r="C718" i="10"/>
  <c r="B718" i="11"/>
  <c r="I718" i="11" s="1"/>
  <c r="A719" i="11"/>
  <c r="G717" i="11"/>
  <c r="H717" i="11" s="1"/>
  <c r="B718" i="10"/>
  <c r="A719" i="10"/>
  <c r="F720" i="11" l="1"/>
  <c r="C721" i="11"/>
  <c r="F718" i="10"/>
  <c r="G718" i="10" s="1"/>
  <c r="H718" i="10" s="1"/>
  <c r="C719" i="10"/>
  <c r="B719" i="11"/>
  <c r="I719" i="11" s="1"/>
  <c r="A720" i="11"/>
  <c r="G718" i="11"/>
  <c r="H718" i="11" s="1"/>
  <c r="A720" i="10"/>
  <c r="B719" i="10"/>
  <c r="C722" i="11" l="1"/>
  <c r="F721" i="11"/>
  <c r="C720" i="10"/>
  <c r="F719" i="10"/>
  <c r="G719" i="10" s="1"/>
  <c r="H719" i="10" s="1"/>
  <c r="B720" i="11"/>
  <c r="I720" i="11" s="1"/>
  <c r="A721" i="11"/>
  <c r="G719" i="11"/>
  <c r="H719" i="11" s="1"/>
  <c r="A721" i="10"/>
  <c r="B720" i="10"/>
  <c r="F722" i="11" l="1"/>
  <c r="C723" i="11"/>
  <c r="F720" i="10"/>
  <c r="G720" i="10" s="1"/>
  <c r="H720" i="10" s="1"/>
  <c r="C721" i="10"/>
  <c r="G720" i="11"/>
  <c r="H720" i="11" s="1"/>
  <c r="B721" i="11"/>
  <c r="I721" i="11" s="1"/>
  <c r="A722" i="11"/>
  <c r="B721" i="10"/>
  <c r="A722" i="10"/>
  <c r="C724" i="11" l="1"/>
  <c r="F723" i="11"/>
  <c r="C722" i="10"/>
  <c r="F721" i="10"/>
  <c r="G721" i="10" s="1"/>
  <c r="H721" i="10" s="1"/>
  <c r="B722" i="11"/>
  <c r="I722" i="11" s="1"/>
  <c r="A723" i="11"/>
  <c r="G721" i="11"/>
  <c r="H721" i="11" s="1"/>
  <c r="B722" i="10"/>
  <c r="A723" i="10"/>
  <c r="F724" i="11" l="1"/>
  <c r="C725" i="11"/>
  <c r="C723" i="10"/>
  <c r="F722" i="10"/>
  <c r="G722" i="10" s="1"/>
  <c r="H722" i="10" s="1"/>
  <c r="G722" i="11"/>
  <c r="H722" i="11" s="1"/>
  <c r="B723" i="11"/>
  <c r="I723" i="11" s="1"/>
  <c r="A724" i="11"/>
  <c r="B723" i="10"/>
  <c r="A724" i="10"/>
  <c r="C726" i="11" l="1"/>
  <c r="F725" i="11"/>
  <c r="F723" i="10"/>
  <c r="G723" i="10" s="1"/>
  <c r="H723" i="10" s="1"/>
  <c r="C724" i="10"/>
  <c r="G723" i="11"/>
  <c r="H723" i="11" s="1"/>
  <c r="B724" i="11"/>
  <c r="I724" i="11" s="1"/>
  <c r="G724" i="11" s="1"/>
  <c r="A725" i="11"/>
  <c r="B724" i="10"/>
  <c r="A725" i="10"/>
  <c r="F726" i="11" l="1"/>
  <c r="C727" i="11"/>
  <c r="F724" i="10"/>
  <c r="G724" i="10" s="1"/>
  <c r="H724" i="10" s="1"/>
  <c r="C725" i="10"/>
  <c r="H724" i="11"/>
  <c r="B725" i="11"/>
  <c r="I725" i="11" s="1"/>
  <c r="A726" i="11"/>
  <c r="B725" i="10"/>
  <c r="A726" i="10"/>
  <c r="C728" i="11" l="1"/>
  <c r="F727" i="11"/>
  <c r="F725" i="10"/>
  <c r="G725" i="10" s="1"/>
  <c r="H725" i="10" s="1"/>
  <c r="C726" i="10"/>
  <c r="B726" i="11"/>
  <c r="I726" i="11" s="1"/>
  <c r="A727" i="11"/>
  <c r="G725" i="11"/>
  <c r="H725" i="11" s="1"/>
  <c r="B726" i="10"/>
  <c r="A727" i="10"/>
  <c r="C729" i="11" l="1"/>
  <c r="F728" i="11"/>
  <c r="C727" i="10"/>
  <c r="F726" i="10"/>
  <c r="G726" i="10" s="1"/>
  <c r="H726" i="10" s="1"/>
  <c r="G726" i="11"/>
  <c r="H726" i="11" s="1"/>
  <c r="B727" i="11"/>
  <c r="I727" i="11" s="1"/>
  <c r="A728" i="11"/>
  <c r="A728" i="10"/>
  <c r="B727" i="10"/>
  <c r="C730" i="11" l="1"/>
  <c r="F729" i="11"/>
  <c r="C728" i="10"/>
  <c r="F727" i="10"/>
  <c r="G727" i="10" s="1"/>
  <c r="H727" i="10" s="1"/>
  <c r="B728" i="11"/>
  <c r="I728" i="11" s="1"/>
  <c r="A729" i="11"/>
  <c r="G727" i="11"/>
  <c r="H727" i="11" s="1"/>
  <c r="A729" i="10"/>
  <c r="B728" i="10"/>
  <c r="F730" i="11" l="1"/>
  <c r="C731" i="11"/>
  <c r="F728" i="10"/>
  <c r="G728" i="10" s="1"/>
  <c r="H728" i="10" s="1"/>
  <c r="C729" i="10"/>
  <c r="B729" i="11"/>
  <c r="I729" i="11" s="1"/>
  <c r="G729" i="11" s="1"/>
  <c r="A730" i="11"/>
  <c r="G728" i="11"/>
  <c r="H728" i="11" s="1"/>
  <c r="B729" i="10"/>
  <c r="A730" i="10"/>
  <c r="C732" i="11" l="1"/>
  <c r="F731" i="11"/>
  <c r="H729" i="11"/>
  <c r="C730" i="10"/>
  <c r="F729" i="10"/>
  <c r="G729" i="10" s="1"/>
  <c r="H729" i="10" s="1"/>
  <c r="B730" i="11"/>
  <c r="I730" i="11" s="1"/>
  <c r="G730" i="11" s="1"/>
  <c r="A731" i="11"/>
  <c r="B730" i="10"/>
  <c r="A731" i="10"/>
  <c r="H730" i="11" l="1"/>
  <c r="F732" i="11"/>
  <c r="C733" i="11"/>
  <c r="C731" i="10"/>
  <c r="F730" i="10"/>
  <c r="G730" i="10" s="1"/>
  <c r="H730" i="10" s="1"/>
  <c r="B731" i="11"/>
  <c r="I731" i="11" s="1"/>
  <c r="A732" i="11"/>
  <c r="B731" i="10"/>
  <c r="A732" i="10"/>
  <c r="C734" i="11" l="1"/>
  <c r="F733" i="11"/>
  <c r="C732" i="10"/>
  <c r="F731" i="10"/>
  <c r="G731" i="10" s="1"/>
  <c r="H731" i="10" s="1"/>
  <c r="B732" i="11"/>
  <c r="I732" i="11" s="1"/>
  <c r="A733" i="11"/>
  <c r="G731" i="11"/>
  <c r="H731" i="11" s="1"/>
  <c r="B732" i="10"/>
  <c r="A733" i="10"/>
  <c r="F734" i="11" l="1"/>
  <c r="C735" i="11"/>
  <c r="C733" i="10"/>
  <c r="F732" i="10"/>
  <c r="G732" i="10" s="1"/>
  <c r="H732" i="10" s="1"/>
  <c r="B733" i="11"/>
  <c r="I733" i="11" s="1"/>
  <c r="G733" i="11" s="1"/>
  <c r="A734" i="11"/>
  <c r="G732" i="11"/>
  <c r="H732" i="11" s="1"/>
  <c r="B733" i="10"/>
  <c r="A734" i="10"/>
  <c r="C736" i="11" l="1"/>
  <c r="F735" i="11"/>
  <c r="F733" i="10"/>
  <c r="G733" i="10" s="1"/>
  <c r="H733" i="10" s="1"/>
  <c r="C734" i="10"/>
  <c r="H733" i="11"/>
  <c r="B734" i="11"/>
  <c r="I734" i="11" s="1"/>
  <c r="A735" i="11"/>
  <c r="B734" i="10"/>
  <c r="A735" i="10"/>
  <c r="F736" i="11" l="1"/>
  <c r="C737" i="11"/>
  <c r="F734" i="10"/>
  <c r="G734" i="10" s="1"/>
  <c r="H734" i="10" s="1"/>
  <c r="C735" i="10"/>
  <c r="B735" i="11"/>
  <c r="I735" i="11" s="1"/>
  <c r="A736" i="11"/>
  <c r="G734" i="11"/>
  <c r="H734" i="11" s="1"/>
  <c r="A736" i="10"/>
  <c r="B735" i="10"/>
  <c r="F737" i="11" l="1"/>
  <c r="C738" i="11"/>
  <c r="F735" i="10"/>
  <c r="G735" i="10" s="1"/>
  <c r="H735" i="10" s="1"/>
  <c r="C736" i="10"/>
  <c r="B736" i="11"/>
  <c r="I736" i="11" s="1"/>
  <c r="A737" i="11"/>
  <c r="G735" i="11"/>
  <c r="H735" i="11" s="1"/>
  <c r="A737" i="10"/>
  <c r="B736" i="10"/>
  <c r="F738" i="11" l="1"/>
  <c r="C739" i="11"/>
  <c r="F736" i="10"/>
  <c r="G736" i="10" s="1"/>
  <c r="H736" i="10" s="1"/>
  <c r="C737" i="10"/>
  <c r="G736" i="11"/>
  <c r="H736" i="11" s="1"/>
  <c r="B737" i="11"/>
  <c r="I737" i="11" s="1"/>
  <c r="A738" i="11"/>
  <c r="B737" i="10"/>
  <c r="A738" i="10"/>
  <c r="C740" i="11" l="1"/>
  <c r="F739" i="11"/>
  <c r="C738" i="10"/>
  <c r="F737" i="10"/>
  <c r="G737" i="10" s="1"/>
  <c r="H737" i="10" s="1"/>
  <c r="G737" i="11"/>
  <c r="H737" i="11" s="1"/>
  <c r="A739" i="11"/>
  <c r="B738" i="11"/>
  <c r="I738" i="11" s="1"/>
  <c r="B738" i="10"/>
  <c r="A739" i="10"/>
  <c r="F740" i="11" l="1"/>
  <c r="C741" i="11"/>
  <c r="C739" i="10"/>
  <c r="F738" i="10"/>
  <c r="G738" i="10" s="1"/>
  <c r="H738" i="10" s="1"/>
  <c r="A740" i="11"/>
  <c r="B739" i="11"/>
  <c r="I739" i="11" s="1"/>
  <c r="G739" i="11" s="1"/>
  <c r="G738" i="11"/>
  <c r="H738" i="11" s="1"/>
  <c r="B739" i="10"/>
  <c r="A740" i="10"/>
  <c r="H739" i="11" l="1"/>
  <c r="F741" i="11"/>
  <c r="C742" i="11"/>
  <c r="F739" i="10"/>
  <c r="G739" i="10" s="1"/>
  <c r="H739" i="10" s="1"/>
  <c r="C740" i="10"/>
  <c r="B740" i="11"/>
  <c r="I740" i="11" s="1"/>
  <c r="A741" i="11"/>
  <c r="A741" i="10"/>
  <c r="B740" i="10"/>
  <c r="F742" i="11" l="1"/>
  <c r="C743" i="11"/>
  <c r="F740" i="10"/>
  <c r="G740" i="10" s="1"/>
  <c r="H740" i="10" s="1"/>
  <c r="C741" i="10"/>
  <c r="B741" i="11"/>
  <c r="I741" i="11" s="1"/>
  <c r="G741" i="11" s="1"/>
  <c r="A742" i="11"/>
  <c r="G740" i="11"/>
  <c r="H740" i="11" s="1"/>
  <c r="B741" i="10"/>
  <c r="A742" i="10"/>
  <c r="F743" i="11" l="1"/>
  <c r="C744" i="11"/>
  <c r="F741" i="10"/>
  <c r="G741" i="10" s="1"/>
  <c r="H741" i="10" s="1"/>
  <c r="C742" i="10"/>
  <c r="B742" i="11"/>
  <c r="I742" i="11" s="1"/>
  <c r="A743" i="11"/>
  <c r="H741" i="11"/>
  <c r="G742" i="11"/>
  <c r="A743" i="10"/>
  <c r="B742" i="10"/>
  <c r="C745" i="11" l="1"/>
  <c r="F744" i="11"/>
  <c r="H742" i="11"/>
  <c r="F742" i="10"/>
  <c r="C743" i="10"/>
  <c r="G742" i="10"/>
  <c r="H742" i="10" s="1"/>
  <c r="B743" i="11"/>
  <c r="I743" i="11" s="1"/>
  <c r="A744" i="11"/>
  <c r="A744" i="10"/>
  <c r="B743" i="10"/>
  <c r="C746" i="11" l="1"/>
  <c r="F745" i="11"/>
  <c r="C744" i="10"/>
  <c r="F743" i="10"/>
  <c r="G743" i="10" s="1"/>
  <c r="H743" i="10" s="1"/>
  <c r="B744" i="11"/>
  <c r="I744" i="11" s="1"/>
  <c r="A745" i="11"/>
  <c r="G743" i="11"/>
  <c r="H743" i="11" s="1"/>
  <c r="G744" i="11"/>
  <c r="B744" i="10"/>
  <c r="A745" i="10"/>
  <c r="C747" i="11" l="1"/>
  <c r="F746" i="11"/>
  <c r="H744" i="11"/>
  <c r="F744" i="10"/>
  <c r="G744" i="10" s="1"/>
  <c r="H744" i="10" s="1"/>
  <c r="C745" i="10"/>
  <c r="B745" i="11"/>
  <c r="I745" i="11" s="1"/>
  <c r="A746" i="11"/>
  <c r="B745" i="10"/>
  <c r="A746" i="10"/>
  <c r="F747" i="11" l="1"/>
  <c r="C748" i="11"/>
  <c r="C746" i="10"/>
  <c r="F745" i="10"/>
  <c r="G745" i="10" s="1"/>
  <c r="H745" i="10" s="1"/>
  <c r="B746" i="11"/>
  <c r="I746" i="11" s="1"/>
  <c r="A747" i="11"/>
  <c r="G745" i="11"/>
  <c r="H745" i="11" s="1"/>
  <c r="A747" i="10"/>
  <c r="B746" i="10"/>
  <c r="F748" i="11" l="1"/>
  <c r="C749" i="11"/>
  <c r="F746" i="10"/>
  <c r="G746" i="10" s="1"/>
  <c r="H746" i="10" s="1"/>
  <c r="C747" i="10"/>
  <c r="B747" i="11"/>
  <c r="I747" i="11" s="1"/>
  <c r="A748" i="11"/>
  <c r="G746" i="11"/>
  <c r="H746" i="11" s="1"/>
  <c r="B747" i="10"/>
  <c r="A748" i="10"/>
  <c r="F749" i="11" l="1"/>
  <c r="C750" i="11"/>
  <c r="C748" i="10"/>
  <c r="F747" i="10"/>
  <c r="G747" i="10" s="1"/>
  <c r="H747" i="10" s="1"/>
  <c r="B748" i="11"/>
  <c r="I748" i="11" s="1"/>
  <c r="A749" i="11"/>
  <c r="G747" i="11"/>
  <c r="H747" i="11" s="1"/>
  <c r="B748" i="10"/>
  <c r="A749" i="10"/>
  <c r="F750" i="11" l="1"/>
  <c r="C751" i="11"/>
  <c r="F748" i="10"/>
  <c r="G748" i="10" s="1"/>
  <c r="H748" i="10" s="1"/>
  <c r="C749" i="10"/>
  <c r="B749" i="11"/>
  <c r="I749" i="11" s="1"/>
  <c r="A750" i="11"/>
  <c r="G748" i="11"/>
  <c r="H748" i="11" s="1"/>
  <c r="A750" i="10"/>
  <c r="B749" i="10"/>
  <c r="F751" i="11" l="1"/>
  <c r="C752" i="11"/>
  <c r="F749" i="10"/>
  <c r="C750" i="10"/>
  <c r="G749" i="10"/>
  <c r="H749" i="10" s="1"/>
  <c r="B750" i="11"/>
  <c r="I750" i="11" s="1"/>
  <c r="A751" i="11"/>
  <c r="G750" i="11"/>
  <c r="G749" i="11"/>
  <c r="H749" i="11" s="1"/>
  <c r="A751" i="10"/>
  <c r="B750" i="10"/>
  <c r="F752" i="11" l="1"/>
  <c r="C753" i="11"/>
  <c r="H750" i="11"/>
  <c r="F750" i="10"/>
  <c r="G750" i="10" s="1"/>
  <c r="H750" i="10" s="1"/>
  <c r="C751" i="10"/>
  <c r="B751" i="11"/>
  <c r="I751" i="11" s="1"/>
  <c r="G751" i="11" s="1"/>
  <c r="A752" i="11"/>
  <c r="A752" i="10"/>
  <c r="B751" i="10"/>
  <c r="H751" i="11" l="1"/>
  <c r="F753" i="11"/>
  <c r="C754" i="11"/>
  <c r="F751" i="10"/>
  <c r="G751" i="10" s="1"/>
  <c r="H751" i="10" s="1"/>
  <c r="C752" i="10"/>
  <c r="B752" i="11"/>
  <c r="I752" i="11" s="1"/>
  <c r="G752" i="11" s="1"/>
  <c r="H752" i="11" s="1"/>
  <c r="A753" i="11"/>
  <c r="B752" i="10"/>
  <c r="A753" i="10"/>
  <c r="F754" i="11" l="1"/>
  <c r="C755" i="11"/>
  <c r="C753" i="10"/>
  <c r="F752" i="10"/>
  <c r="G752" i="10" s="1"/>
  <c r="H752" i="10" s="1"/>
  <c r="B753" i="11"/>
  <c r="I753" i="11" s="1"/>
  <c r="G753" i="11" s="1"/>
  <c r="H753" i="11" s="1"/>
  <c r="A754" i="11"/>
  <c r="B753" i="10"/>
  <c r="A754" i="10"/>
  <c r="C756" i="11" l="1"/>
  <c r="F755" i="11"/>
  <c r="C754" i="10"/>
  <c r="F753" i="10"/>
  <c r="G753" i="10" s="1"/>
  <c r="H753" i="10" s="1"/>
  <c r="B754" i="11"/>
  <c r="I754" i="11" s="1"/>
  <c r="A755" i="11"/>
  <c r="B754" i="10"/>
  <c r="A755" i="10"/>
  <c r="F756" i="11" l="1"/>
  <c r="C757" i="11"/>
  <c r="C755" i="10"/>
  <c r="F754" i="10"/>
  <c r="G754" i="10" s="1"/>
  <c r="H754" i="10" s="1"/>
  <c r="G754" i="11"/>
  <c r="H754" i="11" s="1"/>
  <c r="B755" i="11"/>
  <c r="I755" i="11" s="1"/>
  <c r="A756" i="11"/>
  <c r="A756" i="10"/>
  <c r="B755" i="10"/>
  <c r="F757" i="11" l="1"/>
  <c r="C758" i="11"/>
  <c r="F755" i="10"/>
  <c r="G755" i="10" s="1"/>
  <c r="H755" i="10" s="1"/>
  <c r="C756" i="10"/>
  <c r="B756" i="11"/>
  <c r="I756" i="11" s="1"/>
  <c r="A757" i="11"/>
  <c r="G755" i="11"/>
  <c r="H755" i="11" s="1"/>
  <c r="B756" i="10"/>
  <c r="A757" i="10"/>
  <c r="F758" i="11" l="1"/>
  <c r="C759" i="11"/>
  <c r="F756" i="10"/>
  <c r="G756" i="10" s="1"/>
  <c r="H756" i="10" s="1"/>
  <c r="C757" i="10"/>
  <c r="B757" i="11"/>
  <c r="I757" i="11" s="1"/>
  <c r="A758" i="11"/>
  <c r="G756" i="11"/>
  <c r="H756" i="11" s="1"/>
  <c r="A758" i="10"/>
  <c r="B757" i="10"/>
  <c r="F759" i="11" l="1"/>
  <c r="C760" i="11"/>
  <c r="F757" i="10"/>
  <c r="G757" i="10" s="1"/>
  <c r="H757" i="10" s="1"/>
  <c r="C758" i="10"/>
  <c r="B758" i="11"/>
  <c r="I758" i="11" s="1"/>
  <c r="A759" i="11"/>
  <c r="G757" i="11"/>
  <c r="H757" i="11" s="1"/>
  <c r="A759" i="10"/>
  <c r="B758" i="10"/>
  <c r="C761" i="11" l="1"/>
  <c r="F760" i="11"/>
  <c r="C759" i="10"/>
  <c r="F758" i="10"/>
  <c r="G758" i="10" s="1"/>
  <c r="H758" i="10" s="1"/>
  <c r="B759" i="11"/>
  <c r="I759" i="11" s="1"/>
  <c r="A760" i="11"/>
  <c r="G758" i="11"/>
  <c r="H758" i="11" s="1"/>
  <c r="A760" i="10"/>
  <c r="B759" i="10"/>
  <c r="C762" i="11" l="1"/>
  <c r="F761" i="11"/>
  <c r="C760" i="10"/>
  <c r="F759" i="10"/>
  <c r="G759" i="10" s="1"/>
  <c r="H759" i="10" s="1"/>
  <c r="B760" i="11"/>
  <c r="I760" i="11" s="1"/>
  <c r="A761" i="11"/>
  <c r="G759" i="11"/>
  <c r="H759" i="11" s="1"/>
  <c r="B760" i="10"/>
  <c r="A761" i="10"/>
  <c r="C763" i="11" l="1"/>
  <c r="F762" i="11"/>
  <c r="F760" i="10"/>
  <c r="G760" i="10" s="1"/>
  <c r="H760" i="10" s="1"/>
  <c r="C761" i="10"/>
  <c r="B761" i="11"/>
  <c r="I761" i="11" s="1"/>
  <c r="A762" i="11"/>
  <c r="G760" i="11"/>
  <c r="H760" i="11" s="1"/>
  <c r="B761" i="10"/>
  <c r="A762" i="10"/>
  <c r="F763" i="11" l="1"/>
  <c r="C764" i="11"/>
  <c r="C762" i="10"/>
  <c r="F761" i="10"/>
  <c r="G761" i="10" s="1"/>
  <c r="H761" i="10" s="1"/>
  <c r="B762" i="11"/>
  <c r="I762" i="11" s="1"/>
  <c r="A763" i="11"/>
  <c r="G761" i="11"/>
  <c r="H761" i="11" s="1"/>
  <c r="A763" i="10"/>
  <c r="B762" i="10"/>
  <c r="C765" i="11" l="1"/>
  <c r="F764" i="11"/>
  <c r="F762" i="10"/>
  <c r="G762" i="10" s="1"/>
  <c r="H762" i="10" s="1"/>
  <c r="C763" i="10"/>
  <c r="G762" i="11"/>
  <c r="H762" i="11" s="1"/>
  <c r="B763" i="11"/>
  <c r="I763" i="11" s="1"/>
  <c r="A764" i="11"/>
  <c r="A764" i="10"/>
  <c r="B763" i="10"/>
  <c r="F765" i="11" l="1"/>
  <c r="C766" i="11"/>
  <c r="F763" i="10"/>
  <c r="G763" i="10" s="1"/>
  <c r="H763" i="10" s="1"/>
  <c r="C764" i="10"/>
  <c r="B764" i="11"/>
  <c r="I764" i="11" s="1"/>
  <c r="G764" i="11" s="1"/>
  <c r="A765" i="11"/>
  <c r="G763" i="11"/>
  <c r="H763" i="11" s="1"/>
  <c r="A765" i="10"/>
  <c r="B764" i="10"/>
  <c r="F766" i="11" l="1"/>
  <c r="C767" i="11"/>
  <c r="H764" i="11"/>
  <c r="F764" i="10"/>
  <c r="C765" i="10"/>
  <c r="G764" i="10"/>
  <c r="H764" i="10" s="1"/>
  <c r="B765" i="11"/>
  <c r="I765" i="11" s="1"/>
  <c r="A766" i="11"/>
  <c r="B765" i="10"/>
  <c r="A766" i="10"/>
  <c r="F767" i="11" l="1"/>
  <c r="C768" i="11"/>
  <c r="F765" i="10"/>
  <c r="G765" i="10" s="1"/>
  <c r="H765" i="10" s="1"/>
  <c r="C766" i="10"/>
  <c r="G765" i="11"/>
  <c r="H765" i="11" s="1"/>
  <c r="B766" i="11"/>
  <c r="I766" i="11" s="1"/>
  <c r="A767" i="11"/>
  <c r="A767" i="10"/>
  <c r="B766" i="10"/>
  <c r="F768" i="11" l="1"/>
  <c r="C769" i="11"/>
  <c r="F766" i="10"/>
  <c r="C767" i="10"/>
  <c r="G766" i="10"/>
  <c r="H766" i="10" s="1"/>
  <c r="B767" i="11"/>
  <c r="I767" i="11" s="1"/>
  <c r="A768" i="11"/>
  <c r="G766" i="11"/>
  <c r="H766" i="11" s="1"/>
  <c r="A768" i="10"/>
  <c r="B767" i="10"/>
  <c r="F769" i="11" l="1"/>
  <c r="C770" i="11"/>
  <c r="C768" i="10"/>
  <c r="F767" i="10"/>
  <c r="G767" i="10" s="1"/>
  <c r="H767" i="10" s="1"/>
  <c r="B768" i="11"/>
  <c r="I768" i="11" s="1"/>
  <c r="A769" i="11"/>
  <c r="G767" i="11"/>
  <c r="H767" i="11" s="1"/>
  <c r="B768" i="10"/>
  <c r="A769" i="10"/>
  <c r="F770" i="11" l="1"/>
  <c r="C771" i="11"/>
  <c r="C769" i="10"/>
  <c r="F768" i="10"/>
  <c r="G768" i="10" s="1"/>
  <c r="H768" i="10" s="1"/>
  <c r="G768" i="11"/>
  <c r="H768" i="11" s="1"/>
  <c r="B769" i="11"/>
  <c r="I769" i="11" s="1"/>
  <c r="A770" i="11"/>
  <c r="B769" i="10"/>
  <c r="A770" i="10"/>
  <c r="F771" i="11" l="1"/>
  <c r="C772" i="11"/>
  <c r="C770" i="10"/>
  <c r="F769" i="10"/>
  <c r="G769" i="10" s="1"/>
  <c r="H769" i="10" s="1"/>
  <c r="B770" i="11"/>
  <c r="I770" i="11" s="1"/>
  <c r="A771" i="11"/>
  <c r="G769" i="11"/>
  <c r="H769" i="11" s="1"/>
  <c r="B770" i="10"/>
  <c r="A771" i="10"/>
  <c r="F772" i="11" l="1"/>
  <c r="C773" i="11"/>
  <c r="C771" i="10"/>
  <c r="F770" i="10"/>
  <c r="G770" i="10" s="1"/>
  <c r="H770" i="10" s="1"/>
  <c r="G770" i="11"/>
  <c r="H770" i="11" s="1"/>
  <c r="B771" i="11"/>
  <c r="I771" i="11" s="1"/>
  <c r="A772" i="11"/>
  <c r="B771" i="10"/>
  <c r="A772" i="10"/>
  <c r="F773" i="11" l="1"/>
  <c r="C774" i="11"/>
  <c r="F771" i="10"/>
  <c r="G771" i="10" s="1"/>
  <c r="H771" i="10" s="1"/>
  <c r="C772" i="10"/>
  <c r="B772" i="11"/>
  <c r="I772" i="11" s="1"/>
  <c r="A773" i="11"/>
  <c r="G771" i="11"/>
  <c r="H771" i="11" s="1"/>
  <c r="B772" i="10"/>
  <c r="A773" i="10"/>
  <c r="C775" i="11" l="1"/>
  <c r="F774" i="11"/>
  <c r="F772" i="10"/>
  <c r="G772" i="10" s="1"/>
  <c r="H772" i="10" s="1"/>
  <c r="C773" i="10"/>
  <c r="B773" i="11"/>
  <c r="I773" i="11" s="1"/>
  <c r="A774" i="11"/>
  <c r="G772" i="11"/>
  <c r="H772" i="11" s="1"/>
  <c r="B773" i="10"/>
  <c r="A774" i="10"/>
  <c r="F775" i="11" l="1"/>
  <c r="C776" i="11"/>
  <c r="F773" i="10"/>
  <c r="G773" i="10" s="1"/>
  <c r="H773" i="10" s="1"/>
  <c r="C774" i="10"/>
  <c r="B774" i="11"/>
  <c r="I774" i="11" s="1"/>
  <c r="A775" i="11"/>
  <c r="G773" i="11"/>
  <c r="H773" i="11" s="1"/>
  <c r="A775" i="10"/>
  <c r="B774" i="10"/>
  <c r="C777" i="11" l="1"/>
  <c r="F776" i="11"/>
  <c r="F774" i="10"/>
  <c r="G774" i="10" s="1"/>
  <c r="H774" i="10" s="1"/>
  <c r="C775" i="10"/>
  <c r="B775" i="11"/>
  <c r="I775" i="11" s="1"/>
  <c r="A776" i="11"/>
  <c r="G774" i="11"/>
  <c r="H774" i="11" s="1"/>
  <c r="A776" i="10"/>
  <c r="B775" i="10"/>
  <c r="F777" i="11" l="1"/>
  <c r="C778" i="11"/>
  <c r="C776" i="10"/>
  <c r="F775" i="10"/>
  <c r="G775" i="10" s="1"/>
  <c r="H775" i="10" s="1"/>
  <c r="B776" i="11"/>
  <c r="I776" i="11" s="1"/>
  <c r="A777" i="11"/>
  <c r="G775" i="11"/>
  <c r="H775" i="11" s="1"/>
  <c r="B776" i="10"/>
  <c r="A777" i="10"/>
  <c r="C779" i="11" l="1"/>
  <c r="F778" i="11"/>
  <c r="C777" i="10"/>
  <c r="F776" i="10"/>
  <c r="G776" i="10" s="1"/>
  <c r="H776" i="10" s="1"/>
  <c r="B777" i="11"/>
  <c r="I777" i="11" s="1"/>
  <c r="A778" i="11"/>
  <c r="G776" i="11"/>
  <c r="H776" i="11" s="1"/>
  <c r="B777" i="10"/>
  <c r="A778" i="10"/>
  <c r="F779" i="11" l="1"/>
  <c r="C780" i="11"/>
  <c r="C778" i="10"/>
  <c r="F777" i="10"/>
  <c r="G777" i="10" s="1"/>
  <c r="H777" i="10" s="1"/>
  <c r="B778" i="11"/>
  <c r="I778" i="11" s="1"/>
  <c r="G778" i="11" s="1"/>
  <c r="A779" i="11"/>
  <c r="G777" i="11"/>
  <c r="H777" i="11" s="1"/>
  <c r="B778" i="10"/>
  <c r="A779" i="10"/>
  <c r="C781" i="11" l="1"/>
  <c r="F780" i="11"/>
  <c r="H778" i="11"/>
  <c r="C779" i="10"/>
  <c r="F778" i="10"/>
  <c r="G778" i="10" s="1"/>
  <c r="H778" i="10" s="1"/>
  <c r="B779" i="11"/>
  <c r="I779" i="11" s="1"/>
  <c r="G779" i="11" s="1"/>
  <c r="A780" i="11"/>
  <c r="B779" i="10"/>
  <c r="A780" i="10"/>
  <c r="H779" i="11" l="1"/>
  <c r="F781" i="11"/>
  <c r="C782" i="11"/>
  <c r="F779" i="10"/>
  <c r="G779" i="10" s="1"/>
  <c r="H779" i="10" s="1"/>
  <c r="C780" i="10"/>
  <c r="B780" i="11"/>
  <c r="I780" i="11" s="1"/>
  <c r="A781" i="11"/>
  <c r="B780" i="10"/>
  <c r="A781" i="10"/>
  <c r="F782" i="11" l="1"/>
  <c r="C783" i="11"/>
  <c r="F780" i="10"/>
  <c r="G780" i="10" s="1"/>
  <c r="H780" i="10" s="1"/>
  <c r="C781" i="10"/>
  <c r="B781" i="11"/>
  <c r="I781" i="11" s="1"/>
  <c r="G781" i="11" s="1"/>
  <c r="A782" i="11"/>
  <c r="G780" i="11"/>
  <c r="H780" i="11" s="1"/>
  <c r="B781" i="10"/>
  <c r="A782" i="10"/>
  <c r="H781" i="11" l="1"/>
  <c r="F783" i="11"/>
  <c r="C784" i="11"/>
  <c r="F781" i="10"/>
  <c r="G781" i="10" s="1"/>
  <c r="H781" i="10" s="1"/>
  <c r="C782" i="10"/>
  <c r="B782" i="11"/>
  <c r="I782" i="11" s="1"/>
  <c r="A783" i="11"/>
  <c r="A783" i="10"/>
  <c r="B782" i="10"/>
  <c r="C785" i="11" l="1"/>
  <c r="F784" i="11"/>
  <c r="F782" i="10"/>
  <c r="G782" i="10" s="1"/>
  <c r="H782" i="10" s="1"/>
  <c r="C783" i="10"/>
  <c r="B783" i="11"/>
  <c r="I783" i="11" s="1"/>
  <c r="A784" i="11"/>
  <c r="G782" i="11"/>
  <c r="H782" i="11" s="1"/>
  <c r="A784" i="10"/>
  <c r="B783" i="10"/>
  <c r="F785" i="11" l="1"/>
  <c r="C786" i="11"/>
  <c r="C784" i="10"/>
  <c r="F783" i="10"/>
  <c r="G783" i="10" s="1"/>
  <c r="H783" i="10" s="1"/>
  <c r="B784" i="11"/>
  <c r="I784" i="11" s="1"/>
  <c r="A785" i="11"/>
  <c r="G783" i="11"/>
  <c r="H783" i="11" s="1"/>
  <c r="B784" i="10"/>
  <c r="A785" i="10"/>
  <c r="C787" i="11" l="1"/>
  <c r="F786" i="11"/>
  <c r="C785" i="10"/>
  <c r="F784" i="10"/>
  <c r="G784" i="10" s="1"/>
  <c r="H784" i="10" s="1"/>
  <c r="B785" i="11"/>
  <c r="I785" i="11" s="1"/>
  <c r="A786" i="11"/>
  <c r="G784" i="11"/>
  <c r="H784" i="11" s="1"/>
  <c r="G785" i="11"/>
  <c r="B785" i="10"/>
  <c r="A786" i="10"/>
  <c r="C788" i="11" l="1"/>
  <c r="F787" i="11"/>
  <c r="H785" i="11"/>
  <c r="C786" i="10"/>
  <c r="F785" i="10"/>
  <c r="G785" i="10" s="1"/>
  <c r="H785" i="10" s="1"/>
  <c r="B786" i="11"/>
  <c r="I786" i="11" s="1"/>
  <c r="A787" i="11"/>
  <c r="B786" i="10"/>
  <c r="A787" i="10"/>
  <c r="C789" i="11" l="1"/>
  <c r="F788" i="11"/>
  <c r="C787" i="10"/>
  <c r="F786" i="10"/>
  <c r="G786" i="10" s="1"/>
  <c r="H786" i="10" s="1"/>
  <c r="B787" i="11"/>
  <c r="I787" i="11" s="1"/>
  <c r="A788" i="11"/>
  <c r="G786" i="11"/>
  <c r="H786" i="11" s="1"/>
  <c r="B787" i="10"/>
  <c r="A788" i="10"/>
  <c r="F789" i="11" l="1"/>
  <c r="C790" i="11"/>
  <c r="F787" i="10"/>
  <c r="G787" i="10" s="1"/>
  <c r="H787" i="10" s="1"/>
  <c r="C788" i="10"/>
  <c r="B788" i="11"/>
  <c r="I788" i="11" s="1"/>
  <c r="A789" i="11"/>
  <c r="G787" i="11"/>
  <c r="H787" i="11" s="1"/>
  <c r="B788" i="10"/>
  <c r="A789" i="10"/>
  <c r="F790" i="11" l="1"/>
  <c r="C791" i="11"/>
  <c r="C789" i="10"/>
  <c r="F788" i="10"/>
  <c r="G788" i="10" s="1"/>
  <c r="H788" i="10" s="1"/>
  <c r="B789" i="11"/>
  <c r="I789" i="11" s="1"/>
  <c r="A790" i="11"/>
  <c r="G788" i="11"/>
  <c r="H788" i="11" s="1"/>
  <c r="B789" i="10"/>
  <c r="A790" i="10"/>
  <c r="C792" i="11" l="1"/>
  <c r="F791" i="11"/>
  <c r="F789" i="10"/>
  <c r="G789" i="10" s="1"/>
  <c r="H789" i="10" s="1"/>
  <c r="C790" i="10"/>
  <c r="B790" i="11"/>
  <c r="I790" i="11" s="1"/>
  <c r="G790" i="11" s="1"/>
  <c r="A791" i="11"/>
  <c r="G789" i="11"/>
  <c r="H789" i="11" s="1"/>
  <c r="A791" i="10"/>
  <c r="B790" i="10"/>
  <c r="H790" i="11" l="1"/>
  <c r="F792" i="11"/>
  <c r="C793" i="11"/>
  <c r="F790" i="10"/>
  <c r="G790" i="10" s="1"/>
  <c r="H790" i="10" s="1"/>
  <c r="C791" i="10"/>
  <c r="B791" i="11"/>
  <c r="I791" i="11" s="1"/>
  <c r="A792" i="11"/>
  <c r="A792" i="10"/>
  <c r="B791" i="10"/>
  <c r="F793" i="11" l="1"/>
  <c r="C794" i="11"/>
  <c r="C792" i="10"/>
  <c r="F791" i="10"/>
  <c r="G791" i="10" s="1"/>
  <c r="H791" i="10" s="1"/>
  <c r="B792" i="11"/>
  <c r="I792" i="11" s="1"/>
  <c r="A793" i="11"/>
  <c r="G791" i="11"/>
  <c r="H791" i="11" s="1"/>
  <c r="B792" i="10"/>
  <c r="A793" i="10"/>
  <c r="F794" i="11" l="1"/>
  <c r="C795" i="11"/>
  <c r="C793" i="10"/>
  <c r="F792" i="10"/>
  <c r="G792" i="10" s="1"/>
  <c r="H792" i="10" s="1"/>
  <c r="B793" i="11"/>
  <c r="I793" i="11" s="1"/>
  <c r="A794" i="11"/>
  <c r="G792" i="11"/>
  <c r="H792" i="11" s="1"/>
  <c r="B793" i="10"/>
  <c r="A794" i="10"/>
  <c r="F795" i="11" l="1"/>
  <c r="C796" i="11"/>
  <c r="F793" i="10"/>
  <c r="G793" i="10" s="1"/>
  <c r="H793" i="10" s="1"/>
  <c r="C794" i="10"/>
  <c r="B794" i="11"/>
  <c r="I794" i="11" s="1"/>
  <c r="G794" i="11" s="1"/>
  <c r="A795" i="11"/>
  <c r="G793" i="11"/>
  <c r="H793" i="11" s="1"/>
  <c r="B794" i="10"/>
  <c r="A795" i="10"/>
  <c r="C797" i="11" l="1"/>
  <c r="F796" i="11"/>
  <c r="H794" i="11"/>
  <c r="C795" i="10"/>
  <c r="F794" i="10"/>
  <c r="G794" i="10" s="1"/>
  <c r="H794" i="10" s="1"/>
  <c r="B795" i="11"/>
  <c r="I795" i="11" s="1"/>
  <c r="A796" i="11"/>
  <c r="B795" i="10"/>
  <c r="A796" i="10"/>
  <c r="F797" i="11" l="1"/>
  <c r="C798" i="11"/>
  <c r="F795" i="10"/>
  <c r="G795" i="10" s="1"/>
  <c r="H795" i="10" s="1"/>
  <c r="C796" i="10"/>
  <c r="B796" i="11"/>
  <c r="I796" i="11" s="1"/>
  <c r="A797" i="11"/>
  <c r="G796" i="11"/>
  <c r="G795" i="11"/>
  <c r="H795" i="11" s="1"/>
  <c r="B796" i="10"/>
  <c r="A797" i="10"/>
  <c r="F798" i="11" l="1"/>
  <c r="C799" i="11"/>
  <c r="F796" i="10"/>
  <c r="G796" i="10" s="1"/>
  <c r="H796" i="10" s="1"/>
  <c r="C797" i="10"/>
  <c r="B797" i="11"/>
  <c r="I797" i="11" s="1"/>
  <c r="A798" i="11"/>
  <c r="H796" i="11"/>
  <c r="B797" i="10"/>
  <c r="A798" i="10"/>
  <c r="F799" i="11" l="1"/>
  <c r="C800" i="11"/>
  <c r="F797" i="10"/>
  <c r="G797" i="10" s="1"/>
  <c r="H797" i="10" s="1"/>
  <c r="C798" i="10"/>
  <c r="B798" i="11"/>
  <c r="I798" i="11" s="1"/>
  <c r="A799" i="11"/>
  <c r="G797" i="11"/>
  <c r="H797" i="11" s="1"/>
  <c r="A799" i="10"/>
  <c r="B798" i="10"/>
  <c r="F800" i="11" l="1"/>
  <c r="C801" i="11"/>
  <c r="F798" i="10"/>
  <c r="G798" i="10" s="1"/>
  <c r="H798" i="10" s="1"/>
  <c r="C799" i="10"/>
  <c r="B799" i="11"/>
  <c r="I799" i="11" s="1"/>
  <c r="A800" i="11"/>
  <c r="G798" i="11"/>
  <c r="H798" i="11" s="1"/>
  <c r="A800" i="10"/>
  <c r="B799" i="10"/>
  <c r="F801" i="11" l="1"/>
  <c r="C802" i="11"/>
  <c r="F799" i="10"/>
  <c r="G799" i="10" s="1"/>
  <c r="H799" i="10" s="1"/>
  <c r="C800" i="10"/>
  <c r="A801" i="11"/>
  <c r="B800" i="11"/>
  <c r="I800" i="11" s="1"/>
  <c r="G800" i="11" s="1"/>
  <c r="G799" i="11"/>
  <c r="H799" i="11" s="1"/>
  <c r="B800" i="10"/>
  <c r="A801" i="10"/>
  <c r="C803" i="11" l="1"/>
  <c r="F802" i="11"/>
  <c r="H800" i="11"/>
  <c r="C801" i="10"/>
  <c r="F800" i="10"/>
  <c r="G800" i="10" s="1"/>
  <c r="H800" i="10" s="1"/>
  <c r="B801" i="11"/>
  <c r="I801" i="11" s="1"/>
  <c r="A802" i="11"/>
  <c r="B801" i="10"/>
  <c r="A802" i="10"/>
  <c r="C804" i="11" l="1"/>
  <c r="F803" i="11"/>
  <c r="C802" i="10"/>
  <c r="F801" i="10"/>
  <c r="G801" i="10" s="1"/>
  <c r="H801" i="10" s="1"/>
  <c r="B802" i="11"/>
  <c r="I802" i="11" s="1"/>
  <c r="A803" i="11"/>
  <c r="G801" i="11"/>
  <c r="H801" i="11" s="1"/>
  <c r="B802" i="10"/>
  <c r="A803" i="10"/>
  <c r="C805" i="11" l="1"/>
  <c r="F804" i="11"/>
  <c r="C803" i="10"/>
  <c r="F802" i="10"/>
  <c r="G802" i="10" s="1"/>
  <c r="H802" i="10" s="1"/>
  <c r="B803" i="11"/>
  <c r="I803" i="11" s="1"/>
  <c r="A804" i="11"/>
  <c r="G802" i="11"/>
  <c r="H802" i="11" s="1"/>
  <c r="B803" i="10"/>
  <c r="A804" i="10"/>
  <c r="C806" i="11" l="1"/>
  <c r="F805" i="11"/>
  <c r="C804" i="10"/>
  <c r="F803" i="10"/>
  <c r="G803" i="10" s="1"/>
  <c r="H803" i="10" s="1"/>
  <c r="B804" i="11"/>
  <c r="I804" i="11" s="1"/>
  <c r="A805" i="11"/>
  <c r="G804" i="11"/>
  <c r="G803" i="11"/>
  <c r="H803" i="11" s="1"/>
  <c r="B804" i="10"/>
  <c r="A805" i="10"/>
  <c r="H804" i="11" l="1"/>
  <c r="F806" i="11"/>
  <c r="C807" i="11"/>
  <c r="F804" i="10"/>
  <c r="G804" i="10" s="1"/>
  <c r="H804" i="10" s="1"/>
  <c r="C805" i="10"/>
  <c r="B805" i="11"/>
  <c r="I805" i="11" s="1"/>
  <c r="G805" i="11" s="1"/>
  <c r="A806" i="11"/>
  <c r="B805" i="10"/>
  <c r="A806" i="10"/>
  <c r="H805" i="11" l="1"/>
  <c r="C808" i="11"/>
  <c r="F807" i="11"/>
  <c r="C806" i="10"/>
  <c r="F805" i="10"/>
  <c r="G805" i="10" s="1"/>
  <c r="H805" i="10" s="1"/>
  <c r="B806" i="11"/>
  <c r="I806" i="11" s="1"/>
  <c r="A807" i="11"/>
  <c r="A807" i="10"/>
  <c r="B806" i="10"/>
  <c r="F808" i="11" l="1"/>
  <c r="C809" i="11"/>
  <c r="F806" i="10"/>
  <c r="C807" i="10"/>
  <c r="G806" i="10"/>
  <c r="H806" i="10" s="1"/>
  <c r="G806" i="11"/>
  <c r="H806" i="11" s="1"/>
  <c r="B807" i="11"/>
  <c r="I807" i="11" s="1"/>
  <c r="A808" i="11"/>
  <c r="A808" i="10"/>
  <c r="B807" i="10"/>
  <c r="C810" i="11" l="1"/>
  <c r="F809" i="11"/>
  <c r="C808" i="10"/>
  <c r="F807" i="10"/>
  <c r="G807" i="10" s="1"/>
  <c r="H807" i="10" s="1"/>
  <c r="B808" i="11"/>
  <c r="I808" i="11" s="1"/>
  <c r="A809" i="11"/>
  <c r="G808" i="11"/>
  <c r="G807" i="11"/>
  <c r="H807" i="11" s="1"/>
  <c r="B808" i="10"/>
  <c r="A809" i="10"/>
  <c r="H808" i="11" l="1"/>
  <c r="C811" i="11"/>
  <c r="F810" i="11"/>
  <c r="C809" i="10"/>
  <c r="F808" i="10"/>
  <c r="G808" i="10" s="1"/>
  <c r="H808" i="10" s="1"/>
  <c r="B809" i="11"/>
  <c r="I809" i="11" s="1"/>
  <c r="A810" i="11"/>
  <c r="B809" i="10"/>
  <c r="A810" i="10"/>
  <c r="F811" i="11" l="1"/>
  <c r="C812" i="11"/>
  <c r="C810" i="10"/>
  <c r="F809" i="10"/>
  <c r="G809" i="10" s="1"/>
  <c r="H809" i="10" s="1"/>
  <c r="B810" i="11"/>
  <c r="I810" i="11" s="1"/>
  <c r="A811" i="11"/>
  <c r="G809" i="11"/>
  <c r="H809" i="11" s="1"/>
  <c r="G810" i="11"/>
  <c r="B810" i="10"/>
  <c r="A811" i="10"/>
  <c r="C813" i="11" l="1"/>
  <c r="F812" i="11"/>
  <c r="F810" i="10"/>
  <c r="G810" i="10" s="1"/>
  <c r="H810" i="10" s="1"/>
  <c r="C811" i="10"/>
  <c r="B811" i="11"/>
  <c r="I811" i="11" s="1"/>
  <c r="A812" i="11"/>
  <c r="H810" i="11"/>
  <c r="B811" i="10"/>
  <c r="A812" i="10"/>
  <c r="F813" i="11" l="1"/>
  <c r="C814" i="11"/>
  <c r="C812" i="10"/>
  <c r="F811" i="10"/>
  <c r="G811" i="10" s="1"/>
  <c r="H811" i="10" s="1"/>
  <c r="B812" i="11"/>
  <c r="I812" i="11" s="1"/>
  <c r="A813" i="11"/>
  <c r="G811" i="11"/>
  <c r="H811" i="11" s="1"/>
  <c r="B812" i="10"/>
  <c r="A813" i="10"/>
  <c r="C815" i="11" l="1"/>
  <c r="F814" i="11"/>
  <c r="F812" i="10"/>
  <c r="G812" i="10" s="1"/>
  <c r="H812" i="10" s="1"/>
  <c r="C813" i="10"/>
  <c r="B813" i="11"/>
  <c r="I813" i="11" s="1"/>
  <c r="A814" i="11"/>
  <c r="G812" i="11"/>
  <c r="H812" i="11" s="1"/>
  <c r="B813" i="10"/>
  <c r="A814" i="10"/>
  <c r="C816" i="11" l="1"/>
  <c r="F815" i="11"/>
  <c r="F813" i="10"/>
  <c r="G813" i="10" s="1"/>
  <c r="H813" i="10" s="1"/>
  <c r="C814" i="10"/>
  <c r="G813" i="11"/>
  <c r="H813" i="11" s="1"/>
  <c r="B814" i="11"/>
  <c r="I814" i="11" s="1"/>
  <c r="A815" i="11"/>
  <c r="A815" i="10"/>
  <c r="B814" i="10"/>
  <c r="F816" i="11" l="1"/>
  <c r="C817" i="11"/>
  <c r="F814" i="10"/>
  <c r="G814" i="10" s="1"/>
  <c r="H814" i="10" s="1"/>
  <c r="C815" i="10"/>
  <c r="B815" i="11"/>
  <c r="I815" i="11" s="1"/>
  <c r="A816" i="11"/>
  <c r="G814" i="11"/>
  <c r="H814" i="11" s="1"/>
  <c r="A816" i="10"/>
  <c r="B815" i="10"/>
  <c r="F817" i="11" l="1"/>
  <c r="C818" i="11"/>
  <c r="C816" i="10"/>
  <c r="F815" i="10"/>
  <c r="G815" i="10" s="1"/>
  <c r="H815" i="10" s="1"/>
  <c r="B816" i="11"/>
  <c r="I816" i="11" s="1"/>
  <c r="A817" i="11"/>
  <c r="G815" i="11"/>
  <c r="H815" i="11" s="1"/>
  <c r="B816" i="10"/>
  <c r="A817" i="10"/>
  <c r="C819" i="11" l="1"/>
  <c r="F818" i="11"/>
  <c r="F816" i="10"/>
  <c r="G816" i="10" s="1"/>
  <c r="H816" i="10" s="1"/>
  <c r="C817" i="10"/>
  <c r="G816" i="11"/>
  <c r="H816" i="11" s="1"/>
  <c r="B817" i="11"/>
  <c r="I817" i="11" s="1"/>
  <c r="A818" i="11"/>
  <c r="B817" i="10"/>
  <c r="A818" i="10"/>
  <c r="C820" i="11" l="1"/>
  <c r="F819" i="11"/>
  <c r="C818" i="10"/>
  <c r="F817" i="10"/>
  <c r="G817" i="10" s="1"/>
  <c r="H817" i="10" s="1"/>
  <c r="B818" i="11"/>
  <c r="I818" i="11" s="1"/>
  <c r="A819" i="11"/>
  <c r="G817" i="11"/>
  <c r="H817" i="11" s="1"/>
  <c r="B818" i="10"/>
  <c r="A819" i="10"/>
  <c r="F820" i="11" l="1"/>
  <c r="C821" i="11"/>
  <c r="C819" i="10"/>
  <c r="F818" i="10"/>
  <c r="G818" i="10" s="1"/>
  <c r="H818" i="10" s="1"/>
  <c r="B819" i="11"/>
  <c r="I819" i="11" s="1"/>
  <c r="A820" i="11"/>
  <c r="G818" i="11"/>
  <c r="H818" i="11" s="1"/>
  <c r="A820" i="10"/>
  <c r="B819" i="10"/>
  <c r="F821" i="11" l="1"/>
  <c r="C822" i="11"/>
  <c r="F819" i="10"/>
  <c r="G819" i="10" s="1"/>
  <c r="H819" i="10" s="1"/>
  <c r="C820" i="10"/>
  <c r="B820" i="11"/>
  <c r="I820" i="11" s="1"/>
  <c r="G820" i="11" s="1"/>
  <c r="A821" i="11"/>
  <c r="G819" i="11"/>
  <c r="H819" i="11" s="1"/>
  <c r="B820" i="10"/>
  <c r="A821" i="10"/>
  <c r="H820" i="11" l="1"/>
  <c r="F822" i="11"/>
  <c r="C823" i="11"/>
  <c r="F820" i="10"/>
  <c r="G820" i="10" s="1"/>
  <c r="H820" i="10" s="1"/>
  <c r="C821" i="10"/>
  <c r="B821" i="11"/>
  <c r="I821" i="11" s="1"/>
  <c r="A822" i="11"/>
  <c r="B821" i="10"/>
  <c r="A822" i="10"/>
  <c r="F823" i="11" l="1"/>
  <c r="C824" i="11"/>
  <c r="F821" i="10"/>
  <c r="G821" i="10" s="1"/>
  <c r="H821" i="10" s="1"/>
  <c r="C822" i="10"/>
  <c r="G821" i="11"/>
  <c r="H821" i="11" s="1"/>
  <c r="B822" i="11"/>
  <c r="I822" i="11" s="1"/>
  <c r="A823" i="11"/>
  <c r="B822" i="10"/>
  <c r="A823" i="10"/>
  <c r="C825" i="11" l="1"/>
  <c r="F824" i="11"/>
  <c r="C823" i="10"/>
  <c r="F822" i="10"/>
  <c r="G822" i="10" s="1"/>
  <c r="H822" i="10" s="1"/>
  <c r="B823" i="11"/>
  <c r="I823" i="11" s="1"/>
  <c r="A824" i="11"/>
  <c r="G822" i="11"/>
  <c r="H822" i="11" s="1"/>
  <c r="B823" i="10"/>
  <c r="A824" i="10"/>
  <c r="F825" i="11" l="1"/>
  <c r="C826" i="11"/>
  <c r="C824" i="10"/>
  <c r="F823" i="10"/>
  <c r="G823" i="10" s="1"/>
  <c r="H823" i="10" s="1"/>
  <c r="B824" i="11"/>
  <c r="I824" i="11" s="1"/>
  <c r="A825" i="11"/>
  <c r="G823" i="11"/>
  <c r="H823" i="11" s="1"/>
  <c r="B824" i="10"/>
  <c r="A825" i="10"/>
  <c r="C827" i="11" l="1"/>
  <c r="F826" i="11"/>
  <c r="C825" i="10"/>
  <c r="F824" i="10"/>
  <c r="G824" i="10" s="1"/>
  <c r="H824" i="10" s="1"/>
  <c r="G824" i="11"/>
  <c r="H824" i="11" s="1"/>
  <c r="B825" i="11"/>
  <c r="I825" i="11" s="1"/>
  <c r="G825" i="11" s="1"/>
  <c r="A826" i="11"/>
  <c r="A826" i="10"/>
  <c r="B825" i="10"/>
  <c r="F827" i="11" l="1"/>
  <c r="C828" i="11"/>
  <c r="F825" i="10"/>
  <c r="G825" i="10" s="1"/>
  <c r="H825" i="10" s="1"/>
  <c r="C826" i="10"/>
  <c r="H825" i="11"/>
  <c r="B826" i="11"/>
  <c r="I826" i="11" s="1"/>
  <c r="G826" i="11" s="1"/>
  <c r="A827" i="11"/>
  <c r="A827" i="10"/>
  <c r="B826" i="10"/>
  <c r="F828" i="11" l="1"/>
  <c r="C829" i="11"/>
  <c r="F826" i="10"/>
  <c r="G826" i="10" s="1"/>
  <c r="H826" i="10" s="1"/>
  <c r="C827" i="10"/>
  <c r="B827" i="11"/>
  <c r="I827" i="11" s="1"/>
  <c r="A828" i="11"/>
  <c r="H826" i="11"/>
  <c r="A828" i="10"/>
  <c r="B827" i="10"/>
  <c r="F829" i="11" l="1"/>
  <c r="C830" i="11"/>
  <c r="F827" i="10"/>
  <c r="G827" i="10" s="1"/>
  <c r="H827" i="10" s="1"/>
  <c r="C828" i="10"/>
  <c r="B828" i="11"/>
  <c r="I828" i="11" s="1"/>
  <c r="A829" i="11"/>
  <c r="G827" i="11"/>
  <c r="H827" i="11" s="1"/>
  <c r="B828" i="10"/>
  <c r="A829" i="10"/>
  <c r="F830" i="11" l="1"/>
  <c r="C831" i="11"/>
  <c r="C829" i="10"/>
  <c r="F828" i="10"/>
  <c r="G828" i="10" s="1"/>
  <c r="H828" i="10" s="1"/>
  <c r="B829" i="11"/>
  <c r="I829" i="11" s="1"/>
  <c r="G829" i="11" s="1"/>
  <c r="A830" i="11"/>
  <c r="G828" i="11"/>
  <c r="H828" i="11" s="1"/>
  <c r="B829" i="10"/>
  <c r="A830" i="10"/>
  <c r="F831" i="11" l="1"/>
  <c r="C832" i="11"/>
  <c r="H829" i="11"/>
  <c r="C830" i="10"/>
  <c r="F829" i="10"/>
  <c r="G829" i="10" s="1"/>
  <c r="H829" i="10" s="1"/>
  <c r="B830" i="11"/>
  <c r="I830" i="11" s="1"/>
  <c r="A831" i="11"/>
  <c r="B830" i="10"/>
  <c r="A831" i="10"/>
  <c r="F832" i="11" l="1"/>
  <c r="C833" i="11"/>
  <c r="C831" i="10"/>
  <c r="F830" i="10"/>
  <c r="G830" i="10" s="1"/>
  <c r="H830" i="10" s="1"/>
  <c r="B831" i="11"/>
  <c r="I831" i="11" s="1"/>
  <c r="A832" i="11"/>
  <c r="G830" i="11"/>
  <c r="H830" i="11" s="1"/>
  <c r="B831" i="10"/>
  <c r="A832" i="10"/>
  <c r="C834" i="11" l="1"/>
  <c r="F833" i="11"/>
  <c r="C832" i="10"/>
  <c r="F831" i="10"/>
  <c r="G831" i="10" s="1"/>
  <c r="H831" i="10" s="1"/>
  <c r="B832" i="11"/>
  <c r="I832" i="11" s="1"/>
  <c r="A833" i="11"/>
  <c r="G831" i="11"/>
  <c r="H831" i="11" s="1"/>
  <c r="B832" i="10"/>
  <c r="A833" i="10"/>
  <c r="F834" i="11" l="1"/>
  <c r="C835" i="11"/>
  <c r="F832" i="10"/>
  <c r="G832" i="10" s="1"/>
  <c r="H832" i="10" s="1"/>
  <c r="C833" i="10"/>
  <c r="B833" i="11"/>
  <c r="I833" i="11" s="1"/>
  <c r="G833" i="11" s="1"/>
  <c r="A834" i="11"/>
  <c r="G832" i="11"/>
  <c r="H832" i="11" s="1"/>
  <c r="B833" i="10"/>
  <c r="A834" i="10"/>
  <c r="C836" i="11" l="1"/>
  <c r="F835" i="11"/>
  <c r="H833" i="11"/>
  <c r="F833" i="10"/>
  <c r="G833" i="10" s="1"/>
  <c r="H833" i="10" s="1"/>
  <c r="C834" i="10"/>
  <c r="B834" i="11"/>
  <c r="I834" i="11" s="1"/>
  <c r="A835" i="11"/>
  <c r="A835" i="10"/>
  <c r="B834" i="10"/>
  <c r="F836" i="11" l="1"/>
  <c r="C837" i="11"/>
  <c r="F834" i="10"/>
  <c r="C835" i="10"/>
  <c r="G834" i="10"/>
  <c r="H834" i="10" s="1"/>
  <c r="G834" i="11"/>
  <c r="H834" i="11" s="1"/>
  <c r="B835" i="11"/>
  <c r="I835" i="11" s="1"/>
  <c r="A836" i="11"/>
  <c r="G835" i="11"/>
  <c r="A836" i="10"/>
  <c r="B835" i="10"/>
  <c r="F837" i="11" l="1"/>
  <c r="C838" i="11"/>
  <c r="F835" i="10"/>
  <c r="G835" i="10" s="1"/>
  <c r="H835" i="10" s="1"/>
  <c r="C836" i="10"/>
  <c r="B836" i="11"/>
  <c r="I836" i="11" s="1"/>
  <c r="A837" i="11"/>
  <c r="H835" i="11"/>
  <c r="B836" i="10"/>
  <c r="A837" i="10"/>
  <c r="C839" i="11" l="1"/>
  <c r="F838" i="11"/>
  <c r="C837" i="10"/>
  <c r="F836" i="10"/>
  <c r="G836" i="10" s="1"/>
  <c r="H836" i="10" s="1"/>
  <c r="G836" i="11"/>
  <c r="H836" i="11" s="1"/>
  <c r="B837" i="11"/>
  <c r="I837" i="11" s="1"/>
  <c r="A838" i="11"/>
  <c r="B837" i="10"/>
  <c r="A838" i="10"/>
  <c r="F839" i="11" l="1"/>
  <c r="C840" i="11"/>
  <c r="C838" i="10"/>
  <c r="F837" i="10"/>
  <c r="G837" i="10" s="1"/>
  <c r="H837" i="10" s="1"/>
  <c r="G837" i="11"/>
  <c r="H837" i="11" s="1"/>
  <c r="B838" i="11"/>
  <c r="I838" i="11" s="1"/>
  <c r="A839" i="11"/>
  <c r="B838" i="10"/>
  <c r="A839" i="10"/>
  <c r="C841" i="11" l="1"/>
  <c r="F840" i="11"/>
  <c r="C839" i="10"/>
  <c r="F838" i="10"/>
  <c r="G838" i="10" s="1"/>
  <c r="H838" i="10" s="1"/>
  <c r="B839" i="11"/>
  <c r="I839" i="11" s="1"/>
  <c r="A840" i="11"/>
  <c r="G839" i="11"/>
  <c r="G838" i="11"/>
  <c r="H838" i="11" s="1"/>
  <c r="B839" i="10"/>
  <c r="A840" i="10"/>
  <c r="H839" i="11" l="1"/>
  <c r="C842" i="11"/>
  <c r="F841" i="11"/>
  <c r="F839" i="10"/>
  <c r="G839" i="10" s="1"/>
  <c r="H839" i="10" s="1"/>
  <c r="C840" i="10"/>
  <c r="B840" i="11"/>
  <c r="I840" i="11" s="1"/>
  <c r="A841" i="11"/>
  <c r="B840" i="10"/>
  <c r="A841" i="10"/>
  <c r="F842" i="11" l="1"/>
  <c r="C843" i="11"/>
  <c r="F840" i="10"/>
  <c r="G840" i="10" s="1"/>
  <c r="C841" i="10"/>
  <c r="H840" i="10"/>
  <c r="B841" i="11"/>
  <c r="I841" i="11" s="1"/>
  <c r="A842" i="11"/>
  <c r="G840" i="11"/>
  <c r="H840" i="11" s="1"/>
  <c r="G841" i="11"/>
  <c r="B841" i="10"/>
  <c r="A842" i="10"/>
  <c r="C844" i="11" l="1"/>
  <c r="F843" i="11"/>
  <c r="H841" i="11"/>
  <c r="F841" i="10"/>
  <c r="G841" i="10" s="1"/>
  <c r="H841" i="10" s="1"/>
  <c r="C842" i="10"/>
  <c r="B842" i="11"/>
  <c r="I842" i="11" s="1"/>
  <c r="A843" i="11"/>
  <c r="A843" i="10"/>
  <c r="B842" i="10"/>
  <c r="C845" i="11" l="1"/>
  <c r="F844" i="11"/>
  <c r="C843" i="10"/>
  <c r="F842" i="10"/>
  <c r="G842" i="10" s="1"/>
  <c r="H842" i="10" s="1"/>
  <c r="B843" i="11"/>
  <c r="I843" i="11" s="1"/>
  <c r="A844" i="11"/>
  <c r="G842" i="11"/>
  <c r="H842" i="11" s="1"/>
  <c r="A844" i="10"/>
  <c r="B843" i="10"/>
  <c r="C846" i="11" l="1"/>
  <c r="F845" i="11"/>
  <c r="C844" i="10"/>
  <c r="F843" i="10"/>
  <c r="G843" i="10" s="1"/>
  <c r="H843" i="10" s="1"/>
  <c r="B844" i="11"/>
  <c r="I844" i="11" s="1"/>
  <c r="G844" i="11" s="1"/>
  <c r="A845" i="11"/>
  <c r="G843" i="11"/>
  <c r="H843" i="11" s="1"/>
  <c r="B844" i="10"/>
  <c r="A845" i="10"/>
  <c r="H844" i="11" l="1"/>
  <c r="F846" i="11"/>
  <c r="C847" i="11"/>
  <c r="F844" i="10"/>
  <c r="G844" i="10" s="1"/>
  <c r="H844" i="10" s="1"/>
  <c r="C845" i="10"/>
  <c r="B845" i="11"/>
  <c r="I845" i="11" s="1"/>
  <c r="G845" i="11" s="1"/>
  <c r="A846" i="11"/>
  <c r="B845" i="10"/>
  <c r="A846" i="10"/>
  <c r="H845" i="11" l="1"/>
  <c r="C848" i="11"/>
  <c r="F847" i="11"/>
  <c r="F845" i="10"/>
  <c r="G845" i="10" s="1"/>
  <c r="H845" i="10" s="1"/>
  <c r="C846" i="10"/>
  <c r="B846" i="11"/>
  <c r="I846" i="11" s="1"/>
  <c r="A847" i="11"/>
  <c r="G846" i="11"/>
  <c r="H846" i="11" s="1"/>
  <c r="B846" i="10"/>
  <c r="A847" i="10"/>
  <c r="C849" i="11" l="1"/>
  <c r="F848" i="11"/>
  <c r="C847" i="10"/>
  <c r="F846" i="10"/>
  <c r="G846" i="10" s="1"/>
  <c r="H846" i="10" s="1"/>
  <c r="B847" i="11"/>
  <c r="I847" i="11" s="1"/>
  <c r="A848" i="11"/>
  <c r="B847" i="10"/>
  <c r="A848" i="10"/>
  <c r="F849" i="11" l="1"/>
  <c r="C850" i="11"/>
  <c r="C848" i="10"/>
  <c r="F847" i="10"/>
  <c r="G847" i="10" s="1"/>
  <c r="H847" i="10" s="1"/>
  <c r="G847" i="11"/>
  <c r="H847" i="11" s="1"/>
  <c r="B848" i="11"/>
  <c r="I848" i="11" s="1"/>
  <c r="A849" i="11"/>
  <c r="B848" i="10"/>
  <c r="A849" i="10"/>
  <c r="F850" i="11" l="1"/>
  <c r="C851" i="11"/>
  <c r="F848" i="10"/>
  <c r="G848" i="10" s="1"/>
  <c r="H848" i="10" s="1"/>
  <c r="C849" i="10"/>
  <c r="B849" i="11"/>
  <c r="I849" i="11" s="1"/>
  <c r="A850" i="11"/>
  <c r="G848" i="11"/>
  <c r="H848" i="11" s="1"/>
  <c r="B849" i="10"/>
  <c r="A850" i="10"/>
  <c r="C852" i="11" l="1"/>
  <c r="F851" i="11"/>
  <c r="C850" i="10"/>
  <c r="F849" i="10"/>
  <c r="G849" i="10" s="1"/>
  <c r="H849" i="10" s="1"/>
  <c r="B850" i="11"/>
  <c r="I850" i="11" s="1"/>
  <c r="A851" i="11"/>
  <c r="G849" i="11"/>
  <c r="H849" i="11" s="1"/>
  <c r="A851" i="10"/>
  <c r="B850" i="10"/>
  <c r="C853" i="11" l="1"/>
  <c r="F852" i="11"/>
  <c r="F850" i="10"/>
  <c r="G850" i="10" s="1"/>
  <c r="H850" i="10" s="1"/>
  <c r="C851" i="10"/>
  <c r="B851" i="11"/>
  <c r="I851" i="11" s="1"/>
  <c r="A852" i="11"/>
  <c r="G850" i="11"/>
  <c r="H850" i="11" s="1"/>
  <c r="A852" i="10"/>
  <c r="B851" i="10"/>
  <c r="F853" i="11" l="1"/>
  <c r="C854" i="11"/>
  <c r="F851" i="10"/>
  <c r="G851" i="10" s="1"/>
  <c r="H851" i="10" s="1"/>
  <c r="C852" i="10"/>
  <c r="G851" i="11"/>
  <c r="H851" i="11" s="1"/>
  <c r="B852" i="11"/>
  <c r="I852" i="11" s="1"/>
  <c r="A853" i="11"/>
  <c r="B852" i="10"/>
  <c r="A853" i="10"/>
  <c r="F854" i="11" l="1"/>
  <c r="C855" i="11"/>
  <c r="C853" i="10"/>
  <c r="F852" i="10"/>
  <c r="G852" i="10" s="1"/>
  <c r="H852" i="10" s="1"/>
  <c r="B853" i="11"/>
  <c r="I853" i="11" s="1"/>
  <c r="A854" i="11"/>
  <c r="G852" i="11"/>
  <c r="H852" i="11" s="1"/>
  <c r="B853" i="10"/>
  <c r="A854" i="10"/>
  <c r="C856" i="11" l="1"/>
  <c r="F855" i="11"/>
  <c r="C854" i="10"/>
  <c r="F853" i="10"/>
  <c r="G853" i="10" s="1"/>
  <c r="H853" i="10" s="1"/>
  <c r="G853" i="11"/>
  <c r="H853" i="11" s="1"/>
  <c r="B854" i="11"/>
  <c r="I854" i="11" s="1"/>
  <c r="A855" i="11"/>
  <c r="B854" i="10"/>
  <c r="A855" i="10"/>
  <c r="C857" i="11" l="1"/>
  <c r="F856" i="11"/>
  <c r="C855" i="10"/>
  <c r="F854" i="10"/>
  <c r="G854" i="10" s="1"/>
  <c r="H854" i="10" s="1"/>
  <c r="G854" i="11"/>
  <c r="H854" i="11" s="1"/>
  <c r="B855" i="11"/>
  <c r="I855" i="11" s="1"/>
  <c r="A856" i="11"/>
  <c r="B855" i="10"/>
  <c r="A856" i="10"/>
  <c r="F857" i="11" l="1"/>
  <c r="C858" i="11"/>
  <c r="F855" i="10"/>
  <c r="G855" i="10" s="1"/>
  <c r="H855" i="10" s="1"/>
  <c r="C856" i="10"/>
  <c r="B856" i="11"/>
  <c r="I856" i="11" s="1"/>
  <c r="A857" i="11"/>
  <c r="G855" i="11"/>
  <c r="H855" i="11" s="1"/>
  <c r="B856" i="10"/>
  <c r="A857" i="10"/>
  <c r="C859" i="11" l="1"/>
  <c r="F858" i="11"/>
  <c r="C857" i="10"/>
  <c r="F856" i="10"/>
  <c r="G856" i="10" s="1"/>
  <c r="H856" i="10" s="1"/>
  <c r="B857" i="11"/>
  <c r="I857" i="11" s="1"/>
  <c r="A858" i="11"/>
  <c r="G856" i="11"/>
  <c r="H856" i="11" s="1"/>
  <c r="B857" i="10"/>
  <c r="A858" i="10"/>
  <c r="C860" i="11" l="1"/>
  <c r="F859" i="11"/>
  <c r="C858" i="10"/>
  <c r="F857" i="10"/>
  <c r="G857" i="10" s="1"/>
  <c r="H857" i="10" s="1"/>
  <c r="B858" i="11"/>
  <c r="I858" i="11" s="1"/>
  <c r="G858" i="11" s="1"/>
  <c r="A859" i="11"/>
  <c r="G857" i="11"/>
  <c r="H857" i="11" s="1"/>
  <c r="A859" i="10"/>
  <c r="B858" i="10"/>
  <c r="H858" i="11" l="1"/>
  <c r="F860" i="11"/>
  <c r="C861" i="11"/>
  <c r="F858" i="10"/>
  <c r="G858" i="10" s="1"/>
  <c r="H858" i="10" s="1"/>
  <c r="C859" i="10"/>
  <c r="B859" i="11"/>
  <c r="I859" i="11" s="1"/>
  <c r="G859" i="11" s="1"/>
  <c r="H859" i="11" s="1"/>
  <c r="A860" i="11"/>
  <c r="A860" i="10"/>
  <c r="B859" i="10"/>
  <c r="C862" i="11" l="1"/>
  <c r="F861" i="11"/>
  <c r="C860" i="10"/>
  <c r="F859" i="10"/>
  <c r="G859" i="10" s="1"/>
  <c r="H859" i="10" s="1"/>
  <c r="B860" i="11"/>
  <c r="I860" i="11" s="1"/>
  <c r="A861" i="11"/>
  <c r="G860" i="11"/>
  <c r="H860" i="11" s="1"/>
  <c r="B860" i="10"/>
  <c r="A861" i="10"/>
  <c r="C863" i="11" l="1"/>
  <c r="F862" i="11"/>
  <c r="C861" i="10"/>
  <c r="F860" i="10"/>
  <c r="G860" i="10" s="1"/>
  <c r="H860" i="10" s="1"/>
  <c r="B861" i="11"/>
  <c r="I861" i="11" s="1"/>
  <c r="A862" i="11"/>
  <c r="B861" i="10"/>
  <c r="A862" i="10"/>
  <c r="F863" i="11" l="1"/>
  <c r="C864" i="11"/>
  <c r="C862" i="10"/>
  <c r="F861" i="10"/>
  <c r="G861" i="10" s="1"/>
  <c r="H861" i="10" s="1"/>
  <c r="A863" i="11"/>
  <c r="B862" i="11"/>
  <c r="I862" i="11" s="1"/>
  <c r="G861" i="11"/>
  <c r="H861" i="11" s="1"/>
  <c r="B862" i="10"/>
  <c r="A863" i="10"/>
  <c r="C865" i="11" l="1"/>
  <c r="F864" i="11"/>
  <c r="F862" i="10"/>
  <c r="C863" i="10"/>
  <c r="G862" i="10"/>
  <c r="H862" i="10" s="1"/>
  <c r="A864" i="11"/>
  <c r="B863" i="11"/>
  <c r="I863" i="11" s="1"/>
  <c r="G862" i="11"/>
  <c r="H862" i="11" s="1"/>
  <c r="B863" i="10"/>
  <c r="A864" i="10"/>
  <c r="F865" i="11" l="1"/>
  <c r="C866" i="11"/>
  <c r="C864" i="10"/>
  <c r="F863" i="10"/>
  <c r="G863" i="10" s="1"/>
  <c r="H863" i="10" s="1"/>
  <c r="A865" i="11"/>
  <c r="B864" i="11"/>
  <c r="I864" i="11" s="1"/>
  <c r="G863" i="11"/>
  <c r="H863" i="11" s="1"/>
  <c r="B864" i="10"/>
  <c r="A865" i="10"/>
  <c r="F866" i="11" l="1"/>
  <c r="C867" i="11"/>
  <c r="C865" i="10"/>
  <c r="F864" i="10"/>
  <c r="G864" i="10" s="1"/>
  <c r="H864" i="10" s="1"/>
  <c r="A866" i="11"/>
  <c r="B865" i="11"/>
  <c r="I865" i="11" s="1"/>
  <c r="G865" i="11" s="1"/>
  <c r="G864" i="11"/>
  <c r="H864" i="11" s="1"/>
  <c r="B865" i="10"/>
  <c r="A866" i="10"/>
  <c r="C868" i="11" l="1"/>
  <c r="F867" i="11"/>
  <c r="F865" i="10"/>
  <c r="G865" i="10" s="1"/>
  <c r="H865" i="10" s="1"/>
  <c r="C866" i="10"/>
  <c r="H865" i="11"/>
  <c r="A867" i="11"/>
  <c r="B866" i="11"/>
  <c r="I866" i="11" s="1"/>
  <c r="A867" i="10"/>
  <c r="B866" i="10"/>
  <c r="C869" i="11" l="1"/>
  <c r="F868" i="11"/>
  <c r="F866" i="10"/>
  <c r="G866" i="10" s="1"/>
  <c r="H866" i="10" s="1"/>
  <c r="C867" i="10"/>
  <c r="A868" i="11"/>
  <c r="B867" i="11"/>
  <c r="I867" i="11" s="1"/>
  <c r="G866" i="11"/>
  <c r="H866" i="11" s="1"/>
  <c r="A868" i="10"/>
  <c r="B867" i="10"/>
  <c r="F869" i="11" l="1"/>
  <c r="C870" i="11"/>
  <c r="F867" i="10"/>
  <c r="G867" i="10" s="1"/>
  <c r="H867" i="10" s="1"/>
  <c r="C868" i="10"/>
  <c r="A869" i="11"/>
  <c r="B868" i="11"/>
  <c r="I868" i="11" s="1"/>
  <c r="G868" i="11" s="1"/>
  <c r="G867" i="11"/>
  <c r="H867" i="11" s="1"/>
  <c r="B868" i="10"/>
  <c r="A869" i="10"/>
  <c r="H868" i="11" l="1"/>
  <c r="C871" i="11"/>
  <c r="F870" i="11"/>
  <c r="C869" i="10"/>
  <c r="F868" i="10"/>
  <c r="G868" i="10" s="1"/>
  <c r="H868" i="10" s="1"/>
  <c r="A870" i="11"/>
  <c r="B869" i="11"/>
  <c r="I869" i="11" s="1"/>
  <c r="B869" i="10"/>
  <c r="A870" i="10"/>
  <c r="F871" i="11" l="1"/>
  <c r="C872" i="11"/>
  <c r="F869" i="10"/>
  <c r="G869" i="10" s="1"/>
  <c r="H869" i="10" s="1"/>
  <c r="C870" i="10"/>
  <c r="G869" i="11"/>
  <c r="H869" i="11" s="1"/>
  <c r="A871" i="11"/>
  <c r="B870" i="11"/>
  <c r="I870" i="11" s="1"/>
  <c r="B870" i="10"/>
  <c r="A871" i="10"/>
  <c r="C873" i="11" l="1"/>
  <c r="F872" i="11"/>
  <c r="C871" i="10"/>
  <c r="F870" i="10"/>
  <c r="G870" i="10" s="1"/>
  <c r="H870" i="10" s="1"/>
  <c r="A872" i="11"/>
  <c r="B871" i="11"/>
  <c r="I871" i="11" s="1"/>
  <c r="G871" i="11" s="1"/>
  <c r="G870" i="11"/>
  <c r="H870" i="11" s="1"/>
  <c r="B871" i="10"/>
  <c r="A872" i="10"/>
  <c r="F873" i="11" l="1"/>
  <c r="C874" i="11"/>
  <c r="F871" i="10"/>
  <c r="G871" i="10" s="1"/>
  <c r="H871" i="10" s="1"/>
  <c r="C872" i="10"/>
  <c r="A873" i="11"/>
  <c r="B872" i="11"/>
  <c r="I872" i="11" s="1"/>
  <c r="H871" i="11"/>
  <c r="G872" i="11"/>
  <c r="B872" i="10"/>
  <c r="A873" i="10"/>
  <c r="C875" i="11" l="1"/>
  <c r="F874" i="11"/>
  <c r="F872" i="10"/>
  <c r="G872" i="10" s="1"/>
  <c r="H872" i="10" s="1"/>
  <c r="C873" i="10"/>
  <c r="H872" i="11"/>
  <c r="A874" i="11"/>
  <c r="B873" i="11"/>
  <c r="I873" i="11" s="1"/>
  <c r="B873" i="10"/>
  <c r="A874" i="10"/>
  <c r="F875" i="11" l="1"/>
  <c r="C876" i="11"/>
  <c r="F873" i="10"/>
  <c r="G873" i="10" s="1"/>
  <c r="H873" i="10" s="1"/>
  <c r="C874" i="10"/>
  <c r="A875" i="11"/>
  <c r="B874" i="11"/>
  <c r="I874" i="11" s="1"/>
  <c r="G873" i="11"/>
  <c r="H873" i="11" s="1"/>
  <c r="A875" i="10"/>
  <c r="B874" i="10"/>
  <c r="F876" i="11" l="1"/>
  <c r="C877" i="11"/>
  <c r="C875" i="10"/>
  <c r="F874" i="10"/>
  <c r="G874" i="10" s="1"/>
  <c r="H874" i="10" s="1"/>
  <c r="A876" i="11"/>
  <c r="B875" i="11"/>
  <c r="I875" i="11" s="1"/>
  <c r="G874" i="11"/>
  <c r="H874" i="11" s="1"/>
  <c r="A876" i="10"/>
  <c r="B875" i="10"/>
  <c r="C878" i="11" l="1"/>
  <c r="F877" i="11"/>
  <c r="C876" i="10"/>
  <c r="F875" i="10"/>
  <c r="G875" i="10" s="1"/>
  <c r="H875" i="10" s="1"/>
  <c r="A877" i="11"/>
  <c r="B876" i="11"/>
  <c r="I876" i="11" s="1"/>
  <c r="G875" i="11"/>
  <c r="H875" i="11" s="1"/>
  <c r="B876" i="10"/>
  <c r="A877" i="10"/>
  <c r="C879" i="11" l="1"/>
  <c r="F878" i="11"/>
  <c r="C877" i="10"/>
  <c r="F876" i="10"/>
  <c r="G876" i="10" s="1"/>
  <c r="H876" i="10" s="1"/>
  <c r="G876" i="11"/>
  <c r="H876" i="11" s="1"/>
  <c r="A878" i="11"/>
  <c r="B877" i="11"/>
  <c r="I877" i="11" s="1"/>
  <c r="B877" i="10"/>
  <c r="A878" i="10"/>
  <c r="C880" i="11" l="1"/>
  <c r="F879" i="11"/>
  <c r="C878" i="10"/>
  <c r="F877" i="10"/>
  <c r="G877" i="10" s="1"/>
  <c r="H877" i="10" s="1"/>
  <c r="G877" i="11"/>
  <c r="H877" i="11" s="1"/>
  <c r="A879" i="11"/>
  <c r="B878" i="11"/>
  <c r="I878" i="11" s="1"/>
  <c r="B878" i="10"/>
  <c r="A879" i="10"/>
  <c r="F880" i="11" l="1"/>
  <c r="C881" i="11"/>
  <c r="C879" i="10"/>
  <c r="F878" i="10"/>
  <c r="G878" i="10" s="1"/>
  <c r="H878" i="10" s="1"/>
  <c r="A880" i="11"/>
  <c r="B879" i="11"/>
  <c r="I879" i="11" s="1"/>
  <c r="G878" i="11"/>
  <c r="H878" i="11" s="1"/>
  <c r="B879" i="10"/>
  <c r="A880" i="10"/>
  <c r="F881" i="11" l="1"/>
  <c r="C882" i="11"/>
  <c r="F879" i="10"/>
  <c r="G879" i="10" s="1"/>
  <c r="H879" i="10" s="1"/>
  <c r="C880" i="10"/>
  <c r="G879" i="11"/>
  <c r="H879" i="11" s="1"/>
  <c r="A881" i="11"/>
  <c r="B880" i="11"/>
  <c r="I880" i="11" s="1"/>
  <c r="B880" i="10"/>
  <c r="A881" i="10"/>
  <c r="F882" i="11" l="1"/>
  <c r="C883" i="11"/>
  <c r="C881" i="10"/>
  <c r="F880" i="10"/>
  <c r="G880" i="10" s="1"/>
  <c r="H880" i="10" s="1"/>
  <c r="A882" i="11"/>
  <c r="B881" i="11"/>
  <c r="I881" i="11" s="1"/>
  <c r="G880" i="11"/>
  <c r="H880" i="11" s="1"/>
  <c r="B881" i="10"/>
  <c r="A882" i="10"/>
  <c r="C884" i="11" l="1"/>
  <c r="F883" i="11"/>
  <c r="C882" i="10"/>
  <c r="F881" i="10"/>
  <c r="G881" i="10" s="1"/>
  <c r="H881" i="10" s="1"/>
  <c r="G881" i="11"/>
  <c r="H881" i="11" s="1"/>
  <c r="A883" i="11"/>
  <c r="B882" i="11"/>
  <c r="I882" i="11" s="1"/>
  <c r="A883" i="10"/>
  <c r="B882" i="10"/>
  <c r="C885" i="11" l="1"/>
  <c r="F884" i="11"/>
  <c r="F882" i="10"/>
  <c r="G882" i="10" s="1"/>
  <c r="H882" i="10" s="1"/>
  <c r="C883" i="10"/>
  <c r="A884" i="11"/>
  <c r="B883" i="11"/>
  <c r="I883" i="11" s="1"/>
  <c r="G882" i="11"/>
  <c r="H882" i="11" s="1"/>
  <c r="A884" i="10"/>
  <c r="B883" i="10"/>
  <c r="F885" i="11" l="1"/>
  <c r="C886" i="11"/>
  <c r="F883" i="10"/>
  <c r="G883" i="10" s="1"/>
  <c r="H883" i="10" s="1"/>
  <c r="C884" i="10"/>
  <c r="G883" i="11"/>
  <c r="H883" i="11" s="1"/>
  <c r="A885" i="11"/>
  <c r="B884" i="11"/>
  <c r="I884" i="11" s="1"/>
  <c r="G884" i="11" s="1"/>
  <c r="B884" i="10"/>
  <c r="A885" i="10"/>
  <c r="C887" i="11" l="1"/>
  <c r="F886" i="11"/>
  <c r="F884" i="10"/>
  <c r="G884" i="10" s="1"/>
  <c r="H884" i="10" s="1"/>
  <c r="C885" i="10"/>
  <c r="H884" i="11"/>
  <c r="A886" i="11"/>
  <c r="B885" i="11"/>
  <c r="I885" i="11" s="1"/>
  <c r="B885" i="10"/>
  <c r="A886" i="10"/>
  <c r="F887" i="11" l="1"/>
  <c r="C888" i="11"/>
  <c r="F885" i="10"/>
  <c r="G885" i="10" s="1"/>
  <c r="H885" i="10" s="1"/>
  <c r="C886" i="10"/>
  <c r="G885" i="11"/>
  <c r="H885" i="11" s="1"/>
  <c r="A887" i="11"/>
  <c r="B886" i="11"/>
  <c r="I886" i="11" s="1"/>
  <c r="B886" i="10"/>
  <c r="A887" i="10"/>
  <c r="C889" i="11" l="1"/>
  <c r="F888" i="11"/>
  <c r="F886" i="10"/>
  <c r="G886" i="10" s="1"/>
  <c r="H886" i="10" s="1"/>
  <c r="C887" i="10"/>
  <c r="A888" i="11"/>
  <c r="B887" i="11"/>
  <c r="I887" i="11" s="1"/>
  <c r="G886" i="11"/>
  <c r="H886" i="11" s="1"/>
  <c r="B887" i="10"/>
  <c r="A888" i="10"/>
  <c r="C890" i="11" l="1"/>
  <c r="F889" i="11"/>
  <c r="F887" i="10"/>
  <c r="G887" i="10" s="1"/>
  <c r="H887" i="10" s="1"/>
  <c r="C888" i="10"/>
  <c r="G887" i="11"/>
  <c r="H887" i="11" s="1"/>
  <c r="A889" i="11"/>
  <c r="B888" i="11"/>
  <c r="I888" i="11" s="1"/>
  <c r="B888" i="10"/>
  <c r="A889" i="10"/>
  <c r="F890" i="11" l="1"/>
  <c r="C891" i="11"/>
  <c r="F888" i="10"/>
  <c r="G888" i="10" s="1"/>
  <c r="H888" i="10" s="1"/>
  <c r="C889" i="10"/>
  <c r="A890" i="11"/>
  <c r="B889" i="11"/>
  <c r="I889" i="11" s="1"/>
  <c r="G888" i="11"/>
  <c r="H888" i="11" s="1"/>
  <c r="B889" i="10"/>
  <c r="A890" i="10"/>
  <c r="F891" i="11" l="1"/>
  <c r="C892" i="11"/>
  <c r="C890" i="10"/>
  <c r="F889" i="10"/>
  <c r="G889" i="10" s="1"/>
  <c r="H889" i="10" s="1"/>
  <c r="A891" i="11"/>
  <c r="B890" i="11"/>
  <c r="I890" i="11" s="1"/>
  <c r="G889" i="11"/>
  <c r="H889" i="11" s="1"/>
  <c r="A891" i="10"/>
  <c r="B890" i="10"/>
  <c r="F892" i="11" l="1"/>
  <c r="C893" i="11"/>
  <c r="F890" i="10"/>
  <c r="G890" i="10" s="1"/>
  <c r="H890" i="10" s="1"/>
  <c r="C891" i="10"/>
  <c r="A892" i="11"/>
  <c r="B891" i="11"/>
  <c r="I891" i="11" s="1"/>
  <c r="G890" i="11"/>
  <c r="H890" i="11" s="1"/>
  <c r="A892" i="10"/>
  <c r="B891" i="10"/>
  <c r="F893" i="11" l="1"/>
  <c r="C894" i="11"/>
  <c r="F891" i="10"/>
  <c r="G891" i="10" s="1"/>
  <c r="H891" i="10" s="1"/>
  <c r="C892" i="10"/>
  <c r="A893" i="11"/>
  <c r="B892" i="11"/>
  <c r="I892" i="11" s="1"/>
  <c r="G891" i="11"/>
  <c r="H891" i="11" s="1"/>
  <c r="B892" i="10"/>
  <c r="A893" i="10"/>
  <c r="C895" i="11" l="1"/>
  <c r="F894" i="11"/>
  <c r="C893" i="10"/>
  <c r="F892" i="10"/>
  <c r="G892" i="10" s="1"/>
  <c r="H892" i="10" s="1"/>
  <c r="A894" i="11"/>
  <c r="B893" i="11"/>
  <c r="I893" i="11" s="1"/>
  <c r="G892" i="11"/>
  <c r="H892" i="11" s="1"/>
  <c r="B893" i="10"/>
  <c r="A894" i="10"/>
  <c r="C896" i="11" l="1"/>
  <c r="F895" i="11"/>
  <c r="F893" i="10"/>
  <c r="G893" i="10" s="1"/>
  <c r="H893" i="10" s="1"/>
  <c r="C894" i="10"/>
  <c r="G893" i="11"/>
  <c r="H893" i="11" s="1"/>
  <c r="A895" i="11"/>
  <c r="B894" i="11"/>
  <c r="I894" i="11" s="1"/>
  <c r="B894" i="10"/>
  <c r="A895" i="10"/>
  <c r="C897" i="11" l="1"/>
  <c r="F896" i="11"/>
  <c r="C895" i="10"/>
  <c r="F894" i="10"/>
  <c r="G894" i="10" s="1"/>
  <c r="H894" i="10" s="1"/>
  <c r="A896" i="11"/>
  <c r="B895" i="11"/>
  <c r="I895" i="11" s="1"/>
  <c r="G894" i="11"/>
  <c r="H894" i="11" s="1"/>
  <c r="B895" i="10"/>
  <c r="A896" i="10"/>
  <c r="F897" i="11" l="1"/>
  <c r="C898" i="11"/>
  <c r="F895" i="10"/>
  <c r="G895" i="10" s="1"/>
  <c r="H895" i="10" s="1"/>
  <c r="C896" i="10"/>
  <c r="A897" i="11"/>
  <c r="B896" i="11"/>
  <c r="I896" i="11" s="1"/>
  <c r="G895" i="11"/>
  <c r="H895" i="11" s="1"/>
  <c r="B896" i="10"/>
  <c r="A897" i="10"/>
  <c r="F898" i="11" l="1"/>
  <c r="C899" i="11"/>
  <c r="C897" i="10"/>
  <c r="F896" i="10"/>
  <c r="G896" i="10" s="1"/>
  <c r="H896" i="10" s="1"/>
  <c r="A898" i="11"/>
  <c r="B897" i="11"/>
  <c r="I897" i="11" s="1"/>
  <c r="G896" i="11"/>
  <c r="H896" i="11" s="1"/>
  <c r="B897" i="10"/>
  <c r="A898" i="10"/>
  <c r="C900" i="11" l="1"/>
  <c r="F899" i="11"/>
  <c r="C898" i="10"/>
  <c r="F897" i="10"/>
  <c r="G897" i="10" s="1"/>
  <c r="H897" i="10" s="1"/>
  <c r="A899" i="11"/>
  <c r="B898" i="11"/>
  <c r="I898" i="11" s="1"/>
  <c r="G897" i="11"/>
  <c r="H897" i="11" s="1"/>
  <c r="A899" i="10"/>
  <c r="B898" i="10"/>
  <c r="C901" i="11" l="1"/>
  <c r="F900" i="11"/>
  <c r="F898" i="10"/>
  <c r="G898" i="10" s="1"/>
  <c r="H898" i="10" s="1"/>
  <c r="C899" i="10"/>
  <c r="G898" i="11"/>
  <c r="H898" i="11" s="1"/>
  <c r="A900" i="11"/>
  <c r="B899" i="11"/>
  <c r="I899" i="11" s="1"/>
  <c r="A900" i="10"/>
  <c r="B899" i="10"/>
  <c r="C902" i="11" l="1"/>
  <c r="F901" i="11"/>
  <c r="C900" i="10"/>
  <c r="F899" i="10"/>
  <c r="G899" i="10" s="1"/>
  <c r="H899" i="10" s="1"/>
  <c r="A901" i="11"/>
  <c r="B900" i="11"/>
  <c r="I900" i="11" s="1"/>
  <c r="G900" i="11"/>
  <c r="G899" i="11"/>
  <c r="H899" i="11" s="1"/>
  <c r="B900" i="10"/>
  <c r="A901" i="10"/>
  <c r="H900" i="11" l="1"/>
  <c r="C903" i="11"/>
  <c r="F902" i="11"/>
  <c r="F900" i="10"/>
  <c r="G900" i="10" s="1"/>
  <c r="H900" i="10" s="1"/>
  <c r="C901" i="10"/>
  <c r="A902" i="11"/>
  <c r="B901" i="11"/>
  <c r="I901" i="11" s="1"/>
  <c r="B901" i="10"/>
  <c r="A902" i="10"/>
  <c r="F903" i="11" l="1"/>
  <c r="C904" i="11"/>
  <c r="C902" i="10"/>
  <c r="F901" i="10"/>
  <c r="G901" i="10" s="1"/>
  <c r="H901" i="10" s="1"/>
  <c r="G901" i="11"/>
  <c r="H901" i="11" s="1"/>
  <c r="A903" i="11"/>
  <c r="B902" i="11"/>
  <c r="I902" i="11" s="1"/>
  <c r="B902" i="10"/>
  <c r="A903" i="10"/>
  <c r="C905" i="11" l="1"/>
  <c r="F904" i="11"/>
  <c r="C903" i="10"/>
  <c r="F902" i="10"/>
  <c r="G902" i="10" s="1"/>
  <c r="H902" i="10" s="1"/>
  <c r="A904" i="11"/>
  <c r="B903" i="11"/>
  <c r="I903" i="11" s="1"/>
  <c r="G902" i="11"/>
  <c r="H902" i="11" s="1"/>
  <c r="B903" i="10"/>
  <c r="A904" i="10"/>
  <c r="C906" i="11" l="1"/>
  <c r="F905" i="11"/>
  <c r="C904" i="10"/>
  <c r="F903" i="10"/>
  <c r="G903" i="10" s="1"/>
  <c r="H903" i="10" s="1"/>
  <c r="A905" i="11"/>
  <c r="B904" i="11"/>
  <c r="I904" i="11" s="1"/>
  <c r="G904" i="11"/>
  <c r="G903" i="11"/>
  <c r="H903" i="11" s="1"/>
  <c r="A905" i="10"/>
  <c r="B904" i="10"/>
  <c r="C907" i="11" l="1"/>
  <c r="F906" i="11"/>
  <c r="C905" i="10"/>
  <c r="F904" i="10"/>
  <c r="G904" i="10" s="1"/>
  <c r="H904" i="10" s="1"/>
  <c r="H904" i="11"/>
  <c r="A906" i="11"/>
  <c r="B905" i="11"/>
  <c r="I905" i="11" s="1"/>
  <c r="G905" i="11" s="1"/>
  <c r="A906" i="10"/>
  <c r="B905" i="10"/>
  <c r="F907" i="11" l="1"/>
  <c r="C908" i="11"/>
  <c r="F905" i="10"/>
  <c r="G905" i="10" s="1"/>
  <c r="H905" i="10" s="1"/>
  <c r="C906" i="10"/>
  <c r="A907" i="11"/>
  <c r="B906" i="11"/>
  <c r="I906" i="11" s="1"/>
  <c r="G906" i="11" s="1"/>
  <c r="H905" i="11"/>
  <c r="A907" i="10"/>
  <c r="B906" i="10"/>
  <c r="C909" i="11" l="1"/>
  <c r="F908" i="11"/>
  <c r="F906" i="10"/>
  <c r="G906" i="10" s="1"/>
  <c r="H906" i="10" s="1"/>
  <c r="C907" i="10"/>
  <c r="H906" i="11"/>
  <c r="A908" i="11"/>
  <c r="B907" i="11"/>
  <c r="I907" i="11" s="1"/>
  <c r="B907" i="10"/>
  <c r="A908" i="10"/>
  <c r="C910" i="11" l="1"/>
  <c r="F909" i="11"/>
  <c r="C908" i="10"/>
  <c r="F907" i="10"/>
  <c r="G907" i="10" s="1"/>
  <c r="H907" i="10" s="1"/>
  <c r="G907" i="11"/>
  <c r="H907" i="11" s="1"/>
  <c r="A909" i="11"/>
  <c r="B908" i="11"/>
  <c r="I908" i="11" s="1"/>
  <c r="B908" i="10"/>
  <c r="A909" i="10"/>
  <c r="C911" i="11" l="1"/>
  <c r="F910" i="11"/>
  <c r="C909" i="10"/>
  <c r="F908" i="10"/>
  <c r="G908" i="10" s="1"/>
  <c r="H908" i="10" s="1"/>
  <c r="A910" i="11"/>
  <c r="B909" i="11"/>
  <c r="I909" i="11" s="1"/>
  <c r="G908" i="11"/>
  <c r="H908" i="11" s="1"/>
  <c r="A910" i="10"/>
  <c r="B909" i="10"/>
  <c r="C912" i="11" l="1"/>
  <c r="F911" i="11"/>
  <c r="F909" i="10"/>
  <c r="G909" i="10" s="1"/>
  <c r="H909" i="10" s="1"/>
  <c r="C910" i="10"/>
  <c r="A911" i="11"/>
  <c r="B910" i="11"/>
  <c r="I910" i="11" s="1"/>
  <c r="G909" i="11"/>
  <c r="H909" i="11" s="1"/>
  <c r="B910" i="10"/>
  <c r="A911" i="10"/>
  <c r="C913" i="11" l="1"/>
  <c r="F912" i="11"/>
  <c r="F910" i="10"/>
  <c r="G910" i="10" s="1"/>
  <c r="H910" i="10" s="1"/>
  <c r="C911" i="10"/>
  <c r="G910" i="11"/>
  <c r="H910" i="11" s="1"/>
  <c r="A912" i="11"/>
  <c r="B911" i="11"/>
  <c r="I911" i="11" s="1"/>
  <c r="B911" i="10"/>
  <c r="A912" i="10"/>
  <c r="C914" i="11" l="1"/>
  <c r="F913" i="11"/>
  <c r="C912" i="10"/>
  <c r="F911" i="10"/>
  <c r="G911" i="10" s="1"/>
  <c r="H911" i="10" s="1"/>
  <c r="A913" i="11"/>
  <c r="B912" i="11"/>
  <c r="I912" i="11" s="1"/>
  <c r="G912" i="11" s="1"/>
  <c r="G911" i="11"/>
  <c r="H911" i="11" s="1"/>
  <c r="B912" i="10"/>
  <c r="A913" i="10"/>
  <c r="F914" i="11" l="1"/>
  <c r="C915" i="11"/>
  <c r="H912" i="11"/>
  <c r="C913" i="10"/>
  <c r="F912" i="10"/>
  <c r="G912" i="10" s="1"/>
  <c r="H912" i="10" s="1"/>
  <c r="A914" i="11"/>
  <c r="B913" i="11"/>
  <c r="I913" i="11" s="1"/>
  <c r="G913" i="11" s="1"/>
  <c r="A914" i="10"/>
  <c r="B913" i="10"/>
  <c r="H913" i="11" l="1"/>
  <c r="C916" i="11"/>
  <c r="F915" i="11"/>
  <c r="F913" i="10"/>
  <c r="G913" i="10" s="1"/>
  <c r="H913" i="10" s="1"/>
  <c r="C914" i="10"/>
  <c r="A915" i="11"/>
  <c r="B914" i="11"/>
  <c r="I914" i="11" s="1"/>
  <c r="A915" i="10"/>
  <c r="B914" i="10"/>
  <c r="F916" i="11" l="1"/>
  <c r="C917" i="11"/>
  <c r="F914" i="10"/>
  <c r="C915" i="10"/>
  <c r="G914" i="10"/>
  <c r="H914" i="10" s="1"/>
  <c r="G914" i="11"/>
  <c r="H914" i="11" s="1"/>
  <c r="A916" i="11"/>
  <c r="B915" i="11"/>
  <c r="I915" i="11" s="1"/>
  <c r="G915" i="11"/>
  <c r="B915" i="10"/>
  <c r="A916" i="10"/>
  <c r="C918" i="11" l="1"/>
  <c r="F917" i="11"/>
  <c r="F915" i="10"/>
  <c r="G915" i="10" s="1"/>
  <c r="H915" i="10" s="1"/>
  <c r="C916" i="10"/>
  <c r="A917" i="11"/>
  <c r="B916" i="11"/>
  <c r="I916" i="11" s="1"/>
  <c r="H915" i="11"/>
  <c r="B916" i="10"/>
  <c r="A917" i="10"/>
  <c r="C919" i="11" l="1"/>
  <c r="F918" i="11"/>
  <c r="C917" i="10"/>
  <c r="F916" i="10"/>
  <c r="G916" i="10" s="1"/>
  <c r="H916" i="10" s="1"/>
  <c r="G916" i="11"/>
  <c r="H916" i="11" s="1"/>
  <c r="B917" i="11"/>
  <c r="I917" i="11" s="1"/>
  <c r="A918" i="11"/>
  <c r="A918" i="10"/>
  <c r="B917" i="10"/>
  <c r="F919" i="11" l="1"/>
  <c r="C920" i="11"/>
  <c r="F917" i="10"/>
  <c r="G917" i="10" s="1"/>
  <c r="H917" i="10" s="1"/>
  <c r="C918" i="10"/>
  <c r="G917" i="11"/>
  <c r="H917" i="11" s="1"/>
  <c r="B918" i="11"/>
  <c r="I918" i="11" s="1"/>
  <c r="A919" i="11"/>
  <c r="B918" i="10"/>
  <c r="A919" i="10"/>
  <c r="F920" i="11" l="1"/>
  <c r="C921" i="11"/>
  <c r="F918" i="10"/>
  <c r="G918" i="10" s="1"/>
  <c r="H918" i="10" s="1"/>
  <c r="C919" i="10"/>
  <c r="B919" i="11"/>
  <c r="I919" i="11" s="1"/>
  <c r="A920" i="11"/>
  <c r="G919" i="11"/>
  <c r="G918" i="11"/>
  <c r="H918" i="11" s="1"/>
  <c r="B919" i="10"/>
  <c r="A920" i="10"/>
  <c r="F921" i="11" l="1"/>
  <c r="C922" i="11"/>
  <c r="H919" i="11"/>
  <c r="F919" i="10"/>
  <c r="G919" i="10" s="1"/>
  <c r="H919" i="10" s="1"/>
  <c r="C920" i="10"/>
  <c r="B920" i="11"/>
  <c r="I920" i="11" s="1"/>
  <c r="A921" i="11"/>
  <c r="B920" i="10"/>
  <c r="A921" i="10"/>
  <c r="F922" i="11" l="1"/>
  <c r="C923" i="11"/>
  <c r="F920" i="10"/>
  <c r="G920" i="10" s="1"/>
  <c r="H920" i="10" s="1"/>
  <c r="C921" i="10"/>
  <c r="G920" i="11"/>
  <c r="H920" i="11" s="1"/>
  <c r="B921" i="11"/>
  <c r="I921" i="11" s="1"/>
  <c r="G921" i="11" s="1"/>
  <c r="A922" i="11"/>
  <c r="A922" i="10"/>
  <c r="B921" i="10"/>
  <c r="F923" i="11" l="1"/>
  <c r="C924" i="11"/>
  <c r="C922" i="10"/>
  <c r="F921" i="10"/>
  <c r="G921" i="10" s="1"/>
  <c r="H921" i="10" s="1"/>
  <c r="B922" i="11"/>
  <c r="I922" i="11" s="1"/>
  <c r="A923" i="11"/>
  <c r="H921" i="11"/>
  <c r="G922" i="11"/>
  <c r="A923" i="10"/>
  <c r="B922" i="10"/>
  <c r="C925" i="11" l="1"/>
  <c r="F924" i="11"/>
  <c r="H922" i="11"/>
  <c r="F922" i="10"/>
  <c r="G922" i="10" s="1"/>
  <c r="H922" i="10" s="1"/>
  <c r="C923" i="10"/>
  <c r="B923" i="11"/>
  <c r="I923" i="11" s="1"/>
  <c r="A924" i="11"/>
  <c r="B923" i="10"/>
  <c r="A924" i="10"/>
  <c r="F925" i="11" l="1"/>
  <c r="C926" i="11"/>
  <c r="C924" i="10"/>
  <c r="F923" i="10"/>
  <c r="G923" i="10" s="1"/>
  <c r="H923" i="10" s="1"/>
  <c r="B924" i="11"/>
  <c r="I924" i="11" s="1"/>
  <c r="A925" i="11"/>
  <c r="G923" i="11"/>
  <c r="H923" i="11" s="1"/>
  <c r="B924" i="10"/>
  <c r="A925" i="10"/>
  <c r="F926" i="11" l="1"/>
  <c r="C927" i="11"/>
  <c r="C925" i="10"/>
  <c r="F924" i="10"/>
  <c r="G924" i="10" s="1"/>
  <c r="H924" i="10" s="1"/>
  <c r="B925" i="11"/>
  <c r="I925" i="11" s="1"/>
  <c r="A926" i="11"/>
  <c r="G924" i="11"/>
  <c r="H924" i="11" s="1"/>
  <c r="A926" i="10"/>
  <c r="B925" i="10"/>
  <c r="F927" i="11" l="1"/>
  <c r="C928" i="11"/>
  <c r="F925" i="10"/>
  <c r="G925" i="10" s="1"/>
  <c r="H925" i="10" s="1"/>
  <c r="C926" i="10"/>
  <c r="B926" i="11"/>
  <c r="I926" i="11" s="1"/>
  <c r="A927" i="11"/>
  <c r="G926" i="11"/>
  <c r="G925" i="11"/>
  <c r="H925" i="11" s="1"/>
  <c r="B926" i="10"/>
  <c r="A927" i="10"/>
  <c r="H926" i="11" l="1"/>
  <c r="C929" i="11"/>
  <c r="F928" i="11"/>
  <c r="C927" i="10"/>
  <c r="F926" i="10"/>
  <c r="G926" i="10" s="1"/>
  <c r="H926" i="10" s="1"/>
  <c r="B927" i="11"/>
  <c r="I927" i="11" s="1"/>
  <c r="A928" i="11"/>
  <c r="B927" i="10"/>
  <c r="A928" i="10"/>
  <c r="C930" i="11" l="1"/>
  <c r="F929" i="11"/>
  <c r="F927" i="10"/>
  <c r="G927" i="10" s="1"/>
  <c r="H927" i="10" s="1"/>
  <c r="C928" i="10"/>
  <c r="B928" i="11"/>
  <c r="I928" i="11" s="1"/>
  <c r="A929" i="11"/>
  <c r="G927" i="11"/>
  <c r="H927" i="11" s="1"/>
  <c r="B928" i="10"/>
  <c r="A929" i="10"/>
  <c r="F930" i="11" l="1"/>
  <c r="C931" i="11"/>
  <c r="F928" i="10"/>
  <c r="G928" i="10" s="1"/>
  <c r="H928" i="10" s="1"/>
  <c r="C929" i="10"/>
  <c r="B929" i="11"/>
  <c r="I929" i="11" s="1"/>
  <c r="A930" i="11"/>
  <c r="G928" i="11"/>
  <c r="H928" i="11" s="1"/>
  <c r="A930" i="10"/>
  <c r="B929" i="10"/>
  <c r="F931" i="11" l="1"/>
  <c r="C932" i="11"/>
  <c r="C930" i="10"/>
  <c r="F929" i="10"/>
  <c r="G929" i="10" s="1"/>
  <c r="H929" i="10" s="1"/>
  <c r="B930" i="11"/>
  <c r="I930" i="11" s="1"/>
  <c r="A931" i="11"/>
  <c r="G929" i="11"/>
  <c r="H929" i="11" s="1"/>
  <c r="G930" i="11"/>
  <c r="A931" i="10"/>
  <c r="B930" i="10"/>
  <c r="C933" i="11" l="1"/>
  <c r="F932" i="11"/>
  <c r="H930" i="11"/>
  <c r="F930" i="10"/>
  <c r="G930" i="10" s="1"/>
  <c r="H930" i="10" s="1"/>
  <c r="C931" i="10"/>
  <c r="B931" i="11"/>
  <c r="I931" i="11" s="1"/>
  <c r="A932" i="11"/>
  <c r="B931" i="10"/>
  <c r="A932" i="10"/>
  <c r="C934" i="11" l="1"/>
  <c r="F933" i="11"/>
  <c r="F931" i="10"/>
  <c r="G931" i="10" s="1"/>
  <c r="H931" i="10" s="1"/>
  <c r="C932" i="10"/>
  <c r="B932" i="11"/>
  <c r="I932" i="11" s="1"/>
  <c r="A933" i="11"/>
  <c r="G931" i="11"/>
  <c r="H931" i="11" s="1"/>
  <c r="B932" i="10"/>
  <c r="A933" i="10"/>
  <c r="F934" i="11" l="1"/>
  <c r="C935" i="11"/>
  <c r="C933" i="10"/>
  <c r="F932" i="10"/>
  <c r="G932" i="10" s="1"/>
  <c r="H932" i="10" s="1"/>
  <c r="B933" i="11"/>
  <c r="I933" i="11" s="1"/>
  <c r="A934" i="11"/>
  <c r="G932" i="11"/>
  <c r="H932" i="11" s="1"/>
  <c r="A934" i="10"/>
  <c r="B933" i="10"/>
  <c r="F935" i="11" l="1"/>
  <c r="C936" i="11"/>
  <c r="C934" i="10"/>
  <c r="F933" i="10"/>
  <c r="G933" i="10" s="1"/>
  <c r="H933" i="10" s="1"/>
  <c r="B934" i="11"/>
  <c r="I934" i="11" s="1"/>
  <c r="A935" i="11"/>
  <c r="G933" i="11"/>
  <c r="H933" i="11" s="1"/>
  <c r="B934" i="10"/>
  <c r="A935" i="10"/>
  <c r="C937" i="11" l="1"/>
  <c r="F936" i="11"/>
  <c r="C935" i="10"/>
  <c r="F934" i="10"/>
  <c r="G934" i="10" s="1"/>
  <c r="H934" i="10" s="1"/>
  <c r="B935" i="11"/>
  <c r="I935" i="11" s="1"/>
  <c r="A936" i="11"/>
  <c r="G934" i="11"/>
  <c r="H934" i="11" s="1"/>
  <c r="B935" i="10"/>
  <c r="A936" i="10"/>
  <c r="F937" i="11" l="1"/>
  <c r="C938" i="11"/>
  <c r="F935" i="10"/>
  <c r="G935" i="10" s="1"/>
  <c r="H935" i="10" s="1"/>
  <c r="C936" i="10"/>
  <c r="B936" i="11"/>
  <c r="I936" i="11" s="1"/>
  <c r="A937" i="11"/>
  <c r="G935" i="11"/>
  <c r="H935" i="11" s="1"/>
  <c r="B936" i="10"/>
  <c r="A937" i="10"/>
  <c r="F938" i="11" l="1"/>
  <c r="C939" i="11"/>
  <c r="F936" i="10"/>
  <c r="G936" i="10" s="1"/>
  <c r="H936" i="10" s="1"/>
  <c r="C937" i="10"/>
  <c r="G936" i="11"/>
  <c r="H936" i="11" s="1"/>
  <c r="B937" i="11"/>
  <c r="I937" i="11" s="1"/>
  <c r="G937" i="11" s="1"/>
  <c r="A938" i="11"/>
  <c r="A938" i="10"/>
  <c r="B937" i="10"/>
  <c r="F939" i="11" l="1"/>
  <c r="C940" i="11"/>
  <c r="C938" i="10"/>
  <c r="F937" i="10"/>
  <c r="G937" i="10" s="1"/>
  <c r="H937" i="10" s="1"/>
  <c r="H937" i="11"/>
  <c r="B938" i="11"/>
  <c r="I938" i="11" s="1"/>
  <c r="A939" i="11"/>
  <c r="G938" i="11"/>
  <c r="A939" i="10"/>
  <c r="B938" i="10"/>
  <c r="F940" i="11" l="1"/>
  <c r="C941" i="11"/>
  <c r="F938" i="10"/>
  <c r="G938" i="10" s="1"/>
  <c r="H938" i="10" s="1"/>
  <c r="C939" i="10"/>
  <c r="B939" i="11"/>
  <c r="I939" i="11" s="1"/>
  <c r="A940" i="11"/>
  <c r="H938" i="11"/>
  <c r="B939" i="10"/>
  <c r="A940" i="10"/>
  <c r="F941" i="11" l="1"/>
  <c r="C942" i="11"/>
  <c r="F939" i="10"/>
  <c r="C940" i="10"/>
  <c r="G939" i="10"/>
  <c r="H939" i="10" s="1"/>
  <c r="G939" i="11"/>
  <c r="H939" i="11" s="1"/>
  <c r="B940" i="11"/>
  <c r="I940" i="11" s="1"/>
  <c r="A941" i="11"/>
  <c r="B940" i="10"/>
  <c r="A941" i="10"/>
  <c r="C943" i="11" l="1"/>
  <c r="F942" i="11"/>
  <c r="C941" i="10"/>
  <c r="F940" i="10"/>
  <c r="G940" i="10" s="1"/>
  <c r="H940" i="10" s="1"/>
  <c r="B941" i="11"/>
  <c r="I941" i="11" s="1"/>
  <c r="A942" i="11"/>
  <c r="G940" i="11"/>
  <c r="H940" i="11" s="1"/>
  <c r="A942" i="10"/>
  <c r="B941" i="10"/>
  <c r="F943" i="11" l="1"/>
  <c r="C944" i="11"/>
  <c r="F941" i="10"/>
  <c r="G941" i="10" s="1"/>
  <c r="H941" i="10" s="1"/>
  <c r="C942" i="10"/>
  <c r="G941" i="11"/>
  <c r="H941" i="11" s="1"/>
  <c r="B942" i="11"/>
  <c r="I942" i="11" s="1"/>
  <c r="A943" i="11"/>
  <c r="B942" i="10"/>
  <c r="A943" i="10"/>
  <c r="F944" i="11" l="1"/>
  <c r="C945" i="11"/>
  <c r="F942" i="10"/>
  <c r="G942" i="10" s="1"/>
  <c r="H942" i="10" s="1"/>
  <c r="C943" i="10"/>
  <c r="G942" i="11"/>
  <c r="H942" i="11" s="1"/>
  <c r="B943" i="11"/>
  <c r="I943" i="11" s="1"/>
  <c r="A944" i="11"/>
  <c r="B943" i="10"/>
  <c r="A944" i="10"/>
  <c r="F945" i="11" l="1"/>
  <c r="C946" i="11"/>
  <c r="C944" i="10"/>
  <c r="F943" i="10"/>
  <c r="G943" i="10" s="1"/>
  <c r="H943" i="10" s="1"/>
  <c r="G943" i="11"/>
  <c r="H943" i="11" s="1"/>
  <c r="B944" i="11"/>
  <c r="I944" i="11" s="1"/>
  <c r="G944" i="11" s="1"/>
  <c r="A945" i="11"/>
  <c r="B944" i="10"/>
  <c r="A945" i="10"/>
  <c r="C947" i="11" l="1"/>
  <c r="F946" i="11"/>
  <c r="C945" i="10"/>
  <c r="F944" i="10"/>
  <c r="G944" i="10" s="1"/>
  <c r="H944" i="10" s="1"/>
  <c r="H944" i="11"/>
  <c r="B945" i="11"/>
  <c r="I945" i="11" s="1"/>
  <c r="A946" i="11"/>
  <c r="A946" i="10"/>
  <c r="B945" i="10"/>
  <c r="F947" i="11" l="1"/>
  <c r="C948" i="11"/>
  <c r="F945" i="10"/>
  <c r="G945" i="10" s="1"/>
  <c r="H945" i="10" s="1"/>
  <c r="C946" i="10"/>
  <c r="B946" i="11"/>
  <c r="I946" i="11" s="1"/>
  <c r="A947" i="11"/>
  <c r="G945" i="11"/>
  <c r="H945" i="11" s="1"/>
  <c r="G946" i="11"/>
  <c r="A947" i="10"/>
  <c r="B946" i="10"/>
  <c r="F948" i="11" l="1"/>
  <c r="C949" i="11"/>
  <c r="H946" i="11"/>
  <c r="F946" i="10"/>
  <c r="G946" i="10" s="1"/>
  <c r="H946" i="10" s="1"/>
  <c r="C947" i="10"/>
  <c r="B947" i="11"/>
  <c r="I947" i="11" s="1"/>
  <c r="A948" i="11"/>
  <c r="B947" i="10"/>
  <c r="A948" i="10"/>
  <c r="C950" i="11" l="1"/>
  <c r="F949" i="11"/>
  <c r="C948" i="10"/>
  <c r="F947" i="10"/>
  <c r="G947" i="10" s="1"/>
  <c r="H947" i="10" s="1"/>
  <c r="B948" i="11"/>
  <c r="I948" i="11" s="1"/>
  <c r="A949" i="11"/>
  <c r="G947" i="11"/>
  <c r="H947" i="11" s="1"/>
  <c r="B948" i="10"/>
  <c r="A949" i="10"/>
  <c r="F950" i="11" l="1"/>
  <c r="C951" i="11"/>
  <c r="F948" i="10"/>
  <c r="G948" i="10" s="1"/>
  <c r="H948" i="10" s="1"/>
  <c r="C949" i="10"/>
  <c r="B949" i="11"/>
  <c r="I949" i="11" s="1"/>
  <c r="A950" i="11"/>
  <c r="G948" i="11"/>
  <c r="H948" i="11" s="1"/>
  <c r="A950" i="10"/>
  <c r="B949" i="10"/>
  <c r="C952" i="11" l="1"/>
  <c r="F951" i="11"/>
  <c r="C950" i="10"/>
  <c r="F949" i="10"/>
  <c r="G949" i="10" s="1"/>
  <c r="H949" i="10" s="1"/>
  <c r="G949" i="11"/>
  <c r="H949" i="11" s="1"/>
  <c r="B950" i="11"/>
  <c r="I950" i="11" s="1"/>
  <c r="A951" i="11"/>
  <c r="B950" i="10"/>
  <c r="A951" i="10"/>
  <c r="C953" i="11" l="1"/>
  <c r="F952" i="11"/>
  <c r="F950" i="10"/>
  <c r="G950" i="10" s="1"/>
  <c r="H950" i="10" s="1"/>
  <c r="C951" i="10"/>
  <c r="B951" i="11"/>
  <c r="I951" i="11" s="1"/>
  <c r="A952" i="11"/>
  <c r="G950" i="11"/>
  <c r="H950" i="11" s="1"/>
  <c r="B951" i="10"/>
  <c r="A952" i="10"/>
  <c r="C954" i="11" l="1"/>
  <c r="F953" i="11"/>
  <c r="C952" i="10"/>
  <c r="F951" i="10"/>
  <c r="G951" i="10" s="1"/>
  <c r="H951" i="10" s="1"/>
  <c r="B952" i="11"/>
  <c r="I952" i="11" s="1"/>
  <c r="A953" i="11"/>
  <c r="G951" i="11"/>
  <c r="H951" i="11" s="1"/>
  <c r="B952" i="10"/>
  <c r="A953" i="10"/>
  <c r="F954" i="11" l="1"/>
  <c r="C955" i="11"/>
  <c r="C953" i="10"/>
  <c r="F952" i="10"/>
  <c r="G952" i="10" s="1"/>
  <c r="H952" i="10" s="1"/>
  <c r="G952" i="11"/>
  <c r="H952" i="11" s="1"/>
  <c r="B953" i="11"/>
  <c r="I953" i="11" s="1"/>
  <c r="A954" i="11"/>
  <c r="A954" i="10"/>
  <c r="B953" i="10"/>
  <c r="F955" i="11" l="1"/>
  <c r="C956" i="11"/>
  <c r="F953" i="10"/>
  <c r="G953" i="10" s="1"/>
  <c r="H953" i="10" s="1"/>
  <c r="C954" i="10"/>
  <c r="G953" i="11"/>
  <c r="H953" i="11" s="1"/>
  <c r="B954" i="11"/>
  <c r="I954" i="11" s="1"/>
  <c r="A955" i="11"/>
  <c r="A955" i="10"/>
  <c r="B954" i="10"/>
  <c r="F956" i="11" l="1"/>
  <c r="C957" i="11"/>
  <c r="F954" i="10"/>
  <c r="G954" i="10" s="1"/>
  <c r="H954" i="10" s="1"/>
  <c r="C955" i="10"/>
  <c r="G954" i="11"/>
  <c r="H954" i="11" s="1"/>
  <c r="B955" i="11"/>
  <c r="I955" i="11" s="1"/>
  <c r="A956" i="11"/>
  <c r="B955" i="10"/>
  <c r="A956" i="10"/>
  <c r="F957" i="11" l="1"/>
  <c r="C958" i="11"/>
  <c r="C956" i="10"/>
  <c r="F955" i="10"/>
  <c r="G955" i="10" s="1"/>
  <c r="H955" i="10" s="1"/>
  <c r="B956" i="11"/>
  <c r="I956" i="11" s="1"/>
  <c r="A957" i="11"/>
  <c r="G955" i="11"/>
  <c r="H955" i="11" s="1"/>
  <c r="B956" i="10"/>
  <c r="A957" i="10"/>
  <c r="C959" i="11" l="1"/>
  <c r="F958" i="11"/>
  <c r="F956" i="10"/>
  <c r="G956" i="10" s="1"/>
  <c r="H956" i="10" s="1"/>
  <c r="C957" i="10"/>
  <c r="B957" i="11"/>
  <c r="I957" i="11" s="1"/>
  <c r="G957" i="11" s="1"/>
  <c r="A958" i="11"/>
  <c r="G956" i="11"/>
  <c r="H956" i="11" s="1"/>
  <c r="A958" i="10"/>
  <c r="B957" i="10"/>
  <c r="H957" i="11" l="1"/>
  <c r="F959" i="11"/>
  <c r="C960" i="11"/>
  <c r="C958" i="10"/>
  <c r="F957" i="10"/>
  <c r="G957" i="10" s="1"/>
  <c r="H957" i="10" s="1"/>
  <c r="B958" i="11"/>
  <c r="I958" i="11" s="1"/>
  <c r="G958" i="11" s="1"/>
  <c r="A959" i="11"/>
  <c r="B958" i="10"/>
  <c r="A959" i="10"/>
  <c r="H958" i="11" l="1"/>
  <c r="F960" i="11"/>
  <c r="C961" i="11"/>
  <c r="F958" i="10"/>
  <c r="G958" i="10" s="1"/>
  <c r="H958" i="10" s="1"/>
  <c r="C959" i="10"/>
  <c r="B959" i="11"/>
  <c r="I959" i="11" s="1"/>
  <c r="A960" i="11"/>
  <c r="G959" i="11"/>
  <c r="H959" i="11" s="1"/>
  <c r="B959" i="10"/>
  <c r="A960" i="10"/>
  <c r="F961" i="11" l="1"/>
  <c r="C962" i="11"/>
  <c r="F959" i="10"/>
  <c r="G959" i="10" s="1"/>
  <c r="H959" i="10" s="1"/>
  <c r="C960" i="10"/>
  <c r="B960" i="11"/>
  <c r="I960" i="11" s="1"/>
  <c r="A961" i="11"/>
  <c r="B960" i="10"/>
  <c r="A961" i="10"/>
  <c r="F962" i="11" l="1"/>
  <c r="C963" i="11"/>
  <c r="F960" i="10"/>
  <c r="G960" i="10" s="1"/>
  <c r="H960" i="10" s="1"/>
  <c r="C961" i="10"/>
  <c r="B961" i="11"/>
  <c r="I961" i="11" s="1"/>
  <c r="G961" i="11" s="1"/>
  <c r="A962" i="11"/>
  <c r="G960" i="11"/>
  <c r="H960" i="11" s="1"/>
  <c r="A962" i="10"/>
  <c r="B961" i="10"/>
  <c r="C964" i="11" l="1"/>
  <c r="F963" i="11"/>
  <c r="C962" i="10"/>
  <c r="F961" i="10"/>
  <c r="G961" i="10" s="1"/>
  <c r="H961" i="10" s="1"/>
  <c r="H961" i="11"/>
  <c r="B962" i="11"/>
  <c r="I962" i="11" s="1"/>
  <c r="A963" i="11"/>
  <c r="A963" i="10"/>
  <c r="B962" i="10"/>
  <c r="C965" i="11" l="1"/>
  <c r="F964" i="11"/>
  <c r="C963" i="10"/>
  <c r="F962" i="10"/>
  <c r="G962" i="10" s="1"/>
  <c r="H962" i="10" s="1"/>
  <c r="G962" i="11"/>
  <c r="H962" i="11" s="1"/>
  <c r="B963" i="11"/>
  <c r="I963" i="11" s="1"/>
  <c r="A964" i="11"/>
  <c r="B963" i="10"/>
  <c r="A964" i="10"/>
  <c r="C966" i="11" l="1"/>
  <c r="F965" i="11"/>
  <c r="F963" i="10"/>
  <c r="G963" i="10" s="1"/>
  <c r="H963" i="10" s="1"/>
  <c r="C964" i="10"/>
  <c r="B964" i="11"/>
  <c r="I964" i="11" s="1"/>
  <c r="A965" i="11"/>
  <c r="G964" i="11"/>
  <c r="G963" i="11"/>
  <c r="H963" i="11" s="1"/>
  <c r="B964" i="10"/>
  <c r="A965" i="10"/>
  <c r="H964" i="11" l="1"/>
  <c r="F966" i="11"/>
  <c r="C967" i="11"/>
  <c r="C965" i="10"/>
  <c r="F964" i="10"/>
  <c r="G964" i="10" s="1"/>
  <c r="H964" i="10" s="1"/>
  <c r="B965" i="11"/>
  <c r="I965" i="11" s="1"/>
  <c r="G965" i="11" s="1"/>
  <c r="A966" i="11"/>
  <c r="A966" i="10"/>
  <c r="B965" i="10"/>
  <c r="H965" i="11" l="1"/>
  <c r="F967" i="11"/>
  <c r="C968" i="11"/>
  <c r="F965" i="10"/>
  <c r="G965" i="10" s="1"/>
  <c r="H965" i="10" s="1"/>
  <c r="C966" i="10"/>
  <c r="B966" i="11"/>
  <c r="I966" i="11" s="1"/>
  <c r="A967" i="11"/>
  <c r="B966" i="10"/>
  <c r="A967" i="10"/>
  <c r="C969" i="11" l="1"/>
  <c r="F968" i="11"/>
  <c r="F966" i="10"/>
  <c r="C967" i="10"/>
  <c r="G966" i="10"/>
  <c r="H966" i="10" s="1"/>
  <c r="B967" i="11"/>
  <c r="I967" i="11" s="1"/>
  <c r="G967" i="11" s="1"/>
  <c r="A968" i="11"/>
  <c r="G966" i="11"/>
  <c r="H966" i="11" s="1"/>
  <c r="B967" i="10"/>
  <c r="A968" i="10"/>
  <c r="H967" i="11" l="1"/>
  <c r="F969" i="11"/>
  <c r="C970" i="11"/>
  <c r="C968" i="10"/>
  <c r="F967" i="10"/>
  <c r="G967" i="10" s="1"/>
  <c r="H967" i="10" s="1"/>
  <c r="B968" i="11"/>
  <c r="I968" i="11" s="1"/>
  <c r="G968" i="11" s="1"/>
  <c r="A969" i="11"/>
  <c r="B968" i="10"/>
  <c r="A969" i="10"/>
  <c r="H968" i="11" l="1"/>
  <c r="F970" i="11"/>
  <c r="C971" i="11"/>
  <c r="F968" i="10"/>
  <c r="G968" i="10" s="1"/>
  <c r="H968" i="10" s="1"/>
  <c r="C969" i="10"/>
  <c r="B969" i="11"/>
  <c r="I969" i="11" s="1"/>
  <c r="A970" i="11"/>
  <c r="A970" i="10"/>
  <c r="B969" i="10"/>
  <c r="F971" i="11" l="1"/>
  <c r="C972" i="11"/>
  <c r="F969" i="10"/>
  <c r="C970" i="10"/>
  <c r="G969" i="10"/>
  <c r="H969" i="10" s="1"/>
  <c r="G969" i="11"/>
  <c r="H969" i="11" s="1"/>
  <c r="B970" i="11"/>
  <c r="I970" i="11" s="1"/>
  <c r="A971" i="11"/>
  <c r="A971" i="10"/>
  <c r="B970" i="10"/>
  <c r="C973" i="11" l="1"/>
  <c r="F972" i="11"/>
  <c r="C971" i="10"/>
  <c r="F970" i="10"/>
  <c r="G970" i="10" s="1"/>
  <c r="H970" i="10" s="1"/>
  <c r="B971" i="11"/>
  <c r="I971" i="11" s="1"/>
  <c r="G971" i="11" s="1"/>
  <c r="A972" i="11"/>
  <c r="G970" i="11"/>
  <c r="H970" i="11" s="1"/>
  <c r="B971" i="10"/>
  <c r="A972" i="10"/>
  <c r="F973" i="11" l="1"/>
  <c r="C974" i="11"/>
  <c r="C972" i="10"/>
  <c r="F971" i="10"/>
  <c r="G971" i="10" s="1"/>
  <c r="H971" i="10" s="1"/>
  <c r="H971" i="11"/>
  <c r="B972" i="11"/>
  <c r="I972" i="11" s="1"/>
  <c r="A973" i="11"/>
  <c r="B972" i="10"/>
  <c r="A973" i="10"/>
  <c r="C975" i="11" l="1"/>
  <c r="F974" i="11"/>
  <c r="C973" i="10"/>
  <c r="F972" i="10"/>
  <c r="G972" i="10" s="1"/>
  <c r="H972" i="10" s="1"/>
  <c r="G972" i="11"/>
  <c r="H972" i="11" s="1"/>
  <c r="B973" i="11"/>
  <c r="I973" i="11" s="1"/>
  <c r="A974" i="11"/>
  <c r="A974" i="10"/>
  <c r="B973" i="10"/>
  <c r="C976" i="11" l="1"/>
  <c r="F975" i="11"/>
  <c r="F973" i="10"/>
  <c r="G973" i="10" s="1"/>
  <c r="H973" i="10" s="1"/>
  <c r="C974" i="10"/>
  <c r="B974" i="11"/>
  <c r="I974" i="11" s="1"/>
  <c r="A975" i="11"/>
  <c r="G973" i="11"/>
  <c r="H973" i="11" s="1"/>
  <c r="B974" i="10"/>
  <c r="A975" i="10"/>
  <c r="F976" i="11" l="1"/>
  <c r="C977" i="11"/>
  <c r="F974" i="10"/>
  <c r="C975" i="10"/>
  <c r="G974" i="10"/>
  <c r="H974" i="10" s="1"/>
  <c r="B975" i="11"/>
  <c r="I975" i="11" s="1"/>
  <c r="G975" i="11" s="1"/>
  <c r="A976" i="11"/>
  <c r="G974" i="11"/>
  <c r="H974" i="11" s="1"/>
  <c r="B975" i="10"/>
  <c r="A976" i="10"/>
  <c r="F977" i="11" l="1"/>
  <c r="C978" i="11"/>
  <c r="H975" i="11"/>
  <c r="C976" i="10"/>
  <c r="F975" i="10"/>
  <c r="G975" i="10" s="1"/>
  <c r="H975" i="10" s="1"/>
  <c r="B976" i="11"/>
  <c r="I976" i="11" s="1"/>
  <c r="G976" i="11" s="1"/>
  <c r="A977" i="11"/>
  <c r="B976" i="10"/>
  <c r="A977" i="10"/>
  <c r="H976" i="11" l="1"/>
  <c r="C979" i="11"/>
  <c r="F978" i="11"/>
  <c r="C977" i="10"/>
  <c r="F976" i="10"/>
  <c r="G976" i="10" s="1"/>
  <c r="H976" i="10" s="1"/>
  <c r="B977" i="11"/>
  <c r="I977" i="11" s="1"/>
  <c r="A978" i="11"/>
  <c r="A978" i="10"/>
  <c r="B977" i="10"/>
  <c r="F979" i="11" l="1"/>
  <c r="C980" i="11"/>
  <c r="F977" i="10"/>
  <c r="G977" i="10" s="1"/>
  <c r="H977" i="10" s="1"/>
  <c r="C978" i="10"/>
  <c r="B978" i="11"/>
  <c r="I978" i="11" s="1"/>
  <c r="G978" i="11" s="1"/>
  <c r="A979" i="11"/>
  <c r="G977" i="11"/>
  <c r="H977" i="11" s="1"/>
  <c r="A979" i="10"/>
  <c r="B978" i="10"/>
  <c r="F980" i="11" l="1"/>
  <c r="C981" i="11"/>
  <c r="F978" i="10"/>
  <c r="G978" i="10" s="1"/>
  <c r="H978" i="10" s="1"/>
  <c r="C979" i="10"/>
  <c r="B979" i="11"/>
  <c r="I979" i="11" s="1"/>
  <c r="G979" i="11" s="1"/>
  <c r="A980" i="11"/>
  <c r="H978" i="11"/>
  <c r="B979" i="10"/>
  <c r="A980" i="10"/>
  <c r="C982" i="11" l="1"/>
  <c r="F981" i="11"/>
  <c r="C980" i="10"/>
  <c r="F979" i="10"/>
  <c r="G979" i="10" s="1"/>
  <c r="H979" i="10" s="1"/>
  <c r="H979" i="11"/>
  <c r="B980" i="11"/>
  <c r="I980" i="11" s="1"/>
  <c r="A981" i="11"/>
  <c r="B980" i="10"/>
  <c r="A981" i="10"/>
  <c r="F982" i="11" l="1"/>
  <c r="C983" i="11"/>
  <c r="C981" i="10"/>
  <c r="F980" i="10"/>
  <c r="G980" i="10" s="1"/>
  <c r="H980" i="10" s="1"/>
  <c r="G980" i="11"/>
  <c r="H980" i="11" s="1"/>
  <c r="B981" i="11"/>
  <c r="I981" i="11" s="1"/>
  <c r="A982" i="11"/>
  <c r="A982" i="10"/>
  <c r="B981" i="10"/>
  <c r="C984" i="11" l="1"/>
  <c r="F983" i="11"/>
  <c r="F981" i="10"/>
  <c r="G981" i="10" s="1"/>
  <c r="H981" i="10" s="1"/>
  <c r="C982" i="10"/>
  <c r="B982" i="11"/>
  <c r="I982" i="11" s="1"/>
  <c r="A983" i="11"/>
  <c r="G981" i="11"/>
  <c r="H981" i="11" s="1"/>
  <c r="B982" i="10"/>
  <c r="A983" i="10"/>
  <c r="F984" i="11" l="1"/>
  <c r="C985" i="11"/>
  <c r="C983" i="10"/>
  <c r="F982" i="10"/>
  <c r="G982" i="10" s="1"/>
  <c r="H982" i="10" s="1"/>
  <c r="B983" i="11"/>
  <c r="I983" i="11" s="1"/>
  <c r="A984" i="11"/>
  <c r="G982" i="11"/>
  <c r="H982" i="11" s="1"/>
  <c r="B983" i="10"/>
  <c r="A984" i="10"/>
  <c r="F985" i="11" l="1"/>
  <c r="C986" i="11"/>
  <c r="F983" i="10"/>
  <c r="G983" i="10" s="1"/>
  <c r="H983" i="10" s="1"/>
  <c r="C984" i="10"/>
  <c r="B984" i="11"/>
  <c r="I984" i="11" s="1"/>
  <c r="A985" i="11"/>
  <c r="G983" i="11"/>
  <c r="H983" i="11" s="1"/>
  <c r="B984" i="10"/>
  <c r="A985" i="10"/>
  <c r="C987" i="11" l="1"/>
  <c r="F986" i="11"/>
  <c r="C985" i="10"/>
  <c r="F984" i="10"/>
  <c r="G984" i="10" s="1"/>
  <c r="H984" i="10" s="1"/>
  <c r="B985" i="11"/>
  <c r="I985" i="11" s="1"/>
  <c r="A986" i="11"/>
  <c r="G985" i="11"/>
  <c r="G984" i="11"/>
  <c r="H984" i="11" s="1"/>
  <c r="A986" i="10"/>
  <c r="B985" i="10"/>
  <c r="H985" i="11" l="1"/>
  <c r="C988" i="11"/>
  <c r="F987" i="11"/>
  <c r="F985" i="10"/>
  <c r="G985" i="10" s="1"/>
  <c r="H985" i="10" s="1"/>
  <c r="C986" i="10"/>
  <c r="B986" i="11"/>
  <c r="I986" i="11" s="1"/>
  <c r="A987" i="11"/>
  <c r="G986" i="11"/>
  <c r="A987" i="10"/>
  <c r="B986" i="10"/>
  <c r="H986" i="11" l="1"/>
  <c r="F988" i="11"/>
  <c r="C989" i="11"/>
  <c r="F986" i="10"/>
  <c r="G986" i="10" s="1"/>
  <c r="H986" i="10" s="1"/>
  <c r="C987" i="10"/>
  <c r="B987" i="11"/>
  <c r="I987" i="11" s="1"/>
  <c r="A988" i="11"/>
  <c r="B987" i="10"/>
  <c r="A988" i="10"/>
  <c r="F989" i="11" l="1"/>
  <c r="C990" i="11"/>
  <c r="C988" i="10"/>
  <c r="F987" i="10"/>
  <c r="G987" i="10" s="1"/>
  <c r="H987" i="10" s="1"/>
  <c r="G987" i="11"/>
  <c r="H987" i="11" s="1"/>
  <c r="B988" i="11"/>
  <c r="I988" i="11" s="1"/>
  <c r="A989" i="11"/>
  <c r="B988" i="10"/>
  <c r="A989" i="10"/>
  <c r="F990" i="11" l="1"/>
  <c r="C991" i="11"/>
  <c r="F988" i="10"/>
  <c r="G988" i="10" s="1"/>
  <c r="H988" i="10" s="1"/>
  <c r="C989" i="10"/>
  <c r="B989" i="11"/>
  <c r="I989" i="11" s="1"/>
  <c r="A990" i="11"/>
  <c r="G988" i="11"/>
  <c r="H988" i="11" s="1"/>
  <c r="A990" i="10"/>
  <c r="B989" i="10"/>
  <c r="F991" i="11" l="1"/>
  <c r="C992" i="11"/>
  <c r="C990" i="10"/>
  <c r="F989" i="10"/>
  <c r="G989" i="10" s="1"/>
  <c r="H989" i="10" s="1"/>
  <c r="B990" i="11"/>
  <c r="I990" i="11" s="1"/>
  <c r="A991" i="11"/>
  <c r="G990" i="11"/>
  <c r="G989" i="11"/>
  <c r="H989" i="11" s="1"/>
  <c r="B990" i="10"/>
  <c r="A991" i="10"/>
  <c r="C993" i="11" l="1"/>
  <c r="F992" i="11"/>
  <c r="H990" i="11"/>
  <c r="F990" i="10"/>
  <c r="G990" i="10" s="1"/>
  <c r="H990" i="10" s="1"/>
  <c r="C991" i="10"/>
  <c r="B991" i="11"/>
  <c r="I991" i="11" s="1"/>
  <c r="A992" i="11"/>
  <c r="B991" i="10"/>
  <c r="A992" i="10"/>
  <c r="C994" i="11" l="1"/>
  <c r="F993" i="11"/>
  <c r="C992" i="10"/>
  <c r="F991" i="10"/>
  <c r="G991" i="10" s="1"/>
  <c r="H991" i="10" s="1"/>
  <c r="B992" i="11"/>
  <c r="I992" i="11" s="1"/>
  <c r="A993" i="11"/>
  <c r="G991" i="11"/>
  <c r="H991" i="11" s="1"/>
  <c r="B992" i="10"/>
  <c r="A993" i="10"/>
  <c r="F994" i="11" l="1"/>
  <c r="C995" i="11"/>
  <c r="C993" i="10"/>
  <c r="F992" i="10"/>
  <c r="G992" i="10" s="1"/>
  <c r="H992" i="10" s="1"/>
  <c r="B993" i="11"/>
  <c r="I993" i="11" s="1"/>
  <c r="A994" i="11"/>
  <c r="G992" i="11"/>
  <c r="H992" i="11" s="1"/>
  <c r="A994" i="10"/>
  <c r="B993" i="10"/>
  <c r="F995" i="11" l="1"/>
  <c r="C996" i="11"/>
  <c r="C994" i="10"/>
  <c r="F993" i="10"/>
  <c r="G993" i="10" s="1"/>
  <c r="H993" i="10" s="1"/>
  <c r="B994" i="11"/>
  <c r="I994" i="11" s="1"/>
  <c r="A995" i="11"/>
  <c r="G993" i="11"/>
  <c r="H993" i="11" s="1"/>
  <c r="A995" i="10"/>
  <c r="B994" i="10"/>
  <c r="F996" i="11" l="1"/>
  <c r="C997" i="11"/>
  <c r="F994" i="10"/>
  <c r="G994" i="10" s="1"/>
  <c r="H994" i="10" s="1"/>
  <c r="C995" i="10"/>
  <c r="G994" i="11"/>
  <c r="H994" i="11" s="1"/>
  <c r="B995" i="11"/>
  <c r="I995" i="11" s="1"/>
  <c r="A996" i="11"/>
  <c r="B995" i="10"/>
  <c r="A996" i="10"/>
  <c r="C998" i="11" l="1"/>
  <c r="F997" i="11"/>
  <c r="C996" i="10"/>
  <c r="F995" i="10"/>
  <c r="G995" i="10" s="1"/>
  <c r="H995" i="10" s="1"/>
  <c r="B996" i="11"/>
  <c r="I996" i="11" s="1"/>
  <c r="A997" i="11"/>
  <c r="G995" i="11"/>
  <c r="H995" i="11" s="1"/>
  <c r="B996" i="10"/>
  <c r="A997" i="10"/>
  <c r="F998" i="11" l="1"/>
  <c r="C999" i="11"/>
  <c r="C997" i="10"/>
  <c r="F996" i="10"/>
  <c r="G996" i="10" s="1"/>
  <c r="H996" i="10" s="1"/>
  <c r="G996" i="11"/>
  <c r="H996" i="11" s="1"/>
  <c r="B997" i="11"/>
  <c r="I997" i="11" s="1"/>
  <c r="A998" i="11"/>
  <c r="A998" i="10"/>
  <c r="B997" i="10"/>
  <c r="F999" i="11" l="1"/>
  <c r="C1000" i="11"/>
  <c r="F997" i="10"/>
  <c r="G997" i="10" s="1"/>
  <c r="H997" i="10" s="1"/>
  <c r="C998" i="10"/>
  <c r="B998" i="11"/>
  <c r="I998" i="11" s="1"/>
  <c r="A999" i="11"/>
  <c r="G997" i="11"/>
  <c r="H997" i="11" s="1"/>
  <c r="G998" i="11"/>
  <c r="B998" i="10"/>
  <c r="A999" i="10"/>
  <c r="C1001" i="11" l="1"/>
  <c r="F1000" i="11"/>
  <c r="H998" i="11"/>
  <c r="F998" i="10"/>
  <c r="G998" i="10" s="1"/>
  <c r="H998" i="10" s="1"/>
  <c r="C999" i="10"/>
  <c r="B999" i="11"/>
  <c r="I999" i="11" s="1"/>
  <c r="A1000" i="11"/>
  <c r="B999" i="10"/>
  <c r="A1000" i="10"/>
  <c r="B1000" i="10" s="1"/>
  <c r="F1001" i="11" l="1"/>
  <c r="C1002" i="11"/>
  <c r="F1002" i="11" s="1"/>
  <c r="F999" i="10"/>
  <c r="C1000" i="10"/>
  <c r="F1000" i="10" s="1"/>
  <c r="G1000" i="10" s="1"/>
  <c r="G999" i="10"/>
  <c r="H999" i="10" s="1"/>
  <c r="B1000" i="11"/>
  <c r="I1000" i="11" s="1"/>
  <c r="A1001" i="11"/>
  <c r="G1000" i="11"/>
  <c r="G999" i="11"/>
  <c r="H999" i="11" s="1"/>
  <c r="B4" i="10"/>
  <c r="B5" i="10"/>
  <c r="H1000" i="10" l="1"/>
  <c r="H1000" i="11"/>
  <c r="B1001" i="11"/>
  <c r="I1001" i="11" s="1"/>
  <c r="G1002" i="11" s="1"/>
  <c r="A1002" i="11"/>
  <c r="B1002" i="11" s="1"/>
  <c r="I1002" i="11" s="1"/>
  <c r="B6" i="11" l="1"/>
  <c r="B5" i="11"/>
  <c r="G1001" i="11"/>
  <c r="H1001" i="11" s="1"/>
  <c r="H1002" i="11" s="1"/>
  <c r="B7" i="11" s="1"/>
</calcChain>
</file>

<file path=xl/sharedStrings.xml><?xml version="1.0" encoding="utf-8"?>
<sst xmlns="http://schemas.openxmlformats.org/spreadsheetml/2006/main" count="2425" uniqueCount="953">
  <si>
    <t>Trigger, Recording data/time/completion</t>
  </si>
  <si>
    <t>Crash recorder (EDR)</t>
  </si>
  <si>
    <t>Driver position (D/P or L/R), variant configuration</t>
  </si>
  <si>
    <t>System configuration</t>
  </si>
  <si>
    <t>Disabling/Enabling algorithms, SCON</t>
  </si>
  <si>
    <t>Crash detection, Deployment</t>
  </si>
  <si>
    <t>Plant mode operation, Customer plant features</t>
  </si>
  <si>
    <t>Bosch/Customer plant</t>
  </si>
  <si>
    <t>Airbag warning lamp, PADI ON/OFF lamp</t>
  </si>
  <si>
    <t>Indicator lamp</t>
  </si>
  <si>
    <t>Diagnositc communication, Periodical signals</t>
  </si>
  <si>
    <t>Communication (CAN/LIN)</t>
  </si>
  <si>
    <t>Step-up/down, Next power-on cycle</t>
  </si>
  <si>
    <t>Fault recorder</t>
  </si>
  <si>
    <t>Hardwired/CAN Crash output</t>
  </si>
  <si>
    <t>Outputs</t>
  </si>
  <si>
    <t>High, Low, Normal, Fractuation</t>
  </si>
  <si>
    <t>Power supply condition</t>
  </si>
  <si>
    <t>Create first version of SWTDS for pre-sampling</t>
  </si>
  <si>
    <t>Switch, Central/Peripheral sensor</t>
  </si>
  <si>
    <t>Inputs</t>
  </si>
  <si>
    <t>Idle, Disposal, Autarky, Plant mode, transition</t>
  </si>
  <si>
    <t>ECU mode</t>
  </si>
  <si>
    <t>Change</t>
  </si>
  <si>
    <t>Nr.</t>
  </si>
  <si>
    <t>Awarness keywords</t>
  </si>
  <si>
    <t>Feature</t>
  </si>
  <si>
    <t>Awareness keywords</t>
  </si>
  <si>
    <t>Change history</t>
  </si>
  <si>
    <t>Hint to find test conditions in airbag system -&gt; Please find details in the "Feature library".</t>
  </si>
  <si>
    <t xml:space="preserve"> </t>
  </si>
  <si>
    <t>3rd step : When/where is this information exchanged? (Timing, Dynamic behaviour)</t>
  </si>
  <si>
    <t>2nd step : Which information is exchanged?</t>
  </si>
  <si>
    <t>1st step : Structure of this test item (Input, Function, Output)</t>
  </si>
  <si>
    <t>Visualization of the test design (overview)</t>
  </si>
  <si>
    <t xml:space="preserve">SYRS320_EDR_Recording_Data__CustLib </t>
  </si>
  <si>
    <t>Baseline/Revision</t>
  </si>
  <si>
    <t>Name</t>
  </si>
  <si>
    <t>Test basis</t>
  </si>
  <si>
    <t>Review team</t>
  </si>
  <si>
    <t>Date on review</t>
  </si>
  <si>
    <t>January 06th, 2023</t>
  </si>
  <si>
    <t>Time frame</t>
  </si>
  <si>
    <t>Review history</t>
  </si>
  <si>
    <t>Nguyen Quoc Bao (MS/EPS42-CC)</t>
  </si>
  <si>
    <t>Author</t>
  </si>
  <si>
    <t>Event Data Recorder</t>
  </si>
  <si>
    <t>Test item</t>
  </si>
  <si>
    <t>Document Nr.</t>
  </si>
  <si>
    <t>Custlib</t>
  </si>
  <si>
    <t>Product / Project</t>
  </si>
  <si>
    <t>Document information</t>
  </si>
  <si>
    <t>Feature for customer (Motivation, Scope, Purpose)</t>
  </si>
  <si>
    <t>Project information</t>
  </si>
  <si>
    <t>Software Test Design Specification (SWTDS) - Overview</t>
  </si>
  <si>
    <t>Repeat</t>
  </si>
  <si>
    <t>Recovery</t>
  </si>
  <si>
    <t>Variation points</t>
  </si>
  <si>
    <t>Scenario</t>
  </si>
  <si>
    <t>Timing</t>
  </si>
  <si>
    <t>Limit/Constraint</t>
  </si>
  <si>
    <t>External measurable output</t>
  </si>
  <si>
    <t>External controlable inputs</t>
  </si>
  <si>
    <t>Function</t>
  </si>
  <si>
    <t>Hint to find functions and scenarios</t>
  </si>
  <si>
    <t>DSM</t>
  </si>
  <si>
    <t>Crash</t>
  </si>
  <si>
    <t>$22 $D921</t>
  </si>
  <si>
    <t>Record 3:</t>
  </si>
  <si>
    <t>$22 $D911</t>
  </si>
  <si>
    <t>Record 2:</t>
  </si>
  <si>
    <t>$22 $D901</t>
  </si>
  <si>
    <t>Record 1:</t>
  </si>
  <si>
    <t>Normal Driving</t>
  </si>
  <si>
    <t>Init</t>
  </si>
  <si>
    <t>ECU Mode</t>
  </si>
  <si>
    <t>(2) Service using for each record</t>
  </si>
  <si>
    <t xml:space="preserve">Unobtained data </t>
  </si>
  <si>
    <t>Invalid data</t>
  </si>
  <si>
    <t>POM</t>
  </si>
  <si>
    <t>Valid data</t>
  </si>
  <si>
    <t>(1) EDR report data</t>
  </si>
  <si>
    <t>Aspects of this function</t>
  </si>
  <si>
    <t>Report crash data set of  each storage buffer $22</t>
  </si>
  <si>
    <t>(=&gt;) Output</t>
  </si>
  <si>
    <t>CAN signal</t>
  </si>
  <si>
    <t>Autarky</t>
  </si>
  <si>
    <t>Normal mode</t>
  </si>
  <si>
    <t>(1) ECU mode</t>
  </si>
  <si>
    <t xml:space="preserve">Control system mode </t>
  </si>
  <si>
    <t>Input (=&gt;)</t>
  </si>
  <si>
    <t>Multi with noise</t>
  </si>
  <si>
    <t>Multi event with number of event greater than number of record.</t>
  </si>
  <si>
    <t>Multi 3 event</t>
  </si>
  <si>
    <t>Multi 2 event</t>
  </si>
  <si>
    <t>Parallel event</t>
  </si>
  <si>
    <t>Single event with special crash (Rollover)</t>
  </si>
  <si>
    <t>Single event with normal crash (Front, Side or Rear)</t>
  </si>
  <si>
    <t>(4)Event type</t>
  </si>
  <si>
    <t>Algo active</t>
  </si>
  <si>
    <t>(3) Event trigger status</t>
  </si>
  <si>
    <t>Rollover crash</t>
  </si>
  <si>
    <t>Rear crash</t>
  </si>
  <si>
    <t>Side crash</t>
  </si>
  <si>
    <t>Front crash</t>
  </si>
  <si>
    <t>(2) Event Direction</t>
  </si>
  <si>
    <t>T01_T02_T03</t>
  </si>
  <si>
    <t>(1) Event Active Time</t>
  </si>
  <si>
    <t>Detect and provide crash X, Y, Z…</t>
  </si>
  <si>
    <t>ADAS_HMI_Information2</t>
  </si>
  <si>
    <t>ADAS_HMI_Information12</t>
  </si>
  <si>
    <t>BrakeSysFeatures_MAC</t>
  </si>
  <si>
    <t>BrakeSysFeatures</t>
  </si>
  <si>
    <t>ADAS_HMI_Information1</t>
  </si>
  <si>
    <t>VCM_Customize_Status_01</t>
  </si>
  <si>
    <t>ADAS_HMI_Information4</t>
  </si>
  <si>
    <t xml:space="preserve">CAN message of a signal is not received </t>
  </si>
  <si>
    <t>ADAS_HMI_Information5</t>
  </si>
  <si>
    <t>Unobtained data</t>
  </si>
  <si>
    <t>IP_Switch_Information</t>
  </si>
  <si>
    <t>Steering_Column_Switch</t>
  </si>
  <si>
    <t>Periodic &amp; Event</t>
  </si>
  <si>
    <t>Default value</t>
  </si>
  <si>
    <t>TPMS_Control</t>
  </si>
  <si>
    <t>CAN value indicated consists of a single signal.</t>
  </si>
  <si>
    <t>No Cnt, CS nor CRC to signal assigned.</t>
  </si>
  <si>
    <t>FSC_AEBReq_Info</t>
  </si>
  <si>
    <t>Value of Qf flag is other than 0x3.</t>
  </si>
  <si>
    <t>AEB_Longitudinal_Req_Brk_MAC</t>
  </si>
  <si>
    <t>No failed value defined on Veh_V_ActlBrk.</t>
  </si>
  <si>
    <t>DesiredTorqBrk_MAC</t>
  </si>
  <si>
    <t>Invalid value</t>
  </si>
  <si>
    <t>TransGearData</t>
  </si>
  <si>
    <t>Value in range</t>
  </si>
  <si>
    <t>EPAS_SAS_Info_2_MAC</t>
  </si>
  <si>
    <t>Valid value</t>
  </si>
  <si>
    <t>GCC_Config_Mgmt</t>
  </si>
  <si>
    <t>(2) CAN signal data</t>
  </si>
  <si>
    <t>EngControlData</t>
  </si>
  <si>
    <t>EngVehicleSpThrottle</t>
  </si>
  <si>
    <t>Event</t>
  </si>
  <si>
    <t>WheelData_2_MAC</t>
  </si>
  <si>
    <t>Periodic</t>
  </si>
  <si>
    <t>MSG</t>
  </si>
  <si>
    <t>(1) CAN signal type</t>
  </si>
  <si>
    <t xml:space="preserve">Provide CAN signal state </t>
  </si>
  <si>
    <t>Functions (Test conditions)</t>
  </si>
  <si>
    <t>Behaviour analysis (to find out scenarios)</t>
  </si>
  <si>
    <r>
      <t xml:space="preserve">1st step : Structure of this test item </t>
    </r>
    <r>
      <rPr>
        <u/>
        <sz val="10"/>
        <color theme="1"/>
        <rFont val="Bosch Office Sans"/>
      </rPr>
      <t>with external (controllable/measurable) inputs/outputs</t>
    </r>
  </si>
  <si>
    <t>Software Test Design Specification (SWTDS) - Finding Dependency</t>
  </si>
  <si>
    <t>Single event (normal crash)</t>
  </si>
  <si>
    <t>Multi 3 event crash</t>
  </si>
  <si>
    <t>Multi 2 event crash</t>
  </si>
  <si>
    <t>No fault</t>
  </si>
  <si>
    <t>EDR 3</t>
  </si>
  <si>
    <t>EDR 2</t>
  </si>
  <si>
    <t>EDR 1</t>
  </si>
  <si>
    <t>Wait time and Read EDR by DSM</t>
  </si>
  <si>
    <t>Inject crash</t>
  </si>
  <si>
    <t>TS ID</t>
  </si>
  <si>
    <t>Output</t>
  </si>
  <si>
    <t>Input</t>
  </si>
  <si>
    <t>Precondition</t>
  </si>
  <si>
    <t>Scenario variation 4 (Abnormal cases with Invalid can signal data)</t>
  </si>
  <si>
    <t>Scenario variation 6 (Abnormal cases with unobtained CAN signal data)</t>
  </si>
  <si>
    <t>Shape of data</t>
  </si>
  <si>
    <t>1 valid value + 1 invalid value</t>
  </si>
  <si>
    <t>1 valid value + 2 invalid value</t>
  </si>
  <si>
    <t>0x098</t>
  </si>
  <si>
    <t>Veh_V_ActlBrk</t>
  </si>
  <si>
    <t>SineWave</t>
  </si>
  <si>
    <t>0x202</t>
  </si>
  <si>
    <t>ApedPos_Pc_ActlArb</t>
  </si>
  <si>
    <t>Service brake, on/off</t>
  </si>
  <si>
    <t>0x165</t>
  </si>
  <si>
    <t>BrkOnOffSwtch_D_Actl_2</t>
  </si>
  <si>
    <t>StepUp</t>
  </si>
  <si>
    <t>Steering input</t>
  </si>
  <si>
    <t>0x087</t>
  </si>
  <si>
    <t>SteWhlComp_An_Est</t>
  </si>
  <si>
    <t>Gear Position</t>
  </si>
  <si>
    <t>0x228</t>
  </si>
  <si>
    <t>ShiftPos_D_Trg</t>
  </si>
  <si>
    <t>Cruise Control System</t>
  </si>
  <si>
    <t>0x44B</t>
  </si>
  <si>
    <t>ASC_state</t>
  </si>
  <si>
    <t>Adaptive Cruise Control Status (ADASLv1)</t>
  </si>
  <si>
    <t>0x44A</t>
  </si>
  <si>
    <t>ACC_state</t>
  </si>
  <si>
    <t>0x414</t>
  </si>
  <si>
    <t>BrkLamp_B_Rq</t>
  </si>
  <si>
    <t>Speed, vehicle indicated</t>
  </si>
  <si>
    <t>wait for EDR record completed &gt; 15s</t>
  </si>
  <si>
    <t>Record empty</t>
  </si>
  <si>
    <t>Set CAN signal condition</t>
  </si>
  <si>
    <t>1 valid value + 2 unobtained value</t>
  </si>
  <si>
    <t>1 valid value + 1 unobtained value</t>
  </si>
  <si>
    <t>2 valid value + 2 unobtained value</t>
  </si>
  <si>
    <t>2 valid value + 2 invalid value</t>
  </si>
  <si>
    <t>Voltage</t>
  </si>
  <si>
    <t>Normal</t>
  </si>
  <si>
    <t>CAN msg</t>
  </si>
  <si>
    <t>Condition 1</t>
  </si>
  <si>
    <t>Condition 2</t>
  </si>
  <si>
    <t>Condition 3</t>
  </si>
  <si>
    <t>Condition 4</t>
  </si>
  <si>
    <t>Condition 5</t>
  </si>
  <si>
    <t>Condition 6</t>
  </si>
  <si>
    <t>AbsActv_B_Actl</t>
  </si>
  <si>
    <t>Abs_B_Falt</t>
  </si>
  <si>
    <t>not 0 or 1</t>
  </si>
  <si>
    <t>Antilock braking system status</t>
  </si>
  <si>
    <t>0x00</t>
  </si>
  <si>
    <t>0x01</t>
  </si>
  <si>
    <t>0xFE</t>
  </si>
  <si>
    <t>0x02</t>
  </si>
  <si>
    <t>LghtSw_D_Qf</t>
  </si>
  <si>
    <t>Mfs_Turn_Stalk_SW_Status</t>
  </si>
  <si>
    <t>HazardSw_D_Actl</t>
  </si>
  <si>
    <t>Turn Signal Switch Status</t>
  </si>
  <si>
    <t>0x03</t>
  </si>
  <si>
    <t>0x04</t>
  </si>
  <si>
    <t>TracCtlBrkActv_B_Actl</t>
  </si>
  <si>
    <t>TracCtlPtActv_B_Actl</t>
  </si>
  <si>
    <t>DSC_OnOff_status</t>
  </si>
  <si>
    <t>TCS_BRK_FAILD</t>
  </si>
  <si>
    <t>TCS_ENG_FAILD</t>
  </si>
  <si>
    <t>Traction Control Status</t>
  </si>
  <si>
    <t>EPB_Status</t>
  </si>
  <si>
    <t>0 or 3</t>
  </si>
  <si>
    <t>1 or 2</t>
  </si>
  <si>
    <t>Not satisfy any 1-3 condition</t>
  </si>
  <si>
    <t>EPB_DisplayRequest3</t>
  </si>
  <si>
    <t>EPB_DisplayRequest4</t>
  </si>
  <si>
    <t>EPB_DisplayRequest5</t>
  </si>
  <si>
    <t>Parking Brake Switch Status</t>
  </si>
  <si>
    <t>LDW_state</t>
  </si>
  <si>
    <t>00,01,0E</t>
  </si>
  <si>
    <t>02</t>
  </si>
  <si>
    <t>03</t>
  </si>
  <si>
    <t>LDW_lane_lh</t>
  </si>
  <si>
    <t>00 or 01</t>
  </si>
  <si>
    <t>LDW_lane_rh</t>
  </si>
  <si>
    <t>StabCtlBrkActv_B_Actl</t>
  </si>
  <si>
    <t>Not satisfy any 1-4 condition</t>
  </si>
  <si>
    <t>Dsc_B_Falt</t>
  </si>
  <si>
    <t>Stability control</t>
  </si>
  <si>
    <t>Request_AEB_B_Deceleration</t>
  </si>
  <si>
    <t>AEB_Fail_Flag_Brk</t>
  </si>
  <si>
    <t>CstmzStat_FAEB_ONOFF</t>
  </si>
  <si>
    <t>AEB_state</t>
  </si>
  <si>
    <t>other than 4</t>
  </si>
  <si>
    <t>AEB_VRU_state</t>
  </si>
  <si>
    <t>AEBS status</t>
  </si>
  <si>
    <t>LDP_state</t>
  </si>
  <si>
    <t>02,03</t>
  </si>
  <si>
    <t>00,01,02,03,0D,0E,0F</t>
  </si>
  <si>
    <t>04</t>
  </si>
  <si>
    <t>0D or 0F</t>
  </si>
  <si>
    <t>00,01,0D,0E,0F</t>
  </si>
  <si>
    <t>RDP_state</t>
  </si>
  <si>
    <t>Corrective steering function (CSF)status</t>
  </si>
  <si>
    <t>BSP_state</t>
  </si>
  <si>
    <t>OCP_state</t>
  </si>
  <si>
    <t>Emergency steering function (ESF)status</t>
  </si>
  <si>
    <t>TPMSCtlLamp_D_Rq</t>
  </si>
  <si>
    <t>TPMS_Status</t>
  </si>
  <si>
    <t>Tire Pressure Monitoring System Warning Lamp Status</t>
  </si>
  <si>
    <t>CANsignal</t>
  </si>
  <si>
    <t>0xFF</t>
  </si>
  <si>
    <t>EDR data</t>
  </si>
  <si>
    <t>Set CAN signal data flowing shape of data below</t>
  </si>
  <si>
    <t>Automatically commanded steering function (ACSF)category B1 status</t>
  </si>
  <si>
    <t>Fail value</t>
  </si>
  <si>
    <t>Cnt, CS or CRC error</t>
  </si>
  <si>
    <t>Signal name</t>
  </si>
  <si>
    <t>Msg ID</t>
  </si>
  <si>
    <t>x</t>
  </si>
  <si>
    <t>Table 5: EDR record sample at T0</t>
  </si>
  <si>
    <t>Set CAN signal value</t>
  </si>
  <si>
    <t>5s</t>
  </si>
  <si>
    <t>Ratio invalid and valid value</t>
  </si>
  <si>
    <t>3 invalid, 1 valid</t>
  </si>
  <si>
    <t>5 invalid, 1 valid</t>
  </si>
  <si>
    <t>4 invalid, 1 valid</t>
  </si>
  <si>
    <t>Single crash</t>
  </si>
  <si>
    <t>Multi without noise</t>
  </si>
  <si>
    <t>wait for EDR record completed &gt; 20s</t>
  </si>
  <si>
    <t>EDR data sample contain 2 or 3 invalid data</t>
  </si>
  <si>
    <t>record empty</t>
  </si>
  <si>
    <t>EDR data sample contain 3 or 8 invalid data</t>
  </si>
  <si>
    <t>EDR data sample contain 4 or 5 invalid data</t>
  </si>
  <si>
    <t>0x208</t>
  </si>
  <si>
    <t>Wait time</t>
  </si>
  <si>
    <t>Fail condition</t>
  </si>
  <si>
    <t>0x435</t>
  </si>
  <si>
    <t>0x452</t>
  </si>
  <si>
    <t>0x448</t>
  </si>
  <si>
    <t>0x091</t>
  </si>
  <si>
    <t>0x3C0</t>
  </si>
  <si>
    <t>0x415</t>
  </si>
  <si>
    <t>0x212</t>
  </si>
  <si>
    <t>0x080</t>
  </si>
  <si>
    <t>0x492</t>
  </si>
  <si>
    <t>0x447</t>
  </si>
  <si>
    <t>Cyclic time ms (A)</t>
  </si>
  <si>
    <t>Error condition</t>
  </si>
  <si>
    <t>Number of error data (X)</t>
  </si>
  <si>
    <t>Wait time for valid condition (C)</t>
  </si>
  <si>
    <t>Number of valid data (Y)</t>
  </si>
  <si>
    <t>= X*A + A*10%</t>
  </si>
  <si>
    <t>= Y*A</t>
  </si>
  <si>
    <t>Time to set condition before Inject crash</t>
  </si>
  <si>
    <t>Wait time for error condition (B)</t>
  </si>
  <si>
    <t>Lane departure warning system status</t>
  </si>
  <si>
    <t>Single event (rollover crash)</t>
  </si>
  <si>
    <t>Multi event extended RAM buffer</t>
  </si>
  <si>
    <t xml:space="preserve">Valid data with shape of EDR report data similar with shape of CAN signal data in accepted tolerance </t>
  </si>
  <si>
    <t>Appendix table</t>
  </si>
  <si>
    <t xml:space="preserve">Valid data </t>
  </si>
  <si>
    <t>All sample of this EDR data report 0xFF</t>
  </si>
  <si>
    <t>CAN signal value valid</t>
  </si>
  <si>
    <t>CAN signal value in range of itself without any error condion.</t>
  </si>
  <si>
    <t>Set CAN signal condition (refer to Appendix table for term of CAN singal value)</t>
  </si>
  <si>
    <t>EDR report data</t>
  </si>
  <si>
    <t>Cyclic (ms)</t>
  </si>
  <si>
    <t>MSG ID</t>
  </si>
  <si>
    <t>10</t>
  </si>
  <si>
    <t>20</t>
  </si>
  <si>
    <t>12</t>
  </si>
  <si>
    <t>Invalid condition</t>
  </si>
  <si>
    <t>Keywords</t>
  </si>
  <si>
    <t>Meaning</t>
  </si>
  <si>
    <t xml:space="preserve">CAN signal value all valid </t>
  </si>
  <si>
    <t>Condition (refer to Appendix sheet for term of CAN singal value)</t>
  </si>
  <si>
    <t>EDR 1 (refer to Appendix sheet for term of EDR data report value)</t>
  </si>
  <si>
    <t>EDR 2 (refer to Appendix sheet for term of EDR data report value)</t>
  </si>
  <si>
    <t>EDR 3 (refer to Appendix sheet for term of EDR data report value)</t>
  </si>
  <si>
    <t>MSG cyclic (ms)</t>
  </si>
  <si>
    <t>Refer to Appendix sheet, sub table 1</t>
  </si>
  <si>
    <t>Refer to Appendix sheet, sub table 2</t>
  </si>
  <si>
    <t>3. Normal processing condition are not satisfied</t>
  </si>
  <si>
    <t xml:space="preserve">Msg 1
Refer to Appendix sheet, sub table 3, 4, 5, 6, 7 </t>
  </si>
  <si>
    <t xml:space="preserve">Msg 2
Refer to Appendix sheet, sub table 3, 4, 5, 6, 7 </t>
  </si>
  <si>
    <t xml:space="preserve">Refer to Appendix sheet, sub table 6, 7 </t>
  </si>
  <si>
    <t>Incorrect MAC/FV (if msg support MAC/FV)</t>
  </si>
  <si>
    <t>Date</t>
  </si>
  <si>
    <t>Revision</t>
  </si>
  <si>
    <t>Description</t>
  </si>
  <si>
    <t>Changed by</t>
  </si>
  <si>
    <t>Reviewer</t>
  </si>
  <si>
    <t>Remarks</t>
  </si>
  <si>
    <t>1.0</t>
  </si>
  <si>
    <t>No.</t>
  </si>
  <si>
    <t>Create new</t>
  </si>
  <si>
    <t xml:space="preserve">ALM 1549012
SYRS320_EDR_Recording_Data__CustLib, 24.5 </t>
  </si>
  <si>
    <t>Set CAN signal condition before inject crash</t>
  </si>
  <si>
    <t>out of range, undefined value</t>
  </si>
  <si>
    <t>Fail value 
(out of range, undefined value)</t>
  </si>
  <si>
    <t>Normal processing condition are not satisfied (If defined in sub table)</t>
  </si>
  <si>
    <t>EngAout_N_Actl</t>
  </si>
  <si>
    <t>Engine RPM</t>
  </si>
  <si>
    <t>Qf bit (If defined in sub table)</t>
  </si>
  <si>
    <t>Table 2: EDR pre-sampling invalid data in case EDR data source come from 1 msg 1 signal (set input with mixing valid and invalid data)</t>
  </si>
  <si>
    <t>Table 3: EDR pre-sampling invalid data in case EDR data source come from multiple msg and multiple signal (set input with mixing valid and invalid data)</t>
  </si>
  <si>
    <t>Table 1: EDR report unobtained data in case EDR data source come from 1 message (set input with invalid condition before inject crash)</t>
  </si>
  <si>
    <t>Wait time to set condition before Inject crash</t>
  </si>
  <si>
    <t>Msg time out</t>
  </si>
  <si>
    <t>Parallel crash</t>
  </si>
  <si>
    <t>1. Msg time out
2. Incorrect MAC/FV</t>
  </si>
  <si>
    <t>1. Msg time out</t>
  </si>
  <si>
    <t>Table 2: EDR data report in case EDR data source come from 2 message (set input with mixing valid and unobtained data)</t>
  </si>
  <si>
    <t>Table 1: EDR pre-sampling data with EDR data source come from 1 signal</t>
  </si>
  <si>
    <t>Table 2: EDR pre-sampling data with EDR data source come from 1 signal (set input with mixing valid and invalid data)</t>
  </si>
  <si>
    <t>Table 3: EDR pre-sampling data following each condition.</t>
  </si>
  <si>
    <t>Table 4: EDR data always report all 0xFF value</t>
  </si>
  <si>
    <t>EDR data report all invalid data</t>
  </si>
  <si>
    <t>EDR shall report 0xFE</t>
  </si>
  <si>
    <t>EDR data report all unobtained data</t>
  </si>
  <si>
    <t>unobtained data</t>
  </si>
  <si>
    <t>EDR shall report 0xFF</t>
  </si>
  <si>
    <t>Group</t>
  </si>
  <si>
    <t>CAN signal value</t>
  </si>
  <si>
    <t xml:space="preserve">ECU not receive message after a periodic + 10% </t>
  </si>
  <si>
    <t xml:space="preserve">Msg </t>
  </si>
  <si>
    <t>January 07th, 2023</t>
  </si>
  <si>
    <t>Kasahara Yoichi
Huynh Thanh Tra
Pham Ngoc Thoi</t>
  </si>
  <si>
    <t>Update structure of MATRIX</t>
  </si>
  <si>
    <t>2.0</t>
  </si>
  <si>
    <t>SYRS644_24EDR_Reporting__CustLib</t>
  </si>
  <si>
    <t>Incorrect MAC/FV</t>
  </si>
  <si>
    <t>only support for Message have MAC/FV</t>
  </si>
  <si>
    <t>March 08th, 2023</t>
  </si>
  <si>
    <t>3.0</t>
  </si>
  <si>
    <t>Kasahara Yoichi
Huynh Thanh Tra
Pham Ngoc Thoi
Matsushima Katsunobu
Inagaki Takao</t>
  </si>
  <si>
    <t>ALM 1549012
24 EDR suffix E requirement
SYRS320_EDR_Recording_Data__CustLib, 24.5
SYRS644_24EDR_Reporting__CustLib 23.7</t>
  </si>
  <si>
    <t>E</t>
  </si>
  <si>
    <t>1 or 3</t>
  </si>
  <si>
    <t>F</t>
  </si>
  <si>
    <t>Condition 7</t>
  </si>
  <si>
    <t>D</t>
  </si>
  <si>
    <t>0x05</t>
  </si>
  <si>
    <t>StepUp (value form 1 to 9)</t>
  </si>
  <si>
    <t>B</t>
  </si>
  <si>
    <t>A or E</t>
  </si>
  <si>
    <t>0x0F</t>
  </si>
  <si>
    <t>C</t>
  </si>
  <si>
    <t>No information from SYRS 320</t>
  </si>
  <si>
    <t>Value of both the following signals or either signal is $1.</t>
  </si>
  <si>
    <t>Year</t>
  </si>
  <si>
    <t>LocateTime_Info</t>
  </si>
  <si>
    <t>0x439</t>
  </si>
  <si>
    <t>Curnt_Year_ByGPS</t>
  </si>
  <si>
    <t>Static data</t>
  </si>
  <si>
    <t>Curnt_Month_ByGPS</t>
  </si>
  <si>
    <t>Curnt_Date_ByGPS</t>
  </si>
  <si>
    <t>Month</t>
  </si>
  <si>
    <t>Day</t>
  </si>
  <si>
    <t>Curnt_Hour_ByGPS</t>
  </si>
  <si>
    <t>Hours</t>
  </si>
  <si>
    <t>Curnt_Minutes_ByGPS</t>
  </si>
  <si>
    <t>Curnt_Second_ByGPS</t>
  </si>
  <si>
    <t>Minute</t>
  </si>
  <si>
    <t>Second</t>
  </si>
  <si>
    <t xml:space="preserve"> either of these signal set to 1</t>
  </si>
  <si>
    <t>or</t>
  </si>
  <si>
    <t>testcase need to cover all value of this condition</t>
  </si>
  <si>
    <t>either</t>
  </si>
  <si>
    <t>testcase need to cover all case this condition mention.</t>
  </si>
  <si>
    <t>AEB_state = $4 or AEB_VRU_state = $4</t>
  </si>
  <si>
    <t>Ratio invalid / valid value (number of CAN signal invalid value will be set consecutive before set number of CAN signal valid value)</t>
  </si>
  <si>
    <t>5 unobtained, 1 valid</t>
  </si>
  <si>
    <t>4 unobtained, 1 valid</t>
  </si>
  <si>
    <t>3 unobtained, 1 valid</t>
  </si>
  <si>
    <t>EDR data sample contain 3 or 8 unobtained data</t>
  </si>
  <si>
    <t>EDR data sample contain 4 or 5 unobtained data</t>
  </si>
  <si>
    <t>EDR data sample contain 2 or 3 unobtained data</t>
  </si>
  <si>
    <t>Sub table 9: Invalid data</t>
  </si>
  <si>
    <t>Refer to Appendix sheet, sub table 3, 4, 5, 6, 7, 8
Attribute: "MSG"</t>
  </si>
  <si>
    <t>Refer to Appendix sheet, sub table 3,4,5,6,7, 8
Attribute: "EDR data"</t>
  </si>
  <si>
    <t>Refer to Appendix sheet, sub table 3, 4, 5, 6, 7, 8
Attribute: "CAN signal"</t>
  </si>
  <si>
    <t>Refer to Appendix sheet, sub table 1,2 Attribute: "Cyclic" &amp; sub table 9 Attribute: "Expected for EDR reporting data sample"</t>
  </si>
  <si>
    <t>Refer to Appendix sheet, sub table 3, 4, 5, 6, 7, 8 Attribute: "Cyclic" &amp; sub table 9 Attribute: "Ratio invalid and valid value"</t>
  </si>
  <si>
    <t>Refer to Appendix sheet, sub table 10</t>
  </si>
  <si>
    <t>Refer to Appendix sheet, sub table 8</t>
  </si>
  <si>
    <t xml:space="preserve">Msg 1
Refer to Appendix sheet, sub table 8 </t>
  </si>
  <si>
    <t xml:space="preserve">Msg 2
Refer to Appendix sheet, sub table 8 </t>
  </si>
  <si>
    <t>Msg 4
Refer to Appendix sheet, sub table 8</t>
  </si>
  <si>
    <t xml:space="preserve">Msg 5
Refer to Appendix sheet, sub table 8 </t>
  </si>
  <si>
    <t xml:space="preserve"> Msg time out</t>
  </si>
  <si>
    <t>Msg 1 Refer to Appendix sheet, sub table 8</t>
  </si>
  <si>
    <t>Msg 2 Refer to Appendix sheet, sub table 8</t>
  </si>
  <si>
    <t>Msg 3 Refer to Appendix sheet, sub table 8</t>
  </si>
  <si>
    <t>Msg 4 Refer to Appendix sheet, sub table 8</t>
  </si>
  <si>
    <t>Msg 5 Refer to Appendix sheet, sub table 8</t>
  </si>
  <si>
    <t>Msg 3
Refer to Appendix sheet, sub table 8</t>
  </si>
  <si>
    <t xml:space="preserve">Refer to Appendix sheet, sub table 8 </t>
  </si>
  <si>
    <t>Scenario variation 3 (Sampling at T0)</t>
  </si>
  <si>
    <t>Scenario variation 2 (EDR data report following specific condition)</t>
  </si>
  <si>
    <t>(3) Type of data</t>
  </si>
  <si>
    <t>Dynamic data</t>
  </si>
  <si>
    <t>Sub table 11 ( EDR data report following specific condition )</t>
  </si>
  <si>
    <t>Create condition before crash</t>
  </si>
  <si>
    <t xml:space="preserve">Single event (normal crash) </t>
  </si>
  <si>
    <t>Sub table 1 ( EDR data source get imput from 1 msg with 1 signal )</t>
  </si>
  <si>
    <t>Sub table 2 ( EDR data source get imput from 1 msg with 1 signal, EDID always response 0xFF )</t>
  </si>
  <si>
    <t>Sub table 3 ( EDR data source get imput from 1 msg with 2 signal )</t>
  </si>
  <si>
    <t>Sub table 4 ( EDR data source get imput from 1 msg with 3 signal )</t>
  </si>
  <si>
    <t>Sub table 5 ( EDR data source get imput from 1 msg with 4 signal )</t>
  </si>
  <si>
    <t>Sub table 6 ( EDR data source get imput from 2 msg with 3 signal )</t>
  </si>
  <si>
    <t>Sub table 7 ( EDR data source get imput from 2 msg with 5 signal )</t>
  </si>
  <si>
    <t>Sub table 8 ( EDR data source get imput from 5 msg with 6 signal )</t>
  </si>
  <si>
    <t>Refer to Appendix sheet, sub table 3, 4, 5, 6, 7, 8, 11</t>
  </si>
  <si>
    <t>Refer to Appendix sheet, sub table 3, 4, 5, 6, 7, 7, 11</t>
  </si>
  <si>
    <t>Refer to Appendix sheet, sub table 1,2, 3, 4, 5, 6, 7, 8, 11
Attribute: "EDR data"</t>
  </si>
  <si>
    <t>Refer to Appendix sheet, sub table 1,2, 3, 4, 5, 6, 7, 8, 11
Attribute: "MSG"</t>
  </si>
  <si>
    <t>Refer to Appendix sheet, sub table 1,2, 3, 4, 5, 6, 7, 8, 11
Attribute: "CAN signal"</t>
  </si>
  <si>
    <t>Refer to Appendix sheet, sub table 1,2, 3, 4, 5, 6, 7, 8, 11
Attribute: "Invalid condition"</t>
  </si>
  <si>
    <t>Refer to Appendix sheet, sub table 1,2,11
Attribute: "EDR data"</t>
  </si>
  <si>
    <t>Refer to Appendix sheet, sub table 1,2, 11
Attribute: "MSG"</t>
  </si>
  <si>
    <t>Refer to Appendix sheet, sub table 1,2, 11
Attribute: "CAN signal"</t>
  </si>
  <si>
    <t>Refer to Appendix sheet, sub table 1,2, 11
Attribute: "Invalid condition"</t>
  </si>
  <si>
    <t>Refer to Appendix sheet, sub table 1,2, 11 Attribute: "Cyclic" &amp; sub table 9 Attribute: "Ratio invalid and valid value"</t>
  </si>
  <si>
    <t>Refer to Appendix sheet, sub table 1,2, 11 Attribute: "Cyclic" &amp; sub table 9 Attribute: "Expected for EDR reporting data sample"</t>
  </si>
  <si>
    <t>Table 1: EDR report invalid data (set input with invalid condition before inject crash)</t>
  </si>
  <si>
    <t>Refer to Appendix sheet, sub table 1,2,3,4,5, 11</t>
  </si>
  <si>
    <t xml:space="preserve">Msg 1
Refer to Appendix sheet, sub table 6, 7 </t>
  </si>
  <si>
    <t xml:space="preserve">Msg 2
Refer to Appendix sheet, sub table 6, 7 </t>
  </si>
  <si>
    <t>Refer to Appendix sheet, sub table 1,3,4,5,11</t>
  </si>
  <si>
    <t xml:space="preserve">Section 3.10.2: EDR record COM data sample at T0 (Start of Event)
https://si-airbag-doors-dwa.de.bosch.com:8443/dwa/rm/urn:rational::1-0000000000000000-O-1144-00288f09?doors.view=00000001 </t>
  </si>
  <si>
    <t>Section 3.10.3: COM signal Validation with Invalid Data for signals
https://si-airbag-doors-dwa.de.bosch.com:8443/dwa/rm/urn:rational::1-0000000000000000-O-1394-00288f09?doors.view=00000001</t>
  </si>
  <si>
    <t>Choose one condition in all Invalid condion of EDR data</t>
  </si>
  <si>
    <t>Single crash (normal crash)</t>
  </si>
  <si>
    <t>Single crash (roll crash)</t>
  </si>
  <si>
    <t>Refer to Appendix sheet, sub table 1,3,4,5,6,7,8,11
Attribute: "EDR data"</t>
  </si>
  <si>
    <t>Refer to Appendix sheet, sub table 1,3,4,5,6,7,8,11
Attribute: "MSG"</t>
  </si>
  <si>
    <t>Refer to Appendix sheet, sub table 1,3,4,5,6,7,8,11
Attribute: "CAN signal"</t>
  </si>
  <si>
    <t>Refer to Appendix sheet, sub table 1,3,4,5,6,7,8,11 Attribute: "Cyclic" &amp; sub table 12 Attribute: "Expected for EDR reporting data sample"</t>
  </si>
  <si>
    <t>Sub table 10: Unobtained data</t>
  </si>
  <si>
    <t>Table 3: EDR data report in case EDR data source come from 2 message (set input with mixing valid and unobtained data)</t>
  </si>
  <si>
    <t>Table 4: EDR pre-sampling data in case EDR data source come from 1 message (set input with mixing valid and unobtained data)</t>
  </si>
  <si>
    <t>Table 5: EDR pre-sampling data in case EDR data source come from 2 message (set input with mixing valid and unobtained data)</t>
  </si>
  <si>
    <t>Table 6: EDR pre-sampling data in case EDR data source come from 2 message (set input with mixing valid and unobtained data)</t>
  </si>
  <si>
    <t>Sheet Use case 1 Pre-sampling:
'- Merge Normal scenario and Scenario variation 2 to one scenario.
- Removed Scenario variation 5 (Abnormal cases with Invalid can signal data) due to it will is the same with normal scenario.
- Add Scenario variation 3 for EDR sampling at T0 and Scenario variation 5 EDR sampling when mixing reception invalid data and unobtained data.
- Appendix sheet to fix finding.
- Update sheet Unobtained case to fix finding.
- Update SYRS ID and TS ID.</t>
  </si>
  <si>
    <t>Accelerator pedal, % full</t>
  </si>
  <si>
    <t>Brake Warning Indicator Status</t>
  </si>
  <si>
    <t>SYRS 320</t>
  </si>
  <si>
    <t>2233
2234
2235
2236
2237
2523
2801</t>
  </si>
  <si>
    <t>2242
2243
2244
2245
2246
2524
2248</t>
  </si>
  <si>
    <t>1014
3133
1945
1946
2525
2251</t>
  </si>
  <si>
    <t>2278
2279
2280
2281
2282
2283
2528
2285</t>
  </si>
  <si>
    <t>2300
2301
2302
2303
2304
2305
2306
2307
2308
2309
2310
2311
2312
2313
2314
2315
3182
2531
2317</t>
  </si>
  <si>
    <t>1158
2438
2439
2440
3190
2441
2442
2541
2443
2444</t>
  </si>
  <si>
    <t>1140
2447
2547</t>
  </si>
  <si>
    <t>1142
2548</t>
  </si>
  <si>
    <t>1144
2549</t>
  </si>
  <si>
    <t>1146
2550</t>
  </si>
  <si>
    <t>1148
2551</t>
  </si>
  <si>
    <t>1150
2552</t>
  </si>
  <si>
    <t>2511
2545</t>
  </si>
  <si>
    <t>2329
2330
2331
2332
2333
2334
2335
2336
2337
2532
2339</t>
  </si>
  <si>
    <t>2342
2343
2344
2345
2346
2347
2348
2349
2350
2351
2533
2353</t>
  </si>
  <si>
    <t>2312
2313
2314
2315
3182</t>
  </si>
  <si>
    <t>2356
2357
2358
3184
2359
2360
2361
2362
2534
2364</t>
  </si>
  <si>
    <t>2485
2486
2487
3192
2488
2489
2490
2491
2492
2493
2543
2494</t>
  </si>
  <si>
    <t>2498
2499
2500
3193
2501
2502
2503
2504
2505
2506
2544
2508</t>
  </si>
  <si>
    <t>2404
2405
2406
3188
2407
2408
2409
2538
2411</t>
  </si>
  <si>
    <t xml:space="preserve"> 2472
2473
2474
3191
2475
2476
2477
2478
2479
2480
2542
2482</t>
  </si>
  <si>
    <t>2414
2416
2417
3189
2418
2419
2420
2421
2539
2423</t>
  </si>
  <si>
    <t>2288
2289
2290
3183
2291
2292
2293
2294
2295
2529
2297</t>
  </si>
  <si>
    <t>2393
2394
2395
3187
2396
2397
2398
2399
2537
2401</t>
  </si>
  <si>
    <t>Single crash or parallel</t>
  </si>
  <si>
    <t>March 21st, 2023</t>
  </si>
  <si>
    <t>4.0</t>
  </si>
  <si>
    <t>Sheet Unobtainted case:
- Update table 4, 5, 6: all test case perfrom with Single or parallel crash only. Expected change to record 1 have data, 2,3 is empty.</t>
  </si>
  <si>
    <t>ALM 1549012
24 EDR suffix E requirement
SYRS320_EDR_Recording_Data__CustLib, 24.5
SYRS644_24EDR_Reporting__CustLib 23.8</t>
  </si>
  <si>
    <t>Normal scenario (mix CAN signal valid value and invalid value)</t>
  </si>
  <si>
    <t>2. Wrong Qf-bit</t>
  </si>
  <si>
    <t xml:space="preserve">2. Wrong Qf-bit
</t>
  </si>
  <si>
    <t>No condition</t>
  </si>
  <si>
    <t>1. SteWhlComp_An_Est = 0x7FFF
2. Wrong Qf-bit</t>
  </si>
  <si>
    <t>2. TPMS_Status = 1</t>
  </si>
  <si>
    <t>2. Set LDP_state = 5~C
RDP_state = 5~C</t>
  </si>
  <si>
    <t>2. Set BSP_state = 5~C
OCP_state = 5~C</t>
  </si>
  <si>
    <t>refer Sub table 11</t>
  </si>
  <si>
    <t>Init value</t>
  </si>
  <si>
    <t>don't care value</t>
  </si>
  <si>
    <t>don't care valuevalue for this signal in this testcase</t>
  </si>
  <si>
    <t>Ratio Unobtained / valid value (number of CAN signal unobtained value will be set consecutive before set number of CAN signal valid value)</t>
  </si>
  <si>
    <t xml:space="preserve">Repeat condition with Ratio Unobtained / valid value  </t>
  </si>
  <si>
    <t xml:space="preserve">Section 3.10.1: COM signal Validation with Valid
1149, 1909, 1699, 1696, 1697, 1698, 2081, 4274, 2253, 2254, 2255, 2256, 2257, 2258, 2259, 4275, 1150, 1910, 1700, 1701, 1702, 1703, 4276, 1151, 1911, 1704, 1705, 1706, 1707, 4277, 4278, 4279, 2260, 2261, 2262, 2263, 2264, 2265, 4323, 4324, 4325, 4326, 4327, 4328, 4329, </t>
  </si>
  <si>
    <t>Section 3.10.1: COM signal Validation with Valid
1152, 1912, 1708, 1709, 1711, 1712, 1153, 1913, 1713, 1714, 1715, 1716, 2094, 2095, 2096, 2097, 2098, 2099, 4307, 4069, 4070, 2106, 2107, 2108, 2109, 2110, 2111, 3215, 3216, 3217, 3218, 4414, 4413, 3219, 3220, 4079, 4080, 3061, 4310, 4309, 4308, 4311, 3062, 3063, 3064, 3065, 3066, 4081, 4082, 3067, 4313, 4312, 3068, 3069, 3070, 3071, 3072, 4083, 4084, 3074, 4315, 4314, 3075, 3076, 3077, 3078, 3079, 4085, 4086, 4316, 4317, 4318, 4319, 4320, 4321, 4322, 4337, 4338, 4339, 4340, 4341</t>
  </si>
  <si>
    <t>Section 3.10.1: COM signal Validation with Valid
3080, 3081, 3082, 3083, 3084, 3085, 4087, 4088, 3086, 3087, 3088, 3089, 3090, 4330, 4331, 4332, 4333, 4334, 4335, 4336</t>
  </si>
  <si>
    <t>Section 3.10.1: COM signal Validation with Valid
4416, 4417, 4420, 4418, 4419, 4421, 4422, 4423, 4424, 4425, 4426, 4427, 4428, 4429, 4430, 4431, 4432, 4433, 4434, 4435, 4436, 4437, 4438, 4439, 4443, 4444, 4445, 4449, 4450, 4451, 4455, 4456, 4457, 4458, 4459, 4460, 4461, 4462, 4463, 4464, 4465, 4466, 4467, 4468, 4469, 4470, 4471, 4472, 4473, 4474, 4475, 4476, 4477, 4478, 4479, 4480, 4481, 4485, 4486, 4487, 4488, 4489, 4490, 4491, 4492, 4493, 4542, 4543, 4544, 4545, 4546, 4547, 4494, 4495, 4496, 4497, 4498, 4499, 4512, 4513, 4514, 4515, 4516, 4517, 4521, 4522, 4523, 4530, 4531, 4532, 4533, 4534, 4535, 4536, 4537, 4538, 4539, 4540, 4541, 4548, 4549</t>
  </si>
  <si>
    <t>April 4th, 2023</t>
  </si>
  <si>
    <t>5.0</t>
  </si>
  <si>
    <t>ALM 1549012
ALM 1648091
24 EDR suffix E requirement
SYRS320_EDR_Recording_Data__CustLib, 25.0
SYRS644_24EDR_Reporting__CustLib 26.0</t>
  </si>
  <si>
    <t xml:space="preserve">2367
2369
2370
3185
2371
2372
2373
2374
2375
2376
2535
</t>
  </si>
  <si>
    <t>2378
2968</t>
  </si>
  <si>
    <t>2381
2382
2383
3186
2384
2385
2386
2387
2388
2536</t>
  </si>
  <si>
    <t>Section 3.10.3: COM signal Validation with Invalid Data for signals
https://si-airbag-doors-dwa.de.bosch.com:8443/dwa/rm/urn:rational::1-0000000000000000-O-1394-00288f09?doors.view=00000001
1400, 2266,1402, 2124, 2907, 2146, 3135, 3138, 4566, 3139, 3143, 4359, 4386, 4578, 4363,</t>
  </si>
  <si>
    <t xml:space="preserve">Section 3.10.3: COM signal Validation with Invalid Data for signals
https://si-airbag-doors-dwa.de.bosch.com:8443/dwa/rm/urn:rational::1-0000000000000000-O-1394-00288f09?doors.view=00000001
1487, 4551, 2268, 4552, 1491, 4554, 2137, 4559, 2145, 4561, </t>
  </si>
  <si>
    <t>Section 3.10.3: COM signal Validation with Invalid Data for signals
https://si-airbag-doors-dwa.de.bosch.com:8443/dwa/rm/urn:rational::1-0000000000000000-O-1394-00288f09?doors.view=00000001
3223, 4564, 4377, 4565, 3142, 4567, 4385, 4575, 4387, 4576</t>
  </si>
  <si>
    <t>3.10.4: COM signal Validation under message timeout/DLC error
https://si-airbag-doors-dwa.de.bosch.com:8443/dwa/rm/urn:rational::1-0000000000000000-O-1409-00288f09?doors.view=00000001
1476, 1779, 2274, 1477, 1478, 1781, 2275, 1479, 1782, 1480, 1783, 1780, 4364, 2159, 2160, 4365, 4366, 4367,  4368, 4369, 4372, 2161, 2163, 3176, 3178, 3180, 3181</t>
  </si>
  <si>
    <t>3.10.4: COM signal Validation under message timeout/DLC error
https://si-airbag-doors-dwa.de.bosch.com:8443/dwa/rm/urn:rational::1-0000000000000000-O-1409-00288f09?doors.view=00000001
4390, 4391, 4393, 4394, 4406, 2162, 2164, 3177, 3179,</t>
  </si>
  <si>
    <t>3.10.4: COM signal Validation under message timeout/DLC error
https://si-airbag-doors-dwa.de.bosch.com:8443/dwa/rm/urn:rational::1-0000000000000000-O-1409-00288f09?doors.view=00000001
4405, 4583, 4582, 4581, 4580,</t>
  </si>
  <si>
    <t>3.10.4: COM signal Validation under message timeout/DLC error
https://si-airbag-doors-dwa.de.bosch.com:8443/dwa/rm/urn:rational::1-0000000000000000-O-1409-00288f09?doors.view=00000001
4395, 4396, 4584, 4398, 4579, 4403, 4404,</t>
  </si>
  <si>
    <t>Update to fix finding
Appendix sheet: Update expected for Engine RPM, Motor RPM and Automatically commanded steering function (ACSF)category B1 status</t>
  </si>
  <si>
    <t>3 Invalid, 2 unobtained, 2 valid</t>
  </si>
  <si>
    <t>EDR data sample contain at least 1 Invalid, 2 unobtained, others is valid data</t>
  </si>
  <si>
    <t>3 Invalid, 1 unobtained, 1 valid</t>
  </si>
  <si>
    <t>EDR data sample contain at least 2 Invalid, 2 unobtained, others is valid data</t>
  </si>
  <si>
    <t>3 Invalid, 2 unobtained, 1 valid</t>
  </si>
  <si>
    <t>EDR data sample contain at least 1 Invalid, 3 unobtained, others is valid data</t>
  </si>
  <si>
    <t xml:space="preserve">Ratio Unobtained / invalid / valid value </t>
  </si>
  <si>
    <t>Ratio Unobtained / invalid / valid value (number of CAN signal unobtained / invalid / valid value will be set consecutive)</t>
  </si>
  <si>
    <t>Refer to Appendix sheet, sub table 1,3,4,5,6,7,8,11
Attribute: "Invalid condition" &amp; "Error condition"</t>
  </si>
  <si>
    <t>Refer to Appendix sheet, sub table 1,3,4,5,6,7,8,11 Attribute: "Cyclic" &amp; sub table 12 Attribute: "Ratio Unobtained / invalid / valid value"</t>
  </si>
  <si>
    <t>Choose one condition in all Invalid / Error condion of EDR data</t>
  </si>
  <si>
    <t>Repeat condition before inject crash</t>
  </si>
  <si>
    <t>Brake Pedal Position</t>
  </si>
  <si>
    <t>2. Set LDW_state = 4~C</t>
  </si>
  <si>
    <t>2. Set LghtSw_D_Qf is  1 or 2
HazardSw_D_Actl is 2 or 3</t>
  </si>
  <si>
    <t>BrkOnOffSwtch_D_Actl_2 = 0 or 3</t>
  </si>
  <si>
    <t>2. Set ACC_state = 5~C</t>
  </si>
  <si>
    <t>Scenario variation 5 (Abnormal cases mix Valid, Invalid and Unobtained can signal data)</t>
  </si>
  <si>
    <t>No fault
Exclude Yawrate data</t>
  </si>
  <si>
    <t>Table 4 : EDR pre-sampling data in case set input with mix Valid, Invalid and Unobtained can signal data</t>
  </si>
  <si>
    <t>April 10th, 2023</t>
  </si>
  <si>
    <t>6.0</t>
  </si>
  <si>
    <t>Sub table 12: mix Valid, Invalid and Unobtained data</t>
  </si>
  <si>
    <t>- Update to fix finding
- Update Scenario variation 5 (Abnormal cases mix Valid, Invalid and Unobtained can signal data).
- Update Sheet Invalid case: Table 4 : EDR pre-sampling data in case set input with mix Valid, Invalid and Unobtained can signal data.
- Appendix sheet: Sub table 12: mix Valid, Invalid and Unobtained data</t>
  </si>
  <si>
    <t>2. Set ASC_state = 4~D</t>
  </si>
  <si>
    <t>ShiftPos_D_Trg = 0</t>
  </si>
  <si>
    <t xml:space="preserve">No condition
</t>
  </si>
  <si>
    <t>Invalid</t>
  </si>
  <si>
    <t>Sample time</t>
  </si>
  <si>
    <t>Valid</t>
  </si>
  <si>
    <t>o</t>
  </si>
  <si>
    <t>Msg cycle</t>
  </si>
  <si>
    <t>EDR Invalid sample</t>
  </si>
  <si>
    <t>*Note</t>
  </si>
  <si>
    <t>EDR Valid sample</t>
  </si>
  <si>
    <t>No. EDR sample</t>
  </si>
  <si>
    <t>Signal</t>
  </si>
  <si>
    <t>Sample 
cycle</t>
  </si>
  <si>
    <r>
      <t xml:space="preserve">Sample start point, 1st sample)
</t>
    </r>
    <r>
      <rPr>
        <i/>
        <sz val="10"/>
        <color rgb="FF0070C0"/>
        <rFont val="Arial"/>
        <family val="2"/>
      </rPr>
      <t>Fill : "o" where you want to start sample getting 1st sample</t>
    </r>
  </si>
  <si>
    <r>
      <t xml:space="preserve">Sample point
</t>
    </r>
    <r>
      <rPr>
        <i/>
        <sz val="10"/>
        <color rgb="FF0070C0"/>
        <rFont val="Arial"/>
        <family val="2"/>
      </rPr>
      <t>(Count from line contain cell has "o" in column D)</t>
    </r>
    <r>
      <rPr>
        <sz val="11"/>
        <color theme="1"/>
        <rFont val="Calibri"/>
        <family val="2"/>
        <scheme val="minor"/>
      </rPr>
      <t xml:space="preserve"> </t>
    </r>
  </si>
  <si>
    <t>Sample Value</t>
  </si>
  <si>
    <t>Order of EDR sample</t>
  </si>
  <si>
    <t>I</t>
  </si>
  <si>
    <t>Unobtain</t>
  </si>
  <si>
    <t>U</t>
  </si>
  <si>
    <t>V</t>
  </si>
  <si>
    <t>EDR Unobtain sample</t>
  </si>
  <si>
    <t>Expected for EDR reporting data sample: Refer to Mix_Invalid(Or)Unobtained_Valid sheet to calculate expected</t>
  </si>
  <si>
    <t>Expected for EDR reporting data sample: Refer to Mix_Unobtain_Invalid_Valid sheet to calculate expected</t>
  </si>
  <si>
    <t>MotRev_N_Actl</t>
  </si>
  <si>
    <t>DirectYawMomentControlRequest</t>
  </si>
  <si>
    <t>0x0FE</t>
  </si>
  <si>
    <t>EngAout_N_Actl = 0x1FFF</t>
  </si>
  <si>
    <t>LKA_state</t>
  </si>
  <si>
    <t>100</t>
  </si>
  <si>
    <t>00 or 0E</t>
  </si>
  <si>
    <t>01</t>
  </si>
  <si>
    <t>02 or 03</t>
  </si>
  <si>
    <t>LKA_state = 04 to 0C</t>
  </si>
  <si>
    <t>May 23th, 2023</t>
  </si>
  <si>
    <t>Update Appendix sheet:
- Sub table 2: remove data Engine RPM, Motor RPM and ACSF category B1 status.
- Sub table 1: Add Engine RPM, Motor RPM.
- Sub table 3: Add ACSF category B1 status.
Udpate Sheet Normal case:
- Table 5: add Engine RPM, Motor RPM and ACSF category B1 status</t>
  </si>
  <si>
    <t>Requirement rejected</t>
  </si>
  <si>
    <t>Refer to Appendix sheet, sub table 1, 3, 4, 5, 6, 7, 8, 11</t>
  </si>
  <si>
    <t>June 02th, 2023</t>
  </si>
  <si>
    <t>ALM 1723510
ALM1601335
24 EDR suffix H and I (precrash part)
SYRS320_EDR_Recording_Data__CustLib, 27.7
SYRS644_24EDR_Reporting__CustLib, 26.2</t>
  </si>
  <si>
    <t>Matsushima Katsunobu
Huynh Thanh Tra
Bui Thi Thanh Tam</t>
  </si>
  <si>
    <t>Update Appendix sheet:
Add Appendix sheet for J30X and J30K to handle separate project.</t>
  </si>
  <si>
    <t>2. Accelerator pedal, % full</t>
  </si>
  <si>
    <t>3. Steering input</t>
  </si>
  <si>
    <t>1. Speed, vehicle indicated</t>
  </si>
  <si>
    <t>2586
2589
2605
2608
2612</t>
  </si>
  <si>
    <t>SYRS320 ID</t>
  </si>
  <si>
    <t>2599
1003
1002
1778</t>
  </si>
  <si>
    <t>2594
2588
2225
2592</t>
  </si>
  <si>
    <t>513
2590
2226
2593</t>
  </si>
  <si>
    <t>Update Appendix sheet:
Add Subtable 12 to Appendix sheet for J30X and J30K.
Edit table 5: EDR data: Refer to sub table 12 of Appendix sheet of project to find list EDR data test for this table.
Edit link ID of each table.</t>
  </si>
  <si>
    <t>Curnt_Hour_ByGPS = 0x18 ~ 0xFF</t>
  </si>
  <si>
    <t>Curnt_Minutes_ByGPS = 0x3C~0xFF</t>
  </si>
  <si>
    <t>Curnt_Second_ByGPS = 0x3C~0xFF</t>
  </si>
  <si>
    <t>Curnt_Date_ByGPS =0x20~0xFF
or Curnt_Date_ByGPS = 0x00</t>
  </si>
  <si>
    <t>Curnt_Month_ByGPS = 0x0D ~0xFF
or Curnt_Month_ByGPS = 0x00</t>
  </si>
  <si>
    <t>Curnt_Year_ByGPS = 0xEC~0xFF</t>
  </si>
  <si>
    <t>June 08th, 2023</t>
  </si>
  <si>
    <t>Update Appendix_J30X and  Appendix_J30K sheet:
Update Invalid value for EDR data Year, Month, Day, Hour, Minute, Second.
Update Table 5 (Normal sheet)</t>
  </si>
  <si>
    <r>
      <t xml:space="preserve">- </t>
    </r>
    <r>
      <rPr>
        <b/>
        <sz val="10"/>
        <color theme="1"/>
        <rFont val="Arial"/>
        <family val="2"/>
      </rPr>
      <t xml:space="preserve">Cycle : </t>
    </r>
    <r>
      <rPr>
        <sz val="10"/>
        <color theme="1"/>
        <rFont val="Arial"/>
        <family val="2"/>
      </rPr>
      <t xml:space="preserve">&lt; Received Max Time
- </t>
    </r>
    <r>
      <rPr>
        <b/>
        <sz val="10"/>
        <color theme="1"/>
        <rFont val="Arial"/>
        <family val="2"/>
      </rPr>
      <t xml:space="preserve">Value : </t>
    </r>
    <r>
      <rPr>
        <sz val="10"/>
        <color theme="1"/>
        <rFont val="Arial"/>
        <family val="2"/>
      </rPr>
      <t xml:space="preserve">Ramp up with step greater than 1 resolution of EDR data to maximum range then Ramp down with step greater than 1 resolution of EDR data to minimum range.
</t>
    </r>
  </si>
  <si>
    <t>5000ms</t>
  </si>
  <si>
    <t>- Refer to Scenario variation 3 (Sampling at T0) to get expected
- In case Tsync &lt; 100ms, sample at T0 shall be 1 of value of signal in last &lt;receive max time&gt; ms
- In case Tsync &gt;100 ms, sample at T0 shall be value of sample T0-0.5s and sample at value T0-0.5s shall be 1 of value of signal in last &lt;receive max time&gt; ms</t>
  </si>
  <si>
    <t>Sub table 13: Data need to test in table 5  EDR record sample at T0</t>
  </si>
  <si>
    <t>Refer to sub table 13 of Appendix sheet of project to find list EDR data test for this table.</t>
  </si>
  <si>
    <t>June 09th, 2023</t>
  </si>
  <si>
    <t>Update to fix finding</t>
  </si>
  <si>
    <t>January 24th, 2024</t>
  </si>
  <si>
    <t>Change Request ID: 1919202
SYRS320_EDR_Recording_Data__CustLib , 29.5
SYRS644_24EDR_Reporting__CustLib, 29.5</t>
  </si>
  <si>
    <t>St_Normal(*)</t>
  </si>
  <si>
    <t>St_Crash(*)</t>
  </si>
  <si>
    <t>T0</t>
  </si>
  <si>
    <t>HV Cut request</t>
  </si>
  <si>
    <t>Algo</t>
  </si>
  <si>
    <t>Normal value</t>
  </si>
  <si>
    <t>Collision value</t>
  </si>
  <si>
    <t>EDR reporting</t>
  </si>
  <si>
    <t>https://si-airbag-doors-dwa.de.bosch.com:8443/dwa/rm/urn:rational::1-0000000000000000-O-1151-001ca4a5?doors.view=00000002</t>
  </si>
  <si>
    <t>[Configuration] Write/Read system configuration.</t>
  </si>
  <si>
    <t>(1) Static/Dynamic bit related to CO feature</t>
  </si>
  <si>
    <t>- rb_syco_AOutCrashOutput3_e</t>
  </si>
  <si>
    <t>- rb_sycg_ENSHvCutSupported</t>
  </si>
  <si>
    <t>- rb_sycg_CDTCrashOutput_e</t>
  </si>
  <si>
    <t>Normal case</t>
  </si>
  <si>
    <t>Static/ Dynamic bit</t>
  </si>
  <si>
    <t>[Crash Output] Provide CAN/Hardwire CO signal.</t>
  </si>
  <si>
    <t>Set rb_syco_AOutCrashOutput3_e, rb_sycg_ENSHvCutSupported, rb_sycg_CDTCrashOutput_e to configured</t>
  </si>
  <si>
    <t>(1) CAN Crash Output Signal</t>
  </si>
  <si>
    <t>Crash detection</t>
  </si>
  <si>
    <t>Message</t>
  </si>
  <si>
    <t>Value</t>
  </si>
  <si>
    <t>Algo is not triggered</t>
  </si>
  <si>
    <t>Algo is active</t>
  </si>
  <si>
    <t>HV Cut is requested</t>
  </si>
  <si>
    <t>0x3B1:ABG1S01</t>
  </si>
  <si>
    <t>CDT_HV</t>
  </si>
  <si>
    <t>Normal: $000b
Collision: $101b</t>
  </si>
  <si>
    <t>(2) Hardwire Crash Output Signal</t>
  </si>
  <si>
    <t>Analog Crash Output 3: ENS_HIGHVOLT</t>
  </si>
  <si>
    <t>- Normal signal (PWM signal with duty cycle 50%: 60ms ± 0.75ms)</t>
  </si>
  <si>
    <t>- Collision signal (PWM signal with duty cycle 50%: 30ms ± 0.75ms)</t>
  </si>
  <si>
    <t>[Crash detection] Detect and provide crash information.</t>
  </si>
  <si>
    <t>EDR (CAN CO)* = Actual value</t>
  </si>
  <si>
    <t>EDR (Hardwire CO)** = Actual value</t>
  </si>
  <si>
    <t>Abnormal case - Hardwire Crash Output error</t>
  </si>
  <si>
    <t>Front/Side/Rear/Rollover crash</t>
  </si>
  <si>
    <t>(3) Event type</t>
  </si>
  <si>
    <t>Single/Parallel/Multi Crash</t>
  </si>
  <si>
    <t>(4) Event severity</t>
  </si>
  <si>
    <t>CAN Crash detection</t>
  </si>
  <si>
    <t>Hardwire Crash Output</t>
  </si>
  <si>
    <t>ENS HV Cut error</t>
  </si>
  <si>
    <t>[ECU mode] Indicate ECU mode.</t>
  </si>
  <si>
    <t>CAN Crash Output</t>
  </si>
  <si>
    <t>Abnormal case - CAN Crash Output error</t>
  </si>
  <si>
    <t>[Customer Diagnostic] Response EDR report data by customer service.</t>
  </si>
  <si>
    <t>$22 $D907</t>
  </si>
  <si>
    <t>$22 $D917</t>
  </si>
  <si>
    <t>$22 $D927</t>
  </si>
  <si>
    <t>CAN HV Cut error</t>
  </si>
  <si>
    <t>Table1: Normal case</t>
  </si>
  <si>
    <t>SYRS320_ID</t>
  </si>
  <si>
    <t>SYRS644_ID</t>
  </si>
  <si>
    <t>Test case name</t>
  </si>
  <si>
    <t>Remark</t>
  </si>
  <si>
    <t>Configuration</t>
  </si>
  <si>
    <t>DSM response of EDID 9605</t>
  </si>
  <si>
    <t>DSM response of EDID 9606</t>
  </si>
  <si>
    <t>3009
3010
3011
3012
3013
3014
3016
3197
3017
3018
3019
3020
3021
3022
3024
3196</t>
  </si>
  <si>
    <t>3890
3891
3892
3893
3894
3895</t>
  </si>
  <si>
    <t>Single_NotRequest</t>
  </si>
  <si>
    <t>rb_syco_AOutCrashOutput3_e = 1
rb_sycg_ENSHvCutSupported = 1
rb_sycg_CDTCrashOutput_e = 1</t>
  </si>
  <si>
    <t>Singe ND crash</t>
  </si>
  <si>
    <t>Single_InRange</t>
  </si>
  <si>
    <t>Singe Roll AD crash</t>
  </si>
  <si>
    <t>Corresponding value</t>
  </si>
  <si>
    <t>Single_Min</t>
  </si>
  <si>
    <t>Singe crash to check min value</t>
  </si>
  <si>
    <t>Single_Max</t>
  </si>
  <si>
    <t>Singe crash to check max value</t>
  </si>
  <si>
    <t>Parallel_AD_AD</t>
  </si>
  <si>
    <t>Parallel_AD_AD crash</t>
  </si>
  <si>
    <t>Parallel_ND_AD</t>
  </si>
  <si>
    <t>Parallel_ND_AD crash</t>
  </si>
  <si>
    <t>Multi_AD_AD</t>
  </si>
  <si>
    <t>Multi_AD_AD crash</t>
  </si>
  <si>
    <t>Multi_ND_AD</t>
  </si>
  <si>
    <t>Multi_ND_AD crash</t>
  </si>
  <si>
    <t>Multi_Noise</t>
  </si>
  <si>
    <t>Multi include Noise event crash</t>
  </si>
  <si>
    <t>Multi_3Event</t>
  </si>
  <si>
    <t>Multi 3 events crash</t>
  </si>
  <si>
    <t>Multi_Extend</t>
  </si>
  <si>
    <t>Multi 5 events crash</t>
  </si>
  <si>
    <t>HVCut_NotConfigured</t>
  </si>
  <si>
    <t>rb_syco_AOutCrashOutput3_e = 0
rb_sycg_ENSHvCutSupported = 0
rb_sycg_CDTCrashOutput_e = 0</t>
  </si>
  <si>
    <t>HVCut_DisableEOL</t>
  </si>
  <si>
    <t>rb_syco_AOutCrashOutput3_e = 1
rb_sycg_ENSHvCutSupported = 0
rb_sycg_CDTCrashOutput_e = 1</t>
  </si>
  <si>
    <t>Table2: Abnormal case - CAN/Hardwire Crash Output error</t>
  </si>
  <si>
    <t>3009
3016
3017
3024</t>
  </si>
  <si>
    <t>3890
3892
3893
3895</t>
  </si>
  <si>
    <t>ENS_Short2Bat</t>
  </si>
  <si>
    <t>ENS_Short2GND</t>
  </si>
  <si>
    <t>ENS_Open</t>
  </si>
  <si>
    <t>Rename SWTDS to 'SWTDS_24EDR_EventDataRecorder' to combine SWTDS EDR Precrash with SWTDS EDR HV Cut purposes
Update 'Overview-FindTC' sheet, the update points are  highlighted in yellow.
Add new 'Use case 2 - HV Cut' and 'Matrix_Usecase2' sheet</t>
  </si>
  <si>
    <t>Nguyen Minh Dang (MS/EAA43-VM)</t>
  </si>
  <si>
    <t>'TS ID' will be updated after TS is completed</t>
  </si>
  <si>
    <t>CAN_Error</t>
  </si>
  <si>
    <t>ENS_Short_CAN_Error</t>
  </si>
  <si>
    <t>ENS_Open_CAN_Error</t>
  </si>
  <si>
    <t>1st step : Structure of this test item with external (controllable/measurable) inputs/outputs</t>
  </si>
  <si>
    <t>V2.1</t>
  </si>
  <si>
    <t>Tdelay(**)</t>
  </si>
  <si>
    <t>**: The delay time from HV Cut request to time at 1st collision state on CAN MSG $3B1 will be 12ms and Hardware will be 40ms</t>
  </si>
  <si>
    <t xml:space="preserve">*: About the Crash Output operational states, refer to CRS377: </t>
  </si>
  <si>
    <t>CO operation states</t>
  </si>
  <si>
    <t>CO (CAN)</t>
  </si>
  <si>
    <t>CO (Hardwire)</t>
  </si>
  <si>
    <t>EDR (CAN) = Actual value</t>
  </si>
  <si>
    <t>EDR (Hardwire) = Actual value</t>
  </si>
  <si>
    <t>EDR (Hardwire CO) = Actual value</t>
  </si>
  <si>
    <t>EDR (CAN CO) = Actual value</t>
  </si>
  <si>
    <t>Noise (HV Cut not request)</t>
  </si>
  <si>
    <t>ND (HV Cut not request)</t>
  </si>
  <si>
    <t>NAD (HV Cut not request)</t>
  </si>
  <si>
    <t>AD (HV Cut request)</t>
  </si>
  <si>
    <t>* Make sure that test case can be covered all input of configuration, Crash Output signal and Crashes</t>
  </si>
  <si>
    <t>rb_syco_AOutCrashOutput3_e</t>
  </si>
  <si>
    <t>rb_sycg_ENSHvCutSupported</t>
  </si>
  <si>
    <t>rb_sycg_CDTCrashOutput_e</t>
  </si>
  <si>
    <t>Static/Dynamic bit</t>
  </si>
  <si>
    <t>Configure state</t>
  </si>
  <si>
    <t>Combination</t>
  </si>
  <si>
    <t>Combination 1</t>
  </si>
  <si>
    <t>Combination 2</t>
  </si>
  <si>
    <t>Combination 3</t>
  </si>
  <si>
    <t>Matsushima Katsunobu
Yajima Satoshi
Phan Tan Thien
Pham Ngoc Thoi</t>
  </si>
  <si>
    <t>*Autarky mode is considered in test case of Core Assets</t>
  </si>
  <si>
    <t>Add new usecase related to EDR HV Cut</t>
  </si>
  <si>
    <t>Cyclic of MSG $3B1 when no crash are detected: 1000ms</t>
  </si>
  <si>
    <t>Cyclic of MSG $3B1 when a crash is detected: 24ms</t>
  </si>
  <si>
    <t>CRS522_1120: https://si-airbag-doors-dwa.de.bosch.com:8443/dwa/rm/urn:rational::1-0000000000000000-O-1119-001ce004?doors.view=00000e31</t>
  </si>
  <si>
    <t>Rear NAD (HV Cut request)</t>
  </si>
  <si>
    <t>Usecase</t>
  </si>
  <si>
    <t>DSM response of EDID 9605, 9606</t>
  </si>
  <si>
    <t>Usecase 1</t>
  </si>
  <si>
    <t>Record 1</t>
  </si>
  <si>
    <t>Record 2</t>
  </si>
  <si>
    <t>Record 3</t>
  </si>
  <si>
    <t>Single AD crash</t>
  </si>
  <si>
    <t>Usecase 2</t>
  </si>
  <si>
    <t>Usecase 3</t>
  </si>
  <si>
    <t>Duration: T0 -&gt; HVCut request</t>
  </si>
  <si>
    <t>Duration: T0 -&gt; HVCut request of Evt2</t>
  </si>
  <si>
    <t>Usecase 4</t>
  </si>
  <si>
    <t>Usecase 5</t>
  </si>
  <si>
    <t>Table: Usecase of HV Cut transmit corresponds to each crash</t>
  </si>
  <si>
    <t>Usecase 6</t>
  </si>
  <si>
    <t>Usecase 7</t>
  </si>
  <si>
    <t>2 Single AD crash</t>
  </si>
  <si>
    <t>Duration: T0 -&gt; HVCut request of Crash 1</t>
  </si>
  <si>
    <t>Duration: T0 -&gt; HVCut request of Crash 2</t>
  </si>
  <si>
    <t>2Single</t>
  </si>
  <si>
    <t>Single_inCrashExt</t>
  </si>
  <si>
    <t>Inject crash 1</t>
  </si>
  <si>
    <t>Inject crash 2</t>
  </si>
  <si>
    <t>N/A</t>
  </si>
  <si>
    <t>Single AD crash and keep in St_Crash_Ext</t>
  </si>
  <si>
    <t>15s</t>
  </si>
  <si>
    <r>
      <rPr>
        <b/>
        <sz val="10"/>
        <color theme="1"/>
        <rFont val="Bosch Office Sans"/>
      </rPr>
      <t>Expected value:</t>
    </r>
    <r>
      <rPr>
        <sz val="10"/>
        <color theme="1"/>
        <rFont val="Bosch Office Sans"/>
      </rPr>
      <t xml:space="preserve">
- </t>
    </r>
    <r>
      <rPr>
        <b/>
        <i/>
        <sz val="10"/>
        <color theme="1"/>
        <rFont val="Bosch Office Sans"/>
      </rPr>
      <t>EDID 9605</t>
    </r>
    <r>
      <rPr>
        <sz val="10"/>
        <color theme="1"/>
        <rFont val="Bosch Office Sans"/>
      </rPr>
      <t xml:space="preserve"> = Time at 1st collision state on CAN MSG $3B1 - Time at rb_evm_EventInfo_ast(0).EventInfoFlagList_u8 = 5 (T0: Read by FastDiag)
</t>
    </r>
    <r>
      <rPr>
        <i/>
        <sz val="10"/>
        <color theme="1"/>
        <rFont val="Bosch Office Sans"/>
      </rPr>
      <t>*Delay time = 12ms</t>
    </r>
    <r>
      <rPr>
        <sz val="10"/>
        <color theme="1"/>
        <rFont val="Bosch Office Sans"/>
      </rPr>
      <t xml:space="preserve">
- </t>
    </r>
    <r>
      <rPr>
        <b/>
        <i/>
        <sz val="10"/>
        <color theme="1"/>
        <rFont val="Bosch Office Sans"/>
      </rPr>
      <t>EDID 9606</t>
    </r>
    <r>
      <rPr>
        <sz val="10"/>
        <color theme="1"/>
        <rFont val="Bosch Office Sans"/>
      </rPr>
      <t xml:space="preserve"> = Time at 1st collision state on ENS HV Cut - Time at rb_evm_EventInfo_ast(0).EventInfoFlagList_u8 = 5 (T0: Read by FastDiag)
</t>
    </r>
    <r>
      <rPr>
        <i/>
        <sz val="10"/>
        <color theme="1"/>
        <rFont val="Bosch Office Sans"/>
      </rPr>
      <t xml:space="preserve">*Delay time = 40ms
</t>
    </r>
    <r>
      <rPr>
        <b/>
        <i/>
        <sz val="10"/>
        <color theme="1"/>
        <rFont val="Bosch Office Sans"/>
      </rPr>
      <t>For more detail about expected value, please refer to table Usecase of HV Cut transmit corresponds to each crash</t>
    </r>
  </si>
  <si>
    <t>CRS377_1182, 1184: https://si-airbag-doors-dwa.de.bosch.com:8443/dwa/rm/urn:rational::1-0000000000000000-O-1165-001ca4a5?doors.view=00000276</t>
  </si>
  <si>
    <t>Feb 13th, 2024</t>
  </si>
  <si>
    <t>Pham Ngoc Thoi (MS/EAA43-VM)</t>
  </si>
  <si>
    <t>Matsushima Katsunobu
Yajima Satoshi
Phan Tan Thien
Nguyen Quoc Bao</t>
  </si>
  <si>
    <t xml:space="preserve">Write and read configuration </t>
  </si>
  <si>
    <t>(1) The configuration bit related to this feature.</t>
  </si>
  <si>
    <t>NA</t>
  </si>
  <si>
    <t>0x361</t>
  </si>
  <si>
    <t>Control bit</t>
  </si>
  <si>
    <t>EDRENG01 (bit 0)</t>
  </si>
  <si>
    <t xml:space="preserve">EDRENG02 </t>
  </si>
  <si>
    <t>1. Msg timeout</t>
  </si>
  <si>
    <t>1. EDRENG04 ≠ 0x01</t>
  </si>
  <si>
    <t>&gt; 0xAF</t>
  </si>
  <si>
    <t>&lt;=AF</t>
  </si>
  <si>
    <t>&gt; 0xB4</t>
  </si>
  <si>
    <t>&lt;= 0xB4</t>
  </si>
  <si>
    <t xml:space="preserve">1. MotRev_N_Actl = 0xA411 to 0xFFFF </t>
  </si>
  <si>
    <t>ENG1D70</t>
  </si>
  <si>
    <t>0xFA</t>
  </si>
  <si>
    <t>valid value</t>
  </si>
  <si>
    <t>BrkStkRatio</t>
  </si>
  <si>
    <t>1. Msg Time out</t>
  </si>
  <si>
    <t>Control Bit</t>
  </si>
  <si>
    <t>0x080 / 0x07F</t>
  </si>
  <si>
    <t>rb_sycg_CDTCrashOutput_e configured</t>
  </si>
  <si>
    <t>(2) This data will be valid when control bit = 1 , CANdB version R00r shall be use</t>
  </si>
  <si>
    <t>rb_sycg_CDTCrashOutput_e de-configured</t>
  </si>
  <si>
    <t xml:space="preserve"> EPB_info_1_MAC</t>
  </si>
  <si>
    <t>0x203</t>
  </si>
  <si>
    <t>EPB_Status_sa</t>
  </si>
  <si>
    <t>EPB_DisplayRequest3_RCM</t>
  </si>
  <si>
    <t>EPB_DisplayRequest4_RCM</t>
  </si>
  <si>
    <t>EPB_DisplayRequest5_RCM</t>
  </si>
  <si>
    <t>Not satisfy any 1-5 condition</t>
  </si>
  <si>
    <t>Single AD crash then Single AD crash in St_Crash_Ext</t>
  </si>
  <si>
    <t xml:space="preserve">2415
2416
2417
2418
2419
2420
2423
</t>
  </si>
  <si>
    <t>BrkStkRatio = 0x7F</t>
  </si>
  <si>
    <t>(1) This data will use when control bit = 0, CANdB version R03j shall be use.</t>
  </si>
  <si>
    <t>1. Update sheet Use case 1 Pre-sampling , Appendix  for COM data with add ome more input 'Write and read configuration'
2. Combine Apendix J30K and J30X into 1 sheet "Apendix"
3. Reply empty by NA for condition not use 
4. Remove error condition for sub table 2</t>
  </si>
  <si>
    <t>FSC_AEBHmi_Info</t>
  </si>
  <si>
    <t>FSC_AEBReq_Info_MAC</t>
  </si>
  <si>
    <t>EDRENG02
EDRENG01</t>
  </si>
  <si>
    <t>2320
2321
2322
2323
2324
2530
2326</t>
  </si>
  <si>
    <t>rb_sycg_CustEDREngineRPMandACSFCatB1Option_e configured</t>
  </si>
  <si>
    <t>rb_sycg_CustEDREngineRPMandACSFCatB1Option_e de-configured</t>
  </si>
  <si>
    <t>OCt 15th, 2024</t>
  </si>
  <si>
    <t>Motor RPM</t>
  </si>
  <si>
    <t>rb_sycg_CDTCrashOutput_e de-configured
rb_sycg_CustEDRMotorRPMOption_e configured</t>
  </si>
  <si>
    <t>rb_sycg_CDTCrashOutput_e de-configured
rb_sycg_CustEDRMotorRPMOption_e de-configured</t>
  </si>
  <si>
    <t>rb_sycg_CDTCrashOutput_e configured
rb_sycg_CustEDRMotorRPMOption_e de-configured</t>
  </si>
  <si>
    <t>rb_sycg_CDTCrashOutput_e configured
rb_sycg_CustEDRMotorRPMOption_e configured</t>
  </si>
  <si>
    <t>Ngo Hoang Huy (MS/EAA43-VM)</t>
  </si>
  <si>
    <t>Kasahara Yoichi
Phan Tan Thien
Pham Ngoc Thoi</t>
  </si>
  <si>
    <t>Change Request ID: 2193767
SYRS320_EDR_Recording_Data__CustLib , 31.8
SYRS644_24EDR_Reporting__CustLib, 31.9</t>
  </si>
  <si>
    <t>rb_sycg_CustEDREngineRPMandACSFCatB1Option_e deconfigured</t>
  </si>
  <si>
    <t>1. Update sheet Revision
2. Update sheet Apendix (Change and rename Control bit from compiler bit into static bit for Motor RPM (Sub table 1,2,3) and Engine RPM( Sub table 1,2), and ACSF B1( Sub table 2,11). )</t>
  </si>
  <si>
    <t>31.9</t>
  </si>
  <si>
    <t>31.10</t>
  </si>
  <si>
    <t xml:space="preserve">3249
</t>
  </si>
  <si>
    <t>- Control bit (static bit)</t>
  </si>
  <si>
    <t>2513
2514
2546
3474
2512
3473
2520
3194
3712
2515
2516
2517
2518</t>
  </si>
  <si>
    <t>2256
2257
2526
3297</t>
  </si>
  <si>
    <t>2513
2514
2546
3249
2520</t>
  </si>
  <si>
    <t>2255
2256
2527
3448
3245
3451
3299
3446
3247</t>
  </si>
  <si>
    <t>2265
2266
2527
3245
3246
3299</t>
  </si>
  <si>
    <t>2265
2266
2527
3449
2273
2276
2274
2275
3244
3401
3402</t>
  </si>
  <si>
    <t>$0 (1) or (Req_AEB_VRU_B_Deceleration = $0 and Req_AEB_VRU_Acceleration = $7D0 ) (2)</t>
  </si>
  <si>
    <t>Last valid value</t>
  </si>
  <si>
    <t>No fault
EDR cleared</t>
  </si>
  <si>
    <t>Scenario variation 7 (Abnormal cases Unobtained condition for CAN message multiplexor)</t>
  </si>
  <si>
    <t>Table 7: EDR report Unobtained data when CAN message multiplexor in timeout condition (Scenario variation 7)</t>
  </si>
  <si>
    <t>Wait time = cyclic of MSG * number of mode * 3(number of error reception)</t>
  </si>
  <si>
    <t>After Inject crash</t>
  </si>
  <si>
    <t>Send MSG with mode send signal source of EDR one time.</t>
  </si>
  <si>
    <t>1. Stop MSG
2. Send MSG with mode send signal source of EDR one time.</t>
  </si>
  <si>
    <t>First 10 samples is valid value.
Sample at T0 is Unobtainable value</t>
  </si>
  <si>
    <t>T-sync</t>
  </si>
  <si>
    <t xml:space="preserve">&gt; 100ms </t>
  </si>
  <si>
    <t>11 samples is valid value</t>
  </si>
  <si>
    <t>Table 8: EDR report Unobtained data when CAN message multiplexor in timeout condition for one mode</t>
  </si>
  <si>
    <t>MSG transmit without target mode.</t>
  </si>
  <si>
    <t>Check for MSG missing consecutive 3 times.</t>
  </si>
  <si>
    <t>11 samples is Unobtainable value</t>
  </si>
  <si>
    <t>Automatically commanded steering function (ACSF)category A status (For MS BL 1.x)</t>
  </si>
  <si>
    <t>Automatically commanded steering function (ACSF)category A status (From MS BL 2.1)</t>
  </si>
  <si>
    <t>AUTO_PARKING</t>
  </si>
  <si>
    <t>REMOTE_PARKING</t>
  </si>
  <si>
    <t>APS_RPC_state</t>
  </si>
  <si>
    <t>GCC_Config_Mgmt (Mode $15)</t>
  </si>
  <si>
    <t>0, 1, 2</t>
  </si>
  <si>
    <t>1 or 4</t>
  </si>
  <si>
    <t>2 or 5</t>
  </si>
  <si>
    <t>3 or 6</t>
  </si>
  <si>
    <t>0 or 2</t>
  </si>
  <si>
    <t xml:space="preserve">AUTO_PARKING = 3 or REMOTE_PARKING = 3 </t>
  </si>
  <si>
    <t>3745
3746</t>
  </si>
  <si>
    <t>3747
3748</t>
  </si>
  <si>
    <r>
      <t xml:space="preserve">(Request_AEB_B_Deceleration &gt; $0/Req_AEB_VRU_B_Deceleration &gt; $0) (1) or (Request_AEB_B_Deceleration &gt; $0/Req_AEB_VRU_Acceleration &lt; </t>
    </r>
    <r>
      <rPr>
        <sz val="12"/>
        <rFont val="Arial"/>
        <family val="2"/>
      </rPr>
      <t>$7D0</t>
    </r>
    <r>
      <rPr>
        <sz val="12"/>
        <color theme="1"/>
        <rFont val="Arial"/>
        <family val="2"/>
      </rPr>
      <t>)(2)</t>
    </r>
  </si>
  <si>
    <r>
      <t xml:space="preserve">FSC_AEBReq_Info </t>
    </r>
    <r>
      <rPr>
        <b/>
        <sz val="12"/>
        <color theme="1"/>
        <rFont val="Arial"/>
        <family val="2"/>
      </rPr>
      <t>(1) /</t>
    </r>
    <r>
      <rPr>
        <sz val="12"/>
        <color theme="1"/>
        <rFont val="Arial"/>
        <family val="2"/>
      </rPr>
      <t xml:space="preserve">FSC_AEBReq_Info_MAC </t>
    </r>
    <r>
      <rPr>
        <b/>
        <sz val="12"/>
        <color theme="1"/>
        <rFont val="Arial"/>
        <family val="2"/>
      </rPr>
      <t>(2)</t>
    </r>
  </si>
  <si>
    <r>
      <t xml:space="preserve">Req_AEB_VRU_B_Deceleration </t>
    </r>
    <r>
      <rPr>
        <b/>
        <sz val="12"/>
        <color theme="1"/>
        <rFont val="Arial"/>
        <family val="2"/>
      </rPr>
      <t>(1)/</t>
    </r>
    <r>
      <rPr>
        <sz val="12"/>
        <color theme="1"/>
        <rFont val="Arial"/>
        <family val="2"/>
      </rPr>
      <t xml:space="preserve">
Req_AEB_VRU_Acceleration </t>
    </r>
    <r>
      <rPr>
        <b/>
        <sz val="12"/>
        <color theme="1"/>
        <rFont val="Arial"/>
        <family val="2"/>
      </rPr>
      <t>(2)</t>
    </r>
  </si>
  <si>
    <r>
      <t xml:space="preserve">FSC_AEBReq_Info </t>
    </r>
    <r>
      <rPr>
        <b/>
        <sz val="12"/>
        <color theme="1"/>
        <rFont val="Arial"/>
        <family val="2"/>
      </rPr>
      <t>(1)</t>
    </r>
    <r>
      <rPr>
        <sz val="12"/>
        <color theme="1"/>
        <rFont val="Arial"/>
        <family val="2"/>
      </rPr>
      <t xml:space="preserve"> / FSC_AEBHmi_Info </t>
    </r>
    <r>
      <rPr>
        <b/>
        <sz val="12"/>
        <color theme="1"/>
        <rFont val="Arial"/>
        <family val="2"/>
      </rPr>
      <t>(2)</t>
    </r>
  </si>
  <si>
    <t>1. MSG time out
2. MSG $40A transmit normally without mode $15</t>
  </si>
  <si>
    <t>rb_sycg_CDTCrashOutput_e configure (2)/ 
rb_sycg_CDTCrashOutput_e deconfigure (1)</t>
  </si>
  <si>
    <t>Refer to Appendix sheet, sub table 6</t>
  </si>
  <si>
    <t>May 26th, 2025</t>
  </si>
  <si>
    <t>1. Update sheet Use case 1 Pre-sampling: add new Scenario variation 7
2. Update sheet Unobtained case: add table 7 and 8
3. Appendix: update sub table 6 for data ACSF-CatA from MS BL2.1 and sub table 2 for  data ACSF-CatA  MS BL1.x</t>
  </si>
  <si>
    <t>Nguyen Quoc Bao (MS/EAA43-VM)</t>
  </si>
  <si>
    <t>Change Request ID: 2407744
CRS522_Gen7_CANSignalTable, 28.2
SYRS320_EDR_Recording_Data__CustLib , 35.2
SYRS644_24EDR_Reporting__CustLib, 35.2</t>
  </si>
  <si>
    <t>0x40A</t>
  </si>
  <si>
    <t>3737
3738
3739
3740
3741
3742
3743
3744</t>
  </si>
  <si>
    <r>
      <rPr>
        <b/>
        <sz val="10"/>
        <color theme="1"/>
        <rFont val="Bosch Office Sans"/>
      </rPr>
      <t>Note:</t>
    </r>
    <r>
      <rPr>
        <sz val="10"/>
        <color theme="1"/>
        <rFont val="Bosch Office Sans"/>
      </rPr>
      <t xml:space="preserve"> Mode N is mode of MSG multiplexor contain signal source for EDR data.</t>
    </r>
  </si>
  <si>
    <t>Multiplexor</t>
  </si>
  <si>
    <t>(3) Message type</t>
  </si>
  <si>
    <t>No multiplexor</t>
  </si>
  <si>
    <t>Check for MSG missing in time smaller than missing 3 time</t>
  </si>
  <si>
    <t>Matsushima Katsunobu
Takahashi Hironobu
Huynh Thanh Tra
Pham Ngoc Thoi</t>
  </si>
  <si>
    <t>Jun 3rd, 2025</t>
  </si>
  <si>
    <t>1. Update sheet Use case 1 Pre-sampling: 
- Rework scenario 7, update to match to previous design of other scenario, change the temp in general word. 
- Update information of input: CAN, add Message type in list aspect of this function.
2. Update sheet Unobtained case table 7: Add testcase in table 7 
3. Appendix: update sub table 6 to fix finding of rqmt ID</t>
  </si>
  <si>
    <t>MSG no multiplexor</t>
  </si>
  <si>
    <t>MSG multiplexor</t>
  </si>
  <si>
    <t>EPB_info_1_MAC</t>
  </si>
  <si>
    <t>10s</t>
  </si>
  <si>
    <t>Multi crash 3 events</t>
  </si>
  <si>
    <t>Jun 4th, 2025</t>
  </si>
  <si>
    <t xml:space="preserve">1. Update sheet Unobtained case table 7: remove test condition number 5 and 6.
2. Update sheet Unobtained case table 8: update wait time to 10s
</t>
  </si>
  <si>
    <t>Wait time = cyclic of MSG * number of mode * 3(number of error reception) - Cyclic of MSG * 3 * 10% - 5ms EDR monitor CAN) - 1 cyclic of MSG</t>
  </si>
  <si>
    <t>&gt; 100ms</t>
  </si>
  <si>
    <t>Jun 23th, 2025</t>
  </si>
  <si>
    <t>Matsushima Katsunobu</t>
  </si>
  <si>
    <t xml:space="preserve">1. Update sheet Unobtained case table 7: update TS ID and remove test condition to fix finding 1 in RTBBM960155
2. Update sheet Unobtained case table 8: Update TS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</si>
</sst>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yyyy\-mm\-dd;@"/>
  </numFmts>
  <fonts count="81"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Bosch Office Sans"/>
    </font>
    <font>
      <b/>
      <sz val="10"/>
      <color theme="1"/>
      <name val="Bosch Office Sans"/>
    </font>
    <font>
      <sz val="10"/>
      <color rgb="FF0070C0"/>
      <name val="Bosch Office Sans"/>
    </font>
    <font>
      <sz val="10"/>
      <color rgb="FF00B050"/>
      <name val="Bosch Office Sans"/>
    </font>
    <font>
      <sz val="10"/>
      <name val="Bosch Office Sans"/>
    </font>
    <font>
      <b/>
      <sz val="18"/>
      <color theme="1"/>
      <name val="Bosch Office Sans"/>
    </font>
    <font>
      <b/>
      <sz val="10"/>
      <color theme="5" tint="-0.249977111117893"/>
      <name val="Bosch Office Sans"/>
    </font>
    <font>
      <b/>
      <sz val="10"/>
      <color rgb="FF008000"/>
      <name val="Bosch Office Sans"/>
    </font>
    <font>
      <b/>
      <sz val="10"/>
      <color rgb="FFFFC000"/>
      <name val="Bosch Office Sans"/>
    </font>
    <font>
      <b/>
      <sz val="10"/>
      <color rgb="FFFF0000"/>
      <name val="Bosch Office Sans"/>
    </font>
    <font>
      <i/>
      <sz val="10"/>
      <color theme="1"/>
      <name val="Bosch Office Sans"/>
    </font>
    <font>
      <b/>
      <sz val="11"/>
      <color theme="1"/>
      <name val="Calibri"/>
      <family val="2"/>
      <scheme val="minor"/>
    </font>
    <font>
      <i/>
      <u/>
      <sz val="10"/>
      <color theme="1"/>
      <name val="Bosch Office Sans"/>
    </font>
    <font>
      <sz val="10"/>
      <color rgb="FF000000"/>
      <name val="Bosch Office Sans"/>
    </font>
    <font>
      <b/>
      <sz val="10"/>
      <color rgb="FF00B050"/>
      <name val="Bosch Office Sans"/>
    </font>
    <font>
      <u/>
      <sz val="10"/>
      <color theme="1"/>
      <name val="Bosch Office Sans"/>
    </font>
    <font>
      <b/>
      <sz val="10"/>
      <color theme="1"/>
      <name val="Arial"/>
      <family val="2"/>
    </font>
    <font>
      <sz val="8"/>
      <name val="Calibri"/>
      <family val="2"/>
      <scheme val="minor"/>
    </font>
    <font>
      <sz val="10"/>
      <name val="Arial"/>
      <family val="2"/>
    </font>
    <font>
      <i/>
      <sz val="10"/>
      <color rgb="FF0070C0"/>
      <name val="Arial"/>
      <family val="2"/>
    </font>
    <font>
      <u/>
      <sz val="11"/>
      <color theme="10"/>
      <name val="Calibri"/>
      <family val="2"/>
      <scheme val="minor"/>
    </font>
    <font>
      <b/>
      <sz val="20"/>
      <color theme="1"/>
      <name val="Bosch Office Sans"/>
    </font>
    <font>
      <b/>
      <sz val="16"/>
      <color theme="1"/>
      <name val="Bosch Office Sans"/>
    </font>
    <font>
      <sz val="11"/>
      <color rgb="FFFF0000"/>
      <name val="Arial"/>
      <family val="2"/>
    </font>
    <font>
      <b/>
      <sz val="15"/>
      <color theme="5" tint="-0.249977111117893"/>
      <name val="Bosch Office Sans"/>
    </font>
    <font>
      <sz val="11"/>
      <color theme="1"/>
      <name val="Bosch Office Sans"/>
    </font>
    <font>
      <sz val="8"/>
      <color theme="1"/>
      <name val="Bosch Office Sans"/>
    </font>
    <font>
      <b/>
      <sz val="9"/>
      <color theme="1"/>
      <name val="Bosch Office Sans"/>
    </font>
    <font>
      <sz val="9"/>
      <color theme="1"/>
      <name val="Bosch Office Sans"/>
    </font>
    <font>
      <sz val="7"/>
      <color theme="1"/>
      <name val="Bosch Office Sans"/>
    </font>
    <font>
      <u/>
      <sz val="7"/>
      <color theme="10"/>
      <name val="Calibri"/>
      <family val="2"/>
      <scheme val="minor"/>
    </font>
    <font>
      <b/>
      <i/>
      <sz val="10"/>
      <color theme="1"/>
      <name val="Bosch Office Sans"/>
    </font>
    <font>
      <b/>
      <sz val="12"/>
      <color theme="1"/>
      <name val="Bosch Office Sans"/>
    </font>
    <font>
      <b/>
      <i/>
      <sz val="8"/>
      <color theme="1"/>
      <name val="Bosch Office Sans"/>
    </font>
    <font>
      <b/>
      <sz val="12"/>
      <color theme="1"/>
      <name val="Arial"/>
      <family val="2"/>
    </font>
    <font>
      <sz val="12"/>
      <color theme="1"/>
      <name val="Calibri"/>
      <family val="2"/>
      <scheme val="minor"/>
    </font>
    <font>
      <b/>
      <sz val="12"/>
      <color theme="1"/>
      <name val="Calibri"/>
      <family val="2"/>
      <scheme val="minor"/>
    </font>
    <font>
      <sz val="12"/>
      <color theme="1"/>
      <name val="Arial"/>
      <family val="2"/>
    </font>
    <font>
      <sz val="12"/>
      <color rgb="FF000000"/>
      <name val="Bosch Office Sans"/>
    </font>
    <font>
      <sz val="12"/>
      <color rgb="FF000000"/>
      <name val="Calibri"/>
      <family val="2"/>
      <scheme val="minor"/>
    </font>
    <font>
      <sz val="12"/>
      <color theme="1"/>
      <name val="Calibri"/>
      <family val="2"/>
    </font>
    <font>
      <sz val="12"/>
      <name val="Arial"/>
      <family val="2"/>
    </font>
  </fonts>
  <fills count="2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9"/>
        <bgColor indexed="64"/>
      </patternFill>
    </fill>
    <fill>
      <patternFill patternType="solid">
        <fgColor theme="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1" tint="0.499984740745262"/>
        <bgColor indexed="64"/>
      </patternFill>
    </fill>
    <fill>
      <patternFill patternType="solid">
        <fgColor theme="0" tint="-0.249977111117893"/>
        <bgColor indexed="64"/>
      </patternFill>
    </fill>
  </fills>
  <borders count="140">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theme="0"/>
      </left>
      <right style="thin">
        <color indexed="64"/>
      </right>
      <top style="thin">
        <color theme="0"/>
      </top>
      <bottom style="thin">
        <color theme="0"/>
      </bottom>
      <diagonal/>
    </border>
    <border>
      <left style="thin">
        <color theme="0"/>
      </left>
      <right style="thin">
        <color theme="0"/>
      </right>
      <top style="thin">
        <color theme="0"/>
      </top>
      <bottom style="thin">
        <color theme="0"/>
      </bottom>
      <diagonal/>
    </border>
    <border>
      <left style="thin">
        <color indexed="64"/>
      </left>
      <right style="thin">
        <color theme="0"/>
      </right>
      <top style="thin">
        <color theme="0"/>
      </top>
      <bottom style="thin">
        <color theme="0"/>
      </bottom>
      <diagonal/>
    </border>
    <border>
      <left style="medium">
        <color indexed="64"/>
      </left>
      <right style="thin">
        <color indexed="64"/>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ck">
        <color rgb="FF0000FF"/>
      </bottom>
      <diagonal/>
    </border>
    <border>
      <left style="thin">
        <color theme="0"/>
      </left>
      <right style="thin">
        <color indexed="64"/>
      </right>
      <top style="thin">
        <color theme="0"/>
      </top>
      <bottom/>
      <diagonal/>
    </border>
    <border>
      <left style="thin">
        <color theme="0"/>
      </left>
      <right style="thin">
        <color theme="0"/>
      </right>
      <top style="thin">
        <color theme="0"/>
      </top>
      <bottom/>
      <diagonal/>
    </border>
    <border>
      <left style="thin">
        <color indexed="64"/>
      </left>
      <right style="thin">
        <color theme="0"/>
      </right>
      <top style="thin">
        <color theme="0"/>
      </top>
      <bottom/>
      <diagonal/>
    </border>
    <border>
      <left style="thin">
        <color theme="0"/>
      </left>
      <right style="thin">
        <color theme="0"/>
      </right>
      <top style="thick">
        <color rgb="FF0000FF"/>
      </top>
      <bottom style="thin">
        <color theme="0"/>
      </bottom>
      <diagonal/>
    </border>
    <border>
      <left style="thin">
        <color theme="0"/>
      </left>
      <right style="thin">
        <color theme="0"/>
      </right>
      <top style="thin">
        <color theme="0"/>
      </top>
      <bottom style="mediumDashed">
        <color indexed="64"/>
      </bottom>
      <diagonal/>
    </border>
    <border>
      <left/>
      <right style="thin">
        <color indexed="64"/>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0"/>
      </left>
      <right style="thin">
        <color theme="0"/>
      </right>
      <top style="thick">
        <color rgb="FFFF0000"/>
      </top>
      <bottom style="thin">
        <color theme="0"/>
      </bottom>
      <diagonal/>
    </border>
    <border>
      <left style="thick">
        <color theme="1"/>
      </left>
      <right style="thin">
        <color theme="0"/>
      </right>
      <top style="thick">
        <color rgb="FFFF0000"/>
      </top>
      <bottom style="thin">
        <color theme="0"/>
      </bottom>
      <diagonal/>
    </border>
    <border>
      <left style="thin">
        <color theme="0"/>
      </left>
      <right style="thick">
        <color theme="1"/>
      </right>
      <top style="thin">
        <color theme="0"/>
      </top>
      <bottom style="thick">
        <color theme="1"/>
      </bottom>
      <diagonal/>
    </border>
    <border>
      <left style="thin">
        <color theme="0"/>
      </left>
      <right style="thin">
        <color indexed="64"/>
      </right>
      <top/>
      <bottom style="thin">
        <color theme="0"/>
      </bottom>
      <diagonal/>
    </border>
    <border>
      <left style="thin">
        <color indexed="64"/>
      </left>
      <right style="thin">
        <color theme="0"/>
      </right>
      <top/>
      <bottom style="thin">
        <color theme="0"/>
      </bottom>
      <diagonal/>
    </border>
    <border>
      <left/>
      <right style="medium">
        <color indexed="64"/>
      </right>
      <top style="thin">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left>
      <right style="thin">
        <color theme="0"/>
      </right>
      <top style="thin">
        <color theme="0"/>
      </top>
      <bottom style="medium">
        <color indexed="64"/>
      </bottom>
      <diagonal/>
    </border>
    <border>
      <left style="thin">
        <color indexed="64"/>
      </left>
      <right style="thin">
        <color theme="0"/>
      </right>
      <top style="thin">
        <color theme="0"/>
      </top>
      <bottom style="medium">
        <color indexed="64"/>
      </bottom>
      <diagonal/>
    </border>
    <border>
      <left style="thin">
        <color theme="0"/>
      </left>
      <right style="thin">
        <color theme="0"/>
      </right>
      <top style="thin">
        <color indexed="64"/>
      </top>
      <bottom style="thin">
        <color theme="0"/>
      </bottom>
      <diagonal/>
    </border>
    <border>
      <left style="thin">
        <color indexed="64"/>
      </left>
      <right style="thin">
        <color theme="0"/>
      </right>
      <top style="thin">
        <color indexed="64"/>
      </top>
      <bottom style="thin">
        <color theme="0"/>
      </bottom>
      <diagonal/>
    </border>
    <border>
      <left style="thin">
        <color theme="0"/>
      </left>
      <right style="thin">
        <color indexed="64"/>
      </right>
      <top style="thin">
        <color theme="0"/>
      </top>
      <bottom style="medium">
        <color indexed="64"/>
      </bottom>
      <diagonal/>
    </border>
    <border>
      <left style="thin">
        <color indexed="64"/>
      </left>
      <right style="thin">
        <color indexed="64"/>
      </right>
      <top/>
      <bottom/>
      <diagonal/>
    </border>
    <border>
      <left style="thin">
        <color theme="0"/>
      </left>
      <right style="thin">
        <color theme="0"/>
      </right>
      <top style="thin">
        <color theme="0"/>
      </top>
      <bottom style="mediumDashDot">
        <color indexed="64"/>
      </bottom>
      <diagonal/>
    </border>
    <border>
      <left style="thin">
        <color indexed="64"/>
      </left>
      <right style="thin">
        <color indexed="64"/>
      </right>
      <top style="thin">
        <color indexed="64"/>
      </top>
      <bottom/>
      <diagonal/>
    </border>
    <border>
      <left style="thin">
        <color theme="0"/>
      </left>
      <right style="thin">
        <color indexed="64"/>
      </right>
      <top style="thin">
        <color indexed="64"/>
      </top>
      <bottom style="thin">
        <color theme="0"/>
      </bottom>
      <diagonal/>
    </border>
    <border>
      <left style="medium">
        <color indexed="64"/>
      </left>
      <right style="thin">
        <color indexed="64"/>
      </right>
      <top style="thin">
        <color indexed="64"/>
      </top>
      <bottom/>
      <diagonal/>
    </border>
    <border>
      <left style="medium">
        <color theme="0"/>
      </left>
      <right style="medium">
        <color indexed="64"/>
      </right>
      <top style="medium">
        <color theme="0"/>
      </top>
      <bottom/>
      <diagonal/>
    </border>
    <border>
      <left style="medium">
        <color theme="0"/>
      </left>
      <right style="medium">
        <color theme="0"/>
      </right>
      <top style="medium">
        <color theme="0"/>
      </top>
      <bottom/>
      <diagonal/>
    </border>
    <border>
      <left/>
      <right style="medium">
        <color theme="0"/>
      </right>
      <top style="medium">
        <color theme="0"/>
      </top>
      <bottom/>
      <diagonal/>
    </border>
    <border>
      <left style="medium">
        <color theme="0"/>
      </left>
      <right style="medium">
        <color theme="1"/>
      </right>
      <top style="medium">
        <color theme="0"/>
      </top>
      <bottom/>
      <diagonal/>
    </border>
    <border>
      <left style="medium">
        <color theme="1"/>
      </left>
      <right style="medium">
        <color theme="0"/>
      </right>
      <top style="medium">
        <color theme="0"/>
      </top>
      <bottom/>
      <diagonal/>
    </border>
    <border>
      <left style="thin">
        <color theme="0"/>
      </left>
      <right style="medium">
        <color theme="1"/>
      </right>
      <top style="thin">
        <color theme="0"/>
      </top>
      <bottom/>
      <diagonal/>
    </border>
    <border>
      <left style="medium">
        <color theme="1"/>
      </left>
      <right style="thin">
        <color theme="0"/>
      </right>
      <top style="thin">
        <color theme="0"/>
      </top>
      <bottom/>
      <diagonal/>
    </border>
    <border>
      <left style="medium">
        <color theme="0"/>
      </left>
      <right style="medium">
        <color indexed="64"/>
      </right>
      <top style="medium">
        <color theme="0"/>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1"/>
      </right>
      <top style="medium">
        <color theme="0"/>
      </top>
      <bottom style="medium">
        <color theme="0"/>
      </bottom>
      <diagonal/>
    </border>
    <border>
      <left style="medium">
        <color theme="1"/>
      </left>
      <right style="medium">
        <color theme="0"/>
      </right>
      <top style="medium">
        <color theme="0"/>
      </top>
      <bottom style="medium">
        <color theme="0"/>
      </bottom>
      <diagonal/>
    </border>
    <border>
      <left style="thin">
        <color theme="0"/>
      </left>
      <right style="medium">
        <color theme="1"/>
      </right>
      <top style="thin">
        <color theme="0"/>
      </top>
      <bottom style="thin">
        <color theme="0"/>
      </bottom>
      <diagonal/>
    </border>
    <border>
      <left style="medium">
        <color theme="1"/>
      </left>
      <right style="thin">
        <color theme="0"/>
      </right>
      <top style="thin">
        <color theme="0"/>
      </top>
      <bottom style="thin">
        <color theme="0"/>
      </bottom>
      <diagonal/>
    </border>
    <border>
      <left style="medium">
        <color theme="0"/>
      </left>
      <right/>
      <top style="medium">
        <color theme="0"/>
      </top>
      <bottom style="medium">
        <color theme="0"/>
      </bottom>
      <diagonal/>
    </border>
    <border>
      <left style="medium">
        <color theme="0"/>
      </left>
      <right style="medium">
        <color indexed="64"/>
      </right>
      <top/>
      <bottom style="medium">
        <color theme="0"/>
      </bottom>
      <diagonal/>
    </border>
    <border>
      <left style="medium">
        <color theme="0"/>
      </left>
      <right style="medium">
        <color theme="0"/>
      </right>
      <top/>
      <bottom style="medium">
        <color theme="0"/>
      </bottom>
      <diagonal/>
    </border>
    <border>
      <left/>
      <right style="medium">
        <color theme="0"/>
      </right>
      <top/>
      <bottom style="medium">
        <color theme="0"/>
      </bottom>
      <diagonal/>
    </border>
    <border>
      <left style="medium">
        <color theme="0"/>
      </left>
      <right style="medium">
        <color theme="1"/>
      </right>
      <top/>
      <bottom style="medium">
        <color theme="0"/>
      </bottom>
      <diagonal/>
    </border>
    <border>
      <left style="medium">
        <color theme="1"/>
      </left>
      <right style="medium">
        <color theme="0"/>
      </right>
      <top/>
      <bottom style="medium">
        <color theme="0"/>
      </bottom>
      <diagonal/>
    </border>
    <border>
      <left style="thin">
        <color theme="0"/>
      </left>
      <right style="medium">
        <color theme="1"/>
      </right>
      <top/>
      <bottom style="thin">
        <color theme="0"/>
      </bottom>
      <diagonal/>
    </border>
    <border>
      <left style="medium">
        <color theme="1"/>
      </left>
      <right style="thin">
        <color theme="0"/>
      </right>
      <top/>
      <bottom style="thin">
        <color theme="0"/>
      </bottom>
      <diagonal/>
    </border>
    <border>
      <left/>
      <right style="medium">
        <color indexed="64"/>
      </right>
      <top style="thin">
        <color indexed="64"/>
      </top>
      <bottom style="medium">
        <color theme="1"/>
      </bottom>
      <diagonal/>
    </border>
    <border>
      <left/>
      <right/>
      <top style="thin">
        <color indexed="64"/>
      </top>
      <bottom style="medium">
        <color theme="1"/>
      </bottom>
      <diagonal/>
    </border>
    <border>
      <left style="thin">
        <color theme="1"/>
      </left>
      <right style="medium">
        <color indexed="64"/>
      </right>
      <top style="medium">
        <color indexed="64"/>
      </top>
      <bottom style="medium">
        <color indexed="64"/>
      </bottom>
      <diagonal/>
    </border>
    <border>
      <left style="thin">
        <color theme="1"/>
      </left>
      <right style="thin">
        <color theme="1"/>
      </right>
      <top style="medium">
        <color indexed="64"/>
      </top>
      <bottom style="medium">
        <color indexed="64"/>
      </bottom>
      <diagonal/>
    </border>
    <border>
      <left style="medium">
        <color indexed="64"/>
      </left>
      <right style="thin">
        <color theme="1"/>
      </right>
      <top style="medium">
        <color indexed="64"/>
      </top>
      <bottom style="medium">
        <color indexed="64"/>
      </bottom>
      <diagonal/>
    </border>
    <border>
      <left style="medium">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theme="0"/>
      </left>
      <right style="thin">
        <color theme="0"/>
      </right>
      <top style="thick">
        <color rgb="FF0707F3"/>
      </top>
      <bottom style="thin">
        <color theme="0"/>
      </bottom>
      <diagonal/>
    </border>
    <border>
      <left style="thin">
        <color theme="0"/>
      </left>
      <right style="thin">
        <color theme="0"/>
      </right>
      <top style="thin">
        <color theme="0"/>
      </top>
      <bottom style="mediumDashed">
        <color theme="1"/>
      </bottom>
      <diagonal/>
    </border>
    <border>
      <left style="thin">
        <color theme="1"/>
      </left>
      <right style="thin">
        <color theme="0"/>
      </right>
      <top style="thin">
        <color theme="0"/>
      </top>
      <bottom style="medium">
        <color indexed="64"/>
      </bottom>
      <diagonal/>
    </border>
    <border>
      <left style="thin">
        <color theme="0"/>
      </left>
      <right style="thin">
        <color theme="1"/>
      </right>
      <top style="thin">
        <color theme="0"/>
      </top>
      <bottom style="medium">
        <color indexed="64"/>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style="thin">
        <color rgb="FF002060"/>
      </top>
      <bottom style="thin">
        <color rgb="FF002060"/>
      </bottom>
      <diagonal/>
    </border>
    <border>
      <left/>
      <right/>
      <top style="thin">
        <color rgb="FF002060"/>
      </top>
      <bottom style="thin">
        <color rgb="FF002060"/>
      </bottom>
      <diagonal/>
    </border>
    <border>
      <left/>
      <right style="thin">
        <color rgb="FF002060"/>
      </right>
      <top style="thin">
        <color rgb="FF002060"/>
      </top>
      <bottom style="thin">
        <color rgb="FF002060"/>
      </bottom>
      <diagonal/>
    </border>
    <border>
      <left style="thin">
        <color indexed="64"/>
      </left>
      <right/>
      <top style="medium">
        <color indexed="64"/>
      </top>
      <bottom style="medium">
        <color indexed="64"/>
      </bottom>
      <diagonal/>
    </border>
    <border>
      <left style="thin">
        <color theme="0"/>
      </left>
      <right/>
      <top/>
      <bottom style="thin">
        <color theme="0"/>
      </bottom>
      <diagonal/>
    </border>
    <border>
      <left style="thin">
        <color theme="0"/>
      </left>
      <right/>
      <top style="thin">
        <color theme="0"/>
      </top>
      <bottom/>
      <diagonal/>
    </border>
    <border>
      <left style="thin">
        <color theme="0"/>
      </left>
      <right/>
      <top style="thin">
        <color theme="0"/>
      </top>
      <bottom style="medium">
        <color indexed="64"/>
      </bottom>
      <diagonal/>
    </border>
    <border>
      <left style="thin">
        <color theme="0"/>
      </left>
      <right/>
      <top style="thick">
        <color rgb="FFFF0000"/>
      </top>
      <bottom style="thin">
        <color theme="0"/>
      </bottom>
      <diagonal/>
    </border>
    <border>
      <left style="thin">
        <color theme="0"/>
      </left>
      <right style="thin">
        <color theme="0"/>
      </right>
      <top style="thin">
        <color theme="0"/>
      </top>
      <bottom style="thick">
        <color rgb="FF0707F3"/>
      </bottom>
      <diagonal/>
    </border>
    <border>
      <left style="thin">
        <color theme="0"/>
      </left>
      <right/>
      <top style="thin">
        <color theme="0"/>
      </top>
      <bottom style="thick">
        <color rgb="FF0707F3"/>
      </bottom>
      <diagonal/>
    </border>
    <border>
      <left style="thin">
        <color theme="0"/>
      </left>
      <right style="thin">
        <color theme="0"/>
      </right>
      <top/>
      <bottom/>
      <diagonal/>
    </border>
    <border>
      <left style="thin">
        <color theme="0"/>
      </left>
      <right/>
      <top/>
      <bottom/>
      <diagonal/>
    </border>
    <border>
      <left style="medium">
        <color theme="0"/>
      </left>
      <right style="medium">
        <color theme="0"/>
      </right>
      <top style="medium">
        <color indexed="64"/>
      </top>
      <bottom style="medium">
        <color theme="0"/>
      </bottom>
      <diagonal/>
    </border>
    <border>
      <left style="medium">
        <color theme="0"/>
      </left>
      <right style="thin">
        <color indexed="64"/>
      </right>
      <top style="medium">
        <color indexed="64"/>
      </top>
      <bottom style="medium">
        <color theme="0"/>
      </bottom>
      <diagonal/>
    </border>
    <border>
      <left style="medium">
        <color theme="0"/>
      </left>
      <right style="thin">
        <color indexed="64"/>
      </right>
      <top style="medium">
        <color theme="0"/>
      </top>
      <bottom style="medium">
        <color theme="0"/>
      </bottom>
      <diagonal/>
    </border>
    <border>
      <left/>
      <right/>
      <top style="thin">
        <color theme="0"/>
      </top>
      <bottom style="thin">
        <color theme="0"/>
      </bottom>
      <diagonal/>
    </border>
    <border>
      <left style="medium">
        <color theme="0"/>
      </left>
      <right style="thin">
        <color indexed="64"/>
      </right>
      <top style="medium">
        <color theme="0"/>
      </top>
      <bottom/>
      <diagonal/>
    </border>
    <border>
      <left style="medium">
        <color theme="0"/>
      </left>
      <right style="thin">
        <color indexed="64"/>
      </right>
      <top/>
      <bottom style="medium">
        <color theme="0"/>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rgb="FF002060"/>
      </left>
      <right/>
      <top/>
      <bottom/>
      <diagonal/>
    </border>
  </borders>
  <cellStyleXfs count="7">
    <xf numFmtId="0" fontId="0" fillId="0" borderId="0"/>
    <xf numFmtId="0" fontId="38" fillId="0" borderId="0"/>
    <xf numFmtId="0" fontId="37" fillId="0" borderId="0"/>
    <xf numFmtId="0" fontId="19" fillId="0" borderId="0"/>
    <xf numFmtId="0" fontId="17" fillId="0" borderId="0"/>
    <xf numFmtId="0" fontId="10" fillId="0" borderId="0"/>
    <xf numFmtId="0" fontId="59" fillId="0" borderId="0" applyNumberFormat="0" applyFill="0" applyBorder="0" applyAlignment="0" applyProtection="0"/>
  </cellStyleXfs>
  <cellXfs count="1251">
    <xf numFmtId="0" fontId="0" fillId="0" borderId="0" xfId="0"/>
    <xf numFmtId="0" fontId="39" fillId="0" borderId="0" xfId="1" applyFont="1"/>
    <xf numFmtId="0" fontId="39" fillId="0" borderId="20" xfId="1" applyFont="1" applyBorder="1"/>
    <xf numFmtId="0" fontId="39" fillId="0" borderId="21" xfId="1" applyFont="1" applyBorder="1"/>
    <xf numFmtId="0" fontId="39" fillId="0" borderId="22" xfId="1" applyFont="1" applyBorder="1"/>
    <xf numFmtId="0" fontId="39" fillId="0" borderId="24" xfId="1" applyFont="1" applyBorder="1" applyAlignment="1">
      <alignment vertical="top"/>
    </xf>
    <xf numFmtId="0" fontId="39" fillId="0" borderId="2" xfId="1" applyFont="1" applyBorder="1" applyAlignment="1">
      <alignment horizontal="center"/>
    </xf>
    <xf numFmtId="0" fontId="39" fillId="0" borderId="9" xfId="1" applyFont="1" applyBorder="1" applyAlignment="1">
      <alignment horizontal="center"/>
    </xf>
    <xf numFmtId="0" fontId="39" fillId="0" borderId="26" xfId="1" applyFont="1" applyBorder="1" applyAlignment="1">
      <alignment vertical="top"/>
    </xf>
    <xf numFmtId="0" fontId="39" fillId="0" borderId="16" xfId="1" applyFont="1" applyBorder="1" applyAlignment="1">
      <alignment vertical="top"/>
    </xf>
    <xf numFmtId="0" fontId="39" fillId="0" borderId="33" xfId="1" applyFont="1" applyBorder="1" applyAlignment="1">
      <alignment vertical="top"/>
    </xf>
    <xf numFmtId="0" fontId="39" fillId="0" borderId="15" xfId="1" applyFont="1" applyBorder="1"/>
    <xf numFmtId="0" fontId="39" fillId="0" borderId="16" xfId="1" applyFont="1" applyBorder="1"/>
    <xf numFmtId="0" fontId="39" fillId="0" borderId="19" xfId="1" applyFont="1" applyBorder="1" applyAlignment="1">
      <alignment vertical="top"/>
    </xf>
    <xf numFmtId="0" fontId="39" fillId="0" borderId="0" xfId="1" applyFont="1" applyAlignment="1">
      <alignment vertical="top"/>
    </xf>
    <xf numFmtId="0" fontId="39" fillId="0" borderId="22" xfId="1" applyFont="1" applyBorder="1" applyAlignment="1">
      <alignment vertical="top"/>
    </xf>
    <xf numFmtId="0" fontId="39" fillId="0" borderId="34" xfId="1" applyFont="1" applyBorder="1"/>
    <xf numFmtId="0" fontId="39" fillId="0" borderId="35" xfId="1" applyFont="1" applyBorder="1"/>
    <xf numFmtId="0" fontId="39" fillId="0" borderId="36" xfId="1" applyFont="1" applyBorder="1"/>
    <xf numFmtId="0" fontId="40" fillId="0" borderId="0" xfId="1" applyFont="1"/>
    <xf numFmtId="0" fontId="39" fillId="0" borderId="38" xfId="1" applyFont="1" applyBorder="1"/>
    <xf numFmtId="0" fontId="40" fillId="0" borderId="35" xfId="1" applyFont="1" applyBorder="1"/>
    <xf numFmtId="0" fontId="39" fillId="0" borderId="39" xfId="1" applyFont="1" applyBorder="1"/>
    <xf numFmtId="0" fontId="39" fillId="0" borderId="40" xfId="1" applyFont="1" applyBorder="1" applyAlignment="1">
      <alignment vertical="top"/>
    </xf>
    <xf numFmtId="0" fontId="39" fillId="0" borderId="41" xfId="1" applyFont="1" applyBorder="1" applyAlignment="1">
      <alignment vertical="top"/>
    </xf>
    <xf numFmtId="0" fontId="39" fillId="0" borderId="42" xfId="1" applyFont="1" applyBorder="1" applyAlignment="1">
      <alignment vertical="top"/>
    </xf>
    <xf numFmtId="0" fontId="39" fillId="0" borderId="34" xfId="1" applyFont="1" applyBorder="1" applyAlignment="1">
      <alignment vertical="top"/>
    </xf>
    <xf numFmtId="0" fontId="39" fillId="0" borderId="43" xfId="1" applyFont="1" applyBorder="1" applyAlignment="1">
      <alignment vertical="top"/>
    </xf>
    <xf numFmtId="0" fontId="39" fillId="0" borderId="38" xfId="1" applyFont="1" applyBorder="1" applyAlignment="1">
      <alignment vertical="top"/>
    </xf>
    <xf numFmtId="0" fontId="39" fillId="0" borderId="35" xfId="1" applyFont="1" applyBorder="1" applyAlignment="1">
      <alignment vertical="top"/>
    </xf>
    <xf numFmtId="0" fontId="39" fillId="0" borderId="36" xfId="1" applyFont="1" applyBorder="1" applyAlignment="1">
      <alignment vertical="top"/>
    </xf>
    <xf numFmtId="0" fontId="39" fillId="0" borderId="44" xfId="1" applyFont="1" applyBorder="1" applyAlignment="1">
      <alignment vertical="top"/>
    </xf>
    <xf numFmtId="0" fontId="39" fillId="0" borderId="39" xfId="1" applyFont="1" applyBorder="1" applyAlignment="1">
      <alignment vertical="top"/>
    </xf>
    <xf numFmtId="0" fontId="39" fillId="0" borderId="35" xfId="1" applyFont="1" applyBorder="1" applyAlignment="1">
      <alignment vertical="top" wrapText="1"/>
    </xf>
    <xf numFmtId="0" fontId="40" fillId="0" borderId="35" xfId="1" applyFont="1" applyBorder="1" applyAlignment="1">
      <alignment vertical="top"/>
    </xf>
    <xf numFmtId="0" fontId="45" fillId="0" borderId="38" xfId="1" applyFont="1" applyBorder="1"/>
    <xf numFmtId="0" fontId="45" fillId="0" borderId="38" xfId="1" applyFont="1" applyBorder="1" applyAlignment="1">
      <alignment vertical="top"/>
    </xf>
    <xf numFmtId="0" fontId="45" fillId="0" borderId="35" xfId="1" applyFont="1" applyBorder="1" applyAlignment="1">
      <alignment vertical="top"/>
    </xf>
    <xf numFmtId="0" fontId="39" fillId="0" borderId="45" xfId="1" applyFont="1" applyBorder="1" applyAlignment="1">
      <alignment vertical="top"/>
    </xf>
    <xf numFmtId="0" fontId="39" fillId="0" borderId="47" xfId="1" applyFont="1" applyBorder="1" applyAlignment="1">
      <alignment vertical="top"/>
    </xf>
    <xf numFmtId="0" fontId="40" fillId="0" borderId="21" xfId="1" applyFont="1" applyBorder="1"/>
    <xf numFmtId="0" fontId="40" fillId="0" borderId="22" xfId="1" applyFont="1" applyBorder="1"/>
    <xf numFmtId="0" fontId="39" fillId="0" borderId="48" xfId="1" applyFont="1" applyBorder="1" applyAlignment="1">
      <alignment vertical="top"/>
    </xf>
    <xf numFmtId="0" fontId="39" fillId="0" borderId="49" xfId="1" applyFont="1" applyBorder="1" applyAlignment="1">
      <alignment vertical="top"/>
    </xf>
    <xf numFmtId="0" fontId="39" fillId="0" borderId="50" xfId="1" applyFont="1" applyBorder="1" applyAlignment="1">
      <alignment vertical="top"/>
    </xf>
    <xf numFmtId="0" fontId="48" fillId="0" borderId="35" xfId="1" applyFont="1" applyBorder="1" applyAlignment="1">
      <alignment vertical="top"/>
    </xf>
    <xf numFmtId="0" fontId="39" fillId="0" borderId="51" xfId="1" applyFont="1" applyBorder="1" applyAlignment="1">
      <alignment vertical="top"/>
    </xf>
    <xf numFmtId="0" fontId="39" fillId="0" borderId="52" xfId="1" applyFont="1" applyBorder="1" applyAlignment="1">
      <alignment vertical="top"/>
    </xf>
    <xf numFmtId="0" fontId="39" fillId="0" borderId="53" xfId="1" applyFont="1" applyBorder="1" applyAlignment="1">
      <alignment vertical="top"/>
    </xf>
    <xf numFmtId="0" fontId="39" fillId="0" borderId="25" xfId="1" applyFont="1" applyBorder="1" applyAlignment="1">
      <alignment vertical="top"/>
    </xf>
    <xf numFmtId="0" fontId="39" fillId="0" borderId="57" xfId="1" applyFont="1" applyBorder="1"/>
    <xf numFmtId="0" fontId="39" fillId="0" borderId="58" xfId="1" applyFont="1" applyBorder="1" applyAlignment="1">
      <alignment vertical="top"/>
    </xf>
    <xf numFmtId="0" fontId="39" fillId="0" borderId="59" xfId="1" applyFont="1" applyBorder="1" applyAlignment="1">
      <alignment vertical="top"/>
    </xf>
    <xf numFmtId="0" fontId="39" fillId="0" borderId="60" xfId="1" applyFont="1" applyBorder="1" applyAlignment="1">
      <alignment vertical="top"/>
    </xf>
    <xf numFmtId="0" fontId="49" fillId="0" borderId="0" xfId="1" applyFont="1"/>
    <xf numFmtId="0" fontId="39" fillId="0" borderId="61" xfId="1" applyFont="1" applyBorder="1" applyAlignment="1">
      <alignment vertical="top"/>
    </xf>
    <xf numFmtId="0" fontId="39" fillId="0" borderId="57" xfId="1" applyFont="1" applyBorder="1" applyAlignment="1">
      <alignment vertical="top"/>
    </xf>
    <xf numFmtId="0" fontId="39" fillId="0" borderId="43" xfId="1" applyFont="1" applyBorder="1"/>
    <xf numFmtId="0" fontId="39" fillId="0" borderId="41" xfId="1" applyFont="1" applyBorder="1"/>
    <xf numFmtId="0" fontId="39" fillId="0" borderId="63" xfId="1" applyFont="1" applyBorder="1" applyAlignment="1">
      <alignment vertical="top"/>
    </xf>
    <xf numFmtId="0" fontId="51" fillId="0" borderId="0" xfId="1" applyFont="1"/>
    <xf numFmtId="0" fontId="38" fillId="0" borderId="0" xfId="1"/>
    <xf numFmtId="0" fontId="52" fillId="0" borderId="0" xfId="1" applyFont="1"/>
    <xf numFmtId="0" fontId="39" fillId="0" borderId="65" xfId="1" applyFont="1" applyBorder="1" applyAlignment="1">
      <alignment vertical="top"/>
    </xf>
    <xf numFmtId="0" fontId="39" fillId="0" borderId="27" xfId="1" applyFont="1" applyBorder="1"/>
    <xf numFmtId="0" fontId="39" fillId="0" borderId="67" xfId="1" applyFont="1" applyBorder="1"/>
    <xf numFmtId="0" fontId="39" fillId="0" borderId="68" xfId="1" applyFont="1" applyBorder="1"/>
    <xf numFmtId="0" fontId="39" fillId="0" borderId="69" xfId="1" applyFont="1" applyBorder="1"/>
    <xf numFmtId="0" fontId="39" fillId="0" borderId="70" xfId="1" applyFont="1" applyBorder="1"/>
    <xf numFmtId="0" fontId="39" fillId="0" borderId="71" xfId="1" applyFont="1" applyBorder="1"/>
    <xf numFmtId="0" fontId="39" fillId="0" borderId="72" xfId="1" applyFont="1" applyBorder="1"/>
    <xf numFmtId="0" fontId="39" fillId="0" borderId="73" xfId="1" applyFont="1" applyBorder="1"/>
    <xf numFmtId="0" fontId="39" fillId="0" borderId="74" xfId="1" applyFont="1" applyBorder="1"/>
    <xf numFmtId="0" fontId="39" fillId="0" borderId="75" xfId="1" applyFont="1" applyBorder="1"/>
    <xf numFmtId="0" fontId="39" fillId="0" borderId="76" xfId="1" applyFont="1" applyBorder="1"/>
    <xf numFmtId="0" fontId="39" fillId="0" borderId="77" xfId="1" applyFont="1" applyBorder="1"/>
    <xf numFmtId="0" fontId="39" fillId="0" borderId="78" xfId="1" applyFont="1" applyBorder="1"/>
    <xf numFmtId="0" fontId="39" fillId="0" borderId="79" xfId="1" applyFont="1" applyBorder="1"/>
    <xf numFmtId="0" fontId="39" fillId="0" borderId="80" xfId="1" applyFont="1" applyBorder="1"/>
    <xf numFmtId="0" fontId="39" fillId="0" borderId="81" xfId="1" applyFont="1" applyBorder="1"/>
    <xf numFmtId="0" fontId="40" fillId="0" borderId="75" xfId="1" applyFont="1" applyBorder="1"/>
    <xf numFmtId="0" fontId="48" fillId="0" borderId="75" xfId="1" applyFont="1" applyBorder="1"/>
    <xf numFmtId="0" fontId="47" fillId="0" borderId="75" xfId="1" applyFont="1" applyBorder="1"/>
    <xf numFmtId="0" fontId="53" fillId="0" borderId="75" xfId="1" applyFont="1" applyBorder="1"/>
    <xf numFmtId="0" fontId="48" fillId="0" borderId="35" xfId="1" applyFont="1" applyBorder="1"/>
    <xf numFmtId="0" fontId="45" fillId="0" borderId="35" xfId="1" applyFont="1" applyBorder="1"/>
    <xf numFmtId="0" fontId="47" fillId="0" borderId="35" xfId="1" applyFont="1" applyBorder="1"/>
    <xf numFmtId="0" fontId="53" fillId="0" borderId="35" xfId="1" applyFont="1" applyBorder="1"/>
    <xf numFmtId="0" fontId="53" fillId="0" borderId="35" xfId="1" applyFont="1" applyBorder="1" applyAlignment="1">
      <alignment horizontal="center" vertical="center"/>
    </xf>
    <xf numFmtId="0" fontId="53" fillId="0" borderId="75" xfId="1" applyFont="1" applyBorder="1" applyAlignment="1">
      <alignment horizontal="center" vertical="center"/>
    </xf>
    <xf numFmtId="0" fontId="46" fillId="0" borderId="35" xfId="1" applyFont="1" applyBorder="1"/>
    <xf numFmtId="0" fontId="47" fillId="0" borderId="75" xfId="1" applyFont="1" applyBorder="1" applyAlignment="1">
      <alignment horizontal="center" vertical="center"/>
    </xf>
    <xf numFmtId="0" fontId="47" fillId="0" borderId="35" xfId="1" applyFont="1" applyBorder="1" applyAlignment="1">
      <alignment horizontal="center" vertical="center"/>
    </xf>
    <xf numFmtId="0" fontId="48" fillId="0" borderId="75" xfId="1" applyFont="1" applyBorder="1" applyAlignment="1">
      <alignment horizontal="center" vertical="center"/>
    </xf>
    <xf numFmtId="0" fontId="48" fillId="0" borderId="35" xfId="1" applyFont="1" applyBorder="1" applyAlignment="1">
      <alignment horizontal="center" vertical="center"/>
    </xf>
    <xf numFmtId="0" fontId="40" fillId="0" borderId="74" xfId="1" applyFont="1" applyBorder="1" applyAlignment="1">
      <alignment horizontal="left"/>
    </xf>
    <xf numFmtId="0" fontId="40" fillId="0" borderId="75" xfId="1" applyFont="1" applyBorder="1" applyAlignment="1">
      <alignment horizontal="left"/>
    </xf>
    <xf numFmtId="0" fontId="40" fillId="0" borderId="76" xfId="1" applyFont="1" applyBorder="1" applyAlignment="1">
      <alignment horizontal="left"/>
    </xf>
    <xf numFmtId="0" fontId="40" fillId="0" borderId="77" xfId="1" applyFont="1" applyBorder="1" applyAlignment="1">
      <alignment horizontal="left"/>
    </xf>
    <xf numFmtId="0" fontId="40" fillId="0" borderId="78" xfId="1" applyFont="1" applyBorder="1" applyAlignment="1">
      <alignment horizontal="left"/>
    </xf>
    <xf numFmtId="0" fontId="40" fillId="0" borderId="79" xfId="1" applyFont="1" applyBorder="1" applyAlignment="1">
      <alignment horizontal="left"/>
    </xf>
    <xf numFmtId="0" fontId="40" fillId="0" borderId="35" xfId="1" applyFont="1" applyBorder="1" applyAlignment="1">
      <alignment horizontal="left"/>
    </xf>
    <xf numFmtId="0" fontId="40" fillId="0" borderId="80" xfId="1" applyFont="1" applyBorder="1" applyAlignment="1">
      <alignment horizontal="left"/>
    </xf>
    <xf numFmtId="0" fontId="40" fillId="0" borderId="82" xfId="1" applyFont="1" applyBorder="1" applyAlignment="1">
      <alignment horizontal="left"/>
    </xf>
    <xf numFmtId="0" fontId="40" fillId="0" borderId="83" xfId="1" applyFont="1" applyBorder="1" applyAlignment="1">
      <alignment horizontal="left"/>
    </xf>
    <xf numFmtId="0" fontId="40" fillId="0" borderId="84" xfId="1" applyFont="1" applyBorder="1" applyAlignment="1">
      <alignment horizontal="left"/>
    </xf>
    <xf numFmtId="0" fontId="40" fillId="0" borderId="85" xfId="1" applyFont="1" applyBorder="1" applyAlignment="1">
      <alignment horizontal="left"/>
    </xf>
    <xf numFmtId="0" fontId="40" fillId="0" borderId="86" xfId="1" applyFont="1" applyBorder="1" applyAlignment="1">
      <alignment horizontal="left"/>
    </xf>
    <xf numFmtId="0" fontId="40" fillId="0" borderId="87" xfId="1" applyFont="1" applyBorder="1" applyAlignment="1">
      <alignment horizontal="left"/>
    </xf>
    <xf numFmtId="0" fontId="40" fillId="0" borderId="38" xfId="1" applyFont="1" applyBorder="1" applyAlignment="1">
      <alignment horizontal="left"/>
    </xf>
    <xf numFmtId="0" fontId="40" fillId="0" borderId="88" xfId="1" applyFont="1" applyBorder="1" applyAlignment="1">
      <alignment horizontal="left"/>
    </xf>
    <xf numFmtId="0" fontId="39" fillId="0" borderId="24" xfId="1" applyFont="1" applyBorder="1"/>
    <xf numFmtId="0" fontId="39" fillId="0" borderId="94" xfId="1" applyFont="1" applyBorder="1"/>
    <xf numFmtId="0" fontId="44" fillId="0" borderId="26" xfId="1" applyFont="1" applyBorder="1" applyAlignment="1">
      <alignment vertical="center"/>
    </xf>
    <xf numFmtId="0" fontId="44" fillId="0" borderId="16" xfId="1" applyFont="1" applyBorder="1" applyAlignment="1">
      <alignment vertical="center"/>
    </xf>
    <xf numFmtId="0" fontId="44" fillId="0" borderId="19" xfId="1" applyFont="1" applyBorder="1" applyAlignment="1">
      <alignment vertical="center"/>
    </xf>
    <xf numFmtId="0" fontId="44" fillId="0" borderId="0" xfId="1" applyFont="1" applyAlignment="1">
      <alignment vertical="center"/>
    </xf>
    <xf numFmtId="0" fontId="44" fillId="0" borderId="28" xfId="1" applyFont="1" applyBorder="1" applyAlignment="1">
      <alignment vertical="center"/>
    </xf>
    <xf numFmtId="0" fontId="44" fillId="0" borderId="29" xfId="1" applyFont="1" applyBorder="1" applyAlignment="1">
      <alignment vertical="center"/>
    </xf>
    <xf numFmtId="0" fontId="37" fillId="0" borderId="0" xfId="2"/>
    <xf numFmtId="0" fontId="37" fillId="0" borderId="0" xfId="2" applyAlignment="1">
      <alignment wrapText="1"/>
    </xf>
    <xf numFmtId="0" fontId="37" fillId="0" borderId="0" xfId="2" applyBorder="1" applyAlignment="1">
      <alignment horizontal="center" vertical="center"/>
    </xf>
    <xf numFmtId="0" fontId="50" fillId="0" borderId="0" xfId="1" applyFont="1" applyFill="1" applyBorder="1" applyAlignment="1">
      <alignment vertical="center"/>
    </xf>
    <xf numFmtId="0" fontId="50" fillId="0" borderId="0" xfId="1" applyFont="1" applyFill="1" applyBorder="1" applyAlignment="1">
      <alignment vertical="center" wrapText="1"/>
    </xf>
    <xf numFmtId="0" fontId="37" fillId="0" borderId="0" xfId="2" applyBorder="1" applyAlignment="1">
      <alignment wrapText="1"/>
    </xf>
    <xf numFmtId="0" fontId="37" fillId="0" borderId="0" xfId="2" applyBorder="1" applyAlignment="1">
      <alignment horizontal="center" vertical="center" wrapText="1"/>
    </xf>
    <xf numFmtId="0" fontId="37" fillId="0" borderId="0" xfId="2" applyBorder="1" applyAlignment="1"/>
    <xf numFmtId="0" fontId="37" fillId="0" borderId="0" xfId="2" applyBorder="1"/>
    <xf numFmtId="0" fontId="37" fillId="0" borderId="9" xfId="2" applyBorder="1" applyAlignment="1">
      <alignment horizontal="center" vertical="center"/>
    </xf>
    <xf numFmtId="0" fontId="36" fillId="0" borderId="9" xfId="2" applyFont="1" applyBorder="1" applyAlignment="1">
      <alignment horizontal="center" vertical="center" wrapText="1"/>
    </xf>
    <xf numFmtId="0" fontId="55" fillId="0" borderId="9" xfId="2" applyFont="1" applyBorder="1" applyAlignment="1">
      <alignment horizontal="center" vertical="center" wrapText="1"/>
    </xf>
    <xf numFmtId="0" fontId="34" fillId="0" borderId="24" xfId="2" applyFont="1" applyBorder="1" applyAlignment="1">
      <alignment vertical="center" wrapText="1"/>
    </xf>
    <xf numFmtId="0" fontId="34" fillId="0" borderId="0" xfId="2" applyFont="1" applyBorder="1" applyAlignment="1">
      <alignment vertical="center" wrapText="1"/>
    </xf>
    <xf numFmtId="0" fontId="55" fillId="0" borderId="0" xfId="2" applyFont="1" applyBorder="1" applyAlignment="1">
      <alignment horizontal="center" vertical="center" wrapText="1"/>
    </xf>
    <xf numFmtId="0" fontId="34" fillId="0" borderId="9" xfId="2" applyFont="1" applyBorder="1" applyAlignment="1">
      <alignment horizontal="center" vertical="center"/>
    </xf>
    <xf numFmtId="0" fontId="34" fillId="0" borderId="0" xfId="2" applyFont="1" applyBorder="1" applyAlignment="1">
      <alignment horizontal="center" vertical="center"/>
    </xf>
    <xf numFmtId="0" fontId="34" fillId="0" borderId="9" xfId="2" applyFont="1" applyBorder="1" applyAlignment="1">
      <alignment horizontal="center" vertical="center" wrapText="1"/>
    </xf>
    <xf numFmtId="0" fontId="34" fillId="0" borderId="0" xfId="2" applyFont="1" applyFill="1" applyBorder="1" applyAlignment="1">
      <alignment horizontal="center" vertical="center" wrapText="1"/>
    </xf>
    <xf numFmtId="0" fontId="34" fillId="0" borderId="0" xfId="2" applyFont="1" applyBorder="1" applyAlignment="1">
      <alignment horizontal="center" vertical="center" wrapText="1"/>
    </xf>
    <xf numFmtId="0" fontId="34" fillId="0" borderId="0" xfId="0" applyFont="1" applyAlignment="1">
      <alignment horizontal="center" vertical="center"/>
    </xf>
    <xf numFmtId="0" fontId="34" fillId="0" borderId="0" xfId="0" applyFont="1" applyFill="1" applyBorder="1" applyAlignment="1">
      <alignment horizontal="center" vertical="center"/>
    </xf>
    <xf numFmtId="0" fontId="55" fillId="0" borderId="0" xfId="2" applyFont="1" applyBorder="1" applyAlignment="1">
      <alignment horizontal="center" vertical="center"/>
    </xf>
    <xf numFmtId="0" fontId="55" fillId="0" borderId="0" xfId="0" applyFont="1" applyFill="1" applyBorder="1" applyAlignment="1">
      <alignment horizontal="center" vertical="center" wrapText="1"/>
    </xf>
    <xf numFmtId="0" fontId="34" fillId="0" borderId="0" xfId="0" applyFont="1" applyAlignment="1">
      <alignment horizontal="center" vertical="center" wrapText="1"/>
    </xf>
    <xf numFmtId="0" fontId="34" fillId="0" borderId="0" xfId="0" applyFont="1" applyFill="1" applyBorder="1" applyAlignment="1">
      <alignment horizontal="center" vertical="center" wrapText="1"/>
    </xf>
    <xf numFmtId="0" fontId="33" fillId="0" borderId="0" xfId="0" applyFont="1" applyAlignment="1">
      <alignment horizontal="center" vertical="center"/>
    </xf>
    <xf numFmtId="0" fontId="33" fillId="0" borderId="0" xfId="0" applyFont="1" applyAlignment="1">
      <alignment horizontal="center" vertical="center" wrapText="1"/>
    </xf>
    <xf numFmtId="0" fontId="55" fillId="0" borderId="22" xfId="2" applyFont="1" applyBorder="1" applyAlignment="1">
      <alignment horizontal="center" vertical="center"/>
    </xf>
    <xf numFmtId="0" fontId="34" fillId="0" borderId="9" xfId="2" applyFont="1" applyBorder="1" applyAlignment="1">
      <alignment horizontal="center" vertical="center"/>
    </xf>
    <xf numFmtId="0" fontId="32" fillId="0" borderId="9" xfId="2" applyFont="1" applyBorder="1" applyAlignment="1">
      <alignment horizontal="center" vertical="center" wrapText="1"/>
    </xf>
    <xf numFmtId="0" fontId="38" fillId="0" borderId="0" xfId="1" applyFill="1" applyBorder="1" applyAlignment="1">
      <alignment wrapText="1"/>
    </xf>
    <xf numFmtId="0" fontId="0" fillId="0" borderId="0" xfId="0" applyAlignment="1">
      <alignment wrapText="1"/>
    </xf>
    <xf numFmtId="0" fontId="55" fillId="0" borderId="0" xfId="0" applyFont="1" applyFill="1" applyBorder="1" applyAlignment="1">
      <alignment wrapText="1"/>
    </xf>
    <xf numFmtId="0" fontId="55" fillId="0" borderId="0" xfId="0" applyFont="1" applyFill="1" applyBorder="1"/>
    <xf numFmtId="0" fontId="55" fillId="0" borderId="0" xfId="0" applyFont="1" applyFill="1" applyBorder="1" applyAlignment="1">
      <alignment horizontal="center"/>
    </xf>
    <xf numFmtId="0" fontId="35" fillId="0" borderId="0" xfId="0" applyFont="1" applyFill="1" applyBorder="1"/>
    <xf numFmtId="6" fontId="37" fillId="0" borderId="0" xfId="0" quotePrefix="1" applyNumberFormat="1" applyFont="1" applyFill="1" applyBorder="1" applyAlignment="1">
      <alignment horizontal="center"/>
    </xf>
    <xf numFmtId="0" fontId="37" fillId="0" borderId="0" xfId="0" applyFont="1" applyFill="1" applyBorder="1"/>
    <xf numFmtId="6" fontId="37" fillId="0" borderId="0" xfId="0" applyNumberFormat="1" applyFont="1" applyFill="1" applyBorder="1" applyAlignment="1">
      <alignment horizontal="center"/>
    </xf>
    <xf numFmtId="0" fontId="37" fillId="0" borderId="0" xfId="0" applyFont="1" applyFill="1" applyBorder="1" applyAlignment="1">
      <alignment horizontal="center"/>
    </xf>
    <xf numFmtId="0" fontId="55" fillId="0" borderId="0" xfId="2" applyFont="1" applyFill="1" applyBorder="1" applyAlignment="1">
      <alignment wrapText="1"/>
    </xf>
    <xf numFmtId="0" fontId="37" fillId="0" borderId="0" xfId="2" applyFill="1" applyBorder="1"/>
    <xf numFmtId="0" fontId="36" fillId="0" borderId="0" xfId="2" applyFont="1" applyFill="1" applyBorder="1" applyAlignment="1">
      <alignment horizontal="center" vertical="center"/>
    </xf>
    <xf numFmtId="0" fontId="55" fillId="0" borderId="0" xfId="2" applyFont="1" applyFill="1" applyBorder="1" applyAlignment="1">
      <alignment horizontal="left" vertical="center" wrapText="1"/>
    </xf>
    <xf numFmtId="0" fontId="32" fillId="0" borderId="0" xfId="2" applyFont="1" applyFill="1" applyBorder="1" applyAlignment="1">
      <alignment horizontal="center" vertical="center" wrapText="1"/>
    </xf>
    <xf numFmtId="0" fontId="55" fillId="0" borderId="0" xfId="2" applyFont="1" applyFill="1" applyBorder="1" applyAlignment="1">
      <alignment horizontal="left" wrapText="1"/>
    </xf>
    <xf numFmtId="0" fontId="55" fillId="0" borderId="0" xfId="2" applyFont="1" applyFill="1" applyBorder="1" applyAlignment="1"/>
    <xf numFmtId="0" fontId="37" fillId="0" borderId="0" xfId="2" applyFill="1" applyBorder="1" applyAlignment="1">
      <alignment wrapText="1"/>
    </xf>
    <xf numFmtId="0" fontId="0" fillId="0" borderId="0" xfId="0" applyFill="1" applyBorder="1"/>
    <xf numFmtId="0" fontId="50" fillId="0" borderId="0" xfId="0" applyFont="1" applyFill="1" applyBorder="1"/>
    <xf numFmtId="0" fontId="50" fillId="0" borderId="0" xfId="0" applyFont="1" applyFill="1" applyBorder="1" applyAlignment="1">
      <alignment wrapText="1"/>
    </xf>
    <xf numFmtId="0" fontId="0" fillId="0" borderId="0" xfId="0" applyFill="1" applyBorder="1" applyAlignment="1">
      <alignment wrapText="1"/>
    </xf>
    <xf numFmtId="0" fontId="0" fillId="0" borderId="0" xfId="0" quotePrefix="1" applyFill="1" applyBorder="1"/>
    <xf numFmtId="0" fontId="0" fillId="0" borderId="0" xfId="0" quotePrefix="1" applyFill="1" applyBorder="1" applyAlignment="1">
      <alignment wrapText="1"/>
    </xf>
    <xf numFmtId="0" fontId="50" fillId="0" borderId="0" xfId="0" applyFont="1" applyFill="1" applyBorder="1" applyAlignment="1"/>
    <xf numFmtId="0" fontId="31" fillId="0" borderId="9" xfId="2" applyFont="1" applyBorder="1" applyAlignment="1">
      <alignment horizontal="left" vertical="center"/>
    </xf>
    <xf numFmtId="0" fontId="31" fillId="0" borderId="9" xfId="2" applyFont="1" applyBorder="1" applyAlignment="1">
      <alignment horizontal="center" vertical="center"/>
    </xf>
    <xf numFmtId="0" fontId="36" fillId="0" borderId="0" xfId="2" applyFont="1" applyBorder="1" applyAlignment="1">
      <alignment vertical="center" wrapText="1"/>
    </xf>
    <xf numFmtId="0" fontId="36" fillId="0" borderId="16" xfId="2" applyFont="1" applyBorder="1" applyAlignment="1">
      <alignment vertical="center" wrapText="1"/>
    </xf>
    <xf numFmtId="0" fontId="50" fillId="0" borderId="0" xfId="0" applyFont="1" applyFill="1" applyBorder="1" applyAlignment="1">
      <alignment horizontal="left" vertical="center"/>
    </xf>
    <xf numFmtId="0" fontId="50"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0" xfId="0" quotePrefix="1" applyFill="1" applyBorder="1" applyAlignment="1">
      <alignment horizontal="left" vertical="center"/>
    </xf>
    <xf numFmtId="0" fontId="0" fillId="0" borderId="0" xfId="0" quotePrefix="1" applyFill="1" applyBorder="1" applyAlignment="1">
      <alignment horizontal="left" vertical="center" wrapText="1"/>
    </xf>
    <xf numFmtId="0" fontId="37" fillId="0" borderId="0" xfId="2" applyFill="1" applyBorder="1" applyAlignment="1">
      <alignment horizontal="left" vertical="center" wrapText="1"/>
    </xf>
    <xf numFmtId="0" fontId="50"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50" fillId="0" borderId="0" xfId="0" applyFont="1" applyFill="1" applyBorder="1" applyAlignment="1">
      <alignment vertical="center" wrapText="1"/>
    </xf>
    <xf numFmtId="0" fontId="0" fillId="0" borderId="0" xfId="0" quotePrefix="1" applyFill="1" applyBorder="1" applyAlignment="1">
      <alignment vertical="center" wrapText="1"/>
    </xf>
    <xf numFmtId="0" fontId="55" fillId="0" borderId="0" xfId="0" applyFont="1" applyFill="1" applyBorder="1" applyAlignment="1">
      <alignment horizontal="left" wrapText="1"/>
    </xf>
    <xf numFmtId="0" fontId="55" fillId="0" borderId="0" xfId="0" applyFont="1" applyFill="1" applyBorder="1" applyAlignment="1">
      <alignment horizontal="left"/>
    </xf>
    <xf numFmtId="0" fontId="31" fillId="0" borderId="0" xfId="0" applyFont="1" applyFill="1" applyBorder="1" applyAlignment="1">
      <alignment horizontal="left"/>
    </xf>
    <xf numFmtId="6" fontId="31" fillId="0" borderId="0" xfId="0" quotePrefix="1" applyNumberFormat="1" applyFont="1" applyFill="1" applyBorder="1" applyAlignment="1">
      <alignment horizontal="left"/>
    </xf>
    <xf numFmtId="6" fontId="31" fillId="0" borderId="0" xfId="0" applyNumberFormat="1" applyFont="1" applyFill="1" applyBorder="1" applyAlignment="1">
      <alignment horizontal="left"/>
    </xf>
    <xf numFmtId="0" fontId="31" fillId="0" borderId="0" xfId="0" quotePrefix="1" applyFont="1" applyFill="1" applyBorder="1" applyAlignment="1">
      <alignment horizontal="left"/>
    </xf>
    <xf numFmtId="0" fontId="31" fillId="0" borderId="0" xfId="0" applyFont="1" applyFill="1" applyBorder="1" applyAlignment="1">
      <alignment horizontal="left" wrapText="1"/>
    </xf>
    <xf numFmtId="0" fontId="37" fillId="0" borderId="0" xfId="2" applyFill="1" applyBorder="1" applyAlignment="1">
      <alignment horizontal="left"/>
    </xf>
    <xf numFmtId="0" fontId="37" fillId="0" borderId="0" xfId="2" applyFill="1" applyBorder="1" applyAlignment="1">
      <alignment horizontal="left" vertical="center"/>
    </xf>
    <xf numFmtId="0" fontId="37" fillId="0" borderId="0" xfId="2" quotePrefix="1" applyFill="1" applyBorder="1" applyAlignment="1">
      <alignment horizontal="left" vertical="center"/>
    </xf>
    <xf numFmtId="0" fontId="32" fillId="0" borderId="9" xfId="2" applyFont="1" applyBorder="1" applyAlignment="1">
      <alignment horizontal="left" vertical="center" wrapText="1"/>
    </xf>
    <xf numFmtId="0" fontId="55" fillId="0" borderId="0" xfId="2" applyFont="1" applyFill="1" applyBorder="1" applyAlignment="1">
      <alignment horizontal="left" vertical="center"/>
    </xf>
    <xf numFmtId="0" fontId="55" fillId="0" borderId="0" xfId="2" applyFont="1" applyFill="1" applyBorder="1" applyAlignment="1">
      <alignment vertical="center"/>
    </xf>
    <xf numFmtId="0" fontId="34" fillId="0" borderId="0" xfId="2" applyFont="1" applyFill="1" applyBorder="1" applyAlignment="1">
      <alignment horizontal="center" vertical="center"/>
    </xf>
    <xf numFmtId="0" fontId="34" fillId="0" borderId="0" xfId="2" quotePrefix="1" applyFont="1" applyFill="1" applyBorder="1" applyAlignment="1">
      <alignment horizontal="center" vertical="center" wrapText="1"/>
    </xf>
    <xf numFmtId="0" fontId="55" fillId="0" borderId="0" xfId="2" applyFont="1" applyFill="1" applyBorder="1" applyAlignment="1">
      <alignment horizontal="center" vertical="center" wrapText="1"/>
    </xf>
    <xf numFmtId="0" fontId="34" fillId="0" borderId="0" xfId="0" quotePrefix="1" applyFont="1" applyFill="1" applyBorder="1" applyAlignment="1">
      <alignment horizontal="center" vertical="center" wrapText="1"/>
    </xf>
    <xf numFmtId="0" fontId="34" fillId="0" borderId="0" xfId="2" applyFont="1" applyFill="1" applyBorder="1" applyAlignment="1">
      <alignment vertical="center"/>
    </xf>
    <xf numFmtId="0" fontId="34" fillId="0" borderId="0" xfId="2" quotePrefix="1" applyFont="1" applyFill="1" applyBorder="1" applyAlignment="1">
      <alignment vertical="center" wrapText="1"/>
    </xf>
    <xf numFmtId="0" fontId="34" fillId="0" borderId="0" xfId="2" applyFont="1" applyFill="1" applyBorder="1" applyAlignment="1">
      <alignment vertical="center" wrapText="1"/>
    </xf>
    <xf numFmtId="0" fontId="34" fillId="0" borderId="0" xfId="0" applyFont="1" applyFill="1" applyBorder="1" applyAlignment="1">
      <alignment vertical="center"/>
    </xf>
    <xf numFmtId="0" fontId="55" fillId="0" borderId="0" xfId="2" applyFont="1" applyFill="1" applyBorder="1" applyAlignment="1">
      <alignment vertical="center" wrapText="1"/>
    </xf>
    <xf numFmtId="0" fontId="33" fillId="0" borderId="9" xfId="2" applyFont="1" applyBorder="1" applyAlignment="1">
      <alignment horizontal="left" vertical="center" wrapText="1"/>
    </xf>
    <xf numFmtId="0" fontId="33" fillId="0" borderId="0" xfId="2" applyFont="1" applyBorder="1" applyAlignment="1">
      <alignment horizontal="left" vertical="center"/>
    </xf>
    <xf numFmtId="0" fontId="33" fillId="0" borderId="0" xfId="2" applyFont="1" applyBorder="1" applyAlignment="1">
      <alignment horizontal="left" vertical="center" wrapText="1"/>
    </xf>
    <xf numFmtId="0" fontId="57" fillId="0" borderId="0" xfId="2" applyFont="1" applyFill="1" applyBorder="1" applyAlignment="1">
      <alignment horizontal="left" vertical="center" wrapText="1"/>
    </xf>
    <xf numFmtId="0" fontId="33" fillId="0" borderId="0" xfId="2" quotePrefix="1" applyFont="1" applyFill="1" applyBorder="1" applyAlignment="1">
      <alignment horizontal="left" vertical="center" wrapText="1"/>
    </xf>
    <xf numFmtId="0" fontId="33" fillId="0" borderId="0" xfId="2" applyFont="1" applyFill="1" applyBorder="1" applyAlignment="1">
      <alignment horizontal="left" vertical="center" wrapText="1"/>
    </xf>
    <xf numFmtId="0" fontId="55" fillId="0" borderId="0" xfId="2" applyFont="1" applyBorder="1" applyAlignment="1">
      <alignment horizontal="left" vertical="center" wrapText="1"/>
    </xf>
    <xf numFmtId="0" fontId="33" fillId="0" borderId="0" xfId="0" applyFont="1" applyAlignment="1">
      <alignment horizontal="left" vertical="center"/>
    </xf>
    <xf numFmtId="0" fontId="33" fillId="0" borderId="0" xfId="0" applyFont="1" applyAlignment="1">
      <alignment horizontal="left" vertical="center" wrapText="1"/>
    </xf>
    <xf numFmtId="0" fontId="50" fillId="10" borderId="9" xfId="1" applyFont="1" applyFill="1" applyBorder="1" applyAlignment="1">
      <alignment horizontal="center" vertical="center"/>
    </xf>
    <xf numFmtId="0" fontId="38" fillId="0" borderId="9" xfId="1" applyBorder="1" applyAlignment="1">
      <alignment horizontal="center" vertical="center"/>
    </xf>
    <xf numFmtId="15" fontId="31" fillId="0" borderId="9" xfId="1" applyNumberFormat="1" applyFont="1" applyBorder="1" applyAlignment="1">
      <alignment horizontal="left" vertical="center"/>
    </xf>
    <xf numFmtId="0" fontId="31" fillId="0" borderId="9" xfId="1" applyFont="1" applyBorder="1" applyAlignment="1">
      <alignment horizontal="left" vertical="center"/>
    </xf>
    <xf numFmtId="0" fontId="31" fillId="0" borderId="9" xfId="1" applyFont="1" applyBorder="1" applyAlignment="1">
      <alignment horizontal="left" vertical="center" wrapText="1"/>
    </xf>
    <xf numFmtId="0" fontId="55" fillId="0" borderId="64" xfId="2" applyFont="1" applyBorder="1" applyAlignment="1">
      <alignment horizontal="center" vertical="center" wrapText="1"/>
    </xf>
    <xf numFmtId="0" fontId="34" fillId="0" borderId="9" xfId="2" applyFont="1" applyBorder="1" applyAlignment="1">
      <alignment horizontal="center" vertical="center" wrapText="1"/>
    </xf>
    <xf numFmtId="0" fontId="33" fillId="0" borderId="9" xfId="2" applyFont="1" applyBorder="1" applyAlignment="1">
      <alignment horizontal="left" vertical="center"/>
    </xf>
    <xf numFmtId="0" fontId="30" fillId="0" borderId="9" xfId="0" applyFont="1" applyBorder="1" applyAlignment="1">
      <alignment horizontal="left" vertical="center"/>
    </xf>
    <xf numFmtId="0" fontId="30" fillId="0" borderId="64" xfId="2" applyFont="1" applyBorder="1" applyAlignment="1">
      <alignment vertical="center" wrapText="1"/>
    </xf>
    <xf numFmtId="0" fontId="30" fillId="0" borderId="9" xfId="2" applyFont="1" applyBorder="1" applyAlignment="1">
      <alignment vertical="center" wrapText="1"/>
    </xf>
    <xf numFmtId="0" fontId="55" fillId="8" borderId="9" xfId="2" applyFont="1" applyFill="1" applyBorder="1" applyAlignment="1">
      <alignment horizontal="center" vertical="center" wrapText="1"/>
    </xf>
    <xf numFmtId="0" fontId="55" fillId="8" borderId="14" xfId="2" applyFont="1" applyFill="1" applyBorder="1" applyAlignment="1">
      <alignment horizontal="center" vertical="center" wrapText="1"/>
    </xf>
    <xf numFmtId="0" fontId="55" fillId="8" borderId="12" xfId="2" applyFont="1" applyFill="1" applyBorder="1" applyAlignment="1">
      <alignment vertical="center"/>
    </xf>
    <xf numFmtId="0" fontId="55" fillId="8" borderId="11" xfId="2" applyFont="1" applyFill="1" applyBorder="1" applyAlignment="1">
      <alignment vertical="center"/>
    </xf>
    <xf numFmtId="0" fontId="55" fillId="8" borderId="10" xfId="2" applyFont="1" applyFill="1" applyBorder="1" applyAlignment="1">
      <alignment vertical="center"/>
    </xf>
    <xf numFmtId="0" fontId="34" fillId="0" borderId="0" xfId="2" applyFont="1" applyBorder="1" applyAlignment="1">
      <alignment vertical="center"/>
    </xf>
    <xf numFmtId="0" fontId="30" fillId="0" borderId="0" xfId="2" quotePrefix="1" applyFont="1" applyBorder="1" applyAlignment="1">
      <alignment vertical="center" wrapText="1"/>
    </xf>
    <xf numFmtId="0" fontId="30" fillId="0" borderId="0" xfId="0" applyFont="1" applyFill="1" applyBorder="1" applyAlignment="1">
      <alignment horizontal="center" vertical="center" wrapText="1"/>
    </xf>
    <xf numFmtId="0" fontId="30" fillId="0" borderId="0" xfId="0" quotePrefix="1" applyFont="1" applyFill="1" applyBorder="1" applyAlignment="1">
      <alignment vertical="center" wrapText="1"/>
    </xf>
    <xf numFmtId="0" fontId="30" fillId="0" borderId="0" xfId="2" applyFont="1" applyBorder="1" applyAlignment="1">
      <alignment vertical="center" wrapText="1"/>
    </xf>
    <xf numFmtId="0" fontId="55" fillId="0" borderId="0" xfId="2" applyFont="1" applyBorder="1" applyAlignment="1">
      <alignment vertical="center"/>
    </xf>
    <xf numFmtId="0" fontId="30" fillId="0" borderId="9" xfId="2" applyFont="1" applyBorder="1" applyAlignment="1">
      <alignment horizontal="left" vertical="center" wrapText="1"/>
    </xf>
    <xf numFmtId="0" fontId="31" fillId="0" borderId="9" xfId="2" applyFont="1" applyBorder="1" applyAlignment="1">
      <alignment horizontal="left" vertical="center" wrapText="1"/>
    </xf>
    <xf numFmtId="0" fontId="55" fillId="8" borderId="11" xfId="2" applyFont="1" applyFill="1" applyBorder="1" applyAlignment="1">
      <alignment horizontal="left" vertical="center"/>
    </xf>
    <xf numFmtId="0" fontId="55" fillId="8" borderId="10" xfId="2" applyFont="1" applyFill="1" applyBorder="1" applyAlignment="1">
      <alignment horizontal="left" vertical="center"/>
    </xf>
    <xf numFmtId="0" fontId="30" fillId="0" borderId="9" xfId="2" quotePrefix="1" applyFont="1" applyBorder="1" applyAlignment="1">
      <alignment horizontal="left" vertical="center" wrapText="1"/>
    </xf>
    <xf numFmtId="0" fontId="55" fillId="8" borderId="9" xfId="2" applyFont="1" applyFill="1" applyBorder="1" applyAlignment="1">
      <alignment horizontal="left" vertical="center"/>
    </xf>
    <xf numFmtId="0" fontId="55" fillId="0" borderId="64" xfId="2" quotePrefix="1" applyFont="1" applyBorder="1" applyAlignment="1">
      <alignment vertical="center" wrapText="1"/>
    </xf>
    <xf numFmtId="0" fontId="37" fillId="0" borderId="64" xfId="2" applyBorder="1" applyAlignment="1">
      <alignment vertical="center"/>
    </xf>
    <xf numFmtId="0" fontId="55" fillId="8" borderId="9" xfId="2" applyFont="1" applyFill="1" applyBorder="1" applyAlignment="1">
      <alignment horizontal="center" vertical="center"/>
    </xf>
    <xf numFmtId="0" fontId="55" fillId="3" borderId="9" xfId="2" applyFont="1" applyFill="1" applyBorder="1" applyAlignment="1">
      <alignment horizontal="center" vertical="center" wrapText="1"/>
    </xf>
    <xf numFmtId="0" fontId="55" fillId="9" borderId="64" xfId="2" applyFont="1" applyFill="1" applyBorder="1" applyAlignment="1">
      <alignment horizontal="center" vertical="center"/>
    </xf>
    <xf numFmtId="0" fontId="55" fillId="3" borderId="9" xfId="2" applyFont="1" applyFill="1" applyBorder="1" applyAlignment="1">
      <alignment horizontal="center" vertical="center"/>
    </xf>
    <xf numFmtId="0" fontId="55" fillId="9" borderId="14" xfId="2" applyFont="1" applyFill="1" applyBorder="1" applyAlignment="1">
      <alignment horizontal="center" vertical="center"/>
    </xf>
    <xf numFmtId="0" fontId="55" fillId="0" borderId="9" xfId="2" quotePrefix="1" applyFont="1" applyBorder="1" applyAlignment="1">
      <alignment vertical="center" wrapText="1"/>
    </xf>
    <xf numFmtId="15" fontId="29" fillId="0" borderId="9" xfId="1" applyNumberFormat="1" applyFont="1" applyBorder="1" applyAlignment="1">
      <alignment horizontal="left" vertical="center"/>
    </xf>
    <xf numFmtId="0" fontId="29" fillId="0" borderId="9" xfId="1" applyFont="1" applyBorder="1" applyAlignment="1">
      <alignment horizontal="left" vertical="center"/>
    </xf>
    <xf numFmtId="0" fontId="0" fillId="0" borderId="0" xfId="0" applyAlignment="1">
      <alignment vertical="center"/>
    </xf>
    <xf numFmtId="0" fontId="31" fillId="0" borderId="9" xfId="1" quotePrefix="1" applyFont="1" applyBorder="1" applyAlignment="1">
      <alignment horizontal="center" vertical="center"/>
    </xf>
    <xf numFmtId="0" fontId="31" fillId="0" borderId="9" xfId="1" applyFont="1" applyBorder="1" applyAlignment="1">
      <alignment horizontal="center" vertical="center"/>
    </xf>
    <xf numFmtId="0" fontId="29" fillId="0" borderId="9" xfId="1" applyFont="1" applyBorder="1" applyAlignment="1">
      <alignment horizontal="center" vertical="center" wrapText="1"/>
    </xf>
    <xf numFmtId="0" fontId="29" fillId="0" borderId="9" xfId="1" quotePrefix="1" applyFont="1" applyBorder="1" applyAlignment="1">
      <alignment horizontal="center" vertical="center"/>
    </xf>
    <xf numFmtId="0" fontId="0" fillId="0" borderId="0" xfId="0" applyAlignment="1">
      <alignment horizontal="center" vertical="center"/>
    </xf>
    <xf numFmtId="0" fontId="50" fillId="10" borderId="9" xfId="1" applyFont="1" applyFill="1" applyBorder="1" applyAlignment="1">
      <alignment horizontal="left" vertical="center"/>
    </xf>
    <xf numFmtId="0" fontId="0" fillId="0" borderId="0" xfId="0" applyAlignment="1">
      <alignment horizontal="left" vertical="center"/>
    </xf>
    <xf numFmtId="0" fontId="39" fillId="0" borderId="98" xfId="1" applyFont="1" applyBorder="1" applyAlignment="1">
      <alignment vertical="top"/>
    </xf>
    <xf numFmtId="15" fontId="28" fillId="0" borderId="9" xfId="1" applyNumberFormat="1" applyFont="1" applyBorder="1" applyAlignment="1">
      <alignment horizontal="left" vertical="center"/>
    </xf>
    <xf numFmtId="0" fontId="28" fillId="0" borderId="9" xfId="1" quotePrefix="1" applyFont="1" applyBorder="1" applyAlignment="1">
      <alignment horizontal="center" vertical="center"/>
    </xf>
    <xf numFmtId="0" fontId="28" fillId="0" borderId="9" xfId="1" applyFont="1" applyBorder="1" applyAlignment="1">
      <alignment horizontal="left" vertical="center" wrapText="1"/>
    </xf>
    <xf numFmtId="0" fontId="39" fillId="0" borderId="99" xfId="1" applyFont="1" applyBorder="1" applyAlignment="1">
      <alignment vertical="top"/>
    </xf>
    <xf numFmtId="0" fontId="39" fillId="0" borderId="100" xfId="1" applyFont="1" applyBorder="1"/>
    <xf numFmtId="0" fontId="39" fillId="0" borderId="101" xfId="1" applyFont="1" applyBorder="1"/>
    <xf numFmtId="0" fontId="28" fillId="0" borderId="9" xfId="1" applyFont="1" applyBorder="1" applyAlignment="1">
      <alignment horizontal="center" vertical="center" wrapText="1"/>
    </xf>
    <xf numFmtId="0" fontId="39" fillId="0" borderId="102" xfId="1" applyFont="1" applyBorder="1" applyAlignment="1">
      <alignment vertical="top"/>
    </xf>
    <xf numFmtId="0" fontId="39" fillId="0" borderId="103" xfId="1" applyFont="1" applyBorder="1" applyAlignment="1">
      <alignment vertical="top"/>
    </xf>
    <xf numFmtId="0" fontId="39" fillId="0" borderId="104" xfId="1" applyFont="1" applyBorder="1" applyAlignment="1">
      <alignment vertical="top"/>
    </xf>
    <xf numFmtId="0" fontId="40" fillId="0" borderId="109" xfId="1" applyFont="1" applyBorder="1" applyAlignment="1">
      <alignment horizontal="left"/>
    </xf>
    <xf numFmtId="0" fontId="40" fillId="0" borderId="47" xfId="1" applyFont="1" applyBorder="1" applyAlignment="1">
      <alignment horizontal="left"/>
    </xf>
    <xf numFmtId="0" fontId="39" fillId="0" borderId="47" xfId="1" applyFont="1" applyBorder="1"/>
    <xf numFmtId="0" fontId="39" fillId="0" borderId="110" xfId="1" applyFont="1" applyBorder="1"/>
    <xf numFmtId="0" fontId="39" fillId="0" borderId="109" xfId="1" applyFont="1" applyBorder="1" applyAlignment="1">
      <alignment vertical="top"/>
    </xf>
    <xf numFmtId="0" fontId="39" fillId="0" borderId="110" xfId="1" applyFont="1" applyBorder="1" applyAlignment="1">
      <alignment vertical="top"/>
    </xf>
    <xf numFmtId="0" fontId="46" fillId="5" borderId="0" xfId="1" applyFont="1" applyFill="1" applyBorder="1" applyAlignment="1">
      <alignment horizontal="center" vertical="top"/>
    </xf>
    <xf numFmtId="0" fontId="39" fillId="0" borderId="109" xfId="1" applyFont="1" applyBorder="1"/>
    <xf numFmtId="0" fontId="39" fillId="0" borderId="111" xfId="1" applyFont="1" applyBorder="1"/>
    <xf numFmtId="0" fontId="39" fillId="0" borderId="112" xfId="1" applyFont="1" applyBorder="1" applyAlignment="1">
      <alignment vertical="top"/>
    </xf>
    <xf numFmtId="0" fontId="39" fillId="0" borderId="114" xfId="1" applyFont="1" applyBorder="1" applyAlignment="1">
      <alignment vertical="top"/>
    </xf>
    <xf numFmtId="0" fontId="39" fillId="0" borderId="113" xfId="1" applyFont="1" applyBorder="1" applyAlignment="1">
      <alignment vertical="top"/>
    </xf>
    <xf numFmtId="0" fontId="39" fillId="0" borderId="114" xfId="1" applyFont="1" applyBorder="1"/>
    <xf numFmtId="0" fontId="39" fillId="0" borderId="113" xfId="1" applyFont="1" applyBorder="1"/>
    <xf numFmtId="0" fontId="39" fillId="0" borderId="44" xfId="1" applyFont="1" applyBorder="1"/>
    <xf numFmtId="0" fontId="39" fillId="0" borderId="115" xfId="1" applyFont="1" applyBorder="1"/>
    <xf numFmtId="0" fontId="39" fillId="0" borderId="116" xfId="1" applyFont="1" applyBorder="1"/>
    <xf numFmtId="0" fontId="55" fillId="8" borderId="12" xfId="2" applyFont="1" applyFill="1" applyBorder="1" applyAlignment="1">
      <alignment horizontal="left" vertical="center"/>
    </xf>
    <xf numFmtId="0" fontId="55" fillId="8" borderId="11" xfId="2" applyFont="1" applyFill="1" applyBorder="1" applyAlignment="1">
      <alignment horizontal="left" vertical="center"/>
    </xf>
    <xf numFmtId="0" fontId="55" fillId="8" borderId="10" xfId="2" applyFont="1" applyFill="1" applyBorder="1" applyAlignment="1">
      <alignment horizontal="left" vertical="center"/>
    </xf>
    <xf numFmtId="0" fontId="33" fillId="0" borderId="9" xfId="2" applyFont="1" applyBorder="1" applyAlignment="1">
      <alignment horizontal="left" vertical="center"/>
    </xf>
    <xf numFmtId="0" fontId="33" fillId="0" borderId="9" xfId="2" applyFont="1" applyBorder="1" applyAlignment="1">
      <alignment horizontal="left" vertical="center" wrapText="1"/>
    </xf>
    <xf numFmtId="0" fontId="27" fillId="0" borderId="9" xfId="2" quotePrefix="1" applyFont="1" applyBorder="1" applyAlignment="1">
      <alignment vertical="center" wrapText="1"/>
    </xf>
    <xf numFmtId="0" fontId="27" fillId="0" borderId="9" xfId="2" applyFont="1" applyBorder="1" applyAlignment="1">
      <alignment horizontal="left" vertical="center" wrapText="1"/>
    </xf>
    <xf numFmtId="0" fontId="33" fillId="0" borderId="9" xfId="0" applyFont="1" applyBorder="1" applyAlignment="1">
      <alignment horizontal="center" vertical="center"/>
    </xf>
    <xf numFmtId="0" fontId="27" fillId="0" borderId="9" xfId="2" applyFont="1" applyBorder="1" applyAlignment="1">
      <alignment horizontal="center" vertical="center" wrapText="1"/>
    </xf>
    <xf numFmtId="0" fontId="27" fillId="0" borderId="64" xfId="2" applyFont="1" applyBorder="1" applyAlignment="1">
      <alignment vertical="center" wrapText="1"/>
    </xf>
    <xf numFmtId="0" fontId="34" fillId="0" borderId="9" xfId="2" applyFont="1" applyBorder="1" applyAlignment="1">
      <alignment horizontal="left" vertical="center" wrapText="1"/>
    </xf>
    <xf numFmtId="0" fontId="27" fillId="0" borderId="9" xfId="0" applyFont="1" applyBorder="1" applyAlignment="1">
      <alignment horizontal="left" vertical="center"/>
    </xf>
    <xf numFmtId="0" fontId="27" fillId="0" borderId="9" xfId="2" quotePrefix="1" applyFont="1" applyBorder="1" applyAlignment="1">
      <alignment horizontal="left" vertical="center" wrapText="1"/>
    </xf>
    <xf numFmtId="0" fontId="34" fillId="11" borderId="9" xfId="2" applyFont="1" applyFill="1" applyBorder="1" applyAlignment="1">
      <alignment horizontal="center" vertical="center" wrapText="1"/>
    </xf>
    <xf numFmtId="0" fontId="33" fillId="0" borderId="9" xfId="2" applyFont="1" applyBorder="1" applyAlignment="1">
      <alignment horizontal="center" vertical="center"/>
    </xf>
    <xf numFmtId="0" fontId="34" fillId="0" borderId="9" xfId="2" applyFont="1" applyFill="1" applyBorder="1" applyAlignment="1">
      <alignment horizontal="center" vertical="center" wrapText="1"/>
    </xf>
    <xf numFmtId="0" fontId="39" fillId="0" borderId="117" xfId="1" applyFont="1" applyBorder="1"/>
    <xf numFmtId="0" fontId="39" fillId="0" borderId="118" xfId="1" applyFont="1" applyBorder="1"/>
    <xf numFmtId="0" fontId="39" fillId="0" borderId="119" xfId="1" applyFont="1" applyBorder="1"/>
    <xf numFmtId="0" fontId="39" fillId="0" borderId="120" xfId="1" applyFont="1" applyBorder="1" applyAlignment="1">
      <alignment vertical="top"/>
    </xf>
    <xf numFmtId="0" fontId="39" fillId="0" borderId="121" xfId="1" applyFont="1" applyBorder="1"/>
    <xf numFmtId="0" fontId="39" fillId="0" borderId="115" xfId="1" applyFont="1" applyBorder="1" applyAlignment="1">
      <alignment vertical="top"/>
    </xf>
    <xf numFmtId="0" fontId="45" fillId="0" borderId="115" xfId="1" applyFont="1" applyBorder="1" applyAlignment="1">
      <alignment vertical="top"/>
    </xf>
    <xf numFmtId="0" fontId="39" fillId="0" borderId="83" xfId="1" applyFont="1" applyBorder="1"/>
    <xf numFmtId="0" fontId="39" fillId="0" borderId="122" xfId="1" applyFont="1" applyBorder="1"/>
    <xf numFmtId="0" fontId="39" fillId="0" borderId="123" xfId="1" applyFont="1" applyBorder="1"/>
    <xf numFmtId="0" fontId="39" fillId="0" borderId="124" xfId="1" applyFont="1" applyBorder="1"/>
    <xf numFmtId="0" fontId="39" fillId="0" borderId="125" xfId="1" applyFont="1" applyBorder="1"/>
    <xf numFmtId="0" fontId="39" fillId="0" borderId="126" xfId="1" applyFont="1" applyBorder="1" applyAlignment="1">
      <alignment vertical="top"/>
    </xf>
    <xf numFmtId="0" fontId="45" fillId="0" borderId="43" xfId="1" applyFont="1" applyBorder="1"/>
    <xf numFmtId="0" fontId="34" fillId="0" borderId="9" xfId="2" applyFont="1" applyBorder="1" applyAlignment="1">
      <alignment horizontal="center" vertical="center"/>
    </xf>
    <xf numFmtId="0" fontId="34" fillId="0" borderId="9" xfId="2" applyFont="1" applyBorder="1" applyAlignment="1">
      <alignment horizontal="center" vertical="center"/>
    </xf>
    <xf numFmtId="0" fontId="55" fillId="0" borderId="64" xfId="2" applyFont="1" applyBorder="1" applyAlignment="1">
      <alignment vertical="center" wrapText="1"/>
    </xf>
    <xf numFmtId="0" fontId="55" fillId="0" borderId="9" xfId="2" applyFont="1" applyBorder="1" applyAlignment="1">
      <alignment vertical="center" wrapText="1"/>
    </xf>
    <xf numFmtId="0" fontId="26" fillId="0" borderId="9" xfId="2" applyFont="1" applyBorder="1" applyAlignment="1">
      <alignment horizontal="center" vertical="center"/>
    </xf>
    <xf numFmtId="0" fontId="37" fillId="0" borderId="0" xfId="2" applyBorder="1" applyAlignment="1">
      <alignment horizontal="center" wrapText="1"/>
    </xf>
    <xf numFmtId="0" fontId="26" fillId="0" borderId="9" xfId="2" quotePrefix="1" applyFont="1" applyBorder="1" applyAlignment="1">
      <alignment vertical="center" wrapText="1"/>
    </xf>
    <xf numFmtId="0" fontId="26" fillId="0" borderId="9" xfId="1" applyFont="1" applyBorder="1" applyAlignment="1">
      <alignment horizontal="left" vertical="center" wrapText="1"/>
    </xf>
    <xf numFmtId="0" fontId="25" fillId="0" borderId="9" xfId="2" applyFont="1" applyBorder="1" applyAlignment="1">
      <alignment horizontal="left" vertical="center"/>
    </xf>
    <xf numFmtId="14" fontId="25" fillId="0" borderId="9" xfId="1" applyNumberFormat="1" applyFont="1" applyBorder="1" applyAlignment="1">
      <alignment horizontal="left" vertical="center"/>
    </xf>
    <xf numFmtId="0" fontId="25" fillId="0" borderId="9" xfId="1" quotePrefix="1" applyFont="1" applyBorder="1" applyAlignment="1">
      <alignment horizontal="center" vertical="center"/>
    </xf>
    <xf numFmtId="0" fontId="25" fillId="0" borderId="9" xfId="1" applyFont="1" applyBorder="1" applyAlignment="1">
      <alignment horizontal="left" vertical="center" wrapText="1"/>
    </xf>
    <xf numFmtId="0" fontId="27" fillId="0" borderId="9" xfId="2" quotePrefix="1" applyFont="1" applyBorder="1" applyAlignment="1">
      <alignment horizontal="left" vertical="center" wrapText="1"/>
    </xf>
    <xf numFmtId="0" fontId="22" fillId="0" borderId="9" xfId="1" applyFont="1" applyBorder="1" applyAlignment="1">
      <alignment horizontal="left" vertical="center"/>
    </xf>
    <xf numFmtId="0" fontId="22" fillId="0" borderId="9" xfId="1" quotePrefix="1" applyFont="1" applyBorder="1" applyAlignment="1">
      <alignment horizontal="center" vertical="center"/>
    </xf>
    <xf numFmtId="0" fontId="22" fillId="0" borderId="9" xfId="1" applyFont="1" applyBorder="1" applyAlignment="1">
      <alignment horizontal="left" vertical="center" wrapText="1"/>
    </xf>
    <xf numFmtId="0" fontId="26" fillId="0" borderId="9" xfId="2" applyFont="1" applyBorder="1" applyAlignment="1">
      <alignment horizontal="center" vertical="center" wrapText="1"/>
    </xf>
    <xf numFmtId="0" fontId="21" fillId="0" borderId="9" xfId="2" quotePrefix="1" applyFont="1" applyBorder="1" applyAlignment="1">
      <alignment vertical="center" wrapText="1"/>
    </xf>
    <xf numFmtId="0" fontId="34" fillId="13" borderId="9" xfId="2" applyFont="1" applyFill="1" applyBorder="1" applyAlignment="1">
      <alignment horizontal="center" vertical="center" wrapText="1"/>
    </xf>
    <xf numFmtId="0" fontId="55" fillId="13" borderId="9" xfId="2" applyFont="1" applyFill="1" applyBorder="1" applyAlignment="1">
      <alignment horizontal="center" vertical="center" wrapText="1"/>
    </xf>
    <xf numFmtId="0" fontId="34" fillId="13" borderId="9" xfId="2" applyFont="1" applyFill="1" applyBorder="1" applyAlignment="1">
      <alignment horizontal="center" vertical="center"/>
    </xf>
    <xf numFmtId="0" fontId="20" fillId="0" borderId="9" xfId="1" applyFont="1" applyBorder="1" applyAlignment="1">
      <alignment horizontal="left" vertical="center"/>
    </xf>
    <xf numFmtId="0" fontId="20" fillId="0" borderId="9" xfId="1" quotePrefix="1" applyFont="1" applyBorder="1" applyAlignment="1">
      <alignment horizontal="center" vertical="center"/>
    </xf>
    <xf numFmtId="0" fontId="20" fillId="0" borderId="9" xfId="1" applyFont="1" applyBorder="1" applyAlignment="1">
      <alignment horizontal="left" vertical="center" wrapText="1"/>
    </xf>
    <xf numFmtId="0" fontId="20" fillId="0" borderId="9" xfId="1" quotePrefix="1" applyFont="1" applyBorder="1" applyAlignment="1">
      <alignment horizontal="left" vertical="center" wrapText="1"/>
    </xf>
    <xf numFmtId="0" fontId="20" fillId="0" borderId="9" xfId="1" applyFont="1" applyBorder="1" applyAlignment="1">
      <alignment horizontal="center" vertical="center" wrapText="1"/>
    </xf>
    <xf numFmtId="0" fontId="19" fillId="0" borderId="0" xfId="3"/>
    <xf numFmtId="0" fontId="19" fillId="3" borderId="0" xfId="3" applyFill="1" applyAlignment="1">
      <alignment horizontal="center"/>
    </xf>
    <xf numFmtId="0" fontId="19" fillId="3" borderId="0" xfId="3" applyFill="1"/>
    <xf numFmtId="0" fontId="19" fillId="14" borderId="0" xfId="3" applyFill="1"/>
    <xf numFmtId="0" fontId="19" fillId="5" borderId="0" xfId="3" applyFill="1"/>
    <xf numFmtId="0" fontId="19" fillId="5" borderId="9" xfId="3" applyFill="1" applyBorder="1" applyAlignment="1">
      <alignment horizontal="center" vertical="top"/>
    </xf>
    <xf numFmtId="0" fontId="19" fillId="5" borderId="9" xfId="3" applyFill="1" applyBorder="1" applyAlignment="1">
      <alignment horizontal="center" vertical="top" wrapText="1"/>
    </xf>
    <xf numFmtId="0" fontId="19" fillId="0" borderId="9" xfId="3" applyBorder="1"/>
    <xf numFmtId="0" fontId="19" fillId="3" borderId="9" xfId="3" applyFill="1" applyBorder="1"/>
    <xf numFmtId="0" fontId="18" fillId="0" borderId="9" xfId="1" applyFont="1" applyBorder="1" applyAlignment="1">
      <alignment horizontal="left" vertical="center"/>
    </xf>
    <xf numFmtId="0" fontId="18" fillId="0" borderId="9" xfId="1" applyFont="1" applyBorder="1" applyAlignment="1">
      <alignment horizontal="center" vertical="center" wrapText="1"/>
    </xf>
    <xf numFmtId="0" fontId="18" fillId="0" borderId="9" xfId="1" applyFont="1" applyBorder="1" applyAlignment="1">
      <alignment horizontal="left" vertical="center" wrapText="1"/>
    </xf>
    <xf numFmtId="0" fontId="15" fillId="0" borderId="9" xfId="1" applyFont="1" applyBorder="1" applyAlignment="1">
      <alignment horizontal="left" vertical="center"/>
    </xf>
    <xf numFmtId="0" fontId="15" fillId="0" borderId="9" xfId="1" applyFont="1" applyBorder="1" applyAlignment="1">
      <alignment horizontal="center" vertical="center" wrapText="1"/>
    </xf>
    <xf numFmtId="0" fontId="15" fillId="0" borderId="9" xfId="1" applyFont="1" applyBorder="1" applyAlignment="1">
      <alignment horizontal="left" vertical="center" wrapText="1"/>
    </xf>
    <xf numFmtId="0" fontId="14" fillId="0" borderId="9" xfId="1" applyFont="1" applyBorder="1" applyAlignment="1">
      <alignment horizontal="left" vertical="center" wrapText="1"/>
    </xf>
    <xf numFmtId="0" fontId="55" fillId="9" borderId="64" xfId="2" applyFont="1" applyFill="1" applyBorder="1" applyAlignment="1">
      <alignment horizontal="center" vertical="center"/>
    </xf>
    <xf numFmtId="0" fontId="55" fillId="9" borderId="14" xfId="2" applyFont="1" applyFill="1" applyBorder="1" applyAlignment="1">
      <alignment horizontal="center" vertical="center"/>
    </xf>
    <xf numFmtId="0" fontId="13" fillId="0" borderId="9" xfId="1" applyFont="1" applyBorder="1" applyAlignment="1">
      <alignment horizontal="left" vertical="center"/>
    </xf>
    <xf numFmtId="0" fontId="12" fillId="0" borderId="9" xfId="1" applyFont="1"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50" fillId="0" borderId="0" xfId="0" applyFont="1" applyAlignment="1">
      <alignment horizontal="left" vertical="center"/>
    </xf>
    <xf numFmtId="0" fontId="50" fillId="0" borderId="0" xfId="0" applyFont="1" applyAlignment="1">
      <alignment horizontal="left" vertical="center" wrapText="1"/>
    </xf>
    <xf numFmtId="0" fontId="37" fillId="0" borderId="0" xfId="2" applyAlignment="1">
      <alignment vertical="center" wrapText="1"/>
    </xf>
    <xf numFmtId="0" fontId="37" fillId="0" borderId="0" xfId="2" applyAlignment="1">
      <alignment horizontal="left" vertical="center" wrapText="1"/>
    </xf>
    <xf numFmtId="0" fontId="11" fillId="0" borderId="9" xfId="1" applyFont="1" applyBorder="1" applyAlignment="1">
      <alignment horizontal="left" vertical="center"/>
    </xf>
    <xf numFmtId="0" fontId="11" fillId="0" borderId="9" xfId="1" applyFont="1" applyBorder="1" applyAlignment="1">
      <alignment horizontal="left" vertical="center" wrapText="1"/>
    </xf>
    <xf numFmtId="0" fontId="10" fillId="0" borderId="9" xfId="1" applyFont="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horizontal="center" vertical="center" wrapText="1"/>
    </xf>
    <xf numFmtId="0" fontId="39" fillId="0" borderId="0" xfId="5" applyFont="1"/>
    <xf numFmtId="0" fontId="39" fillId="0" borderId="25" xfId="5" applyFont="1" applyBorder="1" applyAlignment="1">
      <alignment vertical="top" wrapText="1"/>
    </xf>
    <xf numFmtId="0" fontId="39" fillId="0" borderId="24" xfId="5" applyFont="1" applyBorder="1" applyAlignment="1">
      <alignment vertical="top"/>
    </xf>
    <xf numFmtId="0" fontId="39" fillId="0" borderId="24" xfId="5" applyFont="1" applyBorder="1" applyAlignment="1">
      <alignment vertical="top" wrapText="1"/>
    </xf>
    <xf numFmtId="0" fontId="39" fillId="0" borderId="23" xfId="5" applyFont="1" applyBorder="1" applyAlignment="1">
      <alignment vertical="top" wrapText="1"/>
    </xf>
    <xf numFmtId="0" fontId="39" fillId="0" borderId="22" xfId="5" applyFont="1" applyBorder="1" applyAlignment="1">
      <alignment vertical="top" wrapText="1"/>
    </xf>
    <xf numFmtId="0" fontId="39" fillId="0" borderId="0" xfId="5" applyFont="1" applyAlignment="1">
      <alignment vertical="top" wrapText="1"/>
    </xf>
    <xf numFmtId="0" fontId="39" fillId="0" borderId="21" xfId="5" applyFont="1" applyBorder="1" applyAlignment="1">
      <alignment vertical="top" wrapText="1"/>
    </xf>
    <xf numFmtId="0" fontId="39" fillId="0" borderId="22" xfId="5" applyFont="1" applyBorder="1"/>
    <xf numFmtId="0" fontId="39" fillId="0" borderId="21" xfId="5" applyFont="1" applyBorder="1"/>
    <xf numFmtId="0" fontId="39" fillId="0" borderId="20" xfId="5" applyFont="1" applyBorder="1"/>
    <xf numFmtId="0" fontId="43" fillId="0" borderId="0" xfId="5" applyFont="1"/>
    <xf numFmtId="0" fontId="42" fillId="0" borderId="0" xfId="5" applyFont="1"/>
    <xf numFmtId="0" fontId="41" fillId="0" borderId="0" xfId="5" applyFont="1"/>
    <xf numFmtId="0" fontId="39" fillId="0" borderId="19" xfId="5" applyFont="1" applyBorder="1"/>
    <xf numFmtId="0" fontId="39" fillId="2" borderId="9" xfId="5" applyFont="1" applyFill="1" applyBorder="1"/>
    <xf numFmtId="0" fontId="39" fillId="0" borderId="9" xfId="5" applyFont="1" applyBorder="1" applyAlignment="1">
      <alignment horizontal="center" vertical="center"/>
    </xf>
    <xf numFmtId="0" fontId="39" fillId="0" borderId="2" xfId="5" applyFont="1" applyBorder="1" applyAlignment="1">
      <alignment horizontal="center" vertical="center"/>
    </xf>
    <xf numFmtId="0" fontId="62" fillId="0" borderId="30" xfId="5" applyFont="1" applyBorder="1"/>
    <xf numFmtId="0" fontId="39" fillId="0" borderId="29" xfId="5" applyFont="1" applyBorder="1"/>
    <xf numFmtId="0" fontId="39" fillId="0" borderId="28" xfId="5" applyFont="1" applyBorder="1"/>
    <xf numFmtId="0" fontId="39" fillId="0" borderId="30" xfId="5" applyFont="1" applyBorder="1"/>
    <xf numFmtId="0" fontId="40" fillId="0" borderId="29" xfId="5" applyFont="1" applyBorder="1"/>
    <xf numFmtId="0" fontId="64" fillId="0" borderId="0" xfId="0" applyFont="1"/>
    <xf numFmtId="0" fontId="40" fillId="0" borderId="0" xfId="5" applyFont="1"/>
    <xf numFmtId="0" fontId="67" fillId="0" borderId="0" xfId="0" applyFont="1"/>
    <xf numFmtId="0" fontId="69" fillId="0" borderId="16" xfId="6" applyFont="1" applyBorder="1"/>
    <xf numFmtId="0" fontId="39" fillId="0" borderId="16" xfId="5" applyFont="1" applyBorder="1"/>
    <xf numFmtId="0" fontId="39" fillId="0" borderId="33" xfId="5" applyFont="1" applyBorder="1"/>
    <xf numFmtId="0" fontId="39" fillId="0" borderId="26" xfId="5" applyFont="1" applyBorder="1"/>
    <xf numFmtId="0" fontId="39" fillId="0" borderId="23" xfId="5" applyFont="1" applyBorder="1"/>
    <xf numFmtId="0" fontId="39" fillId="0" borderId="53" xfId="5" applyFont="1" applyBorder="1"/>
    <xf numFmtId="0" fontId="39" fillId="0" borderId="15" xfId="5" applyFont="1" applyBorder="1"/>
    <xf numFmtId="0" fontId="39" fillId="0" borderId="24" xfId="5" applyFont="1" applyBorder="1"/>
    <xf numFmtId="0" fontId="39" fillId="0" borderId="6" xfId="5" applyFont="1" applyBorder="1"/>
    <xf numFmtId="0" fontId="39" fillId="0" borderId="127" xfId="5" applyFont="1" applyBorder="1"/>
    <xf numFmtId="0" fontId="39" fillId="0" borderId="25" xfId="5" applyFont="1" applyBorder="1"/>
    <xf numFmtId="0" fontId="40" fillId="0" borderId="21" xfId="5" applyFont="1" applyBorder="1"/>
    <xf numFmtId="0" fontId="40" fillId="0" borderId="22" xfId="5" applyFont="1" applyBorder="1"/>
    <xf numFmtId="0" fontId="52" fillId="0" borderId="22" xfId="5" applyFont="1" applyBorder="1"/>
    <xf numFmtId="0" fontId="51" fillId="0" borderId="22" xfId="5" applyFont="1" applyBorder="1"/>
    <xf numFmtId="0" fontId="39" fillId="0" borderId="7" xfId="5" applyFont="1" applyBorder="1"/>
    <xf numFmtId="0" fontId="39" fillId="0" borderId="5" xfId="5" applyFont="1" applyBorder="1"/>
    <xf numFmtId="0" fontId="71" fillId="0" borderId="0" xfId="0" applyFont="1"/>
    <xf numFmtId="0" fontId="40" fillId="22" borderId="9" xfId="0" applyFont="1" applyFill="1" applyBorder="1" applyAlignment="1">
      <alignment horizontal="center" vertical="center"/>
    </xf>
    <xf numFmtId="0" fontId="40" fillId="8" borderId="9" xfId="0" applyFont="1" applyFill="1" applyBorder="1" applyAlignment="1">
      <alignment horizontal="center" vertical="center"/>
    </xf>
    <xf numFmtId="0" fontId="39" fillId="0" borderId="9" xfId="0" applyFont="1" applyBorder="1" applyAlignment="1">
      <alignment vertical="center"/>
    </xf>
    <xf numFmtId="0" fontId="39" fillId="0" borderId="9" xfId="0" applyFont="1" applyBorder="1" applyAlignment="1">
      <alignment horizontal="left" vertical="center"/>
    </xf>
    <xf numFmtId="0" fontId="39" fillId="0" borderId="9" xfId="0" applyFont="1" applyBorder="1" applyAlignment="1">
      <alignment horizontal="left" vertical="center" wrapText="1"/>
    </xf>
    <xf numFmtId="0" fontId="72" fillId="0" borderId="0" xfId="0" quotePrefix="1" applyFont="1"/>
    <xf numFmtId="0" fontId="39" fillId="0" borderId="9" xfId="0" applyFont="1" applyFill="1" applyBorder="1" applyAlignment="1">
      <alignment vertical="center"/>
    </xf>
    <xf numFmtId="0" fontId="65" fillId="0" borderId="0" xfId="0" applyFont="1" applyFill="1" applyBorder="1" applyAlignment="1">
      <alignment vertical="center"/>
    </xf>
    <xf numFmtId="0" fontId="39" fillId="0" borderId="0" xfId="5" applyFont="1" applyFill="1"/>
    <xf numFmtId="0" fontId="64" fillId="0" borderId="0" xfId="0" applyFont="1" applyFill="1" applyBorder="1"/>
    <xf numFmtId="0" fontId="39" fillId="0" borderId="0" xfId="0" applyFont="1" applyFill="1" applyBorder="1"/>
    <xf numFmtId="0" fontId="39" fillId="0" borderId="0" xfId="5" applyFont="1" applyFill="1" applyBorder="1"/>
    <xf numFmtId="0" fontId="63" fillId="0" borderId="0" xfId="0" applyFont="1" applyFill="1" applyBorder="1"/>
    <xf numFmtId="0" fontId="65" fillId="0" borderId="0" xfId="0" applyFont="1" applyFill="1" applyBorder="1" applyAlignment="1"/>
    <xf numFmtId="0" fontId="67" fillId="0" borderId="0" xfId="0" applyFont="1" applyFill="1" applyBorder="1"/>
    <xf numFmtId="0" fontId="64" fillId="0" borderId="0" xfId="0" applyFont="1" applyFill="1" applyBorder="1" applyAlignment="1">
      <alignment horizontal="center"/>
    </xf>
    <xf numFmtId="0" fontId="65" fillId="0" borderId="0" xfId="0" applyFont="1" applyFill="1" applyBorder="1" applyAlignment="1">
      <alignment horizontal="right"/>
    </xf>
    <xf numFmtId="0" fontId="65" fillId="0" borderId="0" xfId="5" applyFont="1" applyFill="1" applyBorder="1"/>
    <xf numFmtId="0" fontId="65" fillId="0" borderId="0" xfId="0" applyFont="1" applyFill="1" applyBorder="1"/>
    <xf numFmtId="0" fontId="39" fillId="0" borderId="0" xfId="5" applyFont="1" applyBorder="1"/>
    <xf numFmtId="0" fontId="40" fillId="0" borderId="0" xfId="5" applyFont="1" applyBorder="1"/>
    <xf numFmtId="0" fontId="63" fillId="0" borderId="0" xfId="0" applyFont="1" applyBorder="1"/>
    <xf numFmtId="0" fontId="64" fillId="0" borderId="0" xfId="0" applyFont="1" applyBorder="1"/>
    <xf numFmtId="0" fontId="39" fillId="0" borderId="0" xfId="0" applyFont="1" applyBorder="1"/>
    <xf numFmtId="0" fontId="67" fillId="0" borderId="0" xfId="0" applyFont="1" applyBorder="1"/>
    <xf numFmtId="0" fontId="64" fillId="0" borderId="0" xfId="0" applyFont="1" applyBorder="1" applyAlignment="1">
      <alignment horizontal="center"/>
    </xf>
    <xf numFmtId="0" fontId="65" fillId="0" borderId="0" xfId="0" applyFont="1" applyBorder="1" applyAlignment="1">
      <alignment horizontal="right"/>
    </xf>
    <xf numFmtId="0" fontId="65" fillId="0" borderId="0" xfId="0" applyFont="1" applyBorder="1"/>
    <xf numFmtId="0" fontId="68" fillId="0" borderId="0" xfId="5" applyFont="1" applyBorder="1"/>
    <xf numFmtId="0" fontId="65" fillId="0" borderId="19" xfId="0" applyFont="1" applyFill="1" applyBorder="1" applyAlignment="1">
      <alignment vertical="center"/>
    </xf>
    <xf numFmtId="0" fontId="66" fillId="0" borderId="0" xfId="0" applyFont="1" applyBorder="1"/>
    <xf numFmtId="0" fontId="40" fillId="0" borderId="0" xfId="5" applyFont="1" applyBorder="1" applyAlignment="1">
      <alignment vertical="top" textRotation="90"/>
    </xf>
    <xf numFmtId="0" fontId="50" fillId="0" borderId="0" xfId="5" applyFont="1" applyBorder="1"/>
    <xf numFmtId="0" fontId="39" fillId="0" borderId="0" xfId="5" quotePrefix="1" applyFont="1" applyBorder="1"/>
    <xf numFmtId="0" fontId="50" fillId="0" borderId="0" xfId="5" applyFont="1" applyBorder="1" applyAlignment="1">
      <alignment vertical="center"/>
    </xf>
    <xf numFmtId="0" fontId="39" fillId="0" borderId="0" xfId="5" quotePrefix="1" applyFont="1" applyBorder="1" applyAlignment="1">
      <alignment vertical="center"/>
    </xf>
    <xf numFmtId="0" fontId="39" fillId="0" borderId="0" xfId="5" applyFont="1" applyBorder="1" applyAlignment="1">
      <alignment vertical="center"/>
    </xf>
    <xf numFmtId="0" fontId="39" fillId="0" borderId="0" xfId="5" applyFont="1" applyBorder="1" applyAlignment="1">
      <alignment vertical="center" wrapText="1"/>
    </xf>
    <xf numFmtId="0" fontId="70" fillId="0" borderId="0" xfId="0" applyFont="1" applyBorder="1"/>
    <xf numFmtId="0" fontId="39" fillId="0" borderId="0" xfId="0" quotePrefix="1" applyFont="1" applyBorder="1"/>
    <xf numFmtId="0" fontId="49" fillId="0" borderId="0" xfId="5" applyFont="1" applyBorder="1"/>
    <xf numFmtId="0" fontId="39" fillId="0" borderId="20" xfId="5" applyFont="1" applyFill="1" applyBorder="1"/>
    <xf numFmtId="0" fontId="39" fillId="0" borderId="9" xfId="0" applyFont="1" applyBorder="1" applyAlignment="1">
      <alignment horizontal="center" vertical="center"/>
    </xf>
    <xf numFmtId="0" fontId="39" fillId="0" borderId="9" xfId="0" applyFont="1" applyBorder="1" applyAlignment="1">
      <alignment horizontal="left" vertical="center"/>
    </xf>
    <xf numFmtId="0" fontId="39" fillId="0" borderId="0" xfId="0" applyFont="1"/>
    <xf numFmtId="0" fontId="66" fillId="0" borderId="0" xfId="0" applyFont="1"/>
    <xf numFmtId="0" fontId="40" fillId="0" borderId="9" xfId="0" applyFont="1" applyBorder="1" applyAlignment="1">
      <alignment horizontal="center" vertical="center"/>
    </xf>
    <xf numFmtId="0" fontId="39" fillId="0" borderId="0" xfId="1" applyFont="1" applyBorder="1" applyAlignment="1">
      <alignment vertical="top"/>
    </xf>
    <xf numFmtId="0" fontId="39" fillId="0" borderId="0" xfId="1" applyFont="1" applyBorder="1"/>
    <xf numFmtId="0" fontId="39" fillId="0" borderId="42" xfId="1" applyFont="1" applyBorder="1"/>
    <xf numFmtId="0" fontId="39" fillId="0" borderId="40" xfId="1" applyFont="1" applyBorder="1"/>
    <xf numFmtId="0" fontId="39" fillId="0" borderId="25" xfId="1" applyFont="1" applyBorder="1"/>
    <xf numFmtId="0" fontId="39" fillId="0" borderId="23" xfId="1" applyFont="1" applyBorder="1"/>
    <xf numFmtId="0" fontId="39" fillId="0" borderId="33" xfId="1" applyFont="1" applyBorder="1"/>
    <xf numFmtId="0" fontId="39" fillId="0" borderId="0" xfId="1" quotePrefix="1" applyFont="1"/>
    <xf numFmtId="0" fontId="9" fillId="0" borderId="9" xfId="1" applyFont="1" applyBorder="1" applyAlignment="1">
      <alignment horizontal="left" vertical="center" wrapText="1"/>
    </xf>
    <xf numFmtId="0" fontId="8" fillId="3" borderId="9" xfId="3" applyFont="1" applyFill="1" applyBorder="1"/>
    <xf numFmtId="0" fontId="7" fillId="3" borderId="9" xfId="3" applyFont="1" applyFill="1" applyBorder="1"/>
    <xf numFmtId="0" fontId="50" fillId="0" borderId="21" xfId="1" applyFont="1" applyBorder="1" applyAlignment="1">
      <alignment vertical="center"/>
    </xf>
    <xf numFmtId="0" fontId="64" fillId="0" borderId="9" xfId="0" applyFont="1" applyBorder="1" applyAlignment="1">
      <alignment horizontal="center" vertical="center"/>
    </xf>
    <xf numFmtId="0" fontId="0" fillId="0" borderId="9" xfId="0" applyBorder="1" applyAlignment="1">
      <alignment horizontal="center" vertical="center"/>
    </xf>
    <xf numFmtId="0" fontId="6" fillId="0" borderId="9" xfId="1" applyFont="1" applyBorder="1" applyAlignment="1">
      <alignment horizontal="center" vertical="center" wrapText="1"/>
    </xf>
    <xf numFmtId="0" fontId="33" fillId="0" borderId="0" xfId="0" applyFont="1" applyBorder="1" applyAlignment="1">
      <alignment horizontal="center" vertical="center"/>
    </xf>
    <xf numFmtId="0" fontId="33" fillId="0" borderId="0" xfId="0" applyFont="1" applyBorder="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5" fillId="0" borderId="9" xfId="2" applyFont="1" applyBorder="1" applyAlignment="1">
      <alignment horizontal="left" vertical="center" wrapText="1"/>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9" xfId="0" applyFont="1" applyBorder="1" applyAlignment="1">
      <alignment horizontal="left" vertical="center"/>
    </xf>
    <xf numFmtId="0" fontId="5" fillId="0" borderId="9" xfId="0" applyFont="1" applyBorder="1" applyAlignment="1">
      <alignment horizontal="left" vertical="center" wrapText="1"/>
    </xf>
    <xf numFmtId="0" fontId="5" fillId="0" borderId="0" xfId="0" applyFont="1" applyBorder="1" applyAlignment="1">
      <alignment horizontal="left" vertical="center"/>
    </xf>
    <xf numFmtId="0" fontId="4" fillId="0" borderId="9" xfId="0" applyFont="1" applyBorder="1" applyAlignment="1">
      <alignment horizontal="center" vertical="center" wrapText="1"/>
    </xf>
    <xf numFmtId="0" fontId="74" fillId="0" borderId="0" xfId="0" applyFont="1" applyAlignment="1">
      <alignment wrapText="1"/>
    </xf>
    <xf numFmtId="0" fontId="74" fillId="0" borderId="0" xfId="0" applyFont="1" applyAlignment="1">
      <alignment horizontal="left"/>
    </xf>
    <xf numFmtId="0" fontId="74" fillId="0" borderId="0" xfId="0" applyFont="1"/>
    <xf numFmtId="0" fontId="73" fillId="10" borderId="9" xfId="0" applyFont="1" applyFill="1" applyBorder="1" applyAlignment="1">
      <alignment horizontal="left" vertical="center" wrapText="1"/>
    </xf>
    <xf numFmtId="0" fontId="73" fillId="10" borderId="9" xfId="0" applyFont="1" applyFill="1" applyBorder="1" applyAlignment="1">
      <alignment horizontal="left" vertical="center"/>
    </xf>
    <xf numFmtId="0" fontId="73" fillId="11" borderId="9" xfId="0" applyFont="1" applyFill="1" applyBorder="1" applyAlignment="1">
      <alignment horizontal="left" vertical="center" wrapText="1"/>
    </xf>
    <xf numFmtId="0" fontId="74" fillId="0" borderId="9" xfId="0" applyFont="1" applyBorder="1" applyAlignment="1">
      <alignment horizontal="center" vertical="center"/>
    </xf>
    <xf numFmtId="0" fontId="76" fillId="0" borderId="9" xfId="0" applyFont="1" applyBorder="1" applyAlignment="1">
      <alignment horizontal="center" vertical="center"/>
    </xf>
    <xf numFmtId="6" fontId="76" fillId="0" borderId="9" xfId="0" quotePrefix="1" applyNumberFormat="1" applyFont="1" applyBorder="1" applyAlignment="1">
      <alignment horizontal="left" vertical="center"/>
    </xf>
    <xf numFmtId="0" fontId="76" fillId="0" borderId="9" xfId="0" applyFont="1" applyBorder="1" applyAlignment="1">
      <alignment vertical="top"/>
    </xf>
    <xf numFmtId="0" fontId="76" fillId="0" borderId="9" xfId="0" applyFont="1" applyBorder="1" applyAlignment="1">
      <alignment horizontal="left" vertical="center" wrapText="1"/>
    </xf>
    <xf numFmtId="6" fontId="76" fillId="0" borderId="9" xfId="0" applyNumberFormat="1" applyFont="1" applyBorder="1" applyAlignment="1">
      <alignment horizontal="left" vertical="center"/>
    </xf>
    <xf numFmtId="0" fontId="76" fillId="0" borderId="9" xfId="0" applyFont="1" applyBorder="1" applyAlignment="1">
      <alignment horizontal="left" wrapText="1"/>
    </xf>
    <xf numFmtId="0" fontId="74" fillId="0" borderId="9" xfId="0" applyFont="1" applyBorder="1" applyAlignment="1">
      <alignment wrapText="1"/>
    </xf>
    <xf numFmtId="0" fontId="76" fillId="0" borderId="9" xfId="0" applyFont="1" applyBorder="1" applyAlignment="1">
      <alignment horizontal="left" vertical="center"/>
    </xf>
    <xf numFmtId="0" fontId="76" fillId="0" borderId="9" xfId="0" quotePrefix="1" applyFont="1" applyBorder="1" applyAlignment="1">
      <alignment horizontal="left" vertical="center"/>
    </xf>
    <xf numFmtId="0" fontId="73" fillId="11" borderId="9" xfId="4" applyFont="1" applyFill="1" applyBorder="1" applyAlignment="1">
      <alignment horizontal="left" vertical="center" wrapText="1"/>
    </xf>
    <xf numFmtId="0" fontId="76" fillId="0" borderId="9" xfId="4" applyFont="1" applyBorder="1" applyAlignment="1">
      <alignment horizontal="center" vertical="center"/>
    </xf>
    <xf numFmtId="0" fontId="76" fillId="0" borderId="9" xfId="4" applyFont="1" applyBorder="1" applyAlignment="1">
      <alignment horizontal="left" vertical="center"/>
    </xf>
    <xf numFmtId="0" fontId="76" fillId="0" borderId="9" xfId="4" quotePrefix="1" applyFont="1" applyBorder="1" applyAlignment="1">
      <alignment horizontal="left" vertical="center"/>
    </xf>
    <xf numFmtId="0" fontId="76" fillId="0" borderId="9" xfId="4" applyFont="1" applyBorder="1" applyAlignment="1">
      <alignment vertical="top"/>
    </xf>
    <xf numFmtId="0" fontId="76" fillId="0" borderId="9" xfId="0" applyFont="1" applyBorder="1" applyAlignment="1">
      <alignment vertical="center" wrapText="1"/>
    </xf>
    <xf numFmtId="0" fontId="74" fillId="0" borderId="9" xfId="0" applyFont="1" applyFill="1" applyBorder="1" applyAlignment="1">
      <alignment horizontal="center" vertical="center" wrapText="1"/>
    </xf>
    <xf numFmtId="0" fontId="77" fillId="0" borderId="9" xfId="0" applyFont="1" applyBorder="1" applyAlignment="1">
      <alignment horizontal="center" vertical="center"/>
    </xf>
    <xf numFmtId="0" fontId="77" fillId="0" borderId="9" xfId="0" applyFont="1" applyBorder="1" applyAlignment="1">
      <alignment vertical="center"/>
    </xf>
    <xf numFmtId="0" fontId="76" fillId="0" borderId="9" xfId="0" applyFont="1" applyFill="1" applyBorder="1" applyAlignment="1">
      <alignment horizontal="left" vertical="center" wrapText="1"/>
    </xf>
    <xf numFmtId="0" fontId="73" fillId="11" borderId="9" xfId="2" applyFont="1" applyFill="1" applyBorder="1" applyAlignment="1">
      <alignment horizontal="left" vertical="center" wrapText="1"/>
    </xf>
    <xf numFmtId="0" fontId="74" fillId="0" borderId="9" xfId="0" applyFont="1" applyFill="1" applyBorder="1" applyAlignment="1">
      <alignment horizontal="center" vertical="center"/>
    </xf>
    <xf numFmtId="0" fontId="76" fillId="0" borderId="9" xfId="2" applyFont="1" applyBorder="1" applyAlignment="1">
      <alignment horizontal="center" vertical="center"/>
    </xf>
    <xf numFmtId="0" fontId="76" fillId="0" borderId="9" xfId="2" applyFont="1" applyBorder="1" applyAlignment="1">
      <alignment vertical="center"/>
    </xf>
    <xf numFmtId="0" fontId="78" fillId="0" borderId="9" xfId="0" applyFont="1" applyBorder="1" applyAlignment="1">
      <alignment vertical="center"/>
    </xf>
    <xf numFmtId="0" fontId="74" fillId="0" borderId="10" xfId="0" applyFont="1" applyBorder="1" applyAlignment="1">
      <alignment horizontal="center" vertical="center"/>
    </xf>
    <xf numFmtId="0" fontId="76" fillId="0" borderId="0" xfId="0" applyFont="1" applyAlignment="1">
      <alignment horizontal="left" vertical="center"/>
    </xf>
    <xf numFmtId="0" fontId="76" fillId="0" borderId="0" xfId="0" applyFont="1" applyAlignment="1">
      <alignment horizontal="left" vertical="center" wrapText="1"/>
    </xf>
    <xf numFmtId="0" fontId="73" fillId="10" borderId="14" xfId="0" applyFont="1" applyFill="1" applyBorder="1" applyAlignment="1">
      <alignment horizontal="left" vertical="center" wrapText="1"/>
    </xf>
    <xf numFmtId="0" fontId="73" fillId="10" borderId="14" xfId="0" applyFont="1" applyFill="1" applyBorder="1" applyAlignment="1">
      <alignment horizontal="left" vertical="center"/>
    </xf>
    <xf numFmtId="0" fontId="76" fillId="0" borderId="9" xfId="4" applyFont="1" applyBorder="1" applyAlignment="1">
      <alignment horizontal="left" vertical="center" wrapText="1"/>
    </xf>
    <xf numFmtId="0" fontId="76" fillId="0" borderId="9" xfId="0" quotePrefix="1" applyFont="1" applyBorder="1" applyAlignment="1">
      <alignment horizontal="left" vertical="center" wrapText="1"/>
    </xf>
    <xf numFmtId="0" fontId="74" fillId="0" borderId="9" xfId="0" applyFont="1" applyBorder="1" applyAlignment="1">
      <alignment horizontal="left" vertical="top" wrapText="1"/>
    </xf>
    <xf numFmtId="0" fontId="74" fillId="0" borderId="9" xfId="0" applyFont="1" applyBorder="1" applyAlignment="1">
      <alignment horizontal="left" vertical="top"/>
    </xf>
    <xf numFmtId="0" fontId="76" fillId="0" borderId="9" xfId="4" applyFont="1" applyFill="1" applyBorder="1" applyAlignment="1">
      <alignment horizontal="left" vertical="center"/>
    </xf>
    <xf numFmtId="0" fontId="77" fillId="0" borderId="9" xfId="0" applyFont="1" applyFill="1" applyBorder="1" applyAlignment="1">
      <alignment horizontal="center" vertical="center"/>
    </xf>
    <xf numFmtId="0" fontId="76" fillId="0" borderId="9" xfId="4" quotePrefix="1" applyFont="1" applyFill="1" applyBorder="1" applyAlignment="1">
      <alignment horizontal="left" vertical="center"/>
    </xf>
    <xf numFmtId="0" fontId="78" fillId="0" borderId="9" xfId="0" applyFont="1" applyFill="1" applyBorder="1" applyAlignment="1">
      <alignment vertical="center"/>
    </xf>
    <xf numFmtId="0" fontId="76" fillId="0" borderId="9" xfId="0" applyFont="1" applyFill="1" applyBorder="1" applyAlignment="1">
      <alignment vertical="center" wrapText="1"/>
    </xf>
    <xf numFmtId="0" fontId="74" fillId="0" borderId="9" xfId="0" applyFont="1" applyFill="1" applyBorder="1" applyAlignment="1">
      <alignment wrapText="1"/>
    </xf>
    <xf numFmtId="0" fontId="74" fillId="0" borderId="10" xfId="0" applyFont="1" applyFill="1" applyBorder="1" applyAlignment="1">
      <alignment horizontal="center" vertical="center"/>
    </xf>
    <xf numFmtId="0" fontId="73" fillId="0" borderId="0" xfId="4" applyFont="1" applyBorder="1" applyAlignment="1">
      <alignment horizontal="left" vertical="center" wrapText="1"/>
    </xf>
    <xf numFmtId="0" fontId="76" fillId="0" borderId="0" xfId="4" applyFont="1" applyBorder="1" applyAlignment="1">
      <alignment horizontal="left" vertical="center"/>
    </xf>
    <xf numFmtId="0" fontId="76" fillId="0" borderId="0" xfId="4" quotePrefix="1" applyFont="1" applyBorder="1" applyAlignment="1">
      <alignment horizontal="left" vertical="center"/>
    </xf>
    <xf numFmtId="0" fontId="76" fillId="0" borderId="0" xfId="0" applyFont="1" applyBorder="1" applyAlignment="1">
      <alignment horizontal="left" vertical="center" wrapText="1"/>
    </xf>
    <xf numFmtId="0" fontId="76" fillId="0" borderId="9" xfId="0" applyFont="1" applyBorder="1" applyAlignment="1">
      <alignment vertical="center"/>
    </xf>
    <xf numFmtId="0" fontId="76" fillId="11" borderId="9" xfId="0" applyFont="1" applyFill="1" applyBorder="1" applyAlignment="1">
      <alignment horizontal="left" vertical="center"/>
    </xf>
    <xf numFmtId="0" fontId="76" fillId="24" borderId="9" xfId="0" applyFont="1" applyFill="1" applyBorder="1" applyAlignment="1">
      <alignment horizontal="left" vertical="center"/>
    </xf>
    <xf numFmtId="0" fontId="73" fillId="12" borderId="9" xfId="0" applyFont="1" applyFill="1" applyBorder="1" applyAlignment="1">
      <alignment horizontal="left" vertical="center"/>
    </xf>
    <xf numFmtId="0" fontId="73" fillId="12" borderId="9" xfId="0" applyFont="1" applyFill="1" applyBorder="1" applyAlignment="1">
      <alignment horizontal="left" vertical="center" wrapText="1"/>
    </xf>
    <xf numFmtId="0" fontId="73" fillId="24" borderId="9" xfId="0" applyFont="1" applyFill="1" applyBorder="1" applyAlignment="1">
      <alignment horizontal="left" vertical="center"/>
    </xf>
    <xf numFmtId="0" fontId="76" fillId="0" borderId="9" xfId="2" applyFont="1" applyBorder="1" applyAlignment="1">
      <alignment horizontal="left" vertical="center"/>
    </xf>
    <xf numFmtId="0" fontId="76" fillId="0" borderId="9" xfId="2" quotePrefix="1" applyFont="1" applyBorder="1" applyAlignment="1">
      <alignment horizontal="right" vertical="center"/>
    </xf>
    <xf numFmtId="0" fontId="76" fillId="11" borderId="9" xfId="2" applyFont="1" applyFill="1" applyBorder="1" applyAlignment="1">
      <alignment horizontal="left" vertical="center"/>
    </xf>
    <xf numFmtId="0" fontId="79" fillId="0" borderId="9" xfId="0" applyFont="1" applyBorder="1" applyAlignment="1">
      <alignment horizontal="left" wrapText="1"/>
    </xf>
    <xf numFmtId="49" fontId="74" fillId="0" borderId="9" xfId="0" applyNumberFormat="1" applyFont="1" applyBorder="1" applyAlignment="1">
      <alignment wrapText="1"/>
    </xf>
    <xf numFmtId="0" fontId="74" fillId="0" borderId="9" xfId="0" applyFont="1" applyBorder="1"/>
    <xf numFmtId="0" fontId="74" fillId="0" borderId="9" xfId="0" applyFont="1" applyBorder="1" applyAlignment="1">
      <alignment horizontal="left"/>
    </xf>
    <xf numFmtId="0" fontId="76" fillId="24" borderId="9" xfId="0" applyFont="1" applyFill="1" applyBorder="1" applyAlignment="1">
      <alignment horizontal="left" vertical="center" wrapText="1"/>
    </xf>
    <xf numFmtId="0" fontId="76" fillId="20" borderId="9" xfId="0" applyFont="1" applyFill="1" applyBorder="1" applyAlignment="1">
      <alignment horizontal="left" vertical="center"/>
    </xf>
    <xf numFmtId="0" fontId="76" fillId="20" borderId="9" xfId="0" applyFont="1" applyFill="1" applyBorder="1" applyAlignment="1">
      <alignment horizontal="left" vertical="center" wrapText="1"/>
    </xf>
    <xf numFmtId="0" fontId="73" fillId="20" borderId="9" xfId="0" applyFont="1" applyFill="1" applyBorder="1" applyAlignment="1">
      <alignment horizontal="left" vertical="center"/>
    </xf>
    <xf numFmtId="0" fontId="73" fillId="20" borderId="9" xfId="0" applyFont="1" applyFill="1" applyBorder="1" applyAlignment="1">
      <alignment horizontal="left" vertical="center" wrapText="1"/>
    </xf>
    <xf numFmtId="0" fontId="74" fillId="0" borderId="9" xfId="0" quotePrefix="1" applyFont="1" applyBorder="1" applyAlignment="1">
      <alignment wrapText="1"/>
    </xf>
    <xf numFmtId="0" fontId="74" fillId="0" borderId="9" xfId="0" quotePrefix="1" applyFont="1" applyBorder="1"/>
    <xf numFmtId="0" fontId="73" fillId="12" borderId="9" xfId="0" applyFont="1" applyFill="1" applyBorder="1" applyAlignment="1">
      <alignment wrapText="1"/>
    </xf>
    <xf numFmtId="0" fontId="73" fillId="12" borderId="9" xfId="0" applyFont="1" applyFill="1" applyBorder="1"/>
    <xf numFmtId="0" fontId="76" fillId="0" borderId="0" xfId="0" applyFont="1" applyBorder="1" applyAlignment="1">
      <alignment horizontal="left" vertical="center"/>
    </xf>
    <xf numFmtId="0" fontId="76" fillId="0" borderId="12" xfId="0" applyFont="1" applyBorder="1" applyAlignment="1">
      <alignment horizontal="left" vertical="center"/>
    </xf>
    <xf numFmtId="0" fontId="76" fillId="0" borderId="11" xfId="0" applyFont="1" applyBorder="1" applyAlignment="1">
      <alignment horizontal="left" vertical="center"/>
    </xf>
    <xf numFmtId="0" fontId="76" fillId="0" borderId="10" xfId="0" applyFont="1" applyBorder="1" applyAlignment="1">
      <alignment horizontal="left" vertical="center"/>
    </xf>
    <xf numFmtId="0" fontId="76" fillId="11" borderId="14" xfId="0" applyFont="1" applyFill="1" applyBorder="1" applyAlignment="1">
      <alignment horizontal="left" vertical="center"/>
    </xf>
    <xf numFmtId="0" fontId="76" fillId="0" borderId="14" xfId="0" applyNumberFormat="1" applyFont="1" applyFill="1" applyBorder="1" applyAlignment="1">
      <alignment horizontal="left" vertical="center"/>
    </xf>
    <xf numFmtId="0" fontId="76" fillId="0" borderId="14" xfId="0" applyFont="1" applyFill="1" applyBorder="1" applyAlignment="1">
      <alignment horizontal="left" vertical="center" wrapText="1"/>
    </xf>
    <xf numFmtId="0" fontId="76" fillId="0" borderId="14" xfId="0" applyNumberFormat="1" applyFont="1" applyFill="1" applyBorder="1" applyAlignment="1">
      <alignment horizontal="left" vertical="center" wrapText="1"/>
    </xf>
    <xf numFmtId="0" fontId="76" fillId="0" borderId="14" xfId="0" applyFont="1" applyFill="1" applyBorder="1" applyAlignment="1">
      <alignment horizontal="left" vertical="center"/>
    </xf>
    <xf numFmtId="0" fontId="74" fillId="0" borderId="14" xfId="0" applyFont="1" applyBorder="1" applyAlignment="1">
      <alignment horizontal="left" vertical="center"/>
    </xf>
    <xf numFmtId="0" fontId="76" fillId="0" borderId="9" xfId="0" applyFont="1" applyFill="1" applyBorder="1" applyAlignment="1">
      <alignment horizontal="left" vertical="center"/>
    </xf>
    <xf numFmtId="0" fontId="76" fillId="0" borderId="9" xfId="0" applyNumberFormat="1" applyFont="1" applyFill="1" applyBorder="1" applyAlignment="1">
      <alignment horizontal="left" vertical="center" wrapText="1"/>
    </xf>
    <xf numFmtId="0" fontId="76" fillId="0" borderId="9" xfId="0" applyNumberFormat="1" applyFont="1" applyFill="1" applyBorder="1" applyAlignment="1">
      <alignment horizontal="left" vertical="center"/>
    </xf>
    <xf numFmtId="0" fontId="74" fillId="0" borderId="9" xfId="0" applyFont="1" applyBorder="1" applyAlignment="1">
      <alignment horizontal="left" vertical="center"/>
    </xf>
    <xf numFmtId="0" fontId="76" fillId="0" borderId="14" xfId="0" applyFont="1" applyBorder="1" applyAlignment="1">
      <alignment horizontal="left" vertical="center" wrapText="1"/>
    </xf>
    <xf numFmtId="0" fontId="76" fillId="0" borderId="12" xfId="0" applyFont="1" applyBorder="1" applyAlignment="1">
      <alignment horizontal="center" vertical="center"/>
    </xf>
    <xf numFmtId="0" fontId="76" fillId="0" borderId="11" xfId="0" applyFont="1" applyBorder="1" applyAlignment="1">
      <alignment horizontal="center" vertical="center"/>
    </xf>
    <xf numFmtId="0" fontId="76" fillId="0" borderId="10" xfId="0" applyFont="1" applyBorder="1" applyAlignment="1">
      <alignment horizontal="center" vertical="center"/>
    </xf>
    <xf numFmtId="0" fontId="75" fillId="12" borderId="9" xfId="0" applyFont="1" applyFill="1" applyBorder="1" applyAlignment="1">
      <alignment horizontal="left" vertical="center"/>
    </xf>
    <xf numFmtId="0" fontId="75" fillId="12" borderId="9" xfId="0" applyFont="1" applyFill="1" applyBorder="1" applyAlignment="1">
      <alignment horizontal="left" vertical="center" wrapText="1"/>
    </xf>
    <xf numFmtId="0" fontId="75" fillId="12" borderId="9" xfId="0" applyFont="1" applyFill="1" applyBorder="1" applyAlignment="1">
      <alignment horizontal="left"/>
    </xf>
    <xf numFmtId="0" fontId="73" fillId="0" borderId="0" xfId="0" applyFont="1" applyAlignment="1">
      <alignment horizontal="left" vertical="center"/>
    </xf>
    <xf numFmtId="0" fontId="73" fillId="0" borderId="0" xfId="0" applyFont="1" applyAlignment="1">
      <alignment horizontal="left" vertical="center" wrapText="1"/>
    </xf>
    <xf numFmtId="0" fontId="73" fillId="10" borderId="9" xfId="0" applyFont="1" applyFill="1" applyBorder="1" applyAlignment="1">
      <alignment horizontal="center" vertical="center"/>
    </xf>
    <xf numFmtId="0" fontId="73" fillId="10" borderId="9" xfId="0" applyFont="1" applyFill="1" applyBorder="1" applyAlignment="1">
      <alignment horizontal="center" vertical="center" wrapText="1"/>
    </xf>
    <xf numFmtId="0" fontId="76" fillId="0" borderId="64" xfId="0" applyFont="1" applyBorder="1" applyAlignment="1">
      <alignment horizontal="left" vertical="center"/>
    </xf>
    <xf numFmtId="0" fontId="76" fillId="0" borderId="64" xfId="2" applyFont="1" applyBorder="1" applyAlignment="1">
      <alignment horizontal="left" vertical="center" wrapText="1"/>
    </xf>
    <xf numFmtId="0" fontId="76" fillId="0" borderId="14" xfId="0" applyFont="1" applyBorder="1" applyAlignment="1">
      <alignment horizontal="left" vertical="center"/>
    </xf>
    <xf numFmtId="0" fontId="76" fillId="0" borderId="14" xfId="2" applyFont="1" applyBorder="1" applyAlignment="1">
      <alignment horizontal="left" vertical="center" wrapText="1"/>
    </xf>
    <xf numFmtId="0" fontId="76" fillId="0" borderId="9" xfId="2" applyFont="1" applyBorder="1" applyAlignment="1">
      <alignment horizontal="left" vertical="center" wrapText="1"/>
    </xf>
    <xf numFmtId="0" fontId="76" fillId="11" borderId="9" xfId="0" applyFont="1" applyFill="1" applyBorder="1" applyAlignment="1">
      <alignment horizontal="left" vertical="center" wrapText="1"/>
    </xf>
    <xf numFmtId="0" fontId="74" fillId="0" borderId="24" xfId="0" applyFont="1" applyFill="1" applyBorder="1" applyAlignment="1">
      <alignment horizontal="center" vertical="center"/>
    </xf>
    <xf numFmtId="0" fontId="76" fillId="0" borderId="24" xfId="0" applyFont="1" applyFill="1" applyBorder="1" applyAlignment="1">
      <alignment horizontal="left" vertical="center"/>
    </xf>
    <xf numFmtId="0" fontId="73" fillId="0" borderId="24" xfId="0" applyFont="1" applyFill="1" applyBorder="1" applyAlignment="1">
      <alignment horizontal="left" vertical="center"/>
    </xf>
    <xf numFmtId="0" fontId="73" fillId="0" borderId="24" xfId="0" applyFont="1" applyFill="1" applyBorder="1" applyAlignment="1">
      <alignment horizontal="left" vertical="center" wrapText="1"/>
    </xf>
    <xf numFmtId="0" fontId="76" fillId="0" borderId="24" xfId="0" applyFont="1" applyFill="1" applyBorder="1" applyAlignment="1">
      <alignment horizontal="left" vertical="center" wrapText="1"/>
    </xf>
    <xf numFmtId="0" fontId="74" fillId="0" borderId="24" xfId="0" applyFont="1" applyFill="1" applyBorder="1" applyAlignment="1">
      <alignment horizontal="center" wrapText="1"/>
    </xf>
    <xf numFmtId="0" fontId="74" fillId="0" borderId="24" xfId="0" applyFont="1" applyFill="1" applyBorder="1" applyAlignment="1">
      <alignment horizontal="center" vertical="center" wrapText="1"/>
    </xf>
    <xf numFmtId="0" fontId="74" fillId="0" borderId="0" xfId="0" applyFont="1" applyFill="1"/>
    <xf numFmtId="0" fontId="74" fillId="0" borderId="0" xfId="0" applyFont="1" applyAlignment="1"/>
    <xf numFmtId="0" fontId="76" fillId="0" borderId="0" xfId="0" applyFont="1" applyAlignment="1">
      <alignment horizontal="center" vertical="center"/>
    </xf>
    <xf numFmtId="0" fontId="73" fillId="10" borderId="9" xfId="4" applyFont="1" applyFill="1" applyBorder="1"/>
    <xf numFmtId="0" fontId="73" fillId="10" borderId="9" xfId="4" applyFont="1" applyFill="1" applyBorder="1" applyAlignment="1">
      <alignment wrapText="1"/>
    </xf>
    <xf numFmtId="0" fontId="76" fillId="0" borderId="9" xfId="4" applyFont="1" applyBorder="1"/>
    <xf numFmtId="0" fontId="76" fillId="0" borderId="9" xfId="4" applyFont="1" applyBorder="1" applyAlignment="1">
      <alignment horizontal="left" wrapText="1"/>
    </xf>
    <xf numFmtId="0" fontId="73" fillId="0" borderId="25" xfId="0" applyFont="1" applyFill="1" applyBorder="1" applyAlignment="1">
      <alignment horizontal="left" vertical="center" wrapText="1"/>
    </xf>
    <xf numFmtId="0" fontId="75" fillId="0" borderId="0" xfId="0" applyFont="1" applyAlignment="1">
      <alignment wrapText="1"/>
    </xf>
    <xf numFmtId="0" fontId="76" fillId="0" borderId="9" xfId="0" applyFont="1" applyBorder="1" applyAlignment="1">
      <alignment horizontal="center" vertical="center" wrapText="1"/>
    </xf>
    <xf numFmtId="0" fontId="76" fillId="0" borderId="0" xfId="0" applyFont="1" applyAlignment="1">
      <alignment horizontal="center" vertical="center" wrapText="1"/>
    </xf>
    <xf numFmtId="0" fontId="75" fillId="10" borderId="9" xfId="0" applyFont="1" applyFill="1" applyBorder="1" applyAlignment="1">
      <alignment horizontal="left" wrapText="1"/>
    </xf>
    <xf numFmtId="0" fontId="4" fillId="0" borderId="9" xfId="1" applyFont="1" applyBorder="1" applyAlignment="1">
      <alignment horizontal="center" vertical="center"/>
    </xf>
    <xf numFmtId="0" fontId="33" fillId="0" borderId="9" xfId="0" applyFont="1" applyBorder="1" applyAlignment="1">
      <alignment horizontal="center" vertical="center"/>
    </xf>
    <xf numFmtId="0" fontId="73" fillId="3" borderId="33" xfId="0" applyFont="1" applyFill="1" applyBorder="1" applyAlignment="1">
      <alignment vertical="center"/>
    </xf>
    <xf numFmtId="0" fontId="73" fillId="3" borderId="16" xfId="0" applyFont="1" applyFill="1" applyBorder="1" applyAlignment="1">
      <alignment vertical="center"/>
    </xf>
    <xf numFmtId="0" fontId="73" fillId="3" borderId="15" xfId="0" applyFont="1" applyFill="1" applyBorder="1" applyAlignment="1">
      <alignment vertical="center"/>
    </xf>
    <xf numFmtId="0" fontId="39" fillId="0" borderId="111" xfId="1" applyFont="1" applyBorder="1" applyAlignment="1">
      <alignment vertical="top"/>
    </xf>
    <xf numFmtId="0" fontId="39" fillId="0" borderId="139" xfId="1" applyFont="1" applyBorder="1" applyAlignment="1">
      <alignment vertical="top"/>
    </xf>
    <xf numFmtId="0" fontId="3" fillId="0" borderId="9" xfId="0" applyFont="1" applyBorder="1" applyAlignment="1">
      <alignment horizontal="center" vertical="center" wrapText="1"/>
    </xf>
    <xf numFmtId="0" fontId="0" fillId="0" borderId="9" xfId="0" applyFill="1" applyBorder="1" applyAlignment="1">
      <alignment horizontal="center" vertical="center"/>
    </xf>
    <xf numFmtId="0" fontId="0" fillId="0" borderId="9" xfId="0" applyFill="1" applyBorder="1" applyAlignment="1">
      <alignment horizontal="left" vertical="center"/>
    </xf>
    <xf numFmtId="0" fontId="0" fillId="0" borderId="9" xfId="0" applyFill="1" applyBorder="1" applyAlignment="1">
      <alignment horizontal="left" vertical="center" wrapText="1"/>
    </xf>
    <xf numFmtId="0" fontId="0" fillId="0" borderId="9" xfId="0" applyFill="1" applyBorder="1" applyAlignment="1">
      <alignment horizontal="center" vertical="center" wrapText="1"/>
    </xf>
    <xf numFmtId="0" fontId="50" fillId="0" borderId="0" xfId="1" applyFont="1" applyBorder="1" applyAlignment="1">
      <alignment vertical="center"/>
    </xf>
    <xf numFmtId="0" fontId="40" fillId="6" borderId="9" xfId="1" applyFont="1" applyFill="1" applyBorder="1" applyAlignment="1">
      <alignment vertical="center"/>
    </xf>
    <xf numFmtId="0" fontId="39" fillId="0" borderId="9" xfId="1" applyFont="1" applyBorder="1" applyAlignment="1">
      <alignment vertical="center"/>
    </xf>
    <xf numFmtId="0" fontId="39" fillId="0" borderId="0" xfId="1" applyFont="1" applyBorder="1" applyAlignment="1">
      <alignment vertical="center"/>
    </xf>
    <xf numFmtId="0" fontId="39" fillId="0" borderId="0" xfId="1" applyFont="1" applyAlignment="1">
      <alignment vertical="center"/>
    </xf>
    <xf numFmtId="0" fontId="2" fillId="0" borderId="9" xfId="0" applyFont="1" applyBorder="1" applyAlignment="1">
      <alignment horizontal="center" vertical="center" wrapText="1"/>
    </xf>
    <xf numFmtId="0" fontId="2" fillId="0" borderId="9" xfId="0" applyFont="1" applyBorder="1" applyAlignment="1">
      <alignment horizontal="center" vertical="center"/>
    </xf>
    <xf numFmtId="0" fontId="40" fillId="0" borderId="0" xfId="1" applyFont="1" applyFill="1"/>
    <xf numFmtId="0" fontId="39" fillId="0" borderId="0" xfId="1" applyFont="1" applyFill="1"/>
    <xf numFmtId="0" fontId="39" fillId="0" borderId="17" xfId="5" applyFont="1" applyBorder="1" applyAlignment="1">
      <alignment horizontal="left"/>
    </xf>
    <xf numFmtId="0" fontId="39" fillId="0" borderId="11" xfId="5" applyFont="1" applyBorder="1" applyAlignment="1">
      <alignment horizontal="left"/>
    </xf>
    <xf numFmtId="0" fontId="39" fillId="0" borderId="10" xfId="5" applyFont="1" applyBorder="1" applyAlignment="1">
      <alignment horizontal="left"/>
    </xf>
    <xf numFmtId="0" fontId="39" fillId="0" borderId="12" xfId="5" applyFont="1" applyBorder="1" applyAlignment="1">
      <alignment horizontal="left"/>
    </xf>
    <xf numFmtId="0" fontId="43" fillId="0" borderId="12" xfId="5" applyFont="1" applyBorder="1" applyAlignment="1">
      <alignment horizontal="center"/>
    </xf>
    <xf numFmtId="0" fontId="43" fillId="0" borderId="11" xfId="5" applyFont="1" applyBorder="1" applyAlignment="1">
      <alignment horizontal="center"/>
    </xf>
    <xf numFmtId="0" fontId="43" fillId="0" borderId="18" xfId="5" applyFont="1" applyBorder="1" applyAlignment="1">
      <alignment horizontal="center"/>
    </xf>
    <xf numFmtId="0" fontId="44" fillId="4" borderId="30" xfId="5" applyFont="1" applyFill="1" applyBorder="1" applyAlignment="1">
      <alignment horizontal="left" vertical="center"/>
    </xf>
    <xf numFmtId="0" fontId="44" fillId="4" borderId="29" xfId="5" applyFont="1" applyFill="1" applyBorder="1" applyAlignment="1">
      <alignment horizontal="left" vertical="center"/>
    </xf>
    <xf numFmtId="0" fontId="44" fillId="4" borderId="27" xfId="5" applyFont="1" applyFill="1" applyBorder="1" applyAlignment="1">
      <alignment horizontal="left" vertical="center"/>
    </xf>
    <xf numFmtId="0" fontId="44" fillId="4" borderId="16" xfId="5" applyFont="1" applyFill="1" applyBorder="1" applyAlignment="1">
      <alignment horizontal="left" vertical="center"/>
    </xf>
    <xf numFmtId="0" fontId="44" fillId="4" borderId="29" xfId="5" applyFont="1" applyFill="1" applyBorder="1" applyAlignment="1">
      <alignment horizontal="center" vertical="center"/>
    </xf>
    <xf numFmtId="0" fontId="44" fillId="4" borderId="28" xfId="5" applyFont="1" applyFill="1" applyBorder="1" applyAlignment="1">
      <alignment horizontal="center" vertical="center"/>
    </xf>
    <xf numFmtId="0" fontId="44" fillId="4" borderId="16" xfId="5" applyFont="1" applyFill="1" applyBorder="1" applyAlignment="1">
      <alignment horizontal="center" vertical="center"/>
    </xf>
    <xf numFmtId="0" fontId="44" fillId="4" borderId="26" xfId="5" applyFont="1" applyFill="1" applyBorder="1" applyAlignment="1">
      <alignment horizontal="center" vertical="center"/>
    </xf>
    <xf numFmtId="0" fontId="40" fillId="5" borderId="13" xfId="5" applyFont="1" applyFill="1" applyBorder="1" applyAlignment="1">
      <alignment horizontal="center"/>
    </xf>
    <xf numFmtId="0" fontId="40" fillId="5" borderId="9" xfId="5" applyFont="1" applyFill="1" applyBorder="1" applyAlignment="1">
      <alignment horizontal="center"/>
    </xf>
    <xf numFmtId="0" fontId="40" fillId="3" borderId="12" xfId="5" applyFont="1" applyFill="1" applyBorder="1" applyAlignment="1">
      <alignment horizontal="center"/>
    </xf>
    <xf numFmtId="0" fontId="40" fillId="3" borderId="11" xfId="5" applyFont="1" applyFill="1" applyBorder="1" applyAlignment="1">
      <alignment horizontal="center"/>
    </xf>
    <xf numFmtId="0" fontId="40" fillId="3" borderId="10" xfId="5" applyFont="1" applyFill="1" applyBorder="1" applyAlignment="1">
      <alignment horizontal="center"/>
    </xf>
    <xf numFmtId="0" fontId="40" fillId="5" borderId="10" xfId="5" applyFont="1" applyFill="1" applyBorder="1" applyAlignment="1">
      <alignment horizontal="center"/>
    </xf>
    <xf numFmtId="0" fontId="40" fillId="5" borderId="8" xfId="5" applyFont="1" applyFill="1" applyBorder="1" applyAlignment="1">
      <alignment horizontal="center"/>
    </xf>
    <xf numFmtId="0" fontId="43" fillId="0" borderId="12" xfId="5" applyFont="1" applyBorder="1" applyAlignment="1">
      <alignment horizontal="left"/>
    </xf>
    <xf numFmtId="0" fontId="43" fillId="0" borderId="11" xfId="5" applyFont="1" applyBorder="1" applyAlignment="1">
      <alignment horizontal="left"/>
    </xf>
    <xf numFmtId="0" fontId="43" fillId="0" borderId="10" xfId="5" applyFont="1" applyBorder="1" applyAlignment="1">
      <alignment horizontal="left"/>
    </xf>
    <xf numFmtId="0" fontId="39" fillId="5" borderId="17" xfId="5" applyFont="1" applyFill="1" applyBorder="1" applyAlignment="1">
      <alignment horizontal="center"/>
    </xf>
    <xf numFmtId="0" fontId="39" fillId="5" borderId="11" xfId="5" applyFont="1" applyFill="1" applyBorder="1" applyAlignment="1">
      <alignment horizontal="center"/>
    </xf>
    <xf numFmtId="0" fontId="39" fillId="5" borderId="10" xfId="5" applyFont="1" applyFill="1" applyBorder="1" applyAlignment="1">
      <alignment horizontal="center"/>
    </xf>
    <xf numFmtId="0" fontId="39" fillId="5" borderId="12" xfId="5" applyFont="1" applyFill="1" applyBorder="1" applyAlignment="1">
      <alignment horizontal="center"/>
    </xf>
    <xf numFmtId="0" fontId="40" fillId="2" borderId="10" xfId="5" applyFont="1" applyFill="1" applyBorder="1" applyAlignment="1">
      <alignment horizontal="center"/>
    </xf>
    <xf numFmtId="0" fontId="40" fillId="2" borderId="9" xfId="5" applyFont="1" applyFill="1" applyBorder="1" applyAlignment="1">
      <alignment horizontal="center"/>
    </xf>
    <xf numFmtId="0" fontId="40" fillId="2" borderId="8" xfId="5" applyFont="1" applyFill="1" applyBorder="1" applyAlignment="1">
      <alignment horizontal="center"/>
    </xf>
    <xf numFmtId="164" fontId="39" fillId="0" borderId="17" xfId="5" applyNumberFormat="1" applyFont="1" applyBorder="1" applyAlignment="1">
      <alignment horizontal="center"/>
    </xf>
    <xf numFmtId="164" fontId="39" fillId="0" borderId="11" xfId="5" applyNumberFormat="1" applyFont="1" applyBorder="1" applyAlignment="1">
      <alignment horizontal="center"/>
    </xf>
    <xf numFmtId="164" fontId="39" fillId="0" borderId="10" xfId="5" applyNumberFormat="1" applyFont="1" applyBorder="1" applyAlignment="1">
      <alignment horizontal="center"/>
    </xf>
    <xf numFmtId="0" fontId="39" fillId="2" borderId="10" xfId="5" applyFont="1" applyFill="1" applyBorder="1" applyAlignment="1">
      <alignment horizontal="center"/>
    </xf>
    <xf numFmtId="0" fontId="39" fillId="2" borderId="9" xfId="5" applyFont="1" applyFill="1" applyBorder="1" applyAlignment="1">
      <alignment horizontal="center"/>
    </xf>
    <xf numFmtId="0" fontId="39" fillId="2" borderId="8" xfId="5" applyFont="1" applyFill="1" applyBorder="1" applyAlignment="1">
      <alignment horizontal="center"/>
    </xf>
    <xf numFmtId="0" fontId="43" fillId="0" borderId="10" xfId="5" applyFont="1" applyFill="1" applyBorder="1" applyAlignment="1">
      <alignment horizontal="left"/>
    </xf>
    <xf numFmtId="0" fontId="43" fillId="0" borderId="9" xfId="5" applyFont="1" applyFill="1" applyBorder="1" applyAlignment="1">
      <alignment horizontal="left"/>
    </xf>
    <xf numFmtId="49" fontId="43" fillId="0" borderId="9" xfId="5" applyNumberFormat="1" applyFont="1" applyFill="1" applyBorder="1" applyAlignment="1">
      <alignment horizontal="center"/>
    </xf>
    <xf numFmtId="49" fontId="43" fillId="0" borderId="8" xfId="5" applyNumberFormat="1" applyFont="1" applyFill="1" applyBorder="1" applyAlignment="1">
      <alignment horizontal="center"/>
    </xf>
    <xf numFmtId="0" fontId="39" fillId="0" borderId="10" xfId="5" applyFont="1" applyFill="1" applyBorder="1" applyAlignment="1">
      <alignment horizontal="left"/>
    </xf>
    <xf numFmtId="0" fontId="39" fillId="0" borderId="9" xfId="5" applyFont="1" applyFill="1" applyBorder="1" applyAlignment="1">
      <alignment horizontal="left"/>
    </xf>
    <xf numFmtId="0" fontId="39" fillId="0" borderId="9" xfId="5" applyFont="1" applyBorder="1" applyAlignment="1">
      <alignment horizontal="left"/>
    </xf>
    <xf numFmtId="49" fontId="39" fillId="0" borderId="9" xfId="5" applyNumberFormat="1" applyFont="1" applyBorder="1" applyAlignment="1">
      <alignment horizontal="center"/>
    </xf>
    <xf numFmtId="49" fontId="39" fillId="0" borderId="8" xfId="5" applyNumberFormat="1" applyFont="1" applyBorder="1" applyAlignment="1">
      <alignment horizontal="center"/>
    </xf>
    <xf numFmtId="0" fontId="39" fillId="0" borderId="12" xfId="5" applyFont="1" applyBorder="1" applyAlignment="1">
      <alignment horizontal="center"/>
    </xf>
    <xf numFmtId="0" fontId="39" fillId="0" borderId="11" xfId="5" applyFont="1" applyBorder="1" applyAlignment="1">
      <alignment horizontal="center"/>
    </xf>
    <xf numFmtId="0" fontId="39" fillId="0" borderId="10" xfId="5" applyFont="1" applyBorder="1" applyAlignment="1">
      <alignment horizontal="center"/>
    </xf>
    <xf numFmtId="0" fontId="40" fillId="4" borderId="17" xfId="5" applyFont="1" applyFill="1" applyBorder="1" applyAlignment="1">
      <alignment horizontal="left"/>
    </xf>
    <xf numFmtId="0" fontId="40" fillId="4" borderId="11" xfId="5" applyFont="1" applyFill="1" applyBorder="1" applyAlignment="1">
      <alignment horizontal="left"/>
    </xf>
    <xf numFmtId="0" fontId="40" fillId="4" borderId="18" xfId="5" applyFont="1" applyFill="1" applyBorder="1" applyAlignment="1">
      <alignment horizontal="left"/>
    </xf>
    <xf numFmtId="0" fontId="40" fillId="2" borderId="12" xfId="5" applyFont="1" applyFill="1" applyBorder="1" applyAlignment="1">
      <alignment horizontal="center" vertical="center"/>
    </xf>
    <xf numFmtId="0" fontId="40" fillId="2" borderId="11" xfId="5" applyFont="1" applyFill="1" applyBorder="1" applyAlignment="1">
      <alignment horizontal="center" vertical="center"/>
    </xf>
    <xf numFmtId="0" fontId="40" fillId="2" borderId="18" xfId="5" applyFont="1" applyFill="1" applyBorder="1" applyAlignment="1">
      <alignment horizontal="center" vertical="center"/>
    </xf>
    <xf numFmtId="0" fontId="40" fillId="3" borderId="13" xfId="5" applyFont="1" applyFill="1" applyBorder="1" applyAlignment="1">
      <alignment horizontal="center"/>
    </xf>
    <xf numFmtId="0" fontId="40" fillId="3" borderId="9" xfId="5" applyFont="1" applyFill="1" applyBorder="1" applyAlignment="1">
      <alignment horizontal="center"/>
    </xf>
    <xf numFmtId="0" fontId="39" fillId="2" borderId="9" xfId="5" applyFont="1" applyFill="1" applyBorder="1" applyAlignment="1">
      <alignment horizontal="left"/>
    </xf>
    <xf numFmtId="0" fontId="39" fillId="2" borderId="8" xfId="5" applyFont="1" applyFill="1" applyBorder="1" applyAlignment="1">
      <alignment horizontal="left"/>
    </xf>
    <xf numFmtId="0" fontId="39" fillId="0" borderId="13" xfId="5" applyFont="1" applyBorder="1" applyAlignment="1">
      <alignment horizontal="center"/>
    </xf>
    <xf numFmtId="0" fontId="39" fillId="0" borderId="9" xfId="5" applyFont="1" applyBorder="1" applyAlignment="1">
      <alignment horizontal="center"/>
    </xf>
    <xf numFmtId="0" fontId="39" fillId="0" borderId="16" xfId="5" applyFont="1" applyBorder="1" applyAlignment="1">
      <alignment horizontal="center"/>
    </xf>
    <xf numFmtId="0" fontId="39" fillId="0" borderId="15" xfId="5" applyFont="1" applyBorder="1" applyAlignment="1">
      <alignment horizontal="center"/>
    </xf>
    <xf numFmtId="0" fontId="39" fillId="0" borderId="14" xfId="5" applyFont="1" applyBorder="1" applyAlignment="1">
      <alignment horizontal="center"/>
    </xf>
    <xf numFmtId="0" fontId="39" fillId="0" borderId="8" xfId="5" applyFont="1" applyBorder="1" applyAlignment="1">
      <alignment horizontal="left"/>
    </xf>
    <xf numFmtId="0" fontId="39" fillId="0" borderId="17" xfId="5" applyFont="1" applyBorder="1" applyAlignment="1">
      <alignment horizontal="center"/>
    </xf>
    <xf numFmtId="0" fontId="39" fillId="0" borderId="7" xfId="5" applyFont="1" applyBorder="1" applyAlignment="1">
      <alignment horizontal="center"/>
    </xf>
    <xf numFmtId="0" fontId="39" fillId="0" borderId="6" xfId="5" applyFont="1" applyBorder="1" applyAlignment="1">
      <alignment horizontal="center"/>
    </xf>
    <xf numFmtId="0" fontId="39" fillId="0" borderId="5" xfId="5" applyFont="1" applyBorder="1" applyAlignment="1">
      <alignment horizontal="center"/>
    </xf>
    <xf numFmtId="0" fontId="39" fillId="0" borderId="4" xfId="5" applyFont="1" applyBorder="1" applyAlignment="1">
      <alignment horizontal="center"/>
    </xf>
    <xf numFmtId="0" fontId="39" fillId="0" borderId="3" xfId="5" applyFont="1" applyBorder="1" applyAlignment="1">
      <alignment horizontal="center"/>
    </xf>
    <xf numFmtId="0" fontId="39" fillId="0" borderId="2" xfId="5" applyFont="1" applyBorder="1" applyAlignment="1">
      <alignment horizontal="center"/>
    </xf>
    <xf numFmtId="0" fontId="39" fillId="0" borderId="2" xfId="5" applyFont="1" applyBorder="1" applyAlignment="1">
      <alignment horizontal="left"/>
    </xf>
    <xf numFmtId="0" fontId="39" fillId="0" borderId="1" xfId="5" applyFont="1" applyBorder="1" applyAlignment="1">
      <alignment horizontal="left"/>
    </xf>
    <xf numFmtId="0" fontId="44" fillId="4" borderId="30" xfId="1" applyFont="1" applyFill="1" applyBorder="1" applyAlignment="1">
      <alignment horizontal="left" vertical="center"/>
    </xf>
    <xf numFmtId="0" fontId="44" fillId="4" borderId="29" xfId="1" applyFont="1" applyFill="1" applyBorder="1" applyAlignment="1">
      <alignment horizontal="left" vertical="center"/>
    </xf>
    <xf numFmtId="0" fontId="44" fillId="4" borderId="27" xfId="1" applyFont="1" applyFill="1" applyBorder="1" applyAlignment="1">
      <alignment horizontal="left" vertical="center"/>
    </xf>
    <xf numFmtId="0" fontId="44" fillId="4" borderId="16" xfId="1" applyFont="1" applyFill="1" applyBorder="1" applyAlignment="1">
      <alignment horizontal="left" vertical="center"/>
    </xf>
    <xf numFmtId="0" fontId="44" fillId="4" borderId="0" xfId="1" applyFont="1" applyFill="1" applyAlignment="1">
      <alignment horizontal="left" vertical="center"/>
    </xf>
    <xf numFmtId="0" fontId="44" fillId="4" borderId="29" xfId="1" applyFont="1" applyFill="1" applyBorder="1" applyAlignment="1">
      <alignment horizontal="center" vertical="center"/>
    </xf>
    <xf numFmtId="0" fontId="44" fillId="4" borderId="28" xfId="1" applyFont="1" applyFill="1" applyBorder="1" applyAlignment="1">
      <alignment horizontal="center" vertical="center"/>
    </xf>
    <xf numFmtId="0" fontId="44" fillId="4" borderId="0" xfId="1" applyFont="1" applyFill="1" applyAlignment="1">
      <alignment horizontal="center" vertical="center"/>
    </xf>
    <xf numFmtId="0" fontId="44" fillId="4" borderId="19" xfId="1" applyFont="1" applyFill="1" applyBorder="1" applyAlignment="1">
      <alignment horizontal="center" vertical="center"/>
    </xf>
    <xf numFmtId="0" fontId="40" fillId="6" borderId="56" xfId="1" applyFont="1" applyFill="1" applyBorder="1" applyAlignment="1">
      <alignment horizontal="left"/>
    </xf>
    <xf numFmtId="0" fontId="40" fillId="6" borderId="55" xfId="1" applyFont="1" applyFill="1" applyBorder="1" applyAlignment="1">
      <alignment horizontal="left"/>
    </xf>
    <xf numFmtId="0" fontId="40" fillId="6" borderId="54" xfId="1" applyFont="1" applyFill="1" applyBorder="1" applyAlignment="1">
      <alignment horizontal="left"/>
    </xf>
    <xf numFmtId="0" fontId="39" fillId="5" borderId="66" xfId="1" applyFont="1" applyFill="1" applyBorder="1" applyAlignment="1">
      <alignment horizontal="center" vertical="center" textRotation="90"/>
    </xf>
    <xf numFmtId="0" fontId="39" fillId="5" borderId="37" xfId="1" applyFont="1" applyFill="1" applyBorder="1" applyAlignment="1">
      <alignment horizontal="center" vertical="center" textRotation="90"/>
    </xf>
    <xf numFmtId="0" fontId="40" fillId="7" borderId="12" xfId="1" applyFont="1" applyFill="1" applyBorder="1" applyAlignment="1">
      <alignment horizontal="center"/>
    </xf>
    <xf numFmtId="0" fontId="40" fillId="7" borderId="11" xfId="1" applyFont="1" applyFill="1" applyBorder="1" applyAlignment="1">
      <alignment horizontal="center"/>
    </xf>
    <xf numFmtId="0" fontId="40" fillId="7" borderId="10" xfId="1" applyFont="1" applyFill="1" applyBorder="1" applyAlignment="1">
      <alignment horizontal="center"/>
    </xf>
    <xf numFmtId="0" fontId="49" fillId="5" borderId="12" xfId="1" quotePrefix="1" applyFont="1" applyFill="1" applyBorder="1" applyAlignment="1">
      <alignment horizontal="left"/>
    </xf>
    <xf numFmtId="0" fontId="49" fillId="5" borderId="11" xfId="1" quotePrefix="1" applyFont="1" applyFill="1" applyBorder="1" applyAlignment="1">
      <alignment horizontal="left"/>
    </xf>
    <xf numFmtId="0" fontId="49" fillId="5" borderId="10" xfId="1" quotePrefix="1" applyFont="1" applyFill="1" applyBorder="1" applyAlignment="1">
      <alignment horizontal="left"/>
    </xf>
    <xf numFmtId="0" fontId="40" fillId="7" borderId="12" xfId="1" applyFont="1" applyFill="1" applyBorder="1" applyAlignment="1">
      <alignment horizontal="left"/>
    </xf>
    <xf numFmtId="0" fontId="40" fillId="7" borderId="11" xfId="1" applyFont="1" applyFill="1" applyBorder="1" applyAlignment="1">
      <alignment horizontal="left"/>
    </xf>
    <xf numFmtId="0" fontId="40" fillId="7" borderId="10" xfId="1" applyFont="1" applyFill="1" applyBorder="1" applyAlignment="1">
      <alignment horizontal="left"/>
    </xf>
    <xf numFmtId="0" fontId="40" fillId="6" borderId="93" xfId="1" applyFont="1" applyFill="1" applyBorder="1" applyAlignment="1">
      <alignment horizontal="left"/>
    </xf>
    <xf numFmtId="0" fontId="40" fillId="6" borderId="92" xfId="1" applyFont="1" applyFill="1" applyBorder="1" applyAlignment="1">
      <alignment horizontal="left"/>
    </xf>
    <xf numFmtId="0" fontId="40" fillId="6" borderId="91" xfId="1" applyFont="1" applyFill="1" applyBorder="1" applyAlignment="1">
      <alignment horizontal="left"/>
    </xf>
    <xf numFmtId="0" fontId="47" fillId="3" borderId="9" xfId="1" applyFont="1" applyFill="1" applyBorder="1" applyAlignment="1">
      <alignment horizontal="center" vertical="top"/>
    </xf>
    <xf numFmtId="0" fontId="70" fillId="0" borderId="22" xfId="1" applyFont="1" applyBorder="1" applyAlignment="1">
      <alignment horizontal="left" vertical="top" wrapText="1"/>
    </xf>
    <xf numFmtId="0" fontId="70" fillId="0" borderId="0" xfId="1" applyFont="1" applyBorder="1" applyAlignment="1">
      <alignment horizontal="left" vertical="top" wrapText="1"/>
    </xf>
    <xf numFmtId="0" fontId="40" fillId="6" borderId="56" xfId="1" applyFont="1" applyFill="1" applyBorder="1" applyAlignment="1">
      <alignment horizontal="center"/>
    </xf>
    <xf numFmtId="0" fontId="40" fillId="6" borderId="55" xfId="1" applyFont="1" applyFill="1" applyBorder="1" applyAlignment="1">
      <alignment horizontal="center"/>
    </xf>
    <xf numFmtId="0" fontId="40" fillId="6" borderId="54" xfId="1" applyFont="1" applyFill="1" applyBorder="1" applyAlignment="1">
      <alignment horizontal="center"/>
    </xf>
    <xf numFmtId="0" fontId="46" fillId="5" borderId="9" xfId="1" applyFont="1" applyFill="1" applyBorder="1" applyAlignment="1">
      <alignment horizontal="center" vertical="top"/>
    </xf>
    <xf numFmtId="0" fontId="47" fillId="3" borderId="46" xfId="1" applyFont="1" applyFill="1" applyBorder="1" applyAlignment="1">
      <alignment horizontal="center" vertical="top"/>
    </xf>
    <xf numFmtId="0" fontId="46" fillId="5" borderId="46" xfId="1" applyFont="1" applyFill="1" applyBorder="1" applyAlignment="1">
      <alignment horizontal="center" vertical="top"/>
    </xf>
    <xf numFmtId="0" fontId="39" fillId="0" borderId="9" xfId="1" applyFont="1" applyBorder="1" applyAlignment="1">
      <alignment horizontal="center"/>
    </xf>
    <xf numFmtId="0" fontId="39" fillId="0" borderId="12" xfId="1" applyFont="1" applyBorder="1" applyAlignment="1">
      <alignment horizontal="center"/>
    </xf>
    <xf numFmtId="0" fontId="39" fillId="0" borderId="8" xfId="1" applyFont="1" applyBorder="1" applyAlignment="1">
      <alignment horizontal="center"/>
    </xf>
    <xf numFmtId="0" fontId="40" fillId="6" borderId="95" xfId="1" applyFont="1" applyFill="1" applyBorder="1" applyAlignment="1">
      <alignment horizontal="center" vertical="top"/>
    </xf>
    <xf numFmtId="0" fontId="40" fillId="6" borderId="96" xfId="1" applyFont="1" applyFill="1" applyBorder="1" applyAlignment="1">
      <alignment horizontal="center" vertical="top"/>
    </xf>
    <xf numFmtId="0" fontId="40" fillId="6" borderId="108" xfId="1" applyFont="1" applyFill="1" applyBorder="1" applyAlignment="1">
      <alignment horizontal="center" vertical="top"/>
    </xf>
    <xf numFmtId="0" fontId="40" fillId="6" borderId="97" xfId="1" applyFont="1" applyFill="1" applyBorder="1" applyAlignment="1">
      <alignment horizontal="center" vertical="top"/>
    </xf>
    <xf numFmtId="0" fontId="40" fillId="5" borderId="13" xfId="1" applyFont="1" applyFill="1" applyBorder="1" applyAlignment="1">
      <alignment horizontal="center"/>
    </xf>
    <xf numFmtId="0" fontId="40" fillId="5" borderId="9" xfId="1" applyFont="1" applyFill="1" applyBorder="1" applyAlignment="1">
      <alignment horizontal="center"/>
    </xf>
    <xf numFmtId="0" fontId="40" fillId="6" borderId="32" xfId="1" applyFont="1" applyFill="1" applyBorder="1" applyAlignment="1">
      <alignment horizontal="center"/>
    </xf>
    <xf numFmtId="0" fontId="40" fillId="6" borderId="2" xfId="1" applyFont="1" applyFill="1" applyBorder="1" applyAlignment="1">
      <alignment horizontal="center"/>
    </xf>
    <xf numFmtId="0" fontId="39" fillId="0" borderId="2" xfId="1" applyFont="1" applyBorder="1" applyAlignment="1">
      <alignment horizontal="center"/>
    </xf>
    <xf numFmtId="0" fontId="39" fillId="0" borderId="31" xfId="1" applyFont="1" applyBorder="1" applyAlignment="1">
      <alignment horizontal="center"/>
    </xf>
    <xf numFmtId="0" fontId="39" fillId="0" borderId="1" xfId="1" applyFont="1" applyBorder="1" applyAlignment="1">
      <alignment horizontal="center"/>
    </xf>
    <xf numFmtId="0" fontId="40" fillId="6" borderId="105" xfId="1" applyFont="1" applyFill="1" applyBorder="1" applyAlignment="1">
      <alignment horizontal="center" vertical="top"/>
    </xf>
    <xf numFmtId="0" fontId="40" fillId="6" borderId="106" xfId="1" applyFont="1" applyFill="1" applyBorder="1" applyAlignment="1">
      <alignment horizontal="center" vertical="top"/>
    </xf>
    <xf numFmtId="0" fontId="40" fillId="6" borderId="107" xfId="1" applyFont="1" applyFill="1" applyBorder="1" applyAlignment="1">
      <alignment horizontal="center" vertical="top"/>
    </xf>
    <xf numFmtId="0" fontId="40" fillId="6" borderId="137" xfId="1" applyFont="1" applyFill="1" applyBorder="1" applyAlignment="1">
      <alignment horizontal="center" vertical="top"/>
    </xf>
    <xf numFmtId="0" fontId="40" fillId="6" borderId="4" xfId="1" applyFont="1" applyFill="1" applyBorder="1" applyAlignment="1">
      <alignment horizontal="center" vertical="top"/>
    </xf>
    <xf numFmtId="0" fontId="40" fillId="6" borderId="130" xfId="1" applyFont="1" applyFill="1" applyBorder="1" applyAlignment="1">
      <alignment horizontal="center" vertical="top"/>
    </xf>
    <xf numFmtId="0" fontId="40" fillId="6" borderId="138" xfId="1" applyFont="1" applyFill="1" applyBorder="1" applyAlignment="1">
      <alignment horizontal="center" vertical="top"/>
    </xf>
    <xf numFmtId="0" fontId="40" fillId="4" borderId="13" xfId="1" applyFont="1" applyFill="1" applyBorder="1" applyAlignment="1">
      <alignment horizontal="left"/>
    </xf>
    <xf numFmtId="0" fontId="40" fillId="4" borderId="9" xfId="1" applyFont="1" applyFill="1" applyBorder="1" applyAlignment="1">
      <alignment horizontal="left"/>
    </xf>
    <xf numFmtId="0" fontId="40" fillId="4" borderId="12" xfId="1" applyFont="1" applyFill="1" applyBorder="1" applyAlignment="1">
      <alignment horizontal="left"/>
    </xf>
    <xf numFmtId="0" fontId="40" fillId="4" borderId="8" xfId="1" applyFont="1" applyFill="1" applyBorder="1" applyAlignment="1">
      <alignment horizontal="left"/>
    </xf>
    <xf numFmtId="0" fontId="40" fillId="6" borderId="90" xfId="1" applyFont="1" applyFill="1" applyBorder="1" applyAlignment="1">
      <alignment horizontal="left"/>
    </xf>
    <xf numFmtId="0" fontId="40" fillId="6" borderId="89" xfId="1" applyFont="1" applyFill="1" applyBorder="1" applyAlignment="1">
      <alignment horizontal="left"/>
    </xf>
    <xf numFmtId="0" fontId="40" fillId="6" borderId="56" xfId="1" applyFont="1" applyFill="1" applyBorder="1" applyAlignment="1">
      <alignment horizontal="center" vertical="center"/>
    </xf>
    <xf numFmtId="0" fontId="40" fillId="6" borderId="55" xfId="1" applyFont="1" applyFill="1" applyBorder="1" applyAlignment="1">
      <alignment horizontal="center" vertical="center"/>
    </xf>
    <xf numFmtId="0" fontId="40" fillId="6" borderId="54" xfId="1" applyFont="1" applyFill="1" applyBorder="1" applyAlignment="1">
      <alignment horizontal="center" vertical="center"/>
    </xf>
    <xf numFmtId="0" fontId="47" fillId="3" borderId="93" xfId="1" applyFont="1" applyFill="1" applyBorder="1" applyAlignment="1">
      <alignment horizontal="center" vertical="top"/>
    </xf>
    <xf numFmtId="0" fontId="47" fillId="3" borderId="92" xfId="1" applyFont="1" applyFill="1" applyBorder="1" applyAlignment="1">
      <alignment horizontal="center" vertical="top"/>
    </xf>
    <xf numFmtId="0" fontId="46" fillId="5" borderId="92" xfId="1" applyFont="1" applyFill="1" applyBorder="1" applyAlignment="1">
      <alignment horizontal="center" vertical="top"/>
    </xf>
    <xf numFmtId="0" fontId="46" fillId="5" borderId="91" xfId="1" applyFont="1" applyFill="1" applyBorder="1" applyAlignment="1">
      <alignment horizontal="center" vertical="top"/>
    </xf>
    <xf numFmtId="0" fontId="40" fillId="7" borderId="10" xfId="5" applyFont="1" applyFill="1" applyBorder="1" applyAlignment="1">
      <alignment horizontal="center"/>
    </xf>
    <xf numFmtId="0" fontId="40" fillId="7" borderId="9" xfId="5" applyFont="1" applyFill="1" applyBorder="1" applyAlignment="1">
      <alignment horizontal="center"/>
    </xf>
    <xf numFmtId="0" fontId="39" fillId="5" borderId="9" xfId="5" quotePrefix="1" applyFont="1" applyFill="1" applyBorder="1" applyAlignment="1">
      <alignment horizontal="left" vertical="center"/>
    </xf>
    <xf numFmtId="0" fontId="40" fillId="7" borderId="9" xfId="5" applyFont="1" applyFill="1" applyBorder="1" applyAlignment="1">
      <alignment horizontal="left" vertical="center"/>
    </xf>
    <xf numFmtId="0" fontId="40" fillId="7" borderId="8" xfId="5" applyFont="1" applyFill="1" applyBorder="1" applyAlignment="1">
      <alignment horizontal="left" vertical="center"/>
    </xf>
    <xf numFmtId="0" fontId="65" fillId="16" borderId="56" xfId="0" applyFont="1" applyFill="1" applyBorder="1" applyAlignment="1">
      <alignment horizontal="center" vertical="center"/>
    </xf>
    <xf numFmtId="0" fontId="65" fillId="16" borderId="55" xfId="0" applyFont="1" applyFill="1" applyBorder="1" applyAlignment="1">
      <alignment horizontal="center" vertical="center"/>
    </xf>
    <xf numFmtId="0" fontId="65" fillId="16" borderId="54" xfId="0" applyFont="1" applyFill="1" applyBorder="1" applyAlignment="1">
      <alignment horizontal="center" vertical="center"/>
    </xf>
    <xf numFmtId="0" fontId="39" fillId="0" borderId="9" xfId="5" applyFont="1" applyBorder="1" applyAlignment="1">
      <alignment horizontal="left" vertical="center"/>
    </xf>
    <xf numFmtId="0" fontId="60" fillId="4" borderId="30" xfId="5" applyFont="1" applyFill="1" applyBorder="1" applyAlignment="1">
      <alignment horizontal="center" vertical="center"/>
    </xf>
    <xf numFmtId="0" fontId="60" fillId="4" borderId="29" xfId="5" applyFont="1" applyFill="1" applyBorder="1" applyAlignment="1">
      <alignment horizontal="center" vertical="center"/>
    </xf>
    <xf numFmtId="0" fontId="60" fillId="4" borderId="28" xfId="5" applyFont="1" applyFill="1" applyBorder="1" applyAlignment="1">
      <alignment horizontal="center" vertical="center"/>
    </xf>
    <xf numFmtId="0" fontId="60" fillId="4" borderId="20" xfId="5" applyFont="1" applyFill="1" applyBorder="1" applyAlignment="1">
      <alignment horizontal="center" vertical="center"/>
    </xf>
    <xf numFmtId="0" fontId="60" fillId="4" borderId="0" xfId="5" applyFont="1" applyFill="1" applyAlignment="1">
      <alignment horizontal="center" vertical="center"/>
    </xf>
    <xf numFmtId="0" fontId="60" fillId="4" borderId="19" xfId="5" applyFont="1" applyFill="1" applyBorder="1" applyAlignment="1">
      <alignment horizontal="center" vertical="center"/>
    </xf>
    <xf numFmtId="0" fontId="61" fillId="6" borderId="30" xfId="5" applyFont="1" applyFill="1" applyBorder="1" applyAlignment="1">
      <alignment horizontal="center" vertical="center"/>
    </xf>
    <xf numFmtId="0" fontId="61" fillId="6" borderId="29" xfId="5" applyFont="1" applyFill="1" applyBorder="1" applyAlignment="1">
      <alignment horizontal="center" vertical="center"/>
    </xf>
    <xf numFmtId="0" fontId="61" fillId="6" borderId="28" xfId="5" applyFont="1" applyFill="1" applyBorder="1" applyAlignment="1">
      <alignment horizontal="center" vertical="center"/>
    </xf>
    <xf numFmtId="0" fontId="61" fillId="6" borderId="7" xfId="5" applyFont="1" applyFill="1" applyBorder="1" applyAlignment="1">
      <alignment horizontal="center" vertical="center"/>
    </xf>
    <xf numFmtId="0" fontId="61" fillId="6" borderId="6" xfId="5" applyFont="1" applyFill="1" applyBorder="1" applyAlignment="1">
      <alignment horizontal="center" vertical="center"/>
    </xf>
    <xf numFmtId="0" fontId="61" fillId="6" borderId="127" xfId="5" applyFont="1" applyFill="1" applyBorder="1" applyAlignment="1">
      <alignment horizontal="center" vertical="center"/>
    </xf>
    <xf numFmtId="0" fontId="40" fillId="0" borderId="108" xfId="5" applyFont="1" applyBorder="1" applyAlignment="1">
      <alignment horizontal="center"/>
    </xf>
    <xf numFmtId="0" fontId="40" fillId="0" borderId="55" xfId="5" applyFont="1" applyBorder="1" applyAlignment="1">
      <alignment horizontal="center"/>
    </xf>
    <xf numFmtId="0" fontId="40" fillId="0" borderId="54" xfId="5" applyFont="1" applyBorder="1" applyAlignment="1">
      <alignment horizontal="center"/>
    </xf>
    <xf numFmtId="0" fontId="40" fillId="0" borderId="30" xfId="5" applyFont="1" applyBorder="1" applyAlignment="1">
      <alignment horizontal="center" vertical="center" wrapText="1"/>
    </xf>
    <xf numFmtId="0" fontId="40" fillId="0" borderId="128" xfId="5" applyFont="1" applyBorder="1" applyAlignment="1">
      <alignment horizontal="center" vertical="center" wrapText="1"/>
    </xf>
    <xf numFmtId="0" fontId="40" fillId="0" borderId="20" xfId="5" applyFont="1" applyBorder="1" applyAlignment="1">
      <alignment horizontal="center" vertical="center" wrapText="1"/>
    </xf>
    <xf numFmtId="0" fontId="40" fillId="0" borderId="21" xfId="5" applyFont="1" applyBorder="1" applyAlignment="1">
      <alignment horizontal="center" vertical="center" wrapText="1"/>
    </xf>
    <xf numFmtId="0" fontId="40" fillId="0" borderId="27" xfId="5" applyFont="1" applyBorder="1" applyAlignment="1">
      <alignment horizontal="center" vertical="center" wrapText="1"/>
    </xf>
    <xf numFmtId="0" fontId="40" fillId="0" borderId="15" xfId="5" applyFont="1" applyBorder="1" applyAlignment="1">
      <alignment horizontal="center" vertical="center" wrapText="1"/>
    </xf>
    <xf numFmtId="0" fontId="39" fillId="16" borderId="55" xfId="5" quotePrefix="1" applyFont="1" applyFill="1" applyBorder="1" applyAlignment="1">
      <alignment horizontal="center" vertical="center"/>
    </xf>
    <xf numFmtId="0" fontId="39" fillId="16" borderId="55" xfId="5" applyFont="1" applyFill="1" applyBorder="1" applyAlignment="1">
      <alignment horizontal="center" vertical="center"/>
    </xf>
    <xf numFmtId="0" fontId="39" fillId="16" borderId="54" xfId="5" applyFont="1" applyFill="1" applyBorder="1" applyAlignment="1">
      <alignment horizontal="center" vertical="center"/>
    </xf>
    <xf numFmtId="0" fontId="40" fillId="7" borderId="135" xfId="5" applyFont="1" applyFill="1" applyBorder="1" applyAlignment="1">
      <alignment horizontal="center"/>
    </xf>
    <xf numFmtId="0" fontId="40" fillId="7" borderId="132" xfId="5" applyFont="1" applyFill="1" applyBorder="1" applyAlignment="1">
      <alignment horizontal="center"/>
    </xf>
    <xf numFmtId="0" fontId="39" fillId="5" borderId="132" xfId="5" quotePrefix="1" applyFont="1" applyFill="1" applyBorder="1" applyAlignment="1">
      <alignment horizontal="left" vertical="center"/>
    </xf>
    <xf numFmtId="0" fontId="40" fillId="7" borderId="132" xfId="5" applyFont="1" applyFill="1" applyBorder="1" applyAlignment="1">
      <alignment horizontal="left" vertical="center"/>
    </xf>
    <xf numFmtId="0" fontId="40" fillId="7" borderId="136" xfId="5" applyFont="1" applyFill="1" applyBorder="1" applyAlignment="1">
      <alignment horizontal="left" vertical="center"/>
    </xf>
    <xf numFmtId="0" fontId="40" fillId="0" borderId="133" xfId="5" applyFont="1" applyBorder="1" applyAlignment="1">
      <alignment horizontal="center"/>
    </xf>
    <xf numFmtId="0" fontId="40" fillId="0" borderId="134" xfId="5" applyFont="1" applyBorder="1" applyAlignment="1">
      <alignment horizontal="center"/>
    </xf>
    <xf numFmtId="0" fontId="39" fillId="0" borderId="131" xfId="5" applyFont="1" applyBorder="1" applyAlignment="1">
      <alignment horizontal="left" vertical="center"/>
    </xf>
    <xf numFmtId="0" fontId="39" fillId="0" borderId="132" xfId="5" applyFont="1" applyBorder="1" applyAlignment="1">
      <alignment horizontal="left" vertical="center"/>
    </xf>
    <xf numFmtId="0" fontId="49" fillId="0" borderId="13" xfId="0" applyFont="1" applyBorder="1" applyAlignment="1">
      <alignment horizontal="left" vertical="center"/>
    </xf>
    <xf numFmtId="0" fontId="49" fillId="0" borderId="9" xfId="0" applyFont="1" applyBorder="1" applyAlignment="1">
      <alignment horizontal="left" vertical="center"/>
    </xf>
    <xf numFmtId="0" fontId="39" fillId="0" borderId="32" xfId="0" quotePrefix="1" applyFont="1" applyBorder="1" applyAlignment="1">
      <alignment horizontal="left" vertical="center"/>
    </xf>
    <xf numFmtId="0" fontId="39" fillId="0" borderId="2" xfId="0" quotePrefix="1" applyFont="1" applyBorder="1" applyAlignment="1">
      <alignment horizontal="left" vertical="center"/>
    </xf>
    <xf numFmtId="0" fontId="39" fillId="0" borderId="132" xfId="5" applyFont="1" applyBorder="1" applyAlignment="1">
      <alignment horizontal="center"/>
    </xf>
    <xf numFmtId="0" fontId="39" fillId="0" borderId="9" xfId="0" applyFont="1" applyBorder="1" applyAlignment="1">
      <alignment horizontal="center"/>
    </xf>
    <xf numFmtId="0" fontId="39" fillId="0" borderId="2" xfId="0" applyFont="1" applyBorder="1" applyAlignment="1">
      <alignment horizontal="center"/>
    </xf>
    <xf numFmtId="0" fontId="39" fillId="0" borderId="25" xfId="5" applyFont="1" applyBorder="1" applyAlignment="1">
      <alignment horizontal="center" vertical="center"/>
    </xf>
    <xf numFmtId="0" fontId="39" fillId="0" borderId="23" xfId="5" applyFont="1" applyBorder="1" applyAlignment="1">
      <alignment horizontal="center" vertical="center"/>
    </xf>
    <xf numFmtId="0" fontId="39" fillId="0" borderId="33" xfId="5" applyFont="1" applyBorder="1" applyAlignment="1">
      <alignment horizontal="center" vertical="center"/>
    </xf>
    <xf numFmtId="0" fontId="39" fillId="0" borderId="15" xfId="5" applyFont="1" applyBorder="1" applyAlignment="1">
      <alignment horizontal="center" vertical="center"/>
    </xf>
    <xf numFmtId="0" fontId="39" fillId="0" borderId="9" xfId="5" applyFont="1" applyBorder="1" applyAlignment="1">
      <alignment horizontal="left" vertical="center" wrapText="1"/>
    </xf>
    <xf numFmtId="0" fontId="39" fillId="18" borderId="9" xfId="5" applyFont="1" applyFill="1" applyBorder="1" applyAlignment="1">
      <alignment horizontal="center"/>
    </xf>
    <xf numFmtId="0" fontId="40" fillId="0" borderId="94" xfId="5" applyFont="1" applyBorder="1" applyAlignment="1">
      <alignment horizontal="center" vertical="center" wrapText="1"/>
    </xf>
    <xf numFmtId="0" fontId="40" fillId="0" borderId="23" xfId="5" applyFont="1" applyBorder="1" applyAlignment="1">
      <alignment horizontal="center" vertical="center" wrapText="1"/>
    </xf>
    <xf numFmtId="0" fontId="39" fillId="17" borderId="55" xfId="5" applyFont="1" applyFill="1" applyBorder="1" applyAlignment="1">
      <alignment horizontal="center" vertical="center"/>
    </xf>
    <xf numFmtId="0" fontId="39" fillId="17" borderId="54" xfId="5" applyFont="1" applyFill="1" applyBorder="1" applyAlignment="1">
      <alignment horizontal="center" vertical="center"/>
    </xf>
    <xf numFmtId="0" fontId="39" fillId="16" borderId="56" xfId="5" applyFont="1" applyFill="1" applyBorder="1" applyAlignment="1">
      <alignment horizontal="center"/>
    </xf>
    <xf numFmtId="0" fontId="39" fillId="16" borderId="55" xfId="5" applyFont="1" applyFill="1" applyBorder="1" applyAlignment="1">
      <alignment horizontal="center"/>
    </xf>
    <xf numFmtId="0" fontId="39" fillId="16" borderId="54" xfId="5" applyFont="1" applyFill="1" applyBorder="1" applyAlignment="1">
      <alignment horizontal="center"/>
    </xf>
    <xf numFmtId="0" fontId="39" fillId="16" borderId="55" xfId="5" quotePrefix="1" applyFont="1" applyFill="1" applyBorder="1" applyAlignment="1">
      <alignment horizontal="center"/>
    </xf>
    <xf numFmtId="0" fontId="40" fillId="0" borderId="7" xfId="5" applyFont="1" applyBorder="1" applyAlignment="1">
      <alignment horizontal="center" vertical="center" wrapText="1"/>
    </xf>
    <xf numFmtId="0" fontId="40" fillId="0" borderId="5" xfId="5" applyFont="1" applyBorder="1" applyAlignment="1">
      <alignment horizontal="center" vertical="center" wrapText="1"/>
    </xf>
    <xf numFmtId="0" fontId="39" fillId="17" borderId="56" xfId="5" applyFont="1" applyFill="1" applyBorder="1" applyAlignment="1">
      <alignment horizontal="center" vertical="center"/>
    </xf>
    <xf numFmtId="0" fontId="40" fillId="7" borderId="11" xfId="5" applyFont="1" applyFill="1" applyBorder="1" applyAlignment="1">
      <alignment horizontal="center"/>
    </xf>
    <xf numFmtId="0" fontId="39" fillId="5" borderId="12" xfId="5" quotePrefix="1" applyFont="1" applyFill="1" applyBorder="1" applyAlignment="1">
      <alignment horizontal="left" vertical="center"/>
    </xf>
    <xf numFmtId="0" fontId="39" fillId="5" borderId="11" xfId="5" quotePrefix="1" applyFont="1" applyFill="1" applyBorder="1" applyAlignment="1">
      <alignment horizontal="left" vertical="center"/>
    </xf>
    <xf numFmtId="0" fontId="39" fillId="5" borderId="10" xfId="5" quotePrefix="1" applyFont="1" applyFill="1" applyBorder="1" applyAlignment="1">
      <alignment horizontal="left" vertical="center"/>
    </xf>
    <xf numFmtId="0" fontId="40" fillId="7" borderId="12" xfId="5" applyFont="1" applyFill="1" applyBorder="1" applyAlignment="1">
      <alignment horizontal="left" vertical="center"/>
    </xf>
    <xf numFmtId="0" fontId="40" fillId="7" borderId="11" xfId="5" applyFont="1" applyFill="1" applyBorder="1" applyAlignment="1">
      <alignment horizontal="left" vertical="center"/>
    </xf>
    <xf numFmtId="0" fontId="40" fillId="7" borderId="18" xfId="5" applyFont="1" applyFill="1" applyBorder="1" applyAlignment="1">
      <alignment horizontal="left" vertical="center"/>
    </xf>
    <xf numFmtId="0" fontId="65" fillId="0" borderId="0" xfId="0" applyFont="1" applyBorder="1" applyAlignment="1">
      <alignment horizontal="center"/>
    </xf>
    <xf numFmtId="0" fontId="65" fillId="16" borderId="56" xfId="0" applyFont="1" applyFill="1" applyBorder="1" applyAlignment="1">
      <alignment horizontal="center"/>
    </xf>
    <xf numFmtId="0" fontId="65" fillId="16" borderId="55" xfId="0" applyFont="1" applyFill="1" applyBorder="1" applyAlignment="1">
      <alignment horizontal="center"/>
    </xf>
    <xf numFmtId="0" fontId="65" fillId="16" borderId="54" xfId="0" applyFont="1" applyFill="1" applyBorder="1" applyAlignment="1">
      <alignment horizontal="center"/>
    </xf>
    <xf numFmtId="0" fontId="64" fillId="15" borderId="56" xfId="0" applyFont="1" applyFill="1" applyBorder="1" applyAlignment="1">
      <alignment horizontal="center"/>
    </xf>
    <xf numFmtId="0" fontId="64" fillId="15" borderId="55" xfId="0" applyFont="1" applyFill="1" applyBorder="1" applyAlignment="1">
      <alignment horizontal="center"/>
    </xf>
    <xf numFmtId="0" fontId="64" fillId="15" borderId="54" xfId="0" applyFont="1" applyFill="1" applyBorder="1" applyAlignment="1">
      <alignment horizontal="center"/>
    </xf>
    <xf numFmtId="0" fontId="65" fillId="17" borderId="56" xfId="0" applyFont="1" applyFill="1" applyBorder="1" applyAlignment="1">
      <alignment horizontal="center"/>
    </xf>
    <xf numFmtId="0" fontId="65" fillId="17" borderId="55" xfId="0" applyFont="1" applyFill="1" applyBorder="1" applyAlignment="1">
      <alignment horizontal="center"/>
    </xf>
    <xf numFmtId="0" fontId="65" fillId="17" borderId="54" xfId="0" applyFont="1" applyFill="1" applyBorder="1" applyAlignment="1">
      <alignment horizontal="center"/>
    </xf>
    <xf numFmtId="0" fontId="39" fillId="19" borderId="56" xfId="5" applyFont="1" applyFill="1" applyBorder="1" applyAlignment="1">
      <alignment horizontal="center" vertical="center"/>
    </xf>
    <xf numFmtId="0" fontId="39" fillId="19" borderId="55" xfId="5" applyFont="1" applyFill="1" applyBorder="1" applyAlignment="1">
      <alignment horizontal="center" vertical="center"/>
    </xf>
    <xf numFmtId="0" fontId="39" fillId="19" borderId="54" xfId="5" applyFont="1" applyFill="1" applyBorder="1" applyAlignment="1">
      <alignment horizontal="center" vertical="center"/>
    </xf>
    <xf numFmtId="0" fontId="39" fillId="20" borderId="55" xfId="5" applyFont="1" applyFill="1" applyBorder="1" applyAlignment="1">
      <alignment horizontal="center"/>
    </xf>
    <xf numFmtId="0" fontId="39" fillId="20" borderId="54" xfId="5" applyFont="1" applyFill="1" applyBorder="1" applyAlignment="1">
      <alignment horizontal="center"/>
    </xf>
    <xf numFmtId="0" fontId="65" fillId="15" borderId="56" xfId="0" applyFont="1" applyFill="1" applyBorder="1" applyAlignment="1">
      <alignment horizontal="center" vertical="center"/>
    </xf>
    <xf numFmtId="0" fontId="65" fillId="15" borderId="55" xfId="0" applyFont="1" applyFill="1" applyBorder="1" applyAlignment="1">
      <alignment horizontal="center" vertical="center"/>
    </xf>
    <xf numFmtId="0" fontId="65" fillId="15" borderId="54" xfId="0" applyFont="1" applyFill="1" applyBorder="1" applyAlignment="1">
      <alignment horizontal="center" vertical="center"/>
    </xf>
    <xf numFmtId="0" fontId="39" fillId="16" borderId="108" xfId="5" applyFont="1" applyFill="1" applyBorder="1" applyAlignment="1">
      <alignment horizontal="center" vertical="center"/>
    </xf>
    <xf numFmtId="0" fontId="40" fillId="5" borderId="133" xfId="5" applyFont="1" applyFill="1" applyBorder="1" applyAlignment="1">
      <alignment horizontal="center" vertical="top" textRotation="90"/>
    </xf>
    <xf numFmtId="0" fontId="40" fillId="5" borderId="37" xfId="5" applyFont="1" applyFill="1" applyBorder="1" applyAlignment="1">
      <alignment horizontal="center" vertical="top" textRotation="90"/>
    </xf>
    <xf numFmtId="0" fontId="40" fillId="5" borderId="137" xfId="5" applyFont="1" applyFill="1" applyBorder="1" applyAlignment="1">
      <alignment horizontal="center" vertical="top" textRotation="90"/>
    </xf>
    <xf numFmtId="0" fontId="39" fillId="0" borderId="129" xfId="5" applyFont="1" applyBorder="1" applyAlignment="1">
      <alignment horizontal="center" vertical="center"/>
    </xf>
    <xf numFmtId="0" fontId="39" fillId="0" borderId="29" xfId="5" applyFont="1" applyBorder="1" applyAlignment="1">
      <alignment horizontal="center" vertical="center"/>
    </xf>
    <xf numFmtId="0" fontId="39" fillId="0" borderId="28" xfId="5" applyFont="1" applyBorder="1" applyAlignment="1">
      <alignment horizontal="center" vertical="center"/>
    </xf>
    <xf numFmtId="0" fontId="39" fillId="0" borderId="22" xfId="5" applyFont="1" applyBorder="1" applyAlignment="1">
      <alignment horizontal="center" vertical="center"/>
    </xf>
    <xf numFmtId="0" fontId="39" fillId="0" borderId="0" xfId="5" applyFont="1" applyBorder="1" applyAlignment="1">
      <alignment horizontal="center" vertical="center"/>
    </xf>
    <xf numFmtId="0" fontId="39" fillId="0" borderId="19" xfId="5" applyFont="1" applyBorder="1" applyAlignment="1">
      <alignment horizontal="center" vertical="center"/>
    </xf>
    <xf numFmtId="0" fontId="39" fillId="0" borderId="130" xfId="5" applyFont="1" applyBorder="1" applyAlignment="1">
      <alignment horizontal="center" vertical="center"/>
    </xf>
    <xf numFmtId="0" fontId="39" fillId="0" borderId="6" xfId="5" applyFont="1" applyBorder="1" applyAlignment="1">
      <alignment horizontal="center" vertical="center"/>
    </xf>
    <xf numFmtId="0" fontId="39" fillId="0" borderId="127" xfId="5" applyFont="1" applyBorder="1" applyAlignment="1">
      <alignment horizontal="center" vertical="center"/>
    </xf>
    <xf numFmtId="0" fontId="39" fillId="16" borderId="56" xfId="5" applyFont="1" applyFill="1" applyBorder="1" applyAlignment="1">
      <alignment horizontal="center" vertical="center"/>
    </xf>
    <xf numFmtId="0" fontId="40" fillId="21" borderId="11" xfId="5" applyFont="1" applyFill="1" applyBorder="1" applyAlignment="1">
      <alignment horizontal="center"/>
    </xf>
    <xf numFmtId="0" fontId="40" fillId="21" borderId="10" xfId="5" applyFont="1" applyFill="1" applyBorder="1" applyAlignment="1">
      <alignment horizontal="center"/>
    </xf>
    <xf numFmtId="0" fontId="39" fillId="8" borderId="12" xfId="5" quotePrefix="1" applyFont="1" applyFill="1" applyBorder="1" applyAlignment="1">
      <alignment horizontal="left" vertical="center"/>
    </xf>
    <xf numFmtId="0" fontId="39" fillId="8" borderId="11" xfId="5" quotePrefix="1" applyFont="1" applyFill="1" applyBorder="1" applyAlignment="1">
      <alignment horizontal="left" vertical="center"/>
    </xf>
    <xf numFmtId="0" fontId="39" fillId="8" borderId="10" xfId="5" quotePrefix="1" applyFont="1" applyFill="1" applyBorder="1" applyAlignment="1">
      <alignment horizontal="left" vertical="center"/>
    </xf>
    <xf numFmtId="0" fontId="40" fillId="21" borderId="12" xfId="5" applyFont="1" applyFill="1" applyBorder="1" applyAlignment="1">
      <alignment horizontal="left" vertical="center"/>
    </xf>
    <xf numFmtId="0" fontId="40" fillId="21" borderId="11" xfId="5" applyFont="1" applyFill="1" applyBorder="1" applyAlignment="1">
      <alignment horizontal="left" vertical="center"/>
    </xf>
    <xf numFmtId="0" fontId="40" fillId="21" borderId="18" xfId="5" applyFont="1" applyFill="1" applyBorder="1" applyAlignment="1">
      <alignment horizontal="left" vertical="center"/>
    </xf>
    <xf numFmtId="0" fontId="12" fillId="0" borderId="64" xfId="2" applyFont="1" applyBorder="1" applyAlignment="1">
      <alignment horizontal="center" vertical="center" wrapText="1"/>
    </xf>
    <xf numFmtId="0" fontId="37" fillId="0" borderId="14" xfId="2" applyBorder="1" applyAlignment="1">
      <alignment horizontal="center" vertical="center"/>
    </xf>
    <xf numFmtId="0" fontId="55" fillId="5" borderId="64" xfId="2" applyFont="1" applyFill="1" applyBorder="1" applyAlignment="1">
      <alignment horizontal="center" vertical="center"/>
    </xf>
    <xf numFmtId="0" fontId="55" fillId="5" borderId="14" xfId="2" applyFont="1" applyFill="1" applyBorder="1" applyAlignment="1">
      <alignment horizontal="center" vertical="center"/>
    </xf>
    <xf numFmtId="0" fontId="55" fillId="8" borderId="12" xfId="2" applyFont="1" applyFill="1" applyBorder="1" applyAlignment="1">
      <alignment horizontal="left" vertical="center"/>
    </xf>
    <xf numFmtId="0" fontId="55" fillId="8" borderId="11" xfId="2" applyFont="1" applyFill="1" applyBorder="1" applyAlignment="1">
      <alignment horizontal="left" vertical="center"/>
    </xf>
    <xf numFmtId="0" fontId="55" fillId="8" borderId="10" xfId="2" applyFont="1" applyFill="1" applyBorder="1" applyAlignment="1">
      <alignment horizontal="left" vertical="center"/>
    </xf>
    <xf numFmtId="0" fontId="55" fillId="3" borderId="12" xfId="2" applyFont="1" applyFill="1" applyBorder="1" applyAlignment="1">
      <alignment horizontal="center" vertical="center"/>
    </xf>
    <xf numFmtId="0" fontId="55" fillId="3" borderId="11" xfId="2" applyFont="1" applyFill="1" applyBorder="1" applyAlignment="1">
      <alignment horizontal="center" vertical="center"/>
    </xf>
    <xf numFmtId="0" fontId="55" fillId="3" borderId="10" xfId="2" applyFont="1" applyFill="1" applyBorder="1" applyAlignment="1">
      <alignment horizontal="center" vertical="center"/>
    </xf>
    <xf numFmtId="0" fontId="12" fillId="0" borderId="14" xfId="2" applyFont="1" applyBorder="1" applyAlignment="1">
      <alignment horizontal="center" vertical="center" wrapText="1"/>
    </xf>
    <xf numFmtId="0" fontId="37" fillId="0" borderId="64" xfId="2" applyBorder="1" applyAlignment="1">
      <alignment horizontal="center" vertical="center"/>
    </xf>
    <xf numFmtId="0" fontId="12" fillId="0" borderId="64" xfId="2" quotePrefix="1" applyFont="1" applyBorder="1" applyAlignment="1">
      <alignment horizontal="left" vertical="center" wrapText="1"/>
    </xf>
    <xf numFmtId="0" fontId="12" fillId="0" borderId="14" xfId="2" applyFont="1" applyBorder="1" applyAlignment="1">
      <alignment horizontal="left" vertical="center" wrapText="1"/>
    </xf>
    <xf numFmtId="0" fontId="37" fillId="0" borderId="14" xfId="2" applyBorder="1" applyAlignment="1">
      <alignment horizontal="center" vertical="center" wrapText="1"/>
    </xf>
    <xf numFmtId="0" fontId="11" fillId="0" borderId="64" xfId="2" applyFont="1" applyBorder="1" applyAlignment="1">
      <alignment horizontal="left" vertical="center" wrapText="1"/>
    </xf>
    <xf numFmtId="0" fontId="23" fillId="0" borderId="64" xfId="2" applyFont="1" applyBorder="1" applyAlignment="1">
      <alignment horizontal="center" vertical="center" wrapText="1"/>
    </xf>
    <xf numFmtId="0" fontId="37" fillId="0" borderId="62" xfId="2" applyBorder="1" applyAlignment="1">
      <alignment horizontal="center" vertical="center"/>
    </xf>
    <xf numFmtId="0" fontId="34" fillId="0" borderId="9" xfId="2" applyFont="1" applyBorder="1" applyAlignment="1">
      <alignment horizontal="center" vertical="center" wrapText="1"/>
    </xf>
    <xf numFmtId="0" fontId="14" fillId="0" borderId="64" xfId="2" applyFont="1" applyBorder="1" applyAlignment="1">
      <alignment horizontal="center" vertical="center" wrapText="1"/>
    </xf>
    <xf numFmtId="0" fontId="37" fillId="0" borderId="62" xfId="2" applyBorder="1" applyAlignment="1">
      <alignment horizontal="center" vertical="center" wrapText="1"/>
    </xf>
    <xf numFmtId="0" fontId="55" fillId="0" borderId="12" xfId="2" applyFont="1" applyBorder="1" applyAlignment="1">
      <alignment horizontal="left" vertical="center"/>
    </xf>
    <xf numFmtId="0" fontId="55" fillId="0" borderId="11" xfId="2" applyFont="1" applyBorder="1" applyAlignment="1">
      <alignment horizontal="left" vertical="center"/>
    </xf>
    <xf numFmtId="0" fontId="55" fillId="0" borderId="10" xfId="2" applyFont="1" applyBorder="1" applyAlignment="1">
      <alignment horizontal="left" vertical="center"/>
    </xf>
    <xf numFmtId="0" fontId="55" fillId="9" borderId="64" xfId="2" applyFont="1" applyFill="1" applyBorder="1" applyAlignment="1">
      <alignment horizontal="center" vertical="center" wrapText="1"/>
    </xf>
    <xf numFmtId="0" fontId="55" fillId="9" borderId="14" xfId="2" applyFont="1" applyFill="1" applyBorder="1" applyAlignment="1">
      <alignment horizontal="center" vertical="center" wrapText="1"/>
    </xf>
    <xf numFmtId="0" fontId="16" fillId="0" borderId="64" xfId="2" quotePrefix="1" applyFont="1" applyBorder="1" applyAlignment="1">
      <alignment horizontal="center" vertical="center" wrapText="1"/>
    </xf>
    <xf numFmtId="0" fontId="34" fillId="0" borderId="62" xfId="2" applyFont="1" applyBorder="1" applyAlignment="1">
      <alignment horizontal="center" vertical="center" wrapText="1"/>
    </xf>
    <xf numFmtId="0" fontId="34" fillId="0" borderId="14" xfId="2" applyFont="1" applyBorder="1" applyAlignment="1">
      <alignment horizontal="center" vertical="center" wrapText="1"/>
    </xf>
    <xf numFmtId="0" fontId="34" fillId="0" borderId="62" xfId="2" applyFont="1" applyBorder="1" applyAlignment="1">
      <alignment horizontal="center" vertical="center"/>
    </xf>
    <xf numFmtId="0" fontId="34" fillId="0" borderId="14" xfId="2" applyFont="1" applyBorder="1" applyAlignment="1">
      <alignment horizontal="center" vertical="center"/>
    </xf>
    <xf numFmtId="0" fontId="14" fillId="0" borderId="9" xfId="2" applyFont="1" applyBorder="1" applyAlignment="1">
      <alignment horizontal="center" vertical="center" wrapText="1"/>
    </xf>
    <xf numFmtId="0" fontId="34" fillId="0" borderId="9" xfId="2" applyFont="1" applyBorder="1" applyAlignment="1">
      <alignment horizontal="center" vertical="center"/>
    </xf>
    <xf numFmtId="0" fontId="55" fillId="8" borderId="12" xfId="2" applyFont="1" applyFill="1" applyBorder="1" applyAlignment="1">
      <alignment horizontal="center" vertical="center"/>
    </xf>
    <xf numFmtId="0" fontId="55" fillId="8" borderId="11" xfId="2" applyFont="1" applyFill="1" applyBorder="1" applyAlignment="1">
      <alignment horizontal="center" vertical="center"/>
    </xf>
    <xf numFmtId="0" fontId="55" fillId="8" borderId="10" xfId="2" applyFont="1" applyFill="1" applyBorder="1" applyAlignment="1">
      <alignment horizontal="center" vertical="center"/>
    </xf>
    <xf numFmtId="0" fontId="55" fillId="9" borderId="64" xfId="2" applyFont="1" applyFill="1" applyBorder="1" applyAlignment="1">
      <alignment horizontal="center" vertical="center"/>
    </xf>
    <xf numFmtId="0" fontId="55" fillId="9" borderId="14" xfId="2" applyFont="1" applyFill="1" applyBorder="1" applyAlignment="1">
      <alignment horizontal="center" vertical="center"/>
    </xf>
    <xf numFmtId="0" fontId="31" fillId="0" borderId="64" xfId="2" applyFont="1" applyBorder="1" applyAlignment="1">
      <alignment horizontal="center" vertical="center" wrapText="1"/>
    </xf>
    <xf numFmtId="0" fontId="31" fillId="0" borderId="9" xfId="2" applyFont="1" applyBorder="1" applyAlignment="1">
      <alignment horizontal="center" vertical="center" wrapText="1"/>
    </xf>
    <xf numFmtId="0" fontId="31" fillId="0" borderId="9" xfId="2" quotePrefix="1" applyFont="1" applyBorder="1" applyAlignment="1">
      <alignment horizontal="center" vertical="center" wrapText="1"/>
    </xf>
    <xf numFmtId="0" fontId="34" fillId="0" borderId="64" xfId="2" applyFont="1" applyBorder="1" applyAlignment="1">
      <alignment horizontal="center" vertical="center"/>
    </xf>
    <xf numFmtId="0" fontId="34" fillId="0" borderId="64" xfId="2" applyFont="1" applyBorder="1" applyAlignment="1">
      <alignment horizontal="center" vertical="center" wrapText="1"/>
    </xf>
    <xf numFmtId="0" fontId="31" fillId="0" borderId="64" xfId="2" quotePrefix="1" applyFont="1" applyBorder="1" applyAlignment="1">
      <alignment horizontal="center" vertical="center"/>
    </xf>
    <xf numFmtId="0" fontId="36" fillId="0" borderId="64" xfId="2" applyFont="1" applyBorder="1" applyAlignment="1">
      <alignment horizontal="center" vertical="center" wrapText="1"/>
    </xf>
    <xf numFmtId="0" fontId="36" fillId="0" borderId="62" xfId="2" applyFont="1" applyBorder="1" applyAlignment="1">
      <alignment horizontal="center" vertical="center" wrapText="1"/>
    </xf>
    <xf numFmtId="0" fontId="36" fillId="0" borderId="14" xfId="2" applyFont="1" applyBorder="1" applyAlignment="1">
      <alignment horizontal="center" vertical="center" wrapText="1"/>
    </xf>
    <xf numFmtId="0" fontId="18" fillId="0" borderId="64" xfId="2" quotePrefix="1" applyFont="1" applyBorder="1" applyAlignment="1">
      <alignment horizontal="center" vertical="center" wrapText="1"/>
    </xf>
    <xf numFmtId="0" fontId="31" fillId="0" borderId="62" xfId="2" applyFont="1" applyBorder="1" applyAlignment="1">
      <alignment horizontal="center" vertical="center" wrapText="1"/>
    </xf>
    <xf numFmtId="0" fontId="31" fillId="0" borderId="14" xfId="2" applyFont="1" applyBorder="1" applyAlignment="1">
      <alignment horizontal="center" vertical="center" wrapText="1"/>
    </xf>
    <xf numFmtId="0" fontId="31" fillId="0" borderId="64" xfId="2" quotePrefix="1" applyFont="1" applyBorder="1" applyAlignment="1">
      <alignment horizontal="center" vertical="center" wrapText="1"/>
    </xf>
    <xf numFmtId="0" fontId="26" fillId="0" borderId="64" xfId="2" quotePrefix="1" applyFont="1" applyBorder="1" applyAlignment="1">
      <alignment horizontal="center" vertical="center" wrapText="1"/>
    </xf>
    <xf numFmtId="0" fontId="26" fillId="0" borderId="9" xfId="2" applyFont="1" applyBorder="1" applyAlignment="1">
      <alignment horizontal="center" vertical="center" wrapText="1"/>
    </xf>
    <xf numFmtId="0" fontId="55" fillId="8" borderId="62" xfId="2" applyFont="1" applyFill="1" applyBorder="1" applyAlignment="1">
      <alignment horizontal="center" vertical="center" wrapText="1"/>
    </xf>
    <xf numFmtId="0" fontId="55" fillId="8" borderId="14" xfId="2" applyFont="1" applyFill="1" applyBorder="1" applyAlignment="1">
      <alignment horizontal="center" vertical="center" wrapText="1"/>
    </xf>
    <xf numFmtId="0" fontId="55" fillId="3" borderId="64" xfId="2" applyFont="1" applyFill="1" applyBorder="1" applyAlignment="1">
      <alignment horizontal="center" vertical="center" wrapText="1"/>
    </xf>
    <xf numFmtId="0" fontId="55" fillId="3" borderId="14" xfId="2" applyFont="1" applyFill="1" applyBorder="1" applyAlignment="1">
      <alignment horizontal="center" vertical="center" wrapText="1"/>
    </xf>
    <xf numFmtId="0" fontId="22" fillId="0" borderId="9" xfId="2" applyFont="1" applyBorder="1" applyAlignment="1">
      <alignment horizontal="center" vertical="center" wrapText="1"/>
    </xf>
    <xf numFmtId="0" fontId="55" fillId="8" borderId="12" xfId="2" applyFont="1" applyFill="1" applyBorder="1" applyAlignment="1">
      <alignment horizontal="center" vertical="center" wrapText="1"/>
    </xf>
    <xf numFmtId="0" fontId="55" fillId="8" borderId="11" xfId="2" applyFont="1" applyFill="1" applyBorder="1" applyAlignment="1">
      <alignment horizontal="center" vertical="center" wrapText="1"/>
    </xf>
    <xf numFmtId="0" fontId="55" fillId="8" borderId="10" xfId="2" applyFont="1" applyFill="1" applyBorder="1" applyAlignment="1">
      <alignment horizontal="center" vertical="center" wrapText="1"/>
    </xf>
    <xf numFmtId="0" fontId="57" fillId="0" borderId="9" xfId="2" quotePrefix="1" applyFont="1" applyFill="1" applyBorder="1" applyAlignment="1">
      <alignment horizontal="center" vertical="center" wrapText="1"/>
    </xf>
    <xf numFmtId="0" fontId="55" fillId="8" borderId="25" xfId="2" applyFont="1" applyFill="1" applyBorder="1" applyAlignment="1">
      <alignment horizontal="center" vertical="center" wrapText="1"/>
    </xf>
    <xf numFmtId="0" fontId="55" fillId="8" borderId="23" xfId="2" applyFont="1" applyFill="1" applyBorder="1" applyAlignment="1">
      <alignment horizontal="center" vertical="center" wrapText="1"/>
    </xf>
    <xf numFmtId="0" fontId="55" fillId="8" borderId="33" xfId="2" applyFont="1" applyFill="1" applyBorder="1" applyAlignment="1">
      <alignment horizontal="center" vertical="center" wrapText="1"/>
    </xf>
    <xf numFmtId="0" fontId="55" fillId="8" borderId="15" xfId="2" applyFont="1" applyFill="1" applyBorder="1" applyAlignment="1">
      <alignment horizontal="center" vertical="center" wrapText="1"/>
    </xf>
    <xf numFmtId="0" fontId="26" fillId="0" borderId="9" xfId="2" quotePrefix="1" applyFont="1" applyBorder="1" applyAlignment="1">
      <alignment horizontal="center" vertical="center" wrapText="1"/>
    </xf>
    <xf numFmtId="0" fontId="55" fillId="9" borderId="62" xfId="2" applyFont="1" applyFill="1" applyBorder="1" applyAlignment="1">
      <alignment horizontal="center" vertical="center"/>
    </xf>
    <xf numFmtId="0" fontId="55" fillId="5" borderId="62" xfId="2" applyFont="1" applyFill="1" applyBorder="1" applyAlignment="1">
      <alignment horizontal="center" vertical="center"/>
    </xf>
    <xf numFmtId="0" fontId="55" fillId="3" borderId="12" xfId="2" applyFont="1" applyFill="1" applyBorder="1" applyAlignment="1">
      <alignment horizontal="center" vertical="center" wrapText="1"/>
    </xf>
    <xf numFmtId="0" fontId="55" fillId="3" borderId="11" xfId="2" applyFont="1" applyFill="1" applyBorder="1" applyAlignment="1">
      <alignment horizontal="center" vertical="center" wrapText="1"/>
    </xf>
    <xf numFmtId="0" fontId="55" fillId="3" borderId="10" xfId="2" applyFont="1" applyFill="1" applyBorder="1" applyAlignment="1">
      <alignment horizontal="center" vertical="center" wrapText="1"/>
    </xf>
    <xf numFmtId="0" fontId="55" fillId="8" borderId="62" xfId="2" applyFont="1" applyFill="1" applyBorder="1" applyAlignment="1">
      <alignment horizontal="center" vertical="center"/>
    </xf>
    <xf numFmtId="0" fontId="55" fillId="8" borderId="14" xfId="2" applyFont="1" applyFill="1" applyBorder="1" applyAlignment="1">
      <alignment horizontal="center" vertical="center"/>
    </xf>
    <xf numFmtId="0" fontId="55" fillId="8" borderId="12" xfId="2" applyFont="1" applyFill="1" applyBorder="1" applyAlignment="1">
      <alignment horizontal="left" vertical="center" wrapText="1"/>
    </xf>
    <xf numFmtId="0" fontId="55" fillId="8" borderId="10" xfId="2" applyFont="1" applyFill="1" applyBorder="1" applyAlignment="1">
      <alignment horizontal="left" vertical="center" wrapText="1"/>
    </xf>
    <xf numFmtId="0" fontId="27" fillId="0" borderId="9" xfId="2" quotePrefix="1" applyFont="1" applyBorder="1" applyAlignment="1">
      <alignment horizontal="center" vertical="center" wrapText="1"/>
    </xf>
    <xf numFmtId="0" fontId="30" fillId="0" borderId="9" xfId="2" quotePrefix="1" applyFont="1" applyBorder="1" applyAlignment="1">
      <alignment horizontal="center" vertical="center" wrapText="1"/>
    </xf>
    <xf numFmtId="0" fontId="27" fillId="0" borderId="9" xfId="0" quotePrefix="1" applyFont="1" applyFill="1" applyBorder="1" applyAlignment="1">
      <alignment horizontal="center" vertical="center" wrapText="1"/>
    </xf>
    <xf numFmtId="0" fontId="30" fillId="0" borderId="9" xfId="0" quotePrefix="1" applyFont="1" applyFill="1" applyBorder="1" applyAlignment="1">
      <alignment horizontal="center" vertical="center" wrapText="1"/>
    </xf>
    <xf numFmtId="0" fontId="30" fillId="0" borderId="9" xfId="0" applyFont="1" applyFill="1" applyBorder="1" applyAlignment="1">
      <alignment horizontal="center" vertical="center" wrapText="1"/>
    </xf>
    <xf numFmtId="0" fontId="55" fillId="8" borderId="64" xfId="2" applyFont="1" applyFill="1" applyBorder="1" applyAlignment="1">
      <alignment horizontal="center" vertical="center" wrapText="1"/>
    </xf>
    <xf numFmtId="0" fontId="31" fillId="0" borderId="62" xfId="2" quotePrefix="1" applyFont="1" applyBorder="1" applyAlignment="1">
      <alignment horizontal="center" vertical="center" wrapText="1"/>
    </xf>
    <xf numFmtId="0" fontId="31" fillId="0" borderId="14" xfId="2" quotePrefix="1" applyFont="1" applyBorder="1" applyAlignment="1">
      <alignment horizontal="center" vertical="center" wrapText="1"/>
    </xf>
    <xf numFmtId="0" fontId="19" fillId="0" borderId="64" xfId="2" applyFont="1" applyBorder="1" applyAlignment="1">
      <alignment horizontal="center" vertical="center" wrapText="1"/>
    </xf>
    <xf numFmtId="0" fontId="57" fillId="0" borderId="25" xfId="2" quotePrefix="1" applyFont="1" applyFill="1" applyBorder="1" applyAlignment="1">
      <alignment horizontal="center" vertical="center" wrapText="1"/>
    </xf>
    <xf numFmtId="0" fontId="57" fillId="0" borderId="24" xfId="2" quotePrefix="1" applyFont="1" applyFill="1" applyBorder="1" applyAlignment="1">
      <alignment horizontal="center" vertical="center" wrapText="1"/>
    </xf>
    <xf numFmtId="0" fontId="57" fillId="0" borderId="23" xfId="2" quotePrefix="1" applyFont="1" applyFill="1" applyBorder="1" applyAlignment="1">
      <alignment horizontal="center" vertical="center" wrapText="1"/>
    </xf>
    <xf numFmtId="0" fontId="57" fillId="0" borderId="22" xfId="2" quotePrefix="1" applyFont="1" applyFill="1" applyBorder="1" applyAlignment="1">
      <alignment horizontal="center" vertical="center" wrapText="1"/>
    </xf>
    <xf numFmtId="0" fontId="57" fillId="0" borderId="0" xfId="2" quotePrefix="1" applyFont="1" applyFill="1" applyBorder="1" applyAlignment="1">
      <alignment horizontal="center" vertical="center" wrapText="1"/>
    </xf>
    <xf numFmtId="0" fontId="57" fillId="0" borderId="21" xfId="2" quotePrefix="1" applyFont="1" applyFill="1" applyBorder="1" applyAlignment="1">
      <alignment horizontal="center" vertical="center" wrapText="1"/>
    </xf>
    <xf numFmtId="0" fontId="57" fillId="0" borderId="33" xfId="2" quotePrefix="1" applyFont="1" applyFill="1" applyBorder="1" applyAlignment="1">
      <alignment horizontal="center" vertical="center" wrapText="1"/>
    </xf>
    <xf numFmtId="0" fontId="57" fillId="0" borderId="16" xfId="2" quotePrefix="1" applyFont="1" applyFill="1" applyBorder="1" applyAlignment="1">
      <alignment horizontal="center" vertical="center" wrapText="1"/>
    </xf>
    <xf numFmtId="0" fontId="57" fillId="0" borderId="15" xfId="2" quotePrefix="1" applyFont="1" applyFill="1" applyBorder="1" applyAlignment="1">
      <alignment horizontal="center" vertical="center" wrapText="1"/>
    </xf>
    <xf numFmtId="0" fontId="20" fillId="0" borderId="64" xfId="2" applyFont="1" applyBorder="1" applyAlignment="1">
      <alignment horizontal="center" vertical="center" wrapText="1"/>
    </xf>
    <xf numFmtId="0" fontId="4" fillId="0" borderId="64"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9" xfId="0" applyFont="1" applyBorder="1" applyAlignment="1">
      <alignment horizontal="center" vertical="center"/>
    </xf>
    <xf numFmtId="0" fontId="33" fillId="0" borderId="9" xfId="0" applyFont="1" applyBorder="1" applyAlignment="1">
      <alignment horizontal="center" vertical="center"/>
    </xf>
    <xf numFmtId="0" fontId="22" fillId="0" borderId="64" xfId="2" applyFont="1" applyBorder="1" applyAlignment="1">
      <alignment horizontal="center" vertical="center" wrapText="1"/>
    </xf>
    <xf numFmtId="0" fontId="33" fillId="0" borderId="62" xfId="2" applyFont="1" applyBorder="1" applyAlignment="1">
      <alignment horizontal="center" vertical="center"/>
    </xf>
    <xf numFmtId="0" fontId="33" fillId="0" borderId="14" xfId="2" applyFont="1" applyBorder="1" applyAlignment="1">
      <alignment horizontal="center" vertical="center"/>
    </xf>
    <xf numFmtId="0" fontId="22" fillId="0" borderId="64" xfId="0" applyFont="1" applyBorder="1" applyAlignment="1">
      <alignment horizontal="center" vertical="center" wrapText="1"/>
    </xf>
    <xf numFmtId="0" fontId="27" fillId="0" borderId="62" xfId="0" applyFont="1" applyBorder="1" applyAlignment="1">
      <alignment horizontal="center" vertical="center"/>
    </xf>
    <xf numFmtId="0" fontId="27" fillId="0" borderId="14" xfId="0" applyFont="1" applyBorder="1" applyAlignment="1">
      <alignment horizontal="center" vertical="center"/>
    </xf>
    <xf numFmtId="0" fontId="33" fillId="0" borderId="62" xfId="0" applyFont="1" applyBorder="1" applyAlignment="1">
      <alignment horizontal="center" vertical="center"/>
    </xf>
    <xf numFmtId="0" fontId="33" fillId="0" borderId="14" xfId="0" applyFont="1" applyBorder="1" applyAlignment="1">
      <alignment horizontal="center" vertical="center"/>
    </xf>
    <xf numFmtId="0" fontId="55" fillId="0" borderId="12" xfId="2" applyFont="1" applyBorder="1" applyAlignment="1">
      <alignment horizontal="left" vertical="center" wrapText="1"/>
    </xf>
    <xf numFmtId="0" fontId="55" fillId="0" borderId="11" xfId="2" applyFont="1" applyBorder="1" applyAlignment="1">
      <alignment horizontal="left" vertical="center" wrapText="1"/>
    </xf>
    <xf numFmtId="0" fontId="55" fillId="0" borderId="10" xfId="2" applyFont="1" applyBorder="1" applyAlignment="1">
      <alignment horizontal="left" vertical="center" wrapText="1"/>
    </xf>
    <xf numFmtId="0" fontId="33" fillId="0" borderId="64" xfId="0" applyFont="1" applyBorder="1" applyAlignment="1">
      <alignment horizontal="center" vertical="center"/>
    </xf>
    <xf numFmtId="0" fontId="55" fillId="8" borderId="62" xfId="2" applyFont="1" applyFill="1" applyBorder="1" applyAlignment="1">
      <alignment horizontal="left" vertical="center"/>
    </xf>
    <xf numFmtId="0" fontId="55" fillId="8" borderId="14" xfId="2" applyFont="1" applyFill="1" applyBorder="1" applyAlignment="1">
      <alignment horizontal="left" vertical="center"/>
    </xf>
    <xf numFmtId="0" fontId="55" fillId="3" borderId="64" xfId="2" applyFont="1" applyFill="1" applyBorder="1" applyAlignment="1">
      <alignment horizontal="left" vertical="center" wrapText="1"/>
    </xf>
    <xf numFmtId="0" fontId="55" fillId="3" borderId="14" xfId="2" applyFont="1" applyFill="1" applyBorder="1" applyAlignment="1">
      <alignment horizontal="left" vertical="center" wrapText="1"/>
    </xf>
    <xf numFmtId="0" fontId="27" fillId="0" borderId="64" xfId="2" applyFont="1" applyBorder="1" applyAlignment="1">
      <alignment horizontal="left" vertical="center"/>
    </xf>
    <xf numFmtId="0" fontId="27" fillId="0" borderId="62" xfId="2" applyFont="1" applyBorder="1" applyAlignment="1">
      <alignment horizontal="left" vertical="center"/>
    </xf>
    <xf numFmtId="0" fontId="27" fillId="0" borderId="14" xfId="2" applyFont="1" applyBorder="1" applyAlignment="1">
      <alignment horizontal="left" vertical="center"/>
    </xf>
    <xf numFmtId="0" fontId="27" fillId="0" borderId="64" xfId="2" applyFont="1" applyBorder="1" applyAlignment="1">
      <alignment horizontal="left" vertical="center" wrapText="1"/>
    </xf>
    <xf numFmtId="0" fontId="27" fillId="0" borderId="62" xfId="2" applyFont="1" applyBorder="1" applyAlignment="1">
      <alignment horizontal="left" vertical="center" wrapText="1"/>
    </xf>
    <xf numFmtId="0" fontId="27" fillId="0" borderId="14" xfId="2" applyFont="1" applyBorder="1" applyAlignment="1">
      <alignment horizontal="left" vertical="center" wrapText="1"/>
    </xf>
    <xf numFmtId="0" fontId="27" fillId="11" borderId="64" xfId="2" applyFont="1" applyFill="1" applyBorder="1" applyAlignment="1">
      <alignment horizontal="center" vertical="center" wrapText="1"/>
    </xf>
    <xf numFmtId="0" fontId="27" fillId="11" borderId="62" xfId="2" applyFont="1" applyFill="1" applyBorder="1" applyAlignment="1">
      <alignment horizontal="center" vertical="center" wrapText="1"/>
    </xf>
    <xf numFmtId="0" fontId="27" fillId="11" borderId="14" xfId="2" applyFont="1" applyFill="1" applyBorder="1" applyAlignment="1">
      <alignment horizontal="center" vertical="center" wrapText="1"/>
    </xf>
    <xf numFmtId="0" fontId="57" fillId="0" borderId="64" xfId="2" quotePrefix="1" applyFont="1" applyFill="1" applyBorder="1" applyAlignment="1">
      <alignment horizontal="left" vertical="center" wrapText="1"/>
    </xf>
    <xf numFmtId="0" fontId="57" fillId="0" borderId="62" xfId="2" quotePrefix="1" applyFont="1" applyFill="1" applyBorder="1" applyAlignment="1">
      <alignment horizontal="left" vertical="center" wrapText="1"/>
    </xf>
    <xf numFmtId="0" fontId="57" fillId="0" borderId="14" xfId="2" quotePrefix="1" applyFont="1" applyFill="1" applyBorder="1" applyAlignment="1">
      <alignment horizontal="left" vertical="center" wrapText="1"/>
    </xf>
    <xf numFmtId="0" fontId="27" fillId="0" borderId="9" xfId="2" quotePrefix="1" applyFont="1" applyBorder="1" applyAlignment="1">
      <alignment horizontal="left" vertical="center" wrapText="1"/>
    </xf>
    <xf numFmtId="0" fontId="34" fillId="11" borderId="9" xfId="2" applyFont="1" applyFill="1" applyBorder="1" applyAlignment="1">
      <alignment horizontal="center" vertical="center" wrapText="1"/>
    </xf>
    <xf numFmtId="0" fontId="33" fillId="0" borderId="64" xfId="2" applyFont="1" applyBorder="1" applyAlignment="1">
      <alignment horizontal="left" vertical="center"/>
    </xf>
    <xf numFmtId="0" fontId="33" fillId="0" borderId="62" xfId="2" applyFont="1" applyBorder="1" applyAlignment="1">
      <alignment horizontal="left" vertical="center"/>
    </xf>
    <xf numFmtId="0" fontId="33" fillId="0" borderId="14" xfId="2" applyFont="1" applyBorder="1" applyAlignment="1">
      <alignment horizontal="left" vertical="center"/>
    </xf>
    <xf numFmtId="0" fontId="33" fillId="0" borderId="64" xfId="2" applyFont="1" applyBorder="1" applyAlignment="1">
      <alignment horizontal="center" vertical="center"/>
    </xf>
    <xf numFmtId="0" fontId="33" fillId="0" borderId="9" xfId="2" applyFont="1" applyBorder="1" applyAlignment="1">
      <alignment horizontal="left" vertical="center" wrapText="1"/>
    </xf>
    <xf numFmtId="0" fontId="55" fillId="9" borderId="62" xfId="2" applyFont="1" applyFill="1" applyBorder="1" applyAlignment="1">
      <alignment horizontal="center" vertical="center" wrapText="1"/>
    </xf>
    <xf numFmtId="0" fontId="55" fillId="5" borderId="64" xfId="2" applyFont="1" applyFill="1" applyBorder="1" applyAlignment="1">
      <alignment horizontal="left" vertical="center"/>
    </xf>
    <xf numFmtId="0" fontId="55" fillId="5" borderId="62" xfId="2" applyFont="1" applyFill="1" applyBorder="1" applyAlignment="1">
      <alignment horizontal="left" vertical="center"/>
    </xf>
    <xf numFmtId="0" fontId="55" fillId="5" borderId="14" xfId="2" applyFont="1" applyFill="1" applyBorder="1" applyAlignment="1">
      <alignment horizontal="left" vertical="center"/>
    </xf>
    <xf numFmtId="0" fontId="55" fillId="5" borderId="64" xfId="2" applyFont="1" applyFill="1" applyBorder="1" applyAlignment="1">
      <alignment horizontal="left" vertical="center" wrapText="1"/>
    </xf>
    <xf numFmtId="0" fontId="55" fillId="5" borderId="62" xfId="2" applyFont="1" applyFill="1" applyBorder="1" applyAlignment="1">
      <alignment horizontal="left" vertical="center" wrapText="1"/>
    </xf>
    <xf numFmtId="0" fontId="55" fillId="5" borderId="14" xfId="2" applyFont="1" applyFill="1" applyBorder="1" applyAlignment="1">
      <alignment horizontal="left" vertical="center" wrapText="1"/>
    </xf>
    <xf numFmtId="0" fontId="55" fillId="3" borderId="12" xfId="2" applyFont="1" applyFill="1" applyBorder="1" applyAlignment="1">
      <alignment horizontal="left" vertical="center" wrapText="1"/>
    </xf>
    <xf numFmtId="0" fontId="55" fillId="3" borderId="11" xfId="2" applyFont="1" applyFill="1" applyBorder="1" applyAlignment="1">
      <alignment horizontal="left" vertical="center" wrapText="1"/>
    </xf>
    <xf numFmtId="0" fontId="55" fillId="3" borderId="10" xfId="2" applyFont="1" applyFill="1" applyBorder="1" applyAlignment="1">
      <alignment horizontal="left" vertical="center" wrapText="1"/>
    </xf>
    <xf numFmtId="0" fontId="55" fillId="9" borderId="64" xfId="2" applyFont="1" applyFill="1" applyBorder="1" applyAlignment="1">
      <alignment horizontal="left" vertical="center"/>
    </xf>
    <xf numFmtId="0" fontId="55" fillId="9" borderId="62" xfId="2" applyFont="1" applyFill="1" applyBorder="1" applyAlignment="1">
      <alignment horizontal="left" vertical="center"/>
    </xf>
    <xf numFmtId="0" fontId="55" fillId="9" borderId="14" xfId="2" applyFont="1" applyFill="1" applyBorder="1" applyAlignment="1">
      <alignment horizontal="left" vertical="center"/>
    </xf>
    <xf numFmtId="0" fontId="55" fillId="8" borderId="64" xfId="2" applyFont="1" applyFill="1" applyBorder="1" applyAlignment="1">
      <alignment horizontal="left" vertical="center" wrapText="1"/>
    </xf>
    <xf numFmtId="0" fontId="55" fillId="8" borderId="14" xfId="2" applyFont="1" applyFill="1" applyBorder="1" applyAlignment="1">
      <alignment horizontal="left" vertical="center" wrapText="1"/>
    </xf>
    <xf numFmtId="0" fontId="55" fillId="8" borderId="62" xfId="2" applyFont="1" applyFill="1" applyBorder="1" applyAlignment="1">
      <alignment horizontal="left" vertical="center" wrapText="1"/>
    </xf>
    <xf numFmtId="0" fontId="33" fillId="0" borderId="9" xfId="2" quotePrefix="1" applyFont="1" applyFill="1" applyBorder="1" applyAlignment="1">
      <alignment horizontal="left" vertical="center" wrapText="1"/>
    </xf>
    <xf numFmtId="0" fontId="33" fillId="0" borderId="64" xfId="0" applyFont="1" applyBorder="1" applyAlignment="1">
      <alignment horizontal="center" vertical="center" wrapText="1"/>
    </xf>
    <xf numFmtId="0" fontId="33" fillId="0" borderId="62" xfId="0" applyFont="1" applyBorder="1" applyAlignment="1">
      <alignment horizontal="center" vertical="center" wrapText="1"/>
    </xf>
    <xf numFmtId="0" fontId="33" fillId="0" borderId="14" xfId="0" applyFont="1" applyBorder="1" applyAlignment="1">
      <alignment horizontal="center" vertical="center" wrapText="1"/>
    </xf>
    <xf numFmtId="0" fontId="34" fillId="0" borderId="64" xfId="2" applyFont="1" applyFill="1" applyBorder="1" applyAlignment="1">
      <alignment horizontal="center" vertical="center" wrapText="1"/>
    </xf>
    <xf numFmtId="0" fontId="34" fillId="0" borderId="62" xfId="2" applyFont="1" applyFill="1" applyBorder="1" applyAlignment="1">
      <alignment horizontal="center" vertical="center" wrapText="1"/>
    </xf>
    <xf numFmtId="0" fontId="34" fillId="0" borderId="14" xfId="2" applyFont="1" applyFill="1" applyBorder="1" applyAlignment="1">
      <alignment horizontal="center" vertical="center" wrapText="1"/>
    </xf>
    <xf numFmtId="0" fontId="27" fillId="0" borderId="62" xfId="2" applyFont="1" applyBorder="1" applyAlignment="1">
      <alignment horizontal="center" vertical="center" wrapText="1"/>
    </xf>
    <xf numFmtId="0" fontId="27" fillId="0" borderId="14" xfId="2" applyFont="1" applyBorder="1" applyAlignment="1">
      <alignment horizontal="center" vertical="center" wrapText="1"/>
    </xf>
    <xf numFmtId="0" fontId="33" fillId="0" borderId="64" xfId="2" applyFont="1" applyBorder="1" applyAlignment="1">
      <alignment horizontal="left" vertical="center" wrapText="1"/>
    </xf>
    <xf numFmtId="0" fontId="33" fillId="0" borderId="62" xfId="2" applyFont="1" applyBorder="1" applyAlignment="1">
      <alignment horizontal="left" vertical="center" wrapText="1"/>
    </xf>
    <xf numFmtId="0" fontId="33" fillId="0" borderId="14" xfId="2" applyFont="1" applyBorder="1" applyAlignment="1">
      <alignment horizontal="left" vertical="center" wrapText="1"/>
    </xf>
    <xf numFmtId="0" fontId="27" fillId="0" borderId="64" xfId="2" applyFont="1" applyBorder="1" applyAlignment="1">
      <alignment horizontal="center" vertical="center" wrapText="1"/>
    </xf>
    <xf numFmtId="0" fontId="26" fillId="0" borderId="64" xfId="2" quotePrefix="1" applyFont="1" applyBorder="1" applyAlignment="1">
      <alignment horizontal="left" vertical="center" wrapText="1"/>
    </xf>
    <xf numFmtId="0" fontId="30" fillId="0" borderId="62" xfId="2" quotePrefix="1" applyFont="1" applyBorder="1" applyAlignment="1">
      <alignment horizontal="left" vertical="center" wrapText="1"/>
    </xf>
    <xf numFmtId="0" fontId="30" fillId="0" borderId="14" xfId="2" quotePrefix="1" applyFont="1" applyBorder="1" applyAlignment="1">
      <alignment horizontal="left" vertical="center" wrapText="1"/>
    </xf>
    <xf numFmtId="0" fontId="28" fillId="0" borderId="62" xfId="2" applyFont="1" applyBorder="1" applyAlignment="1">
      <alignment horizontal="center" vertical="center" wrapText="1"/>
    </xf>
    <xf numFmtId="0" fontId="28" fillId="0" borderId="14" xfId="2" applyFont="1" applyBorder="1" applyAlignment="1">
      <alignment horizontal="center" vertical="center" wrapText="1"/>
    </xf>
    <xf numFmtId="0" fontId="5" fillId="0" borderId="64" xfId="2" applyFont="1" applyBorder="1" applyAlignment="1">
      <alignment horizontal="center" vertical="center"/>
    </xf>
    <xf numFmtId="0" fontId="5" fillId="0" borderId="64" xfId="2" applyFont="1" applyBorder="1" applyAlignment="1">
      <alignment horizontal="center" vertical="center" wrapText="1"/>
    </xf>
    <xf numFmtId="0" fontId="30" fillId="0" borderId="64" xfId="2" applyFont="1" applyBorder="1" applyAlignment="1">
      <alignment horizontal="left" vertical="center" wrapText="1"/>
    </xf>
    <xf numFmtId="0" fontId="31" fillId="0" borderId="62" xfId="2" applyFont="1" applyBorder="1" applyAlignment="1">
      <alignment horizontal="left" vertical="center" wrapText="1"/>
    </xf>
    <xf numFmtId="0" fontId="31" fillId="0" borderId="14" xfId="2" applyFont="1" applyBorder="1" applyAlignment="1">
      <alignment horizontal="left" vertical="center" wrapText="1"/>
    </xf>
    <xf numFmtId="0" fontId="27" fillId="0" borderId="64" xfId="2" applyFont="1" applyBorder="1" applyAlignment="1">
      <alignment horizontal="center" vertical="center"/>
    </xf>
    <xf numFmtId="0" fontId="27" fillId="0" borderId="62" xfId="2" applyFont="1" applyBorder="1" applyAlignment="1">
      <alignment horizontal="center" vertical="center"/>
    </xf>
    <xf numFmtId="0" fontId="27" fillId="0" borderId="14" xfId="2" applyFont="1" applyBorder="1" applyAlignment="1">
      <alignment horizontal="center" vertical="center"/>
    </xf>
    <xf numFmtId="0" fontId="33" fillId="0" borderId="62" xfId="2" applyFont="1" applyBorder="1" applyAlignment="1">
      <alignment horizontal="center" vertical="center" wrapText="1"/>
    </xf>
    <xf numFmtId="0" fontId="33" fillId="0" borderId="14" xfId="2" applyFont="1" applyBorder="1" applyAlignment="1">
      <alignment horizontal="center" vertical="center" wrapText="1"/>
    </xf>
    <xf numFmtId="0" fontId="33" fillId="0" borderId="64" xfId="2" quotePrefix="1" applyFont="1" applyFill="1" applyBorder="1" applyAlignment="1">
      <alignment horizontal="left" vertical="center" wrapText="1"/>
    </xf>
    <xf numFmtId="0" fontId="33" fillId="0" borderId="62" xfId="2" quotePrefix="1" applyFont="1" applyFill="1" applyBorder="1" applyAlignment="1">
      <alignment horizontal="left" vertical="center" wrapText="1"/>
    </xf>
    <xf numFmtId="0" fontId="33" fillId="0" borderId="14" xfId="2" quotePrefix="1" applyFont="1" applyFill="1" applyBorder="1" applyAlignment="1">
      <alignment horizontal="left" vertical="center" wrapText="1"/>
    </xf>
    <xf numFmtId="0" fontId="27" fillId="0" borderId="64" xfId="0" applyFont="1" applyBorder="1" applyAlignment="1">
      <alignment horizontal="center" vertical="center"/>
    </xf>
    <xf numFmtId="0" fontId="33" fillId="0" borderId="9" xfId="2" applyFont="1" applyBorder="1" applyAlignment="1">
      <alignment horizontal="left" vertical="center"/>
    </xf>
    <xf numFmtId="0" fontId="5" fillId="0" borderId="64" xfId="2" applyFont="1" applyBorder="1" applyAlignment="1">
      <alignment horizontal="left" vertical="center" wrapText="1"/>
    </xf>
    <xf numFmtId="0" fontId="24" fillId="0" borderId="64" xfId="2" quotePrefix="1" applyFont="1" applyFill="1" applyBorder="1" applyAlignment="1">
      <alignment horizontal="left" vertical="center" wrapText="1"/>
    </xf>
    <xf numFmtId="0" fontId="34" fillId="11" borderId="64" xfId="2" applyFont="1" applyFill="1" applyBorder="1" applyAlignment="1">
      <alignment horizontal="center" vertical="center" wrapText="1"/>
    </xf>
    <xf numFmtId="0" fontId="34" fillId="11" borderId="62" xfId="2" applyFont="1" applyFill="1" applyBorder="1" applyAlignment="1">
      <alignment horizontal="center" vertical="center" wrapText="1"/>
    </xf>
    <xf numFmtId="0" fontId="34" fillId="11" borderId="14" xfId="2" applyFont="1" applyFill="1" applyBorder="1" applyAlignment="1">
      <alignment horizontal="center" vertical="center" wrapText="1"/>
    </xf>
    <xf numFmtId="0" fontId="30" fillId="0" borderId="62" xfId="2" applyFont="1" applyBorder="1" applyAlignment="1">
      <alignment horizontal="center" vertical="center" wrapText="1"/>
    </xf>
    <xf numFmtId="0" fontId="30" fillId="0" borderId="14" xfId="2" applyFont="1" applyBorder="1" applyAlignment="1">
      <alignment horizontal="center" vertical="center" wrapText="1"/>
    </xf>
    <xf numFmtId="0" fontId="27" fillId="0" borderId="9" xfId="2" applyFont="1" applyBorder="1" applyAlignment="1">
      <alignment horizontal="center" vertical="center" wrapText="1"/>
    </xf>
    <xf numFmtId="0" fontId="33" fillId="0" borderId="64" xfId="2" applyFont="1" applyBorder="1" applyAlignment="1">
      <alignment horizontal="center" vertical="center" wrapText="1"/>
    </xf>
    <xf numFmtId="0" fontId="55" fillId="8" borderId="9" xfId="2" applyFont="1" applyFill="1" applyBorder="1" applyAlignment="1">
      <alignment horizontal="left" vertical="center" wrapText="1"/>
    </xf>
    <xf numFmtId="0" fontId="55" fillId="8" borderId="9" xfId="2" applyFont="1" applyFill="1" applyBorder="1" applyAlignment="1">
      <alignment horizontal="left" vertical="center"/>
    </xf>
    <xf numFmtId="0" fontId="55" fillId="3" borderId="9" xfId="2" applyFont="1" applyFill="1" applyBorder="1" applyAlignment="1">
      <alignment horizontal="left" vertical="center" wrapText="1"/>
    </xf>
    <xf numFmtId="0" fontId="55" fillId="8" borderId="9" xfId="2" applyFont="1" applyFill="1" applyBorder="1" applyAlignment="1">
      <alignment horizontal="center" vertical="center"/>
    </xf>
    <xf numFmtId="0" fontId="55" fillId="0" borderId="9" xfId="0" applyFont="1" applyBorder="1" applyAlignment="1">
      <alignment horizontal="left" vertical="center" wrapText="1"/>
    </xf>
    <xf numFmtId="0" fontId="55" fillId="9" borderId="9" xfId="2" applyFont="1" applyFill="1" applyBorder="1" applyAlignment="1">
      <alignment horizontal="center" vertical="center" wrapText="1"/>
    </xf>
    <xf numFmtId="0" fontId="55" fillId="5" borderId="9" xfId="2" applyFont="1" applyFill="1" applyBorder="1" applyAlignment="1">
      <alignment horizontal="left" vertical="center"/>
    </xf>
    <xf numFmtId="0" fontId="55" fillId="5" borderId="9" xfId="2" applyFont="1" applyFill="1" applyBorder="1" applyAlignment="1">
      <alignment horizontal="left" vertical="center" wrapText="1"/>
    </xf>
    <xf numFmtId="0" fontId="55" fillId="9" borderId="9" xfId="2" applyFont="1" applyFill="1" applyBorder="1" applyAlignment="1">
      <alignment horizontal="left" vertical="center"/>
    </xf>
    <xf numFmtId="0" fontId="55" fillId="0" borderId="12" xfId="0" applyFont="1" applyBorder="1" applyAlignment="1">
      <alignment horizontal="left" vertical="center" wrapText="1"/>
    </xf>
    <xf numFmtId="0" fontId="55" fillId="0" borderId="11" xfId="0" applyFont="1" applyBorder="1" applyAlignment="1">
      <alignment horizontal="left" vertical="center" wrapText="1"/>
    </xf>
    <xf numFmtId="0" fontId="55" fillId="0" borderId="10" xfId="0" applyFont="1" applyBorder="1" applyAlignment="1">
      <alignment horizontal="left" vertical="center" wrapText="1"/>
    </xf>
    <xf numFmtId="0" fontId="40" fillId="0" borderId="9" xfId="0" applyFont="1" applyBorder="1" applyAlignment="1">
      <alignment horizontal="center" vertical="center"/>
    </xf>
    <xf numFmtId="0" fontId="40" fillId="22" borderId="9" xfId="0" applyFont="1" applyFill="1" applyBorder="1" applyAlignment="1">
      <alignment horizontal="center" vertical="center"/>
    </xf>
    <xf numFmtId="0" fontId="39" fillId="0" borderId="9" xfId="0" applyFont="1" applyBorder="1" applyAlignment="1">
      <alignment horizontal="center" vertical="center" wrapText="1"/>
    </xf>
    <xf numFmtId="0" fontId="39" fillId="0" borderId="9" xfId="0" applyFont="1" applyBorder="1" applyAlignment="1">
      <alignment horizontal="center" vertical="center"/>
    </xf>
    <xf numFmtId="0" fontId="39" fillId="0" borderId="9" xfId="0" applyFont="1" applyBorder="1" applyAlignment="1">
      <alignment horizontal="left" vertical="center" wrapText="1"/>
    </xf>
    <xf numFmtId="0" fontId="39" fillId="0" borderId="9" xfId="0" applyFont="1" applyBorder="1" applyAlignment="1">
      <alignment horizontal="left" vertical="center"/>
    </xf>
    <xf numFmtId="0" fontId="40" fillId="23" borderId="9" xfId="0" applyFont="1" applyFill="1" applyBorder="1" applyAlignment="1">
      <alignment horizontal="center" vertical="center"/>
    </xf>
    <xf numFmtId="0" fontId="40" fillId="8" borderId="9" xfId="0" applyFont="1" applyFill="1" applyBorder="1" applyAlignment="1">
      <alignment horizontal="center" vertical="center"/>
    </xf>
    <xf numFmtId="0" fontId="64" fillId="0" borderId="64" xfId="0" applyFont="1" applyBorder="1" applyAlignment="1">
      <alignment horizontal="center" vertical="center"/>
    </xf>
    <xf numFmtId="0" fontId="64" fillId="0" borderId="62" xfId="0" applyFont="1" applyBorder="1" applyAlignment="1">
      <alignment horizontal="center" vertical="center"/>
    </xf>
    <xf numFmtId="0" fontId="64" fillId="0" borderId="14" xfId="0" applyFont="1" applyBorder="1" applyAlignment="1">
      <alignment horizontal="center" vertical="center"/>
    </xf>
    <xf numFmtId="0" fontId="39" fillId="0" borderId="9" xfId="0" applyFont="1" applyFill="1" applyBorder="1" applyAlignment="1">
      <alignment horizontal="center" vertical="center" wrapText="1"/>
    </xf>
    <xf numFmtId="0" fontId="39" fillId="0" borderId="9" xfId="0" applyFont="1" applyFill="1" applyBorder="1" applyAlignment="1">
      <alignment horizontal="center" vertical="center"/>
    </xf>
    <xf numFmtId="0" fontId="39" fillId="0" borderId="9" xfId="0" applyFont="1" applyFill="1" applyBorder="1" applyAlignment="1">
      <alignment horizontal="left" vertical="center" wrapText="1"/>
    </xf>
    <xf numFmtId="0" fontId="39" fillId="0" borderId="64" xfId="0" applyFont="1" applyFill="1" applyBorder="1" applyAlignment="1">
      <alignment horizontal="center" vertical="center" wrapText="1"/>
    </xf>
    <xf numFmtId="0" fontId="39" fillId="0" borderId="62" xfId="0" applyFont="1" applyFill="1" applyBorder="1" applyAlignment="1">
      <alignment horizontal="center" vertical="center"/>
    </xf>
    <xf numFmtId="0" fontId="39" fillId="0" borderId="14" xfId="0" applyFont="1" applyFill="1" applyBorder="1" applyAlignment="1">
      <alignment horizontal="center" vertical="center"/>
    </xf>
    <xf numFmtId="0" fontId="39" fillId="0" borderId="9" xfId="0" applyFont="1" applyFill="1" applyBorder="1" applyAlignment="1">
      <alignment horizontal="left" vertical="center"/>
    </xf>
    <xf numFmtId="0" fontId="40" fillId="21" borderId="12" xfId="0" applyFont="1" applyFill="1" applyBorder="1" applyAlignment="1">
      <alignment horizontal="center" vertical="center"/>
    </xf>
    <xf numFmtId="0" fontId="40" fillId="21" borderId="10" xfId="0" applyFont="1" applyFill="1" applyBorder="1" applyAlignment="1">
      <alignment horizontal="center" vertical="center"/>
    </xf>
    <xf numFmtId="0" fontId="40" fillId="21" borderId="9" xfId="0" applyFont="1" applyFill="1" applyBorder="1" applyAlignment="1">
      <alignment horizontal="center" vertical="center"/>
    </xf>
    <xf numFmtId="0" fontId="73" fillId="10" borderId="12" xfId="0" applyFont="1" applyFill="1" applyBorder="1" applyAlignment="1">
      <alignment horizontal="center" vertical="center"/>
    </xf>
    <xf numFmtId="0" fontId="73" fillId="10" borderId="10" xfId="0" applyFont="1" applyFill="1" applyBorder="1" applyAlignment="1">
      <alignment horizontal="center" vertical="center"/>
    </xf>
    <xf numFmtId="0" fontId="76" fillId="25" borderId="25" xfId="0" applyFont="1" applyFill="1" applyBorder="1" applyAlignment="1">
      <alignment horizontal="center" vertical="center"/>
    </xf>
    <xf numFmtId="0" fontId="76" fillId="25" borderId="23" xfId="0" applyFont="1" applyFill="1" applyBorder="1" applyAlignment="1">
      <alignment horizontal="center" vertical="center"/>
    </xf>
    <xf numFmtId="0" fontId="76" fillId="25" borderId="22" xfId="0" applyFont="1" applyFill="1" applyBorder="1" applyAlignment="1">
      <alignment horizontal="center" vertical="center"/>
    </xf>
    <xf numFmtId="0" fontId="76" fillId="25" borderId="21" xfId="0" applyFont="1" applyFill="1" applyBorder="1" applyAlignment="1">
      <alignment horizontal="center" vertical="center"/>
    </xf>
    <xf numFmtId="0" fontId="76" fillId="25" borderId="33" xfId="0" applyFont="1" applyFill="1" applyBorder="1" applyAlignment="1">
      <alignment horizontal="center" vertical="center"/>
    </xf>
    <xf numFmtId="0" fontId="76" fillId="25" borderId="15" xfId="0" applyFont="1" applyFill="1" applyBorder="1" applyAlignment="1">
      <alignment horizontal="center" vertical="center"/>
    </xf>
    <xf numFmtId="0" fontId="76" fillId="25" borderId="25" xfId="0" applyFont="1" applyFill="1" applyBorder="1" applyAlignment="1">
      <alignment horizontal="center" vertical="center" wrapText="1"/>
    </xf>
    <xf numFmtId="0" fontId="76" fillId="25" borderId="23" xfId="0" applyFont="1" applyFill="1" applyBorder="1" applyAlignment="1">
      <alignment horizontal="center" vertical="center" wrapText="1"/>
    </xf>
    <xf numFmtId="0" fontId="76" fillId="25" borderId="22" xfId="0" applyFont="1" applyFill="1" applyBorder="1" applyAlignment="1">
      <alignment horizontal="center" vertical="center" wrapText="1"/>
    </xf>
    <xf numFmtId="0" fontId="76" fillId="25" borderId="21" xfId="0" applyFont="1" applyFill="1" applyBorder="1" applyAlignment="1">
      <alignment horizontal="center" vertical="center" wrapText="1"/>
    </xf>
    <xf numFmtId="0" fontId="76" fillId="25" borderId="33" xfId="0" applyFont="1" applyFill="1" applyBorder="1" applyAlignment="1">
      <alignment horizontal="center" vertical="center" wrapText="1"/>
    </xf>
    <xf numFmtId="0" fontId="76" fillId="25" borderId="15" xfId="0" applyFont="1" applyFill="1" applyBorder="1" applyAlignment="1">
      <alignment horizontal="center" vertical="center" wrapText="1"/>
    </xf>
    <xf numFmtId="0" fontId="74" fillId="0" borderId="64" xfId="0" applyFont="1" applyBorder="1" applyAlignment="1">
      <alignment horizontal="center" wrapText="1"/>
    </xf>
    <xf numFmtId="0" fontId="74" fillId="0" borderId="62" xfId="0" applyFont="1" applyBorder="1" applyAlignment="1">
      <alignment horizontal="center" wrapText="1"/>
    </xf>
    <xf numFmtId="0" fontId="74" fillId="0" borderId="14" xfId="0" applyFont="1" applyBorder="1" applyAlignment="1">
      <alignment horizontal="center" wrapText="1"/>
    </xf>
    <xf numFmtId="0" fontId="73" fillId="3" borderId="33" xfId="0" applyFont="1" applyFill="1" applyBorder="1" applyAlignment="1">
      <alignment horizontal="left" vertical="center" wrapText="1"/>
    </xf>
    <xf numFmtId="0" fontId="73" fillId="3" borderId="16" xfId="0" applyFont="1" applyFill="1" applyBorder="1" applyAlignment="1">
      <alignment horizontal="left" vertical="center" wrapText="1"/>
    </xf>
    <xf numFmtId="0" fontId="73" fillId="3" borderId="15" xfId="0" applyFont="1" applyFill="1" applyBorder="1" applyAlignment="1">
      <alignment horizontal="left" vertical="center" wrapText="1"/>
    </xf>
    <xf numFmtId="0" fontId="73" fillId="3" borderId="12" xfId="0" applyFont="1" applyFill="1" applyBorder="1" applyAlignment="1">
      <alignment horizontal="left" vertical="center" wrapText="1"/>
    </xf>
    <xf numFmtId="0" fontId="73" fillId="3" borderId="11" xfId="0" applyFont="1" applyFill="1" applyBorder="1" applyAlignment="1">
      <alignment horizontal="left" vertical="center" wrapText="1"/>
    </xf>
    <xf numFmtId="0" fontId="73" fillId="3" borderId="10" xfId="0" applyFont="1" applyFill="1" applyBorder="1" applyAlignment="1">
      <alignment horizontal="left" vertical="center" wrapText="1"/>
    </xf>
    <xf numFmtId="0" fontId="76" fillId="0" borderId="12" xfId="0" applyFont="1" applyBorder="1" applyAlignment="1">
      <alignment horizontal="left" vertical="center"/>
    </xf>
    <xf numFmtId="0" fontId="76" fillId="0" borderId="10" xfId="0" applyFont="1" applyBorder="1" applyAlignment="1">
      <alignment horizontal="left" vertical="center"/>
    </xf>
    <xf numFmtId="0" fontId="73" fillId="10" borderId="12" xfId="0" applyFont="1" applyFill="1" applyBorder="1" applyAlignment="1">
      <alignment horizontal="left" vertical="center"/>
    </xf>
    <xf numFmtId="0" fontId="73" fillId="10" borderId="10" xfId="0" applyFont="1" applyFill="1" applyBorder="1" applyAlignment="1">
      <alignment horizontal="left" vertical="center"/>
    </xf>
    <xf numFmtId="0" fontId="73" fillId="12" borderId="12" xfId="0" applyFont="1" applyFill="1" applyBorder="1" applyAlignment="1">
      <alignment horizontal="left" vertical="center" wrapText="1"/>
    </xf>
    <xf numFmtId="0" fontId="73" fillId="12" borderId="10" xfId="0" applyFont="1" applyFill="1" applyBorder="1" applyAlignment="1">
      <alignment horizontal="left" vertical="center" wrapText="1"/>
    </xf>
    <xf numFmtId="0" fontId="74" fillId="0" borderId="12" xfId="0" applyFont="1" applyBorder="1" applyAlignment="1">
      <alignment horizontal="left"/>
    </xf>
    <xf numFmtId="0" fontId="74" fillId="0" borderId="10" xfId="0" applyFont="1" applyBorder="1" applyAlignment="1">
      <alignment horizontal="left"/>
    </xf>
    <xf numFmtId="0" fontId="76" fillId="0" borderId="12" xfId="0" quotePrefix="1" applyFont="1" applyBorder="1" applyAlignment="1">
      <alignment horizontal="left" vertical="center" wrapText="1"/>
    </xf>
    <xf numFmtId="0" fontId="76" fillId="0" borderId="10" xfId="0" quotePrefix="1" applyFont="1" applyBorder="1" applyAlignment="1">
      <alignment horizontal="left" vertical="center" wrapText="1"/>
    </xf>
    <xf numFmtId="0" fontId="76" fillId="0" borderId="12" xfId="0" applyFont="1" applyBorder="1" applyAlignment="1">
      <alignment horizontal="left" vertical="center" wrapText="1"/>
    </xf>
    <xf numFmtId="0" fontId="76" fillId="0" borderId="10" xfId="0" applyFont="1" applyBorder="1" applyAlignment="1">
      <alignment horizontal="left" vertical="center" wrapText="1"/>
    </xf>
    <xf numFmtId="0" fontId="73" fillId="10" borderId="12" xfId="0" applyFont="1" applyFill="1" applyBorder="1" applyAlignment="1">
      <alignment horizontal="left" vertical="center" wrapText="1"/>
    </xf>
    <xf numFmtId="0" fontId="73" fillId="10" borderId="10" xfId="0" applyFont="1" applyFill="1" applyBorder="1" applyAlignment="1">
      <alignment horizontal="left" vertical="center" wrapText="1"/>
    </xf>
    <xf numFmtId="0" fontId="73" fillId="11" borderId="62" xfId="0" applyFont="1" applyFill="1" applyBorder="1" applyAlignment="1">
      <alignment horizontal="left" vertical="center" wrapText="1"/>
    </xf>
    <xf numFmtId="0" fontId="73" fillId="11" borderId="14" xfId="0" applyFont="1" applyFill="1" applyBorder="1" applyAlignment="1">
      <alignment horizontal="left" vertical="center" wrapText="1"/>
    </xf>
    <xf numFmtId="0" fontId="76" fillId="0" borderId="14" xfId="0" applyFont="1" applyBorder="1" applyAlignment="1">
      <alignment horizontal="left" vertical="center"/>
    </xf>
    <xf numFmtId="0" fontId="76" fillId="0" borderId="9" xfId="0" applyFont="1" applyBorder="1" applyAlignment="1">
      <alignment horizontal="left" vertical="center"/>
    </xf>
    <xf numFmtId="0" fontId="76" fillId="0" borderId="12" xfId="0" applyFont="1" applyBorder="1" applyAlignment="1">
      <alignment horizontal="center" vertical="center"/>
    </xf>
    <xf numFmtId="0" fontId="76" fillId="0" borderId="11" xfId="0" applyFont="1" applyBorder="1" applyAlignment="1">
      <alignment horizontal="center" vertical="center"/>
    </xf>
    <xf numFmtId="0" fontId="76" fillId="0" borderId="10" xfId="0" applyFont="1" applyBorder="1" applyAlignment="1">
      <alignment horizontal="center" vertical="center"/>
    </xf>
    <xf numFmtId="0" fontId="76" fillId="0" borderId="9" xfId="0" applyFont="1" applyBorder="1" applyAlignment="1">
      <alignment horizontal="center" vertical="center"/>
    </xf>
    <xf numFmtId="0" fontId="75" fillId="3" borderId="33" xfId="0" applyFont="1" applyFill="1" applyBorder="1" applyAlignment="1">
      <alignment horizontal="center"/>
    </xf>
    <xf numFmtId="0" fontId="75" fillId="3" borderId="16" xfId="0" applyFont="1" applyFill="1" applyBorder="1" applyAlignment="1">
      <alignment horizontal="center"/>
    </xf>
    <xf numFmtId="0" fontId="76" fillId="0" borderId="9" xfId="0" applyFont="1" applyBorder="1" applyAlignment="1">
      <alignment horizontal="left" vertical="center" wrapText="1"/>
    </xf>
    <xf numFmtId="0" fontId="76" fillId="0" borderId="64" xfId="0" applyFont="1" applyBorder="1" applyAlignment="1">
      <alignment horizontal="center" vertical="center"/>
    </xf>
    <xf numFmtId="0" fontId="76" fillId="0" borderId="62" xfId="0" applyFont="1" applyBorder="1" applyAlignment="1">
      <alignment horizontal="center" vertical="center"/>
    </xf>
    <xf numFmtId="0" fontId="76" fillId="0" borderId="14" xfId="0" applyFont="1" applyBorder="1" applyAlignment="1">
      <alignment horizontal="center" vertical="center"/>
    </xf>
    <xf numFmtId="0" fontId="76" fillId="0" borderId="64" xfId="0" applyFont="1" applyBorder="1" applyAlignment="1">
      <alignment horizontal="center" vertical="center" wrapText="1"/>
    </xf>
    <xf numFmtId="0" fontId="76" fillId="0" borderId="14" xfId="0" applyFont="1" applyBorder="1" applyAlignment="1">
      <alignment horizontal="center" vertical="center" wrapText="1"/>
    </xf>
    <xf numFmtId="0" fontId="75" fillId="3" borderId="9" xfId="0" applyFont="1" applyFill="1" applyBorder="1" applyAlignment="1">
      <alignment horizontal="center"/>
    </xf>
    <xf numFmtId="0" fontId="74" fillId="0" borderId="9" xfId="0" applyFont="1" applyBorder="1" applyAlignment="1">
      <alignment horizontal="center" wrapText="1"/>
    </xf>
    <xf numFmtId="0" fontId="74" fillId="0" borderId="9" xfId="0" applyFont="1" applyBorder="1" applyAlignment="1">
      <alignment horizontal="center" vertical="center"/>
    </xf>
    <xf numFmtId="0" fontId="73" fillId="12" borderId="12" xfId="0" applyFont="1" applyFill="1" applyBorder="1" applyAlignment="1">
      <alignment horizontal="left" vertical="center"/>
    </xf>
    <xf numFmtId="0" fontId="73" fillId="12" borderId="10" xfId="0" applyFont="1" applyFill="1" applyBorder="1" applyAlignment="1">
      <alignment horizontal="left" vertical="center"/>
    </xf>
    <xf numFmtId="0" fontId="73" fillId="11" borderId="9" xfId="0" applyFont="1" applyFill="1" applyBorder="1" applyAlignment="1">
      <alignment horizontal="left" vertical="center"/>
    </xf>
    <xf numFmtId="0" fontId="73" fillId="10" borderId="9" xfId="0" applyFont="1" applyFill="1" applyBorder="1" applyAlignment="1">
      <alignment horizontal="center" vertical="center" wrapText="1"/>
    </xf>
    <xf numFmtId="0" fontId="75" fillId="11" borderId="9" xfId="0" applyFont="1" applyFill="1" applyBorder="1" applyAlignment="1">
      <alignment horizontal="left"/>
    </xf>
    <xf numFmtId="0" fontId="73" fillId="0" borderId="64" xfId="0" applyFont="1" applyFill="1" applyBorder="1" applyAlignment="1">
      <alignment horizontal="center" vertical="center"/>
    </xf>
    <xf numFmtId="0" fontId="73" fillId="0" borderId="62" xfId="0" applyFont="1" applyFill="1" applyBorder="1" applyAlignment="1">
      <alignment horizontal="center" vertical="center"/>
    </xf>
    <xf numFmtId="0" fontId="73" fillId="0" borderId="14" xfId="0" applyFont="1" applyFill="1" applyBorder="1" applyAlignment="1">
      <alignment horizontal="center" vertical="center"/>
    </xf>
    <xf numFmtId="0" fontId="76" fillId="0" borderId="64" xfId="0" applyFont="1" applyBorder="1" applyAlignment="1">
      <alignment horizontal="left" vertical="center"/>
    </xf>
    <xf numFmtId="0" fontId="76" fillId="0" borderId="11" xfId="0" applyFont="1" applyBorder="1" applyAlignment="1">
      <alignment horizontal="left" vertical="center" wrapText="1"/>
    </xf>
    <xf numFmtId="0" fontId="76" fillId="0" borderId="11" xfId="0" applyFont="1" applyBorder="1" applyAlignment="1">
      <alignment horizontal="left" vertical="center"/>
    </xf>
    <xf numFmtId="0" fontId="76" fillId="0" borderId="64" xfId="2" applyFont="1" applyFill="1" applyBorder="1" applyAlignment="1">
      <alignment horizontal="center" vertical="center" wrapText="1"/>
    </xf>
    <xf numFmtId="0" fontId="76" fillId="0" borderId="14" xfId="2" applyFont="1" applyFill="1" applyBorder="1" applyAlignment="1">
      <alignment horizontal="center" vertical="center" wrapText="1"/>
    </xf>
    <xf numFmtId="0" fontId="76" fillId="0" borderId="64" xfId="0" applyFont="1" applyBorder="1" applyAlignment="1">
      <alignment horizontal="left" vertical="center" wrapText="1"/>
    </xf>
    <xf numFmtId="0" fontId="76" fillId="0" borderId="62" xfId="0" applyFont="1" applyBorder="1" applyAlignment="1">
      <alignment horizontal="left" vertical="center" wrapText="1"/>
    </xf>
    <xf numFmtId="0" fontId="76" fillId="0" borderId="14" xfId="0" applyFont="1" applyBorder="1" applyAlignment="1">
      <alignment horizontal="left" vertical="center" wrapText="1"/>
    </xf>
    <xf numFmtId="0" fontId="76" fillId="0" borderId="62" xfId="0" applyFont="1" applyBorder="1" applyAlignment="1">
      <alignment horizontal="center" vertical="center" wrapText="1"/>
    </xf>
    <xf numFmtId="0" fontId="76" fillId="0" borderId="64" xfId="0" applyFont="1" applyFill="1" applyBorder="1" applyAlignment="1">
      <alignment horizontal="center" vertical="center" wrapText="1"/>
    </xf>
    <xf numFmtId="0" fontId="76" fillId="0" borderId="62" xfId="0" applyFont="1" applyFill="1" applyBorder="1" applyAlignment="1">
      <alignment horizontal="center" vertical="center"/>
    </xf>
    <xf numFmtId="0" fontId="76" fillId="0" borderId="14" xfId="0" applyFont="1" applyFill="1" applyBorder="1" applyAlignment="1">
      <alignment horizontal="center" vertical="center"/>
    </xf>
    <xf numFmtId="0" fontId="74" fillId="0" borderId="9" xfId="0" applyFont="1" applyBorder="1" applyAlignment="1">
      <alignment horizontal="center"/>
    </xf>
    <xf numFmtId="0" fontId="76" fillId="0" borderId="9" xfId="4" applyFont="1" applyBorder="1" applyAlignment="1">
      <alignment horizontal="center" vertical="top"/>
    </xf>
    <xf numFmtId="0" fontId="76" fillId="0" borderId="9" xfId="4" applyFont="1" applyBorder="1" applyAlignment="1">
      <alignment horizontal="left" vertical="center"/>
    </xf>
    <xf numFmtId="0" fontId="76" fillId="0" borderId="9" xfId="4" quotePrefix="1" applyFont="1" applyBorder="1" applyAlignment="1">
      <alignment horizontal="left" vertical="center"/>
    </xf>
    <xf numFmtId="0" fontId="73" fillId="11" borderId="64" xfId="0" applyFont="1" applyFill="1" applyBorder="1" applyAlignment="1">
      <alignment horizontal="left" vertical="center" wrapText="1"/>
    </xf>
    <xf numFmtId="0" fontId="73" fillId="3" borderId="9" xfId="0" applyFont="1" applyFill="1" applyBorder="1" applyAlignment="1">
      <alignment horizontal="left" vertical="center"/>
    </xf>
    <xf numFmtId="0" fontId="76" fillId="0" borderId="25" xfId="0" applyFont="1" applyBorder="1" applyAlignment="1">
      <alignment horizontal="center" vertical="center"/>
    </xf>
    <xf numFmtId="0" fontId="76" fillId="0" borderId="24" xfId="0" applyFont="1" applyBorder="1" applyAlignment="1">
      <alignment horizontal="center" vertical="center"/>
    </xf>
    <xf numFmtId="0" fontId="76" fillId="0" borderId="23" xfId="0" applyFont="1" applyBorder="1" applyAlignment="1">
      <alignment horizontal="center" vertical="center"/>
    </xf>
    <xf numFmtId="0" fontId="73" fillId="11" borderId="9" xfId="0" applyFont="1" applyFill="1" applyBorder="1" applyAlignment="1">
      <alignment horizontal="left" vertical="center" wrapText="1"/>
    </xf>
    <xf numFmtId="0" fontId="74" fillId="0" borderId="64" xfId="0" applyFont="1" applyBorder="1" applyAlignment="1">
      <alignment horizontal="center" vertical="center" wrapText="1"/>
    </xf>
    <xf numFmtId="0" fontId="74" fillId="0" borderId="62" xfId="0" applyFont="1" applyBorder="1" applyAlignment="1">
      <alignment horizontal="center" vertical="center" wrapText="1"/>
    </xf>
    <xf numFmtId="0" fontId="74" fillId="0" borderId="14" xfId="0" applyFont="1" applyBorder="1" applyAlignment="1">
      <alignment horizontal="center" vertical="center" wrapText="1"/>
    </xf>
    <xf numFmtId="0" fontId="76" fillId="0" borderId="0" xfId="0" applyFont="1" applyAlignment="1">
      <alignment horizontal="center" vertical="center"/>
    </xf>
    <xf numFmtId="0" fontId="74" fillId="0" borderId="62" xfId="0" applyFont="1" applyBorder="1" applyAlignment="1">
      <alignment horizontal="center" vertical="center"/>
    </xf>
    <xf numFmtId="0" fontId="74" fillId="0" borderId="14" xfId="0" applyFont="1" applyBorder="1" applyAlignment="1">
      <alignment horizontal="center" vertical="center"/>
    </xf>
    <xf numFmtId="0" fontId="73" fillId="11" borderId="9" xfId="4" applyFont="1" applyFill="1" applyBorder="1" applyAlignment="1">
      <alignment horizontal="left"/>
    </xf>
    <xf numFmtId="0" fontId="73" fillId="11" borderId="64" xfId="4" applyFont="1" applyFill="1" applyBorder="1" applyAlignment="1">
      <alignment horizontal="left" vertical="center" wrapText="1"/>
    </xf>
    <xf numFmtId="0" fontId="73" fillId="11" borderId="14" xfId="4" applyFont="1" applyFill="1" applyBorder="1" applyAlignment="1">
      <alignment horizontal="left" vertical="center" wrapText="1"/>
    </xf>
    <xf numFmtId="0" fontId="73" fillId="11" borderId="23" xfId="2" applyFont="1" applyFill="1" applyBorder="1" applyAlignment="1">
      <alignment horizontal="left" vertical="center" wrapText="1"/>
    </xf>
    <xf numFmtId="0" fontId="73" fillId="11" borderId="15" xfId="2" applyFont="1" applyFill="1" applyBorder="1" applyAlignment="1">
      <alignment horizontal="left" vertical="center" wrapText="1"/>
    </xf>
    <xf numFmtId="0" fontId="74" fillId="0" borderId="64" xfId="0" applyFont="1" applyBorder="1" applyAlignment="1">
      <alignment horizontal="center" vertical="center"/>
    </xf>
    <xf numFmtId="0" fontId="76" fillId="0" borderId="64" xfId="0" applyFont="1" applyFill="1" applyBorder="1" applyAlignment="1">
      <alignment horizontal="center" vertical="center"/>
    </xf>
    <xf numFmtId="0" fontId="76" fillId="0" borderId="33" xfId="0" applyFont="1" applyBorder="1" applyAlignment="1">
      <alignment horizontal="left" vertical="center"/>
    </xf>
    <xf numFmtId="0" fontId="76" fillId="0" borderId="16" xfId="0" applyFont="1" applyBorder="1" applyAlignment="1">
      <alignment horizontal="left" vertical="center"/>
    </xf>
    <xf numFmtId="0" fontId="76" fillId="0" borderId="15" xfId="0" applyFont="1" applyBorder="1" applyAlignment="1">
      <alignment horizontal="left" vertical="center"/>
    </xf>
    <xf numFmtId="0" fontId="76" fillId="0" borderId="25" xfId="0" applyFont="1" applyBorder="1" applyAlignment="1">
      <alignment horizontal="left" vertical="center" wrapText="1"/>
    </xf>
    <xf numFmtId="0" fontId="76" fillId="0" borderId="22" xfId="0" applyFont="1" applyBorder="1" applyAlignment="1">
      <alignment horizontal="left" vertical="center" wrapText="1"/>
    </xf>
    <xf numFmtId="0" fontId="74" fillId="0" borderId="9" xfId="0" applyFont="1" applyBorder="1" applyAlignment="1">
      <alignment horizontal="left" wrapText="1"/>
    </xf>
    <xf numFmtId="0" fontId="76" fillId="0" borderId="33" xfId="0" applyFont="1" applyBorder="1" applyAlignment="1">
      <alignment horizontal="left" vertical="center" wrapText="1"/>
    </xf>
    <xf numFmtId="0" fontId="74" fillId="0" borderId="9" xfId="0" applyFont="1" applyFill="1" applyBorder="1" applyAlignment="1">
      <alignment horizontal="center" wrapText="1"/>
    </xf>
    <xf numFmtId="0" fontId="74" fillId="0" borderId="64" xfId="0" applyFont="1" applyBorder="1" applyAlignment="1">
      <alignment horizontal="center"/>
    </xf>
    <xf numFmtId="0" fontId="74" fillId="0" borderId="62" xfId="0" applyFont="1" applyBorder="1" applyAlignment="1">
      <alignment horizontal="center"/>
    </xf>
    <xf numFmtId="0" fontId="74" fillId="0" borderId="14" xfId="0" applyFont="1" applyBorder="1" applyAlignment="1">
      <alignment horizontal="center"/>
    </xf>
    <xf numFmtId="0" fontId="75" fillId="3" borderId="12" xfId="0" applyFont="1" applyFill="1" applyBorder="1" applyAlignment="1">
      <alignment horizontal="center"/>
    </xf>
    <xf numFmtId="0" fontId="75" fillId="3" borderId="11" xfId="0" applyFont="1" applyFill="1" applyBorder="1" applyAlignment="1">
      <alignment horizontal="center"/>
    </xf>
    <xf numFmtId="0" fontId="75" fillId="3" borderId="10" xfId="0" applyFont="1" applyFill="1" applyBorder="1" applyAlignment="1">
      <alignment horizontal="center"/>
    </xf>
    <xf numFmtId="0" fontId="75" fillId="3" borderId="9" xfId="0" applyFont="1" applyFill="1" applyBorder="1" applyAlignment="1">
      <alignment horizontal="left"/>
    </xf>
    <xf numFmtId="0" fontId="76" fillId="0" borderId="14" xfId="0" applyFont="1" applyFill="1" applyBorder="1" applyAlignment="1">
      <alignment horizontal="center" vertical="center" wrapText="1"/>
    </xf>
    <xf numFmtId="0" fontId="74" fillId="0" borderId="64" xfId="0" applyFont="1" applyBorder="1" applyAlignment="1">
      <alignment horizontal="left" vertical="center" wrapText="1"/>
    </xf>
    <xf numFmtId="0" fontId="74" fillId="0" borderId="62" xfId="0" applyFont="1" applyBorder="1" applyAlignment="1">
      <alignment horizontal="left" vertical="center" wrapText="1"/>
    </xf>
    <xf numFmtId="0" fontId="74" fillId="0" borderId="14" xfId="0" applyFont="1" applyBorder="1" applyAlignment="1">
      <alignment horizontal="left" vertical="center" wrapText="1"/>
    </xf>
    <xf numFmtId="0" fontId="73" fillId="3" borderId="12" xfId="0" applyFont="1" applyFill="1" applyBorder="1" applyAlignment="1">
      <alignment horizontal="left" vertical="center"/>
    </xf>
    <xf numFmtId="0" fontId="73" fillId="3" borderId="11" xfId="0" applyFont="1" applyFill="1" applyBorder="1" applyAlignment="1">
      <alignment horizontal="left" vertical="center"/>
    </xf>
    <xf numFmtId="0" fontId="73" fillId="3" borderId="10" xfId="0" applyFont="1" applyFill="1" applyBorder="1" applyAlignment="1">
      <alignment horizontal="left" vertical="center"/>
    </xf>
    <xf numFmtId="0" fontId="1" fillId="0" borderId="9" xfId="0" applyFont="1" applyBorder="1" applyAlignment="1">
      <alignment horizontal="center" vertical="center" wrapText="1"/>
    </xf>
    <xf numFmtId="0" fontId="1" fillId="0" borderId="9" xfId="0" applyFont="1" applyBorder="1" applyAlignment="1">
      <alignment horizontal="center" vertical="center"/>
    </xf>
  </cellXfs>
  <cellStyles count="7">
    <cellStyle name="Hyperlink" xfId="6" builtinId="8"/>
    <cellStyle name="Normal" xfId="0" builtinId="0"/>
    <cellStyle name="Normal 2" xfId="1" xr:uid="{315A96DA-B1CE-4670-947A-FEDA38109232}"/>
    <cellStyle name="Normal 2 2" xfId="5" xr:uid="{0D2ED0B4-68AC-428B-8BC5-0F5E487967D0}"/>
    <cellStyle name="Normal 3" xfId="2" xr:uid="{E2D24609-93CB-4A2C-8C98-587CC4461207}"/>
    <cellStyle name="Normal 3 2" xfId="4" xr:uid="{0FFDBBC9-7EFA-45F3-B55F-476DA0E7BA25}"/>
    <cellStyle name="Normal 4" xfId="3" xr:uid="{48C5711F-C8C9-4324-B040-1DE783EEACE6}"/>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ED6F"/>
      <color rgb="FF00823B"/>
      <color rgb="FF0707F3"/>
      <color rgb="FF009E47"/>
      <color rgb="FF1403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10</xdr:col>
      <xdr:colOff>254000</xdr:colOff>
      <xdr:row>3</xdr:row>
      <xdr:rowOff>31750</xdr:rowOff>
    </xdr:from>
    <xdr:to>
      <xdr:col>25</xdr:col>
      <xdr:colOff>223445</xdr:colOff>
      <xdr:row>11</xdr:row>
      <xdr:rowOff>129253</xdr:rowOff>
    </xdr:to>
    <xdr:sp macro="" textlink="">
      <xdr:nvSpPr>
        <xdr:cNvPr id="2" name="Folded Corner 66">
          <a:extLst>
            <a:ext uri="{FF2B5EF4-FFF2-40B4-BE49-F238E27FC236}">
              <a16:creationId xmlns:a16="http://schemas.microsoft.com/office/drawing/2014/main" id="{1A0282FB-342C-40E6-B81A-37B05B4F2E2B}"/>
            </a:ext>
          </a:extLst>
        </xdr:cNvPr>
        <xdr:cNvSpPr/>
      </xdr:nvSpPr>
      <xdr:spPr>
        <a:xfrm>
          <a:off x="4140200" y="519430"/>
          <a:ext cx="5798745" cy="1438623"/>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i="1"/>
            <a:t>-</a:t>
          </a:r>
          <a:r>
            <a:rPr lang="en-GB" sz="1100" i="1" baseline="0"/>
            <a:t> This feature is required to  ensure that the neccessay  crash-related system data  is recorded  to NVM when crashes happen.</a:t>
          </a:r>
        </a:p>
        <a:p>
          <a:pPr algn="l"/>
          <a:r>
            <a:rPr lang="en-GB" sz="1100" i="1" baseline="0"/>
            <a:t>- With this feature, customer can read out the information about </a:t>
          </a:r>
          <a:r>
            <a:rPr lang="en-GB" sz="1100" b="1" i="1" baseline="0"/>
            <a:t>brake, pedal, vehicle speed, gear, steering wheel...</a:t>
          </a:r>
          <a:r>
            <a:rPr lang="en-GB" sz="1100" i="1" baseline="0"/>
            <a:t> when collision happen</a:t>
          </a:r>
        </a:p>
        <a:p>
          <a:pPr algn="l"/>
          <a:r>
            <a:rPr lang="en-GB" sz="1100" i="1" baseline="0"/>
            <a:t>- The goal of this feature is to  record  accurate data for different types of crashes and avoid recording unnessesary data. Besides, this feature  will decide the way data being recorded</a:t>
          </a:r>
        </a:p>
      </xdr:txBody>
    </xdr:sp>
    <xdr:clientData/>
  </xdr:twoCellAnchor>
  <xdr:twoCellAnchor>
    <xdr:from>
      <xdr:col>1</xdr:col>
      <xdr:colOff>26863</xdr:colOff>
      <xdr:row>14</xdr:row>
      <xdr:rowOff>1932</xdr:rowOff>
    </xdr:from>
    <xdr:to>
      <xdr:col>34</xdr:col>
      <xdr:colOff>269618</xdr:colOff>
      <xdr:row>79</xdr:row>
      <xdr:rowOff>7740</xdr:rowOff>
    </xdr:to>
    <xdr:grpSp>
      <xdr:nvGrpSpPr>
        <xdr:cNvPr id="3" name="Group 2">
          <a:extLst>
            <a:ext uri="{FF2B5EF4-FFF2-40B4-BE49-F238E27FC236}">
              <a16:creationId xmlns:a16="http://schemas.microsoft.com/office/drawing/2014/main" id="{EF4AF15F-4F11-40A1-8D70-32ECC468AD67}"/>
            </a:ext>
          </a:extLst>
        </xdr:cNvPr>
        <xdr:cNvGrpSpPr/>
      </xdr:nvGrpSpPr>
      <xdr:grpSpPr>
        <a:xfrm>
          <a:off x="417388" y="2383182"/>
          <a:ext cx="13130080" cy="11150058"/>
          <a:chOff x="211171" y="2406474"/>
          <a:chExt cx="13096353" cy="11253103"/>
        </a:xfrm>
      </xdr:grpSpPr>
      <xdr:grpSp>
        <xdr:nvGrpSpPr>
          <xdr:cNvPr id="4" name="Group 3">
            <a:extLst>
              <a:ext uri="{FF2B5EF4-FFF2-40B4-BE49-F238E27FC236}">
                <a16:creationId xmlns:a16="http://schemas.microsoft.com/office/drawing/2014/main" id="{6F81E016-FE3F-6284-1C16-D4C0BC71055A}"/>
              </a:ext>
            </a:extLst>
          </xdr:cNvPr>
          <xdr:cNvGrpSpPr/>
        </xdr:nvGrpSpPr>
        <xdr:grpSpPr>
          <a:xfrm>
            <a:off x="4692220" y="2602344"/>
            <a:ext cx="4241293" cy="11057520"/>
            <a:chOff x="4720167" y="2539998"/>
            <a:chExt cx="4255558" cy="8956333"/>
          </a:xfrm>
        </xdr:grpSpPr>
        <xdr:grpSp>
          <xdr:nvGrpSpPr>
            <xdr:cNvPr id="60" name="Group 59">
              <a:extLst>
                <a:ext uri="{FF2B5EF4-FFF2-40B4-BE49-F238E27FC236}">
                  <a16:creationId xmlns:a16="http://schemas.microsoft.com/office/drawing/2014/main" id="{BA9FA289-47AD-F1E4-EEF2-326682080B9D}"/>
                </a:ext>
              </a:extLst>
            </xdr:cNvPr>
            <xdr:cNvGrpSpPr/>
          </xdr:nvGrpSpPr>
          <xdr:grpSpPr>
            <a:xfrm>
              <a:off x="4716357" y="2536188"/>
              <a:ext cx="4263178" cy="8960143"/>
              <a:chOff x="4191000" y="3496238"/>
              <a:chExt cx="4095750" cy="5658968"/>
            </a:xfrm>
          </xdr:grpSpPr>
          <xdr:sp macro="" textlink="">
            <xdr:nvSpPr>
              <xdr:cNvPr id="63" name="Flowchart: Process 62">
                <a:extLst>
                  <a:ext uri="{FF2B5EF4-FFF2-40B4-BE49-F238E27FC236}">
                    <a16:creationId xmlns:a16="http://schemas.microsoft.com/office/drawing/2014/main" id="{34F1B6DB-89D2-5FA1-A065-727F0BFDB2E4}"/>
                  </a:ext>
                </a:extLst>
              </xdr:cNvPr>
              <xdr:cNvSpPr/>
            </xdr:nvSpPr>
            <xdr:spPr>
              <a:xfrm>
                <a:off x="4191000" y="3496238"/>
                <a:ext cx="4095750" cy="5658968"/>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GB" sz="1100"/>
              </a:p>
            </xdr:txBody>
          </xdr:sp>
          <xdr:sp macro="" textlink="">
            <xdr:nvSpPr>
              <xdr:cNvPr id="64" name="Flowchart: Process 63">
                <a:extLst>
                  <a:ext uri="{FF2B5EF4-FFF2-40B4-BE49-F238E27FC236}">
                    <a16:creationId xmlns:a16="http://schemas.microsoft.com/office/drawing/2014/main" id="{9C8E892A-E37A-C9D3-4021-F3657B61D1F0}"/>
                  </a:ext>
                </a:extLst>
              </xdr:cNvPr>
              <xdr:cNvSpPr/>
            </xdr:nvSpPr>
            <xdr:spPr>
              <a:xfrm>
                <a:off x="4262984" y="3574678"/>
                <a:ext cx="3947290" cy="550485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2500" b="1"/>
                  <a:t>EDR</a:t>
                </a:r>
              </a:p>
              <a:p>
                <a:pPr algn="ctr"/>
                <a:r>
                  <a:rPr lang="en-GB" sz="2000" b="0"/>
                  <a:t>Event Data Recorder</a:t>
                </a:r>
              </a:p>
            </xdr:txBody>
          </xdr:sp>
        </xdr:grpSp>
        <xdr:sp macro="" textlink="">
          <xdr:nvSpPr>
            <xdr:cNvPr id="61" name="Flowchart: Process 60">
              <a:extLst>
                <a:ext uri="{FF2B5EF4-FFF2-40B4-BE49-F238E27FC236}">
                  <a16:creationId xmlns:a16="http://schemas.microsoft.com/office/drawing/2014/main" id="{B7B75D54-B5EB-D3BE-67CC-29E11B15F5E1}"/>
                </a:ext>
              </a:extLst>
            </xdr:cNvPr>
            <xdr:cNvSpPr/>
          </xdr:nvSpPr>
          <xdr:spPr>
            <a:xfrm>
              <a:off x="5223615" y="6470968"/>
              <a:ext cx="3325761" cy="905485"/>
            </a:xfrm>
            <a:prstGeom prst="flowChartProcess">
              <a:avLst/>
            </a:prstGeom>
            <a:solidFill>
              <a:schemeClr val="accent4">
                <a:lumMod val="40000"/>
                <a:lumOff val="6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600" b="1"/>
                <a:t>Use</a:t>
              </a:r>
              <a:r>
                <a:rPr lang="en-GB" sz="1600" b="1" baseline="0"/>
                <a:t> case 2</a:t>
              </a:r>
              <a:endParaRPr lang="en-GB" sz="1600" b="1"/>
            </a:p>
            <a:p>
              <a:pPr algn="ctr"/>
              <a:r>
                <a:rPr lang="en-GB" sz="1600"/>
                <a:t>Report</a:t>
              </a:r>
              <a:r>
                <a:rPr lang="en-GB" sz="1600" baseline="0"/>
                <a:t> EDR data for Crash Output HV Cut data.</a:t>
              </a:r>
              <a:endParaRPr lang="en-GB" sz="1600"/>
            </a:p>
          </xdr:txBody>
        </xdr:sp>
        <xdr:sp macro="" textlink="">
          <xdr:nvSpPr>
            <xdr:cNvPr id="62" name="Flowchart: Process 61">
              <a:extLst>
                <a:ext uri="{FF2B5EF4-FFF2-40B4-BE49-F238E27FC236}">
                  <a16:creationId xmlns:a16="http://schemas.microsoft.com/office/drawing/2014/main" id="{2DFD1DAE-F6B8-5D44-0F18-3F784BD8CDE5}"/>
                </a:ext>
              </a:extLst>
            </xdr:cNvPr>
            <xdr:cNvSpPr/>
          </xdr:nvSpPr>
          <xdr:spPr>
            <a:xfrm>
              <a:off x="5255048" y="4267412"/>
              <a:ext cx="3323856" cy="895959"/>
            </a:xfrm>
            <a:prstGeom prst="flowChartProcess">
              <a:avLst/>
            </a:prstGeom>
            <a:solidFill>
              <a:schemeClr val="accent4">
                <a:lumMod val="40000"/>
                <a:lumOff val="6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600" b="1"/>
                <a:t>Use</a:t>
              </a:r>
              <a:r>
                <a:rPr lang="en-GB" sz="1600" b="1" baseline="0"/>
                <a:t> case 1</a:t>
              </a:r>
              <a:endParaRPr lang="en-GB" sz="1600" b="1"/>
            </a:p>
            <a:p>
              <a:pPr algn="ctr"/>
              <a:r>
                <a:rPr lang="en-GB" sz="1600"/>
                <a:t>Report</a:t>
              </a:r>
              <a:r>
                <a:rPr lang="en-GB" sz="1600" baseline="0"/>
                <a:t> EDR data for pre-crash CAN data.</a:t>
              </a:r>
              <a:endParaRPr lang="en-GB" sz="1600"/>
            </a:p>
          </xdr:txBody>
        </xdr:sp>
      </xdr:grpSp>
      <xdr:grpSp>
        <xdr:nvGrpSpPr>
          <xdr:cNvPr id="5" name="Group 4">
            <a:extLst>
              <a:ext uri="{FF2B5EF4-FFF2-40B4-BE49-F238E27FC236}">
                <a16:creationId xmlns:a16="http://schemas.microsoft.com/office/drawing/2014/main" id="{45C48CEB-302D-2CAE-8B06-371F96B04A73}"/>
              </a:ext>
            </a:extLst>
          </xdr:cNvPr>
          <xdr:cNvGrpSpPr/>
        </xdr:nvGrpSpPr>
        <xdr:grpSpPr>
          <a:xfrm>
            <a:off x="207361" y="2402664"/>
            <a:ext cx="4640820" cy="2251078"/>
            <a:chOff x="101646" y="3053803"/>
            <a:chExt cx="4537029" cy="2065378"/>
          </a:xfrm>
        </xdr:grpSpPr>
        <xdr:sp macro="" textlink="">
          <xdr:nvSpPr>
            <xdr:cNvPr id="52" name="Line Callout 1 57">
              <a:extLst>
                <a:ext uri="{FF2B5EF4-FFF2-40B4-BE49-F238E27FC236}">
                  <a16:creationId xmlns:a16="http://schemas.microsoft.com/office/drawing/2014/main" id="{233B8D05-4460-D9FB-B312-89822097A4D0}"/>
                </a:ext>
              </a:extLst>
            </xdr:cNvPr>
            <xdr:cNvSpPr/>
          </xdr:nvSpPr>
          <xdr:spPr>
            <a:xfrm>
              <a:off x="2582465" y="4651278"/>
              <a:ext cx="1493053" cy="467903"/>
            </a:xfrm>
            <a:prstGeom prst="borderCallout1">
              <a:avLst>
                <a:gd name="adj1" fmla="val -3664"/>
                <a:gd name="adj2" fmla="val 50685"/>
                <a:gd name="adj3" fmla="val -91225"/>
                <a:gd name="adj4" fmla="val 43231"/>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a:solidFill>
                    <a:schemeClr val="dk1"/>
                  </a:solidFill>
                  <a:effectLst/>
                  <a:latin typeface="+mn-lt"/>
                  <a:ea typeface="+mn-ea"/>
                  <a:cs typeface="+mn-cs"/>
                </a:rPr>
                <a:t>Event: After configuration change</a:t>
              </a:r>
              <a:endParaRPr lang="en-US">
                <a:effectLst/>
              </a:endParaRPr>
            </a:p>
          </xdr:txBody>
        </xdr:sp>
        <xdr:grpSp>
          <xdr:nvGrpSpPr>
            <xdr:cNvPr id="53" name="Group 52">
              <a:extLst>
                <a:ext uri="{FF2B5EF4-FFF2-40B4-BE49-F238E27FC236}">
                  <a16:creationId xmlns:a16="http://schemas.microsoft.com/office/drawing/2014/main" id="{2559DF3A-BC2F-BFFF-F590-E2F05317DCAD}"/>
                </a:ext>
              </a:extLst>
            </xdr:cNvPr>
            <xdr:cNvGrpSpPr/>
          </xdr:nvGrpSpPr>
          <xdr:grpSpPr>
            <a:xfrm>
              <a:off x="101646" y="3053803"/>
              <a:ext cx="4537029" cy="1654549"/>
              <a:chOff x="101646" y="3446009"/>
              <a:chExt cx="4537029" cy="1654549"/>
            </a:xfrm>
          </xdr:grpSpPr>
          <xdr:sp macro="" textlink="">
            <xdr:nvSpPr>
              <xdr:cNvPr id="54" name="Flowchart: Process 53">
                <a:extLst>
                  <a:ext uri="{FF2B5EF4-FFF2-40B4-BE49-F238E27FC236}">
                    <a16:creationId xmlns:a16="http://schemas.microsoft.com/office/drawing/2014/main" id="{584CA371-25C8-6013-F2C1-2FEC8FFCC047}"/>
                  </a:ext>
                </a:extLst>
              </xdr:cNvPr>
              <xdr:cNvSpPr/>
            </xdr:nvSpPr>
            <xdr:spPr>
              <a:xfrm>
                <a:off x="291011" y="3877677"/>
                <a:ext cx="2009776" cy="75107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Configuration</a:t>
                </a:r>
              </a:p>
            </xdr:txBody>
          </xdr:sp>
          <xdr:sp macro="" textlink="">
            <xdr:nvSpPr>
              <xdr:cNvPr id="55" name="Flowchart: Process 54">
                <a:extLst>
                  <a:ext uri="{FF2B5EF4-FFF2-40B4-BE49-F238E27FC236}">
                    <a16:creationId xmlns:a16="http://schemas.microsoft.com/office/drawing/2014/main" id="{934A7097-45A8-B8C1-B8AF-9467408AC379}"/>
                  </a:ext>
                </a:extLst>
              </xdr:cNvPr>
              <xdr:cNvSpPr/>
            </xdr:nvSpPr>
            <xdr:spPr>
              <a:xfrm>
                <a:off x="4429125" y="4150960"/>
                <a:ext cx="209550" cy="204507"/>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xnSp macro="">
            <xdr:nvCxnSpPr>
              <xdr:cNvPr id="56" name="Straight Arrow Connector 55">
                <a:extLst>
                  <a:ext uri="{FF2B5EF4-FFF2-40B4-BE49-F238E27FC236}">
                    <a16:creationId xmlns:a16="http://schemas.microsoft.com/office/drawing/2014/main" id="{0FC52177-4ECE-40CD-CC69-2E81FC10982F}"/>
                  </a:ext>
                </a:extLst>
              </xdr:cNvPr>
              <xdr:cNvCxnSpPr>
                <a:stCxn id="54" idx="3"/>
                <a:endCxn id="55" idx="1"/>
              </xdr:cNvCxnSpPr>
            </xdr:nvCxnSpPr>
            <xdr:spPr>
              <a:xfrm flipV="1">
                <a:off x="2300788" y="4253213"/>
                <a:ext cx="2128337" cy="1"/>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7" name="Rounded Rectangle 50">
                <a:extLst>
                  <a:ext uri="{FF2B5EF4-FFF2-40B4-BE49-F238E27FC236}">
                    <a16:creationId xmlns:a16="http://schemas.microsoft.com/office/drawing/2014/main" id="{E4E2A4E0-022E-B775-2BDF-C5C775951A32}"/>
                  </a:ext>
                </a:extLst>
              </xdr:cNvPr>
              <xdr:cNvSpPr/>
            </xdr:nvSpPr>
            <xdr:spPr>
              <a:xfrm>
                <a:off x="101646" y="3735083"/>
                <a:ext cx="3708353" cy="1050551"/>
              </a:xfrm>
              <a:prstGeom prst="roundRect">
                <a:avLst/>
              </a:prstGeom>
              <a:noFill/>
              <a:ln w="28575">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8" name="Oval 57">
                <a:extLst>
                  <a:ext uri="{FF2B5EF4-FFF2-40B4-BE49-F238E27FC236}">
                    <a16:creationId xmlns:a16="http://schemas.microsoft.com/office/drawing/2014/main" id="{A7B8E556-1ED4-93B3-EDB9-AEC5D94D7B03}"/>
                  </a:ext>
                </a:extLst>
              </xdr:cNvPr>
              <xdr:cNvSpPr/>
            </xdr:nvSpPr>
            <xdr:spPr>
              <a:xfrm rot="18789277">
                <a:off x="2614475" y="3963555"/>
                <a:ext cx="1654549" cy="619457"/>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Static/Dynamic</a:t>
                </a:r>
                <a:r>
                  <a:rPr lang="en-GB" sz="1100" baseline="0">
                    <a:solidFill>
                      <a:sysClr val="windowText" lastClr="000000"/>
                    </a:solidFill>
                  </a:rPr>
                  <a:t> bit configuration</a:t>
                </a:r>
                <a:endParaRPr lang="en-GB" sz="1100">
                  <a:solidFill>
                    <a:sysClr val="windowText" lastClr="000000"/>
                  </a:solidFill>
                </a:endParaRPr>
              </a:p>
            </xdr:txBody>
          </xdr:sp>
          <xdr:sp macro="" textlink="">
            <xdr:nvSpPr>
              <xdr:cNvPr id="59" name="Rectangle 58">
                <a:extLst>
                  <a:ext uri="{FF2B5EF4-FFF2-40B4-BE49-F238E27FC236}">
                    <a16:creationId xmlns:a16="http://schemas.microsoft.com/office/drawing/2014/main" id="{8CF363A4-C524-ADE8-6A4B-D6265D4DB16A}"/>
                  </a:ext>
                </a:extLst>
              </xdr:cNvPr>
              <xdr:cNvSpPr/>
            </xdr:nvSpPr>
            <xdr:spPr>
              <a:xfrm>
                <a:off x="429411" y="4090162"/>
                <a:ext cx="1760537" cy="444321"/>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sng" baseline="0"/>
                  <a:t>Write and read</a:t>
                </a:r>
                <a:r>
                  <a:rPr lang="en-GB" sz="1100" b="0" u="none" baseline="0"/>
                  <a:t> system configuration</a:t>
                </a:r>
                <a:r>
                  <a:rPr lang="en-GB" sz="1100" b="0" baseline="0"/>
                  <a:t>.</a:t>
                </a:r>
                <a:endParaRPr lang="en-GB" sz="1100" b="0"/>
              </a:p>
            </xdr:txBody>
          </xdr:sp>
        </xdr:grpSp>
      </xdr:grpSp>
      <xdr:grpSp>
        <xdr:nvGrpSpPr>
          <xdr:cNvPr id="6" name="Group 5">
            <a:extLst>
              <a:ext uri="{FF2B5EF4-FFF2-40B4-BE49-F238E27FC236}">
                <a16:creationId xmlns:a16="http://schemas.microsoft.com/office/drawing/2014/main" id="{B8601208-1864-4021-D0B0-E43E3840E3DD}"/>
              </a:ext>
            </a:extLst>
          </xdr:cNvPr>
          <xdr:cNvGrpSpPr/>
        </xdr:nvGrpSpPr>
        <xdr:grpSpPr>
          <a:xfrm>
            <a:off x="227656" y="9086027"/>
            <a:ext cx="4638052" cy="2295846"/>
            <a:chOff x="67457" y="3008878"/>
            <a:chExt cx="4530847" cy="2075248"/>
          </a:xfrm>
        </xdr:grpSpPr>
        <xdr:sp macro="" textlink="">
          <xdr:nvSpPr>
            <xdr:cNvPr id="44" name="Line Callout 1 57">
              <a:extLst>
                <a:ext uri="{FF2B5EF4-FFF2-40B4-BE49-F238E27FC236}">
                  <a16:creationId xmlns:a16="http://schemas.microsoft.com/office/drawing/2014/main" id="{5078BB66-2AB5-9FF1-7CC9-24A8F5643285}"/>
                </a:ext>
              </a:extLst>
            </xdr:cNvPr>
            <xdr:cNvSpPr/>
          </xdr:nvSpPr>
          <xdr:spPr>
            <a:xfrm>
              <a:off x="2156973" y="4638125"/>
              <a:ext cx="1883712" cy="446001"/>
            </a:xfrm>
            <a:prstGeom prst="borderCallout1">
              <a:avLst>
                <a:gd name="adj1" fmla="val 3326"/>
                <a:gd name="adj2" fmla="val 53019"/>
                <a:gd name="adj3" fmla="val -69666"/>
                <a:gd name="adj4" fmla="val 48355"/>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Event: When</a:t>
              </a:r>
              <a:r>
                <a:rPr lang="en-GB" sz="1100" baseline="0"/>
                <a:t> Algo trigger and Algo active</a:t>
              </a:r>
              <a:endParaRPr lang="en-GB" sz="1100"/>
            </a:p>
          </xdr:txBody>
        </xdr:sp>
        <xdr:grpSp>
          <xdr:nvGrpSpPr>
            <xdr:cNvPr id="45" name="Group 44">
              <a:extLst>
                <a:ext uri="{FF2B5EF4-FFF2-40B4-BE49-F238E27FC236}">
                  <a16:creationId xmlns:a16="http://schemas.microsoft.com/office/drawing/2014/main" id="{306D47AA-8F8F-0A1E-C747-99973F19CD06}"/>
                </a:ext>
              </a:extLst>
            </xdr:cNvPr>
            <xdr:cNvGrpSpPr/>
          </xdr:nvGrpSpPr>
          <xdr:grpSpPr>
            <a:xfrm>
              <a:off x="67457" y="3008878"/>
              <a:ext cx="4530847" cy="1764617"/>
              <a:chOff x="67457" y="3401084"/>
              <a:chExt cx="4530847" cy="1764617"/>
            </a:xfrm>
          </xdr:grpSpPr>
          <xdr:sp macro="" textlink="">
            <xdr:nvSpPr>
              <xdr:cNvPr id="46" name="Flowchart: Process 45">
                <a:extLst>
                  <a:ext uri="{FF2B5EF4-FFF2-40B4-BE49-F238E27FC236}">
                    <a16:creationId xmlns:a16="http://schemas.microsoft.com/office/drawing/2014/main" id="{4707A69F-D5D0-DC21-9ADF-AA1C45937BFD}"/>
                  </a:ext>
                </a:extLst>
              </xdr:cNvPr>
              <xdr:cNvSpPr/>
            </xdr:nvSpPr>
            <xdr:spPr>
              <a:xfrm>
                <a:off x="238328" y="3877677"/>
                <a:ext cx="1990524" cy="75107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Crash detection, Deployment</a:t>
                </a:r>
              </a:p>
            </xdr:txBody>
          </xdr:sp>
          <xdr:sp macro="" textlink="">
            <xdr:nvSpPr>
              <xdr:cNvPr id="47" name="Flowchart: Process 46">
                <a:extLst>
                  <a:ext uri="{FF2B5EF4-FFF2-40B4-BE49-F238E27FC236}">
                    <a16:creationId xmlns:a16="http://schemas.microsoft.com/office/drawing/2014/main" id="{D2CA6F72-8383-05E8-F3F1-1B688FC7E5A0}"/>
                  </a:ext>
                </a:extLst>
              </xdr:cNvPr>
              <xdr:cNvSpPr/>
            </xdr:nvSpPr>
            <xdr:spPr>
              <a:xfrm>
                <a:off x="4388754" y="4150960"/>
                <a:ext cx="209550" cy="204507"/>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xnSp macro="">
            <xdr:nvCxnSpPr>
              <xdr:cNvPr id="48" name="Straight Arrow Connector 47">
                <a:extLst>
                  <a:ext uri="{FF2B5EF4-FFF2-40B4-BE49-F238E27FC236}">
                    <a16:creationId xmlns:a16="http://schemas.microsoft.com/office/drawing/2014/main" id="{9F3921C6-1EBC-5373-EBA4-B69C4AC9E11C}"/>
                  </a:ext>
                </a:extLst>
              </xdr:cNvPr>
              <xdr:cNvCxnSpPr>
                <a:stCxn id="46" idx="3"/>
                <a:endCxn id="47" idx="1"/>
              </xdr:cNvCxnSpPr>
            </xdr:nvCxnSpPr>
            <xdr:spPr>
              <a:xfrm flipV="1">
                <a:off x="2228851" y="4253213"/>
                <a:ext cx="2159903" cy="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9" name="Rounded Rectangle 50">
                <a:extLst>
                  <a:ext uri="{FF2B5EF4-FFF2-40B4-BE49-F238E27FC236}">
                    <a16:creationId xmlns:a16="http://schemas.microsoft.com/office/drawing/2014/main" id="{8F8480B6-F988-0913-FB17-4632C8B30334}"/>
                  </a:ext>
                </a:extLst>
              </xdr:cNvPr>
              <xdr:cNvSpPr/>
            </xdr:nvSpPr>
            <xdr:spPr>
              <a:xfrm>
                <a:off x="67457" y="3735083"/>
                <a:ext cx="3742541" cy="1050551"/>
              </a:xfrm>
              <a:prstGeom prst="roundRect">
                <a:avLst/>
              </a:prstGeom>
              <a:noFill/>
              <a:ln w="28575">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0" name="Oval 49">
                <a:extLst>
                  <a:ext uri="{FF2B5EF4-FFF2-40B4-BE49-F238E27FC236}">
                    <a16:creationId xmlns:a16="http://schemas.microsoft.com/office/drawing/2014/main" id="{AD0CB962-C7C9-4A3D-CF80-6399FE55CBC8}"/>
                  </a:ext>
                </a:extLst>
              </xdr:cNvPr>
              <xdr:cNvSpPr/>
            </xdr:nvSpPr>
            <xdr:spPr>
              <a:xfrm rot="18622857">
                <a:off x="2389644" y="4013373"/>
                <a:ext cx="1764617" cy="540040"/>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Event</a:t>
                </a:r>
                <a:r>
                  <a:rPr lang="en-GB" sz="1100" baseline="0">
                    <a:solidFill>
                      <a:sysClr val="windowText" lastClr="000000"/>
                    </a:solidFill>
                  </a:rPr>
                  <a:t> trigger status</a:t>
                </a:r>
                <a:endParaRPr lang="en-GB" sz="1100">
                  <a:solidFill>
                    <a:sysClr val="windowText" lastClr="000000"/>
                  </a:solidFill>
                </a:endParaRPr>
              </a:p>
            </xdr:txBody>
          </xdr:sp>
          <xdr:sp macro="" textlink="">
            <xdr:nvSpPr>
              <xdr:cNvPr id="51" name="Rectangle 50">
                <a:extLst>
                  <a:ext uri="{FF2B5EF4-FFF2-40B4-BE49-F238E27FC236}">
                    <a16:creationId xmlns:a16="http://schemas.microsoft.com/office/drawing/2014/main" id="{9FE419B4-A4F0-224E-D56C-A71A7E92595C}"/>
                  </a:ext>
                </a:extLst>
              </xdr:cNvPr>
              <xdr:cNvSpPr/>
            </xdr:nvSpPr>
            <xdr:spPr>
              <a:xfrm>
                <a:off x="419100" y="4213411"/>
                <a:ext cx="1638300" cy="324971"/>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sng" baseline="0"/>
                  <a:t>Detect</a:t>
                </a:r>
                <a:r>
                  <a:rPr lang="en-GB" sz="1100" b="0" u="none" baseline="0"/>
                  <a:t> crash</a:t>
                </a:r>
                <a:r>
                  <a:rPr lang="en-GB" sz="1100" b="0" baseline="0"/>
                  <a:t>.</a:t>
                </a:r>
                <a:endParaRPr lang="en-GB" sz="1100" b="0"/>
              </a:p>
            </xdr:txBody>
          </xdr:sp>
        </xdr:grpSp>
      </xdr:grpSp>
      <xdr:grpSp>
        <xdr:nvGrpSpPr>
          <xdr:cNvPr id="7" name="Group 6">
            <a:extLst>
              <a:ext uri="{FF2B5EF4-FFF2-40B4-BE49-F238E27FC236}">
                <a16:creationId xmlns:a16="http://schemas.microsoft.com/office/drawing/2014/main" id="{902F388F-99B1-B79B-4838-08C6CA65A13B}"/>
              </a:ext>
            </a:extLst>
          </xdr:cNvPr>
          <xdr:cNvGrpSpPr/>
        </xdr:nvGrpSpPr>
        <xdr:grpSpPr>
          <a:xfrm>
            <a:off x="251068" y="11597339"/>
            <a:ext cx="4611695" cy="2066048"/>
            <a:chOff x="245598" y="9127235"/>
            <a:chExt cx="4641163" cy="2052736"/>
          </a:xfrm>
        </xdr:grpSpPr>
        <xdr:sp macro="" textlink="">
          <xdr:nvSpPr>
            <xdr:cNvPr id="35" name="Rounded Rectangle 50">
              <a:extLst>
                <a:ext uri="{FF2B5EF4-FFF2-40B4-BE49-F238E27FC236}">
                  <a16:creationId xmlns:a16="http://schemas.microsoft.com/office/drawing/2014/main" id="{69BAC3D4-10C7-FF95-E42F-883DF7AAD80D}"/>
                </a:ext>
              </a:extLst>
            </xdr:cNvPr>
            <xdr:cNvSpPr/>
          </xdr:nvSpPr>
          <xdr:spPr>
            <a:xfrm>
              <a:off x="245598" y="9396049"/>
              <a:ext cx="3746889" cy="1157049"/>
            </a:xfrm>
            <a:prstGeom prst="roundRect">
              <a:avLst/>
            </a:prstGeom>
            <a:noFill/>
            <a:ln w="28575">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36" name="Group 35">
              <a:extLst>
                <a:ext uri="{FF2B5EF4-FFF2-40B4-BE49-F238E27FC236}">
                  <a16:creationId xmlns:a16="http://schemas.microsoft.com/office/drawing/2014/main" id="{9CC3AD5A-A357-7BB1-1621-26D6624EE55F}"/>
                </a:ext>
              </a:extLst>
            </xdr:cNvPr>
            <xdr:cNvGrpSpPr/>
          </xdr:nvGrpSpPr>
          <xdr:grpSpPr>
            <a:xfrm>
              <a:off x="416439" y="9127235"/>
              <a:ext cx="4470322" cy="2052736"/>
              <a:chOff x="412629" y="9127235"/>
              <a:chExt cx="4470322" cy="2052736"/>
            </a:xfrm>
          </xdr:grpSpPr>
          <xdr:sp macro="" textlink="">
            <xdr:nvSpPr>
              <xdr:cNvPr id="37" name="Flowchart: Process 36">
                <a:extLst>
                  <a:ext uri="{FF2B5EF4-FFF2-40B4-BE49-F238E27FC236}">
                    <a16:creationId xmlns:a16="http://schemas.microsoft.com/office/drawing/2014/main" id="{369FC10A-5EDB-5779-D91C-3FF1AAC22560}"/>
                  </a:ext>
                </a:extLst>
              </xdr:cNvPr>
              <xdr:cNvSpPr/>
            </xdr:nvSpPr>
            <xdr:spPr>
              <a:xfrm>
                <a:off x="4655840" y="9871007"/>
                <a:ext cx="227111" cy="213046"/>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grpSp>
            <xdr:nvGrpSpPr>
              <xdr:cNvPr id="38" name="Group 37">
                <a:extLst>
                  <a:ext uri="{FF2B5EF4-FFF2-40B4-BE49-F238E27FC236}">
                    <a16:creationId xmlns:a16="http://schemas.microsoft.com/office/drawing/2014/main" id="{9BD1AB06-531D-FABF-1735-E1D1D0D91EE8}"/>
                  </a:ext>
                </a:extLst>
              </xdr:cNvPr>
              <xdr:cNvGrpSpPr/>
            </xdr:nvGrpSpPr>
            <xdr:grpSpPr>
              <a:xfrm>
                <a:off x="412629" y="9127235"/>
                <a:ext cx="4243211" cy="2052736"/>
                <a:chOff x="227713" y="10186052"/>
                <a:chExt cx="4140533" cy="1687701"/>
              </a:xfrm>
            </xdr:grpSpPr>
            <xdr:sp macro="" textlink="">
              <xdr:nvSpPr>
                <xdr:cNvPr id="39" name="Line Callout 1 177">
                  <a:extLst>
                    <a:ext uri="{FF2B5EF4-FFF2-40B4-BE49-F238E27FC236}">
                      <a16:creationId xmlns:a16="http://schemas.microsoft.com/office/drawing/2014/main" id="{9F462461-9E4F-EC38-7268-11EEE9CBB4ED}"/>
                    </a:ext>
                  </a:extLst>
                </xdr:cNvPr>
                <xdr:cNvSpPr/>
              </xdr:nvSpPr>
              <xdr:spPr>
                <a:xfrm>
                  <a:off x="2135451" y="11595980"/>
                  <a:ext cx="1907063" cy="277773"/>
                </a:xfrm>
                <a:prstGeom prst="borderCallout1">
                  <a:avLst>
                    <a:gd name="adj1" fmla="val 1953"/>
                    <a:gd name="adj2" fmla="val 59807"/>
                    <a:gd name="adj3" fmla="val -81117"/>
                    <a:gd name="adj4" fmla="val 54638"/>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a:solidFill>
                        <a:schemeClr val="dk1"/>
                      </a:solidFill>
                      <a:effectLst/>
                      <a:latin typeface="+mn-lt"/>
                      <a:ea typeface="+mn-ea"/>
                      <a:cs typeface="+mn-cs"/>
                    </a:rPr>
                    <a:t>Event: After ECU change mode</a:t>
                  </a:r>
                  <a:endParaRPr lang="en-US">
                    <a:effectLst/>
                  </a:endParaRPr>
                </a:p>
              </xdr:txBody>
            </xdr:sp>
            <xdr:sp macro="" textlink="">
              <xdr:nvSpPr>
                <xdr:cNvPr id="40" name="Flowchart: Process 39">
                  <a:extLst>
                    <a:ext uri="{FF2B5EF4-FFF2-40B4-BE49-F238E27FC236}">
                      <a16:creationId xmlns:a16="http://schemas.microsoft.com/office/drawing/2014/main" id="{51022FD5-B2AF-8C22-4A3E-670AE8CC18E4}"/>
                    </a:ext>
                  </a:extLst>
                </xdr:cNvPr>
                <xdr:cNvSpPr/>
              </xdr:nvSpPr>
              <xdr:spPr>
                <a:xfrm>
                  <a:off x="227713" y="10570510"/>
                  <a:ext cx="2126165" cy="628783"/>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ECU Mode</a:t>
                  </a:r>
                  <a:endParaRPr lang="en-GB" sz="1100" b="1"/>
                </a:p>
              </xdr:txBody>
            </xdr:sp>
            <xdr:cxnSp macro="">
              <xdr:nvCxnSpPr>
                <xdr:cNvPr id="41" name="Straight Arrow Connector 40">
                  <a:extLst>
                    <a:ext uri="{FF2B5EF4-FFF2-40B4-BE49-F238E27FC236}">
                      <a16:creationId xmlns:a16="http://schemas.microsoft.com/office/drawing/2014/main" id="{5752089D-E2B6-EC5E-79A6-6BF0C9E64153}"/>
                    </a:ext>
                  </a:extLst>
                </xdr:cNvPr>
                <xdr:cNvCxnSpPr>
                  <a:stCxn id="40" idx="3"/>
                  <a:endCxn id="37" idx="1"/>
                </xdr:cNvCxnSpPr>
              </xdr:nvCxnSpPr>
              <xdr:spPr>
                <a:xfrm>
                  <a:off x="2353878" y="10884902"/>
                  <a:ext cx="2014368" cy="238"/>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2" name="Oval 41">
                  <a:extLst>
                    <a:ext uri="{FF2B5EF4-FFF2-40B4-BE49-F238E27FC236}">
                      <a16:creationId xmlns:a16="http://schemas.microsoft.com/office/drawing/2014/main" id="{19D4AFA1-1486-9C3A-B651-72B08A0B55E7}"/>
                    </a:ext>
                  </a:extLst>
                </xdr:cNvPr>
                <xdr:cNvSpPr/>
              </xdr:nvSpPr>
              <xdr:spPr>
                <a:xfrm rot="18879632">
                  <a:off x="2657276" y="10604951"/>
                  <a:ext cx="1465044" cy="62724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Mode of ECU</a:t>
                  </a:r>
                </a:p>
                <a:p>
                  <a:pPr algn="ctr"/>
                  <a:r>
                    <a:rPr lang="en-GB" sz="1100">
                      <a:solidFill>
                        <a:sysClr val="windowText" lastClr="000000"/>
                      </a:solidFill>
                    </a:rPr>
                    <a:t>Normal, Autarky</a:t>
                  </a:r>
                </a:p>
              </xdr:txBody>
            </xdr:sp>
            <xdr:sp macro="" textlink="">
              <xdr:nvSpPr>
                <xdr:cNvPr id="43" name="Rectangle 42">
                  <a:extLst>
                    <a:ext uri="{FF2B5EF4-FFF2-40B4-BE49-F238E27FC236}">
                      <a16:creationId xmlns:a16="http://schemas.microsoft.com/office/drawing/2014/main" id="{7A6D9EC2-A7AB-8359-E952-0BAB16978055}"/>
                    </a:ext>
                  </a:extLst>
                </xdr:cNvPr>
                <xdr:cNvSpPr/>
              </xdr:nvSpPr>
              <xdr:spPr>
                <a:xfrm>
                  <a:off x="355272" y="10793813"/>
                  <a:ext cx="1851631" cy="297723"/>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sng" baseline="0"/>
                    <a:t>Indicate</a:t>
                  </a:r>
                  <a:r>
                    <a:rPr lang="en-GB" sz="1100" b="0" u="none" baseline="0"/>
                    <a:t> ECU mode</a:t>
                  </a:r>
                  <a:endParaRPr lang="en-GB" sz="1100" u="none"/>
                </a:p>
              </xdr:txBody>
            </xdr:sp>
          </xdr:grpSp>
        </xdr:grpSp>
      </xdr:grpSp>
      <xdr:grpSp>
        <xdr:nvGrpSpPr>
          <xdr:cNvPr id="8" name="Group 7">
            <a:extLst>
              <a:ext uri="{FF2B5EF4-FFF2-40B4-BE49-F238E27FC236}">
                <a16:creationId xmlns:a16="http://schemas.microsoft.com/office/drawing/2014/main" id="{07853ED0-8DA5-8C82-E2B6-3F658AA3F9B0}"/>
              </a:ext>
            </a:extLst>
          </xdr:cNvPr>
          <xdr:cNvGrpSpPr/>
        </xdr:nvGrpSpPr>
        <xdr:grpSpPr>
          <a:xfrm>
            <a:off x="8800966" y="7084719"/>
            <a:ext cx="4502748" cy="2424514"/>
            <a:chOff x="8782424" y="6594658"/>
            <a:chExt cx="4550112" cy="2370667"/>
          </a:xfrm>
        </xdr:grpSpPr>
        <xdr:sp macro="" textlink="">
          <xdr:nvSpPr>
            <xdr:cNvPr id="27" name="Rounded Rectangle 50">
              <a:extLst>
                <a:ext uri="{FF2B5EF4-FFF2-40B4-BE49-F238E27FC236}">
                  <a16:creationId xmlns:a16="http://schemas.microsoft.com/office/drawing/2014/main" id="{0FB72513-4969-3573-66E1-D9AB91B40501}"/>
                </a:ext>
              </a:extLst>
            </xdr:cNvPr>
            <xdr:cNvSpPr/>
          </xdr:nvSpPr>
          <xdr:spPr>
            <a:xfrm>
              <a:off x="9232798" y="6938335"/>
              <a:ext cx="4099738" cy="1373940"/>
            </a:xfrm>
            <a:prstGeom prst="roundRect">
              <a:avLst/>
            </a:prstGeom>
            <a:noFill/>
            <a:ln w="28575">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28" name="Group 27">
              <a:extLst>
                <a:ext uri="{FF2B5EF4-FFF2-40B4-BE49-F238E27FC236}">
                  <a16:creationId xmlns:a16="http://schemas.microsoft.com/office/drawing/2014/main" id="{95086E78-3026-29C9-8E6D-333470BBEEA6}"/>
                </a:ext>
              </a:extLst>
            </xdr:cNvPr>
            <xdr:cNvGrpSpPr/>
          </xdr:nvGrpSpPr>
          <xdr:grpSpPr>
            <a:xfrm>
              <a:off x="8782424" y="6594658"/>
              <a:ext cx="4228044" cy="2370667"/>
              <a:chOff x="8426484" y="3473820"/>
              <a:chExt cx="4110657" cy="2196353"/>
            </a:xfrm>
          </xdr:grpSpPr>
          <xdr:sp macro="" textlink="">
            <xdr:nvSpPr>
              <xdr:cNvPr id="29" name="Line Callout 1 38">
                <a:extLst>
                  <a:ext uri="{FF2B5EF4-FFF2-40B4-BE49-F238E27FC236}">
                    <a16:creationId xmlns:a16="http://schemas.microsoft.com/office/drawing/2014/main" id="{1418F618-32B2-3448-4A10-60A378D40754}"/>
                  </a:ext>
                </a:extLst>
              </xdr:cNvPr>
              <xdr:cNvSpPr/>
            </xdr:nvSpPr>
            <xdr:spPr>
              <a:xfrm>
                <a:off x="8960785" y="5321304"/>
                <a:ext cx="1964862" cy="348869"/>
              </a:xfrm>
              <a:prstGeom prst="borderCallout1">
                <a:avLst>
                  <a:gd name="adj1" fmla="val 1229"/>
                  <a:gd name="adj2" fmla="val 32611"/>
                  <a:gd name="adj3" fmla="val -119839"/>
                  <a:gd name="adj4" fmla="val 24366"/>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100">
                    <a:solidFill>
                      <a:schemeClr val="dk1"/>
                    </a:solidFill>
                    <a:effectLst/>
                    <a:latin typeface="+mn-lt"/>
                    <a:ea typeface="+mn-ea"/>
                    <a:cs typeface="+mn-cs"/>
                  </a:rPr>
                  <a:t>Tester</a:t>
                </a:r>
                <a:r>
                  <a:rPr lang="en-GB" sz="1100" baseline="0">
                    <a:solidFill>
                      <a:schemeClr val="dk1"/>
                    </a:solidFill>
                    <a:effectLst/>
                    <a:latin typeface="+mn-lt"/>
                    <a:ea typeface="+mn-ea"/>
                    <a:cs typeface="+mn-cs"/>
                  </a:rPr>
                  <a:t> sent request to read EDR</a:t>
                </a:r>
                <a:endParaRPr lang="en-US">
                  <a:effectLst/>
                </a:endParaRPr>
              </a:p>
            </xdr:txBody>
          </xdr:sp>
          <xdr:sp macro="" textlink="">
            <xdr:nvSpPr>
              <xdr:cNvPr id="30" name="Flowchart: Process 29">
                <a:extLst>
                  <a:ext uri="{FF2B5EF4-FFF2-40B4-BE49-F238E27FC236}">
                    <a16:creationId xmlns:a16="http://schemas.microsoft.com/office/drawing/2014/main" id="{E8D653BF-BCAA-BC63-0065-1E502E5F39DF}"/>
                  </a:ext>
                </a:extLst>
              </xdr:cNvPr>
              <xdr:cNvSpPr/>
            </xdr:nvSpPr>
            <xdr:spPr>
              <a:xfrm>
                <a:off x="10484503" y="3944472"/>
                <a:ext cx="2052638" cy="97510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Customer Diagnostic</a:t>
                </a:r>
              </a:p>
            </xdr:txBody>
          </xdr:sp>
          <xdr:sp macro="" textlink="">
            <xdr:nvSpPr>
              <xdr:cNvPr id="31" name="Flowchart: Process 30">
                <a:extLst>
                  <a:ext uri="{FF2B5EF4-FFF2-40B4-BE49-F238E27FC236}">
                    <a16:creationId xmlns:a16="http://schemas.microsoft.com/office/drawing/2014/main" id="{AEDAB11A-CD9C-6980-BE60-E04570BEEAEF}"/>
                  </a:ext>
                </a:extLst>
              </xdr:cNvPr>
              <xdr:cNvSpPr/>
            </xdr:nvSpPr>
            <xdr:spPr>
              <a:xfrm>
                <a:off x="8426484" y="4329726"/>
                <a:ext cx="209550" cy="199465"/>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xnSp macro="">
            <xdr:nvCxnSpPr>
              <xdr:cNvPr id="32" name="Straight Arrow Connector 31">
                <a:extLst>
                  <a:ext uri="{FF2B5EF4-FFF2-40B4-BE49-F238E27FC236}">
                    <a16:creationId xmlns:a16="http://schemas.microsoft.com/office/drawing/2014/main" id="{75EB4DAB-6593-94DE-C4E0-5BCA7E3A7FFA}"/>
                  </a:ext>
                </a:extLst>
              </xdr:cNvPr>
              <xdr:cNvCxnSpPr>
                <a:stCxn id="31" idx="3"/>
                <a:endCxn id="30" idx="1"/>
              </xdr:cNvCxnSpPr>
            </xdr:nvCxnSpPr>
            <xdr:spPr>
              <a:xfrm>
                <a:off x="8636034" y="4429459"/>
                <a:ext cx="1848469" cy="256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 name="Oval 32">
                <a:extLst>
                  <a:ext uri="{FF2B5EF4-FFF2-40B4-BE49-F238E27FC236}">
                    <a16:creationId xmlns:a16="http://schemas.microsoft.com/office/drawing/2014/main" id="{3E536727-70A1-0F86-1119-1CDD9E53DB63}"/>
                  </a:ext>
                </a:extLst>
              </xdr:cNvPr>
              <xdr:cNvSpPr/>
            </xdr:nvSpPr>
            <xdr:spPr>
              <a:xfrm rot="18789277">
                <a:off x="8670288" y="4123316"/>
                <a:ext cx="1918342" cy="619350"/>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EDR data</a:t>
                </a:r>
              </a:p>
            </xdr:txBody>
          </xdr:sp>
          <xdr:sp macro="" textlink="">
            <xdr:nvSpPr>
              <xdr:cNvPr id="34" name="Rectangle 33">
                <a:extLst>
                  <a:ext uri="{FF2B5EF4-FFF2-40B4-BE49-F238E27FC236}">
                    <a16:creationId xmlns:a16="http://schemas.microsoft.com/office/drawing/2014/main" id="{91F8A685-6B7B-E487-F3DF-5FBE59B8CCFA}"/>
                  </a:ext>
                </a:extLst>
              </xdr:cNvPr>
              <xdr:cNvSpPr/>
            </xdr:nvSpPr>
            <xdr:spPr>
              <a:xfrm>
                <a:off x="10670240" y="4191000"/>
                <a:ext cx="1714501" cy="628114"/>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sng" baseline="0"/>
                  <a:t>Response</a:t>
                </a:r>
                <a:r>
                  <a:rPr lang="en-GB" sz="1100" b="0" u="none" baseline="0"/>
                  <a:t> EDR report data by customer service.</a:t>
                </a:r>
                <a:endParaRPr lang="en-GB" sz="1100" b="0"/>
              </a:p>
            </xdr:txBody>
          </xdr:sp>
        </xdr:grpSp>
      </xdr:grpSp>
      <xdr:grpSp>
        <xdr:nvGrpSpPr>
          <xdr:cNvPr id="9" name="Group 8">
            <a:extLst>
              <a:ext uri="{FF2B5EF4-FFF2-40B4-BE49-F238E27FC236}">
                <a16:creationId xmlns:a16="http://schemas.microsoft.com/office/drawing/2014/main" id="{AAA83F6E-00B9-03DA-EE9F-1D41E565D186}"/>
              </a:ext>
            </a:extLst>
          </xdr:cNvPr>
          <xdr:cNvGrpSpPr/>
        </xdr:nvGrpSpPr>
        <xdr:grpSpPr>
          <a:xfrm>
            <a:off x="225469" y="6905877"/>
            <a:ext cx="4633170" cy="2085157"/>
            <a:chOff x="101646" y="3057007"/>
            <a:chExt cx="4537029" cy="1903979"/>
          </a:xfrm>
        </xdr:grpSpPr>
        <xdr:sp macro="" textlink="">
          <xdr:nvSpPr>
            <xdr:cNvPr id="19" name="Line Callout 1 57">
              <a:extLst>
                <a:ext uri="{FF2B5EF4-FFF2-40B4-BE49-F238E27FC236}">
                  <a16:creationId xmlns:a16="http://schemas.microsoft.com/office/drawing/2014/main" id="{4091F23B-FC80-BECC-3654-F6A788394F0A}"/>
                </a:ext>
              </a:extLst>
            </xdr:cNvPr>
            <xdr:cNvSpPr/>
          </xdr:nvSpPr>
          <xdr:spPr>
            <a:xfrm>
              <a:off x="2179539" y="4651278"/>
              <a:ext cx="1895978" cy="309708"/>
            </a:xfrm>
            <a:prstGeom prst="borderCallout1">
              <a:avLst>
                <a:gd name="adj1" fmla="val -1908"/>
                <a:gd name="adj2" fmla="val 56063"/>
                <a:gd name="adj3" fmla="val -75508"/>
                <a:gd name="adj4" fmla="val 51999"/>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1100">
                  <a:solidFill>
                    <a:schemeClr val="dk1"/>
                  </a:solidFill>
                  <a:effectLst/>
                  <a:latin typeface="+mn-lt"/>
                  <a:ea typeface="+mn-ea"/>
                  <a:cs typeface="+mn-cs"/>
                </a:rPr>
                <a:t>Event: When</a:t>
              </a:r>
              <a:r>
                <a:rPr lang="en-GB" sz="1100" baseline="0">
                  <a:solidFill>
                    <a:schemeClr val="dk1"/>
                  </a:solidFill>
                  <a:effectLst/>
                  <a:latin typeface="+mn-lt"/>
                  <a:ea typeface="+mn-ea"/>
                  <a:cs typeface="+mn-cs"/>
                </a:rPr>
                <a:t> Crash is triggered</a:t>
              </a:r>
              <a:endParaRPr lang="en-US">
                <a:effectLst/>
              </a:endParaRPr>
            </a:p>
          </xdr:txBody>
        </xdr:sp>
        <xdr:grpSp>
          <xdr:nvGrpSpPr>
            <xdr:cNvPr id="20" name="Group 19">
              <a:extLst>
                <a:ext uri="{FF2B5EF4-FFF2-40B4-BE49-F238E27FC236}">
                  <a16:creationId xmlns:a16="http://schemas.microsoft.com/office/drawing/2014/main" id="{0D7F83D4-D429-E67B-558C-F5A11243FD92}"/>
                </a:ext>
              </a:extLst>
            </xdr:cNvPr>
            <xdr:cNvGrpSpPr/>
          </xdr:nvGrpSpPr>
          <xdr:grpSpPr>
            <a:xfrm>
              <a:off x="101646" y="3057007"/>
              <a:ext cx="4537029" cy="1654549"/>
              <a:chOff x="101646" y="3449213"/>
              <a:chExt cx="4537029" cy="1654549"/>
            </a:xfrm>
          </xdr:grpSpPr>
          <xdr:sp macro="" textlink="">
            <xdr:nvSpPr>
              <xdr:cNvPr id="21" name="Flowchart: Process 20">
                <a:extLst>
                  <a:ext uri="{FF2B5EF4-FFF2-40B4-BE49-F238E27FC236}">
                    <a16:creationId xmlns:a16="http://schemas.microsoft.com/office/drawing/2014/main" id="{C3C1702C-1224-AC76-BB39-44B1117614B4}"/>
                  </a:ext>
                </a:extLst>
              </xdr:cNvPr>
              <xdr:cNvSpPr/>
            </xdr:nvSpPr>
            <xdr:spPr>
              <a:xfrm>
                <a:off x="291011" y="3877677"/>
                <a:ext cx="2009776" cy="75107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Crash Output</a:t>
                </a:r>
              </a:p>
            </xdr:txBody>
          </xdr:sp>
          <xdr:sp macro="" textlink="">
            <xdr:nvSpPr>
              <xdr:cNvPr id="22" name="Flowchart: Process 21">
                <a:extLst>
                  <a:ext uri="{FF2B5EF4-FFF2-40B4-BE49-F238E27FC236}">
                    <a16:creationId xmlns:a16="http://schemas.microsoft.com/office/drawing/2014/main" id="{DBC0C92E-5A14-326D-E8A5-EAB23872AD12}"/>
                  </a:ext>
                </a:extLst>
              </xdr:cNvPr>
              <xdr:cNvSpPr/>
            </xdr:nvSpPr>
            <xdr:spPr>
              <a:xfrm>
                <a:off x="4429125" y="4150960"/>
                <a:ext cx="209550" cy="204507"/>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xnSp macro="">
            <xdr:nvCxnSpPr>
              <xdr:cNvPr id="23" name="Straight Arrow Connector 22">
                <a:extLst>
                  <a:ext uri="{FF2B5EF4-FFF2-40B4-BE49-F238E27FC236}">
                    <a16:creationId xmlns:a16="http://schemas.microsoft.com/office/drawing/2014/main" id="{6254F8BE-F761-9176-9156-9E0F535653CE}"/>
                  </a:ext>
                </a:extLst>
              </xdr:cNvPr>
              <xdr:cNvCxnSpPr>
                <a:stCxn id="21" idx="3"/>
                <a:endCxn id="22" idx="1"/>
              </xdr:cNvCxnSpPr>
            </xdr:nvCxnSpPr>
            <xdr:spPr>
              <a:xfrm flipV="1">
                <a:off x="2300788" y="4253213"/>
                <a:ext cx="2128337" cy="1"/>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ounded Rectangle 50">
                <a:extLst>
                  <a:ext uri="{FF2B5EF4-FFF2-40B4-BE49-F238E27FC236}">
                    <a16:creationId xmlns:a16="http://schemas.microsoft.com/office/drawing/2014/main" id="{90342D9A-483A-0EE6-B169-3392B042393E}"/>
                  </a:ext>
                </a:extLst>
              </xdr:cNvPr>
              <xdr:cNvSpPr/>
            </xdr:nvSpPr>
            <xdr:spPr>
              <a:xfrm>
                <a:off x="101646" y="3735083"/>
                <a:ext cx="3708353" cy="1050551"/>
              </a:xfrm>
              <a:prstGeom prst="roundRect">
                <a:avLst/>
              </a:prstGeom>
              <a:noFill/>
              <a:ln w="28575">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5" name="Oval 24">
                <a:extLst>
                  <a:ext uri="{FF2B5EF4-FFF2-40B4-BE49-F238E27FC236}">
                    <a16:creationId xmlns:a16="http://schemas.microsoft.com/office/drawing/2014/main" id="{265B9F68-45D9-BA41-DB6F-4FEE670C25EA}"/>
                  </a:ext>
                </a:extLst>
              </xdr:cNvPr>
              <xdr:cNvSpPr/>
            </xdr:nvSpPr>
            <xdr:spPr>
              <a:xfrm rot="18789277">
                <a:off x="2618275" y="3971968"/>
                <a:ext cx="1654549" cy="60903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CAN/Hardwire CO signal data</a:t>
                </a:r>
              </a:p>
            </xdr:txBody>
          </xdr:sp>
          <xdr:sp macro="" textlink="">
            <xdr:nvSpPr>
              <xdr:cNvPr id="26" name="Rectangle 25">
                <a:extLst>
                  <a:ext uri="{FF2B5EF4-FFF2-40B4-BE49-F238E27FC236}">
                    <a16:creationId xmlns:a16="http://schemas.microsoft.com/office/drawing/2014/main" id="{E0E60426-6249-AF62-457A-2A0CC7F48089}"/>
                  </a:ext>
                </a:extLst>
              </xdr:cNvPr>
              <xdr:cNvSpPr/>
            </xdr:nvSpPr>
            <xdr:spPr>
              <a:xfrm>
                <a:off x="429411" y="4090162"/>
                <a:ext cx="1760537" cy="444321"/>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sng" baseline="0">
                    <a:solidFill>
                      <a:schemeClr val="dk1"/>
                    </a:solidFill>
                    <a:effectLst/>
                    <a:latin typeface="+mn-lt"/>
                    <a:ea typeface="+mn-ea"/>
                    <a:cs typeface="+mn-cs"/>
                  </a:rPr>
                  <a:t>Provide</a:t>
                </a:r>
                <a:r>
                  <a:rPr lang="en-GB" sz="1100" b="0" baseline="0">
                    <a:solidFill>
                      <a:schemeClr val="dk1"/>
                    </a:solidFill>
                    <a:effectLst/>
                    <a:latin typeface="+mn-lt"/>
                    <a:ea typeface="+mn-ea"/>
                    <a:cs typeface="+mn-cs"/>
                  </a:rPr>
                  <a:t> CAN/Hardwire CO signal.</a:t>
                </a:r>
                <a:endParaRPr lang="en-GB" sz="1100" b="0"/>
              </a:p>
            </xdr:txBody>
          </xdr:sp>
        </xdr:grpSp>
      </xdr:grpSp>
      <xdr:grpSp>
        <xdr:nvGrpSpPr>
          <xdr:cNvPr id="10" name="Group 9">
            <a:extLst>
              <a:ext uri="{FF2B5EF4-FFF2-40B4-BE49-F238E27FC236}">
                <a16:creationId xmlns:a16="http://schemas.microsoft.com/office/drawing/2014/main" id="{86AF18C1-A534-2BDF-3F47-3ADAFD4E160F}"/>
              </a:ext>
            </a:extLst>
          </xdr:cNvPr>
          <xdr:cNvGrpSpPr/>
        </xdr:nvGrpSpPr>
        <xdr:grpSpPr>
          <a:xfrm>
            <a:off x="216478" y="4667251"/>
            <a:ext cx="4637010" cy="2081825"/>
            <a:chOff x="101646" y="3066683"/>
            <a:chExt cx="4537029" cy="1894674"/>
          </a:xfrm>
        </xdr:grpSpPr>
        <xdr:sp macro="" textlink="">
          <xdr:nvSpPr>
            <xdr:cNvPr id="11" name="Line Callout 1 57">
              <a:extLst>
                <a:ext uri="{FF2B5EF4-FFF2-40B4-BE49-F238E27FC236}">
                  <a16:creationId xmlns:a16="http://schemas.microsoft.com/office/drawing/2014/main" id="{2C4178B6-2C2F-8A1B-F620-DDFEC0029CD1}"/>
                </a:ext>
              </a:extLst>
            </xdr:cNvPr>
            <xdr:cNvSpPr/>
          </xdr:nvSpPr>
          <xdr:spPr>
            <a:xfrm>
              <a:off x="2572917" y="4651278"/>
              <a:ext cx="1502601" cy="310079"/>
            </a:xfrm>
            <a:prstGeom prst="borderCallout1">
              <a:avLst>
                <a:gd name="adj1" fmla="val -3664"/>
                <a:gd name="adj2" fmla="val 50685"/>
                <a:gd name="adj3" fmla="val -91225"/>
                <a:gd name="adj4" fmla="val 43231"/>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Cyclic/Event</a:t>
              </a:r>
              <a:endParaRPr lang="en-GB" sz="1100" baseline="0"/>
            </a:p>
          </xdr:txBody>
        </xdr:sp>
        <xdr:grpSp>
          <xdr:nvGrpSpPr>
            <xdr:cNvPr id="12" name="Group 11">
              <a:extLst>
                <a:ext uri="{FF2B5EF4-FFF2-40B4-BE49-F238E27FC236}">
                  <a16:creationId xmlns:a16="http://schemas.microsoft.com/office/drawing/2014/main" id="{64E2C8B1-2C8F-57DB-E89F-835BEA5B76D6}"/>
                </a:ext>
              </a:extLst>
            </xdr:cNvPr>
            <xdr:cNvGrpSpPr/>
          </xdr:nvGrpSpPr>
          <xdr:grpSpPr>
            <a:xfrm>
              <a:off x="101646" y="3066683"/>
              <a:ext cx="4537029" cy="1654549"/>
              <a:chOff x="101646" y="3458889"/>
              <a:chExt cx="4537029" cy="1654549"/>
            </a:xfrm>
          </xdr:grpSpPr>
          <xdr:sp macro="" textlink="">
            <xdr:nvSpPr>
              <xdr:cNvPr id="13" name="Flowchart: Process 12">
                <a:extLst>
                  <a:ext uri="{FF2B5EF4-FFF2-40B4-BE49-F238E27FC236}">
                    <a16:creationId xmlns:a16="http://schemas.microsoft.com/office/drawing/2014/main" id="{D197C5A4-2BE4-7E68-49C8-2233BC9D1507}"/>
                  </a:ext>
                </a:extLst>
              </xdr:cNvPr>
              <xdr:cNvSpPr/>
            </xdr:nvSpPr>
            <xdr:spPr>
              <a:xfrm>
                <a:off x="291011" y="3877677"/>
                <a:ext cx="2009776" cy="75107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CAN</a:t>
                </a:r>
              </a:p>
            </xdr:txBody>
          </xdr:sp>
          <xdr:sp macro="" textlink="">
            <xdr:nvSpPr>
              <xdr:cNvPr id="14" name="Flowchart: Process 13">
                <a:extLst>
                  <a:ext uri="{FF2B5EF4-FFF2-40B4-BE49-F238E27FC236}">
                    <a16:creationId xmlns:a16="http://schemas.microsoft.com/office/drawing/2014/main" id="{DDF2D639-F9AB-D510-067A-A0F310FC55B9}"/>
                  </a:ext>
                </a:extLst>
              </xdr:cNvPr>
              <xdr:cNvSpPr/>
            </xdr:nvSpPr>
            <xdr:spPr>
              <a:xfrm>
                <a:off x="4429125" y="4150960"/>
                <a:ext cx="209550" cy="204507"/>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xnSp macro="">
            <xdr:nvCxnSpPr>
              <xdr:cNvPr id="15" name="Straight Arrow Connector 14">
                <a:extLst>
                  <a:ext uri="{FF2B5EF4-FFF2-40B4-BE49-F238E27FC236}">
                    <a16:creationId xmlns:a16="http://schemas.microsoft.com/office/drawing/2014/main" id="{87A271B6-EE27-28F4-E1A7-7E0427CD22C1}"/>
                  </a:ext>
                </a:extLst>
              </xdr:cNvPr>
              <xdr:cNvCxnSpPr>
                <a:stCxn id="13" idx="3"/>
                <a:endCxn id="14" idx="1"/>
              </xdr:cNvCxnSpPr>
            </xdr:nvCxnSpPr>
            <xdr:spPr>
              <a:xfrm flipV="1">
                <a:off x="2300788" y="4253213"/>
                <a:ext cx="2128337" cy="1"/>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Rounded Rectangle 50">
                <a:extLst>
                  <a:ext uri="{FF2B5EF4-FFF2-40B4-BE49-F238E27FC236}">
                    <a16:creationId xmlns:a16="http://schemas.microsoft.com/office/drawing/2014/main" id="{17D236E0-C992-7167-B310-02A6A17DB86A}"/>
                  </a:ext>
                </a:extLst>
              </xdr:cNvPr>
              <xdr:cNvSpPr/>
            </xdr:nvSpPr>
            <xdr:spPr>
              <a:xfrm>
                <a:off x="101646" y="3735083"/>
                <a:ext cx="3708353" cy="1050551"/>
              </a:xfrm>
              <a:prstGeom prst="roundRect">
                <a:avLst/>
              </a:prstGeom>
              <a:noFill/>
              <a:ln w="28575">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7" name="Oval 16">
                <a:extLst>
                  <a:ext uri="{FF2B5EF4-FFF2-40B4-BE49-F238E27FC236}">
                    <a16:creationId xmlns:a16="http://schemas.microsoft.com/office/drawing/2014/main" id="{6ED8E2C3-2D68-9D07-E2A6-572B619DEB53}"/>
                  </a:ext>
                </a:extLst>
              </xdr:cNvPr>
              <xdr:cNvSpPr/>
            </xdr:nvSpPr>
            <xdr:spPr>
              <a:xfrm rot="18789277">
                <a:off x="2629206" y="3996629"/>
                <a:ext cx="1654549" cy="579070"/>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CAN signal data</a:t>
                </a:r>
              </a:p>
            </xdr:txBody>
          </xdr:sp>
          <xdr:sp macro="" textlink="">
            <xdr:nvSpPr>
              <xdr:cNvPr id="18" name="Rectangle 17">
                <a:extLst>
                  <a:ext uri="{FF2B5EF4-FFF2-40B4-BE49-F238E27FC236}">
                    <a16:creationId xmlns:a16="http://schemas.microsoft.com/office/drawing/2014/main" id="{0445FF4C-A66B-B909-095E-F78605F84805}"/>
                  </a:ext>
                </a:extLst>
              </xdr:cNvPr>
              <xdr:cNvSpPr/>
            </xdr:nvSpPr>
            <xdr:spPr>
              <a:xfrm>
                <a:off x="429411" y="4090162"/>
                <a:ext cx="1760537" cy="444321"/>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sng" baseline="0"/>
                  <a:t>Provide</a:t>
                </a:r>
                <a:r>
                  <a:rPr lang="en-GB" sz="1100" b="0" u="none" baseline="0"/>
                  <a:t> CAN signal</a:t>
                </a:r>
                <a:r>
                  <a:rPr lang="en-GB" sz="1100" b="0" baseline="0"/>
                  <a:t>.</a:t>
                </a:r>
                <a:endParaRPr lang="en-GB" sz="1100" b="0"/>
              </a:p>
            </xdr:txBody>
          </xdr:sp>
        </xdr:grp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104</xdr:col>
      <xdr:colOff>304800</xdr:colOff>
      <xdr:row>106</xdr:row>
      <xdr:rowOff>28575</xdr:rowOff>
    </xdr:from>
    <xdr:to>
      <xdr:col>104</xdr:col>
      <xdr:colOff>314325</xdr:colOff>
      <xdr:row>114</xdr:row>
      <xdr:rowOff>78452</xdr:rowOff>
    </xdr:to>
    <xdr:cxnSp macro="">
      <xdr:nvCxnSpPr>
        <xdr:cNvPr id="429" name="Straight Connector 428">
          <a:extLst>
            <a:ext uri="{FF2B5EF4-FFF2-40B4-BE49-F238E27FC236}">
              <a16:creationId xmlns:a16="http://schemas.microsoft.com/office/drawing/2014/main" id="{33E2041D-88C9-4C4E-8847-D87DD2669668}"/>
            </a:ext>
          </a:extLst>
        </xdr:cNvPr>
        <xdr:cNvCxnSpPr/>
      </xdr:nvCxnSpPr>
      <xdr:spPr>
        <a:xfrm>
          <a:off x="43576875" y="18183225"/>
          <a:ext cx="9525" cy="1535777"/>
        </a:xfrm>
        <a:prstGeom prst="line">
          <a:avLst/>
        </a:prstGeom>
        <a:ln w="28575">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207300</xdr:colOff>
      <xdr:row>106</xdr:row>
      <xdr:rowOff>104775</xdr:rowOff>
    </xdr:from>
    <xdr:to>
      <xdr:col>93</xdr:col>
      <xdr:colOff>219075</xdr:colOff>
      <xdr:row>114</xdr:row>
      <xdr:rowOff>38447</xdr:rowOff>
    </xdr:to>
    <xdr:cxnSp macro="">
      <xdr:nvCxnSpPr>
        <xdr:cNvPr id="1465" name="Straight Connector 1464">
          <a:extLst>
            <a:ext uri="{FF2B5EF4-FFF2-40B4-BE49-F238E27FC236}">
              <a16:creationId xmlns:a16="http://schemas.microsoft.com/office/drawing/2014/main" id="{66C28A2D-332A-451F-B14B-73114FA5D360}"/>
            </a:ext>
          </a:extLst>
        </xdr:cNvPr>
        <xdr:cNvCxnSpPr/>
      </xdr:nvCxnSpPr>
      <xdr:spPr>
        <a:xfrm flipH="1">
          <a:off x="39183600" y="18259425"/>
          <a:ext cx="11775" cy="1419572"/>
        </a:xfrm>
        <a:prstGeom prst="line">
          <a:avLst/>
        </a:prstGeom>
        <a:ln w="28575">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143759</xdr:colOff>
      <xdr:row>109</xdr:row>
      <xdr:rowOff>144771</xdr:rowOff>
    </xdr:from>
    <xdr:to>
      <xdr:col>67</xdr:col>
      <xdr:colOff>150921</xdr:colOff>
      <xdr:row>118</xdr:row>
      <xdr:rowOff>92219</xdr:rowOff>
    </xdr:to>
    <xdr:cxnSp macro="">
      <xdr:nvCxnSpPr>
        <xdr:cNvPr id="1171" name="Straight Connector 1170">
          <a:extLst>
            <a:ext uri="{FF2B5EF4-FFF2-40B4-BE49-F238E27FC236}">
              <a16:creationId xmlns:a16="http://schemas.microsoft.com/office/drawing/2014/main" id="{449E0D33-F95D-4D4F-B731-E8D0556790B1}"/>
            </a:ext>
          </a:extLst>
        </xdr:cNvPr>
        <xdr:cNvCxnSpPr/>
      </xdr:nvCxnSpPr>
      <xdr:spPr>
        <a:xfrm flipH="1">
          <a:off x="28236906" y="12023006"/>
          <a:ext cx="7162" cy="1404213"/>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289767</xdr:colOff>
      <xdr:row>152</xdr:row>
      <xdr:rowOff>155659</xdr:rowOff>
    </xdr:from>
    <xdr:to>
      <xdr:col>43</xdr:col>
      <xdr:colOff>98785</xdr:colOff>
      <xdr:row>157</xdr:row>
      <xdr:rowOff>84401</xdr:rowOff>
    </xdr:to>
    <xdr:sp macro="" textlink="">
      <xdr:nvSpPr>
        <xdr:cNvPr id="1020" name="Oval 1019">
          <a:extLst>
            <a:ext uri="{FF2B5EF4-FFF2-40B4-BE49-F238E27FC236}">
              <a16:creationId xmlns:a16="http://schemas.microsoft.com/office/drawing/2014/main" id="{744C349E-321D-4FD5-B040-F3439C885C2A}"/>
            </a:ext>
          </a:extLst>
        </xdr:cNvPr>
        <xdr:cNvSpPr/>
      </xdr:nvSpPr>
      <xdr:spPr>
        <a:xfrm>
          <a:off x="18857914" y="24898247"/>
          <a:ext cx="190018" cy="735566"/>
        </a:xfrm>
        <a:prstGeom prst="ellipse">
          <a:avLst/>
        </a:prstGeom>
        <a:noFill/>
        <a:ln w="19050">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clientData/>
  </xdr:twoCellAnchor>
  <xdr:twoCellAnchor>
    <xdr:from>
      <xdr:col>39</xdr:col>
      <xdr:colOff>7323</xdr:colOff>
      <xdr:row>74</xdr:row>
      <xdr:rowOff>109903</xdr:rowOff>
    </xdr:from>
    <xdr:to>
      <xdr:col>39</xdr:col>
      <xdr:colOff>220980</xdr:colOff>
      <xdr:row>82</xdr:row>
      <xdr:rowOff>95250</xdr:rowOff>
    </xdr:to>
    <xdr:cxnSp macro="">
      <xdr:nvCxnSpPr>
        <xdr:cNvPr id="901" name="Straight Arrow Connector 900">
          <a:extLst>
            <a:ext uri="{FF2B5EF4-FFF2-40B4-BE49-F238E27FC236}">
              <a16:creationId xmlns:a16="http://schemas.microsoft.com/office/drawing/2014/main" id="{D59FBEE8-788C-493F-A85C-1B172B8D87BB}"/>
            </a:ext>
          </a:extLst>
        </xdr:cNvPr>
        <xdr:cNvCxnSpPr/>
      </xdr:nvCxnSpPr>
      <xdr:spPr>
        <a:xfrm>
          <a:off x="17441883" y="12755293"/>
          <a:ext cx="213657" cy="1318847"/>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227116</xdr:colOff>
      <xdr:row>69</xdr:row>
      <xdr:rowOff>153226</xdr:rowOff>
    </xdr:from>
    <xdr:to>
      <xdr:col>39</xdr:col>
      <xdr:colOff>248729</xdr:colOff>
      <xdr:row>84</xdr:row>
      <xdr:rowOff>122379</xdr:rowOff>
    </xdr:to>
    <xdr:cxnSp macro="">
      <xdr:nvCxnSpPr>
        <xdr:cNvPr id="829" name="Straight Connector 828">
          <a:extLst>
            <a:ext uri="{FF2B5EF4-FFF2-40B4-BE49-F238E27FC236}">
              <a16:creationId xmlns:a16="http://schemas.microsoft.com/office/drawing/2014/main" id="{5C735420-F6F7-4F45-AFAE-E1FDBDE904E1}"/>
            </a:ext>
          </a:extLst>
        </xdr:cNvPr>
        <xdr:cNvCxnSpPr/>
      </xdr:nvCxnSpPr>
      <xdr:spPr>
        <a:xfrm flipH="1">
          <a:off x="17662007" y="12121596"/>
          <a:ext cx="21613" cy="2503631"/>
        </a:xfrm>
        <a:prstGeom prst="line">
          <a:avLst/>
        </a:prstGeom>
        <a:ln w="12700">
          <a:solidFill>
            <a:schemeClr val="accent2">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242156</xdr:colOff>
      <xdr:row>69</xdr:row>
      <xdr:rowOff>128378</xdr:rowOff>
    </xdr:from>
    <xdr:to>
      <xdr:col>44</xdr:col>
      <xdr:colOff>263769</xdr:colOff>
      <xdr:row>84</xdr:row>
      <xdr:rowOff>97531</xdr:rowOff>
    </xdr:to>
    <xdr:cxnSp macro="">
      <xdr:nvCxnSpPr>
        <xdr:cNvPr id="998" name="Straight Connector 997">
          <a:extLst>
            <a:ext uri="{FF2B5EF4-FFF2-40B4-BE49-F238E27FC236}">
              <a16:creationId xmlns:a16="http://schemas.microsoft.com/office/drawing/2014/main" id="{2113359F-2620-4A8E-B37D-FBE28507C9CF}"/>
            </a:ext>
          </a:extLst>
        </xdr:cNvPr>
        <xdr:cNvCxnSpPr/>
      </xdr:nvCxnSpPr>
      <xdr:spPr>
        <a:xfrm flipH="1">
          <a:off x="19570579" y="11734224"/>
          <a:ext cx="21613" cy="2430999"/>
        </a:xfrm>
        <a:prstGeom prst="line">
          <a:avLst/>
        </a:prstGeom>
        <a:ln w="12700">
          <a:solidFill>
            <a:schemeClr val="accent2">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300404</xdr:colOff>
      <xdr:row>61</xdr:row>
      <xdr:rowOff>21982</xdr:rowOff>
    </xdr:from>
    <xdr:to>
      <xdr:col>49</xdr:col>
      <xdr:colOff>291675</xdr:colOff>
      <xdr:row>85</xdr:row>
      <xdr:rowOff>66261</xdr:rowOff>
    </xdr:to>
    <xdr:grpSp>
      <xdr:nvGrpSpPr>
        <xdr:cNvPr id="988" name="Group 987">
          <a:extLst>
            <a:ext uri="{FF2B5EF4-FFF2-40B4-BE49-F238E27FC236}">
              <a16:creationId xmlns:a16="http://schemas.microsoft.com/office/drawing/2014/main" id="{802EE4C6-37AF-4E7B-B4A9-4A1177A76754}"/>
            </a:ext>
          </a:extLst>
        </xdr:cNvPr>
        <xdr:cNvGrpSpPr/>
      </xdr:nvGrpSpPr>
      <xdr:grpSpPr>
        <a:xfrm>
          <a:off x="16172864" y="10667122"/>
          <a:ext cx="5820571" cy="4006679"/>
          <a:chOff x="15461461" y="20781133"/>
          <a:chExt cx="5706271" cy="4418350"/>
        </a:xfrm>
      </xdr:grpSpPr>
      <xdr:cxnSp macro="">
        <xdr:nvCxnSpPr>
          <xdr:cNvPr id="990" name="Straight Connector 989">
            <a:extLst>
              <a:ext uri="{FF2B5EF4-FFF2-40B4-BE49-F238E27FC236}">
                <a16:creationId xmlns:a16="http://schemas.microsoft.com/office/drawing/2014/main" id="{10AFC6C7-2799-4984-A53E-FA5BE93B02FB}"/>
              </a:ext>
            </a:extLst>
          </xdr:cNvPr>
          <xdr:cNvCxnSpPr/>
        </xdr:nvCxnSpPr>
        <xdr:spPr>
          <a:xfrm>
            <a:off x="21132499" y="20781133"/>
            <a:ext cx="34249" cy="4418350"/>
          </a:xfrm>
          <a:prstGeom prst="line">
            <a:avLst/>
          </a:prstGeom>
          <a:ln w="12700">
            <a:solidFill>
              <a:schemeClr val="accent2">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xnSp macro="">
        <xdr:nvCxnSpPr>
          <xdr:cNvPr id="992" name="Straight Arrow Connector 991">
            <a:extLst>
              <a:ext uri="{FF2B5EF4-FFF2-40B4-BE49-F238E27FC236}">
                <a16:creationId xmlns:a16="http://schemas.microsoft.com/office/drawing/2014/main" id="{6B320775-7BE8-47E2-9DAA-670DBDB73AD4}"/>
              </a:ext>
            </a:extLst>
          </xdr:cNvPr>
          <xdr:cNvCxnSpPr/>
        </xdr:nvCxnSpPr>
        <xdr:spPr>
          <a:xfrm flipV="1">
            <a:off x="15498096" y="25117131"/>
            <a:ext cx="5669636" cy="1541"/>
          </a:xfrm>
          <a:prstGeom prst="straightConnector1">
            <a:avLst/>
          </a:prstGeom>
          <a:ln w="12700">
            <a:solidFill>
              <a:schemeClr val="accent2">
                <a:lumMod val="7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94" name="Straight Connector 993">
            <a:extLst>
              <a:ext uri="{FF2B5EF4-FFF2-40B4-BE49-F238E27FC236}">
                <a16:creationId xmlns:a16="http://schemas.microsoft.com/office/drawing/2014/main" id="{D6F4A806-4BBE-45E4-9C45-7221585B50BC}"/>
              </a:ext>
            </a:extLst>
          </xdr:cNvPr>
          <xdr:cNvCxnSpPr/>
        </xdr:nvCxnSpPr>
        <xdr:spPr>
          <a:xfrm>
            <a:off x="15461461" y="22649498"/>
            <a:ext cx="36635" cy="2527789"/>
          </a:xfrm>
          <a:prstGeom prst="line">
            <a:avLst/>
          </a:prstGeom>
          <a:ln w="12700">
            <a:solidFill>
              <a:srgbClr val="E18223"/>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995" name="TextBox 994">
            <a:extLst>
              <a:ext uri="{FF2B5EF4-FFF2-40B4-BE49-F238E27FC236}">
                <a16:creationId xmlns:a16="http://schemas.microsoft.com/office/drawing/2014/main" id="{03CCC7C6-064D-4A14-B924-F7DBE3954A19}"/>
              </a:ext>
            </a:extLst>
          </xdr:cNvPr>
          <xdr:cNvSpPr txBox="1"/>
        </xdr:nvSpPr>
        <xdr:spPr>
          <a:xfrm>
            <a:off x="17515903" y="24934773"/>
            <a:ext cx="2778158" cy="211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1">
                <a:solidFill>
                  <a:schemeClr val="accent2">
                    <a:lumMod val="75000"/>
                  </a:schemeClr>
                </a:solidFill>
                <a:latin typeface="Arial" panose="020B0604020202020204" pitchFamily="34" charset="0"/>
                <a:cs typeface="Arial" panose="020B0604020202020204" pitchFamily="34" charset="0"/>
              </a:rPr>
              <a:t>EDR</a:t>
            </a:r>
            <a:r>
              <a:rPr lang="en-US" sz="900" b="0" i="1" baseline="0">
                <a:solidFill>
                  <a:schemeClr val="accent2">
                    <a:lumMod val="75000"/>
                  </a:schemeClr>
                </a:solidFill>
                <a:latin typeface="Arial" panose="020B0604020202020204" pitchFamily="34" charset="0"/>
                <a:cs typeface="Arial" panose="020B0604020202020204" pitchFamily="34" charset="0"/>
              </a:rPr>
              <a:t> COM data capturing time 5000 ms (record 2)</a:t>
            </a:r>
            <a:endParaRPr lang="en-US" sz="900" b="0" i="1">
              <a:solidFill>
                <a:schemeClr val="accent2">
                  <a:lumMod val="75000"/>
                </a:schemeClr>
              </a:solidFill>
              <a:latin typeface="Arial" panose="020B0604020202020204" pitchFamily="34" charset="0"/>
              <a:cs typeface="Arial" panose="020B0604020202020204" pitchFamily="34" charset="0"/>
            </a:endParaRPr>
          </a:p>
        </xdr:txBody>
      </xdr:sp>
    </xdr:grpSp>
    <xdr:clientData/>
  </xdr:twoCellAnchor>
  <xdr:twoCellAnchor>
    <xdr:from>
      <xdr:col>33</xdr:col>
      <xdr:colOff>124354</xdr:colOff>
      <xdr:row>71</xdr:row>
      <xdr:rowOff>1</xdr:rowOff>
    </xdr:from>
    <xdr:to>
      <xdr:col>33</xdr:col>
      <xdr:colOff>144654</xdr:colOff>
      <xdr:row>82</xdr:row>
      <xdr:rowOff>13139</xdr:rowOff>
    </xdr:to>
    <xdr:cxnSp macro="">
      <xdr:nvCxnSpPr>
        <xdr:cNvPr id="435" name="Straight Connector 434">
          <a:extLst>
            <a:ext uri="{FF2B5EF4-FFF2-40B4-BE49-F238E27FC236}">
              <a16:creationId xmlns:a16="http://schemas.microsoft.com/office/drawing/2014/main" id="{653CE4A9-D63E-4634-A8C8-2A2883DDCED3}"/>
            </a:ext>
          </a:extLst>
        </xdr:cNvPr>
        <xdr:cNvCxnSpPr/>
      </xdr:nvCxnSpPr>
      <xdr:spPr>
        <a:xfrm flipH="1">
          <a:off x="12697354" y="11496676"/>
          <a:ext cx="20300" cy="1794313"/>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151086</xdr:colOff>
      <xdr:row>71</xdr:row>
      <xdr:rowOff>78828</xdr:rowOff>
    </xdr:from>
    <xdr:to>
      <xdr:col>100</xdr:col>
      <xdr:colOff>158248</xdr:colOff>
      <xdr:row>80</xdr:row>
      <xdr:rowOff>26276</xdr:rowOff>
    </xdr:to>
    <xdr:cxnSp macro="">
      <xdr:nvCxnSpPr>
        <xdr:cNvPr id="733" name="Straight Connector 732">
          <a:extLst>
            <a:ext uri="{FF2B5EF4-FFF2-40B4-BE49-F238E27FC236}">
              <a16:creationId xmlns:a16="http://schemas.microsoft.com/office/drawing/2014/main" id="{A4E2397B-37F2-446A-8F67-6BF237655CDD}"/>
            </a:ext>
          </a:extLst>
        </xdr:cNvPr>
        <xdr:cNvCxnSpPr/>
      </xdr:nvCxnSpPr>
      <xdr:spPr>
        <a:xfrm flipH="1">
          <a:off x="37108086" y="11575503"/>
          <a:ext cx="7162" cy="1404773"/>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124354</xdr:colOff>
      <xdr:row>71</xdr:row>
      <xdr:rowOff>1</xdr:rowOff>
    </xdr:from>
    <xdr:to>
      <xdr:col>92</xdr:col>
      <xdr:colOff>144654</xdr:colOff>
      <xdr:row>82</xdr:row>
      <xdr:rowOff>13139</xdr:rowOff>
    </xdr:to>
    <xdr:cxnSp macro="">
      <xdr:nvCxnSpPr>
        <xdr:cNvPr id="728" name="Straight Connector 727">
          <a:extLst>
            <a:ext uri="{FF2B5EF4-FFF2-40B4-BE49-F238E27FC236}">
              <a16:creationId xmlns:a16="http://schemas.microsoft.com/office/drawing/2014/main" id="{08C551F1-1570-40D2-B4D3-3773D1A5AC9E}"/>
            </a:ext>
          </a:extLst>
        </xdr:cNvPr>
        <xdr:cNvCxnSpPr/>
      </xdr:nvCxnSpPr>
      <xdr:spPr>
        <a:xfrm flipH="1">
          <a:off x="34033354" y="11496676"/>
          <a:ext cx="20300" cy="1794313"/>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151086</xdr:colOff>
      <xdr:row>71</xdr:row>
      <xdr:rowOff>130117</xdr:rowOff>
    </xdr:from>
    <xdr:to>
      <xdr:col>72</xdr:col>
      <xdr:colOff>158248</xdr:colOff>
      <xdr:row>80</xdr:row>
      <xdr:rowOff>77565</xdr:rowOff>
    </xdr:to>
    <xdr:cxnSp macro="">
      <xdr:nvCxnSpPr>
        <xdr:cNvPr id="651" name="Straight Connector 650">
          <a:extLst>
            <a:ext uri="{FF2B5EF4-FFF2-40B4-BE49-F238E27FC236}">
              <a16:creationId xmlns:a16="http://schemas.microsoft.com/office/drawing/2014/main" id="{9E2EFFFF-65ED-4557-8286-D81727395E0F}"/>
            </a:ext>
          </a:extLst>
        </xdr:cNvPr>
        <xdr:cNvCxnSpPr/>
      </xdr:nvCxnSpPr>
      <xdr:spPr>
        <a:xfrm flipH="1">
          <a:off x="29004509" y="12065675"/>
          <a:ext cx="7162" cy="1427486"/>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14653</xdr:colOff>
      <xdr:row>75</xdr:row>
      <xdr:rowOff>14654</xdr:rowOff>
    </xdr:from>
    <xdr:to>
      <xdr:col>67</xdr:col>
      <xdr:colOff>131884</xdr:colOff>
      <xdr:row>78</xdr:row>
      <xdr:rowOff>87923</xdr:rowOff>
    </xdr:to>
    <xdr:cxnSp macro="">
      <xdr:nvCxnSpPr>
        <xdr:cNvPr id="642" name="Straight Arrow Connector 641">
          <a:extLst>
            <a:ext uri="{FF2B5EF4-FFF2-40B4-BE49-F238E27FC236}">
              <a16:creationId xmlns:a16="http://schemas.microsoft.com/office/drawing/2014/main" id="{C1F4235D-1F4A-44B2-AFCA-425218ED46C6}"/>
            </a:ext>
          </a:extLst>
        </xdr:cNvPr>
        <xdr:cNvCxnSpPr/>
      </xdr:nvCxnSpPr>
      <xdr:spPr>
        <a:xfrm>
          <a:off x="24398653" y="12159029"/>
          <a:ext cx="117231" cy="559044"/>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380999</xdr:colOff>
      <xdr:row>75</xdr:row>
      <xdr:rowOff>7327</xdr:rowOff>
    </xdr:from>
    <xdr:to>
      <xdr:col>64</xdr:col>
      <xdr:colOff>117230</xdr:colOff>
      <xdr:row>78</xdr:row>
      <xdr:rowOff>80596</xdr:rowOff>
    </xdr:to>
    <xdr:cxnSp macro="">
      <xdr:nvCxnSpPr>
        <xdr:cNvPr id="643" name="Straight Arrow Connector 642">
          <a:extLst>
            <a:ext uri="{FF2B5EF4-FFF2-40B4-BE49-F238E27FC236}">
              <a16:creationId xmlns:a16="http://schemas.microsoft.com/office/drawing/2014/main" id="{70F96E0E-8A95-4C7A-9B1A-003266A12C70}"/>
            </a:ext>
          </a:extLst>
        </xdr:cNvPr>
        <xdr:cNvCxnSpPr/>
      </xdr:nvCxnSpPr>
      <xdr:spPr>
        <a:xfrm>
          <a:off x="23240999" y="12151702"/>
          <a:ext cx="117231" cy="559044"/>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124354</xdr:colOff>
      <xdr:row>71</xdr:row>
      <xdr:rowOff>1</xdr:rowOff>
    </xdr:from>
    <xdr:to>
      <xdr:col>64</xdr:col>
      <xdr:colOff>144654</xdr:colOff>
      <xdr:row>82</xdr:row>
      <xdr:rowOff>13139</xdr:rowOff>
    </xdr:to>
    <xdr:cxnSp macro="">
      <xdr:nvCxnSpPr>
        <xdr:cNvPr id="646" name="Straight Connector 645">
          <a:extLst>
            <a:ext uri="{FF2B5EF4-FFF2-40B4-BE49-F238E27FC236}">
              <a16:creationId xmlns:a16="http://schemas.microsoft.com/office/drawing/2014/main" id="{273AD0F7-CF43-41B2-A65C-E948C648AF93}"/>
            </a:ext>
          </a:extLst>
        </xdr:cNvPr>
        <xdr:cNvCxnSpPr/>
      </xdr:nvCxnSpPr>
      <xdr:spPr>
        <a:xfrm flipH="1">
          <a:off x="23365354" y="11496676"/>
          <a:ext cx="20300" cy="1794313"/>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84825</xdr:colOff>
      <xdr:row>98</xdr:row>
      <xdr:rowOff>155086</xdr:rowOff>
    </xdr:from>
    <xdr:to>
      <xdr:col>33</xdr:col>
      <xdr:colOff>124239</xdr:colOff>
      <xdr:row>124</xdr:row>
      <xdr:rowOff>33132</xdr:rowOff>
    </xdr:to>
    <xdr:cxnSp macro="">
      <xdr:nvCxnSpPr>
        <xdr:cNvPr id="2" name="Straight Connector 1">
          <a:extLst>
            <a:ext uri="{FF2B5EF4-FFF2-40B4-BE49-F238E27FC236}">
              <a16:creationId xmlns:a16="http://schemas.microsoft.com/office/drawing/2014/main" id="{6098CF36-39F2-402F-AA0B-0F3CF0166B3E}"/>
            </a:ext>
          </a:extLst>
        </xdr:cNvPr>
        <xdr:cNvCxnSpPr/>
      </xdr:nvCxnSpPr>
      <xdr:spPr>
        <a:xfrm>
          <a:off x="12657825" y="26872711"/>
          <a:ext cx="39414" cy="5545421"/>
        </a:xfrm>
        <a:prstGeom prst="line">
          <a:avLst/>
        </a:prstGeom>
        <a:ln w="19050">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159369</xdr:colOff>
      <xdr:row>99</xdr:row>
      <xdr:rowOff>6002</xdr:rowOff>
    </xdr:from>
    <xdr:to>
      <xdr:col>46</xdr:col>
      <xdr:colOff>198783</xdr:colOff>
      <xdr:row>124</xdr:row>
      <xdr:rowOff>49701</xdr:rowOff>
    </xdr:to>
    <xdr:cxnSp macro="">
      <xdr:nvCxnSpPr>
        <xdr:cNvPr id="23" name="Straight Connector 22">
          <a:extLst>
            <a:ext uri="{FF2B5EF4-FFF2-40B4-BE49-F238E27FC236}">
              <a16:creationId xmlns:a16="http://schemas.microsoft.com/office/drawing/2014/main" id="{2765C454-BB55-4469-8E6E-F8EC975A6658}"/>
            </a:ext>
          </a:extLst>
        </xdr:cNvPr>
        <xdr:cNvCxnSpPr/>
      </xdr:nvCxnSpPr>
      <xdr:spPr>
        <a:xfrm>
          <a:off x="17685369" y="26885552"/>
          <a:ext cx="39414" cy="5549149"/>
        </a:xfrm>
        <a:prstGeom prst="line">
          <a:avLst/>
        </a:prstGeom>
        <a:ln w="19050">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34902</xdr:colOff>
      <xdr:row>92</xdr:row>
      <xdr:rowOff>140804</xdr:rowOff>
    </xdr:from>
    <xdr:to>
      <xdr:col>55</xdr:col>
      <xdr:colOff>91110</xdr:colOff>
      <xdr:row>96</xdr:row>
      <xdr:rowOff>112338</xdr:rowOff>
    </xdr:to>
    <xdr:sp macro="" textlink="">
      <xdr:nvSpPr>
        <xdr:cNvPr id="26" name="Speech Bubble: Rectangle 25">
          <a:extLst>
            <a:ext uri="{FF2B5EF4-FFF2-40B4-BE49-F238E27FC236}">
              <a16:creationId xmlns:a16="http://schemas.microsoft.com/office/drawing/2014/main" id="{74161CB3-FFFC-4B91-8EE1-E2EAC5D2774B}"/>
            </a:ext>
          </a:extLst>
        </xdr:cNvPr>
        <xdr:cNvSpPr/>
      </xdr:nvSpPr>
      <xdr:spPr>
        <a:xfrm>
          <a:off x="20898793" y="16010282"/>
          <a:ext cx="2723208" cy="642426"/>
        </a:xfrm>
        <a:prstGeom prst="wedgeRectCallout">
          <a:avLst>
            <a:gd name="adj1" fmla="val 40698"/>
            <a:gd name="adj2" fmla="val -68171"/>
          </a:avLst>
        </a:prstGeom>
        <a:solidFill>
          <a:schemeClr val="accent1">
            <a:lumMod val="20000"/>
            <a:lumOff val="8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900">
              <a:solidFill>
                <a:schemeClr val="tx1"/>
              </a:solidFill>
              <a:effectLst/>
              <a:latin typeface="Arial" panose="020B0604020202020204" pitchFamily="34" charset="0"/>
              <a:ea typeface="+mn-ea"/>
              <a:cs typeface="Arial" panose="020B0604020202020204" pitchFamily="34" charset="0"/>
            </a:rPr>
            <a:t>Send</a:t>
          </a:r>
          <a:r>
            <a:rPr lang="en-US" sz="900" baseline="0">
              <a:solidFill>
                <a:schemeClr val="tx1"/>
              </a:solidFill>
              <a:effectLst/>
              <a:latin typeface="Arial" panose="020B0604020202020204" pitchFamily="34" charset="0"/>
              <a:ea typeface="+mn-ea"/>
              <a:cs typeface="Arial" panose="020B0604020202020204" pitchFamily="34" charset="0"/>
            </a:rPr>
            <a:t> DSM: ($22 $D901, $22 $D911, $22 $D921)</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1: Valid Data</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2: Valid Data</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3: Valid Data</a:t>
          </a:r>
          <a:endParaRPr lang="en-US" sz="900">
            <a:solidFill>
              <a:schemeClr val="tx1"/>
            </a:solidFill>
            <a:effectLst/>
            <a:latin typeface="Arial" panose="020B0604020202020204" pitchFamily="34" charset="0"/>
            <a:cs typeface="Arial" panose="020B0604020202020204" pitchFamily="34" charset="0"/>
          </a:endParaRPr>
        </a:p>
        <a:p>
          <a:pPr algn="l"/>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25</xdr:col>
      <xdr:colOff>1514475</xdr:colOff>
      <xdr:row>2</xdr:row>
      <xdr:rowOff>66676</xdr:rowOff>
    </xdr:from>
    <xdr:to>
      <xdr:col>26</xdr:col>
      <xdr:colOff>157445</xdr:colOff>
      <xdr:row>5</xdr:row>
      <xdr:rowOff>44823</xdr:rowOff>
    </xdr:to>
    <xdr:sp macro="" textlink="">
      <xdr:nvSpPr>
        <xdr:cNvPr id="27" name="Right Arrow 2">
          <a:extLst>
            <a:ext uri="{FF2B5EF4-FFF2-40B4-BE49-F238E27FC236}">
              <a16:creationId xmlns:a16="http://schemas.microsoft.com/office/drawing/2014/main" id="{C3096C73-248C-4796-8EFB-9D79B8AA914C}"/>
            </a:ext>
          </a:extLst>
        </xdr:cNvPr>
        <xdr:cNvSpPr/>
      </xdr:nvSpPr>
      <xdr:spPr>
        <a:xfrm>
          <a:off x="9906000" y="390526"/>
          <a:ext cx="157445" cy="463922"/>
        </a:xfrm>
        <a:prstGeom prst="rightArrow">
          <a:avLst/>
        </a:prstGeom>
        <a:solidFill>
          <a:schemeClr val="accent1">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1</xdr:col>
      <xdr:colOff>200024</xdr:colOff>
      <xdr:row>58</xdr:row>
      <xdr:rowOff>76200</xdr:rowOff>
    </xdr:from>
    <xdr:to>
      <xdr:col>12</xdr:col>
      <xdr:colOff>95249</xdr:colOff>
      <xdr:row>59</xdr:row>
      <xdr:rowOff>142875</xdr:rowOff>
    </xdr:to>
    <xdr:sp macro="" textlink="">
      <xdr:nvSpPr>
        <xdr:cNvPr id="28" name="TextBox 27">
          <a:extLst>
            <a:ext uri="{FF2B5EF4-FFF2-40B4-BE49-F238E27FC236}">
              <a16:creationId xmlns:a16="http://schemas.microsoft.com/office/drawing/2014/main" id="{4C2E3BE8-EAF9-4864-8AE9-5EE7AF2FF532}"/>
            </a:ext>
          </a:extLst>
        </xdr:cNvPr>
        <xdr:cNvSpPr txBox="1"/>
      </xdr:nvSpPr>
      <xdr:spPr>
        <a:xfrm>
          <a:off x="581024" y="9467850"/>
          <a:ext cx="40862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900">
              <a:solidFill>
                <a:srgbClr val="008000"/>
              </a:solidFill>
              <a:latin typeface="Arial" panose="020B0604020202020204" pitchFamily="34" charset="0"/>
              <a:cs typeface="Arial" panose="020B0604020202020204" pitchFamily="34" charset="0"/>
            </a:rPr>
            <a:t>Step 2:</a:t>
          </a:r>
          <a:r>
            <a:rPr lang="en-GB" sz="900" baseline="0">
              <a:solidFill>
                <a:srgbClr val="008000"/>
              </a:solidFill>
              <a:latin typeface="Arial" panose="020B0604020202020204" pitchFamily="34" charset="0"/>
              <a:cs typeface="Arial" panose="020B0604020202020204" pitchFamily="34" charset="0"/>
            </a:rPr>
            <a:t> </a:t>
          </a:r>
          <a:r>
            <a:rPr lang="en-GB" sz="900">
              <a:solidFill>
                <a:srgbClr val="008000"/>
              </a:solidFill>
              <a:effectLst/>
              <a:latin typeface="Arial" panose="020B0604020202020204" pitchFamily="34" charset="0"/>
              <a:ea typeface="+mn-ea"/>
              <a:cs typeface="Arial" panose="020B0604020202020204" pitchFamily="34" charset="0"/>
            </a:rPr>
            <a:t>Think </a:t>
          </a:r>
          <a:r>
            <a:rPr lang="en-GB" sz="900" u="sng">
              <a:solidFill>
                <a:srgbClr val="008000"/>
              </a:solidFill>
              <a:effectLst/>
              <a:latin typeface="Arial" panose="020B0604020202020204" pitchFamily="34" charset="0"/>
              <a:ea typeface="+mn-ea"/>
              <a:cs typeface="Arial" panose="020B0604020202020204" pitchFamily="34" charset="0"/>
            </a:rPr>
            <a:t>functions</a:t>
          </a:r>
          <a:r>
            <a:rPr lang="en-GB" sz="900">
              <a:solidFill>
                <a:srgbClr val="008000"/>
              </a:solidFill>
              <a:effectLst/>
              <a:latin typeface="Arial" panose="020B0604020202020204" pitchFamily="34" charset="0"/>
              <a:ea typeface="+mn-ea"/>
              <a:cs typeface="Arial" panose="020B0604020202020204" pitchFamily="34" charset="0"/>
            </a:rPr>
            <a:t> of</a:t>
          </a:r>
          <a:r>
            <a:rPr lang="en-GB" sz="900" baseline="0">
              <a:solidFill>
                <a:srgbClr val="008000"/>
              </a:solidFill>
              <a:effectLst/>
              <a:latin typeface="Arial" panose="020B0604020202020204" pitchFamily="34" charset="0"/>
              <a:ea typeface="+mn-ea"/>
              <a:cs typeface="Arial" panose="020B0604020202020204" pitchFamily="34" charset="0"/>
            </a:rPr>
            <a:t> this structure.</a:t>
          </a:r>
          <a:endParaRPr lang="en-GB" sz="900">
            <a:solidFill>
              <a:srgbClr val="008000"/>
            </a:solidFill>
            <a:effectLst/>
            <a:latin typeface="Arial" panose="020B0604020202020204" pitchFamily="34" charset="0"/>
            <a:cs typeface="Arial" panose="020B0604020202020204" pitchFamily="34" charset="0"/>
          </a:endParaRPr>
        </a:p>
        <a:p>
          <a:endParaRPr lang="en-GB" sz="900">
            <a:solidFill>
              <a:srgbClr val="008000"/>
            </a:solidFill>
            <a:latin typeface="Arial" panose="020B0604020202020204" pitchFamily="34" charset="0"/>
            <a:cs typeface="Arial" panose="020B0604020202020204" pitchFamily="34" charset="0"/>
          </a:endParaRPr>
        </a:p>
      </xdr:txBody>
    </xdr:sp>
    <xdr:clientData/>
  </xdr:twoCellAnchor>
  <xdr:twoCellAnchor>
    <xdr:from>
      <xdr:col>26</xdr:col>
      <xdr:colOff>136438</xdr:colOff>
      <xdr:row>30</xdr:row>
      <xdr:rowOff>487</xdr:rowOff>
    </xdr:from>
    <xdr:to>
      <xdr:col>26</xdr:col>
      <xdr:colOff>350752</xdr:colOff>
      <xdr:row>60</xdr:row>
      <xdr:rowOff>33338</xdr:rowOff>
    </xdr:to>
    <xdr:sp macro="" textlink="">
      <xdr:nvSpPr>
        <xdr:cNvPr id="29" name="TextBox 28">
          <a:extLst>
            <a:ext uri="{FF2B5EF4-FFF2-40B4-BE49-F238E27FC236}">
              <a16:creationId xmlns:a16="http://schemas.microsoft.com/office/drawing/2014/main" id="{4E7EA47D-1CA8-4888-847E-8B406D76BF2D}"/>
            </a:ext>
          </a:extLst>
        </xdr:cNvPr>
        <xdr:cNvSpPr txBox="1"/>
      </xdr:nvSpPr>
      <xdr:spPr>
        <a:xfrm rot="16200000">
          <a:off x="7704294" y="7196381"/>
          <a:ext cx="4890601" cy="214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900">
              <a:solidFill>
                <a:srgbClr val="0000FF"/>
              </a:solidFill>
              <a:latin typeface="Arial" panose="020B0604020202020204" pitchFamily="34" charset="0"/>
              <a:cs typeface="Arial" panose="020B0604020202020204" pitchFamily="34" charset="0"/>
            </a:rPr>
            <a:t>Step</a:t>
          </a:r>
          <a:r>
            <a:rPr lang="en-GB" sz="900" baseline="0">
              <a:solidFill>
                <a:srgbClr val="0000FF"/>
              </a:solidFill>
              <a:latin typeface="Arial" panose="020B0604020202020204" pitchFamily="34" charset="0"/>
              <a:cs typeface="Arial" panose="020B0604020202020204" pitchFamily="34" charset="0"/>
            </a:rPr>
            <a:t> 3: </a:t>
          </a:r>
          <a:r>
            <a:rPr lang="en-GB" sz="900">
              <a:solidFill>
                <a:srgbClr val="0000FF"/>
              </a:solidFill>
              <a:effectLst/>
              <a:latin typeface="Arial" panose="020B0604020202020204" pitchFamily="34" charset="0"/>
              <a:ea typeface="+mn-ea"/>
              <a:cs typeface="Arial" panose="020B0604020202020204" pitchFamily="34" charset="0"/>
            </a:rPr>
            <a:t>Think </a:t>
          </a:r>
          <a:r>
            <a:rPr lang="en-GB" sz="900" u="sng">
              <a:solidFill>
                <a:srgbClr val="0000FF"/>
              </a:solidFill>
              <a:effectLst/>
              <a:latin typeface="Arial" panose="020B0604020202020204" pitchFamily="34" charset="0"/>
              <a:ea typeface="+mn-ea"/>
              <a:cs typeface="Arial" panose="020B0604020202020204" pitchFamily="34" charset="0"/>
            </a:rPr>
            <a:t>behaviours</a:t>
          </a:r>
          <a:r>
            <a:rPr lang="en-GB" sz="900">
              <a:solidFill>
                <a:srgbClr val="0000FF"/>
              </a:solidFill>
              <a:effectLst/>
              <a:latin typeface="Arial" panose="020B0604020202020204" pitchFamily="34" charset="0"/>
              <a:ea typeface="+mn-ea"/>
              <a:cs typeface="Arial" panose="020B0604020202020204" pitchFamily="34" charset="0"/>
            </a:rPr>
            <a:t> of</a:t>
          </a:r>
          <a:r>
            <a:rPr lang="en-GB" sz="900" baseline="0">
              <a:solidFill>
                <a:srgbClr val="0000FF"/>
              </a:solidFill>
              <a:effectLst/>
              <a:latin typeface="Arial" panose="020B0604020202020204" pitchFamily="34" charset="0"/>
              <a:ea typeface="+mn-ea"/>
              <a:cs typeface="Arial" panose="020B0604020202020204" pitchFamily="34" charset="0"/>
            </a:rPr>
            <a:t> this structure.</a:t>
          </a:r>
          <a:endParaRPr lang="en-GB" sz="900">
            <a:solidFill>
              <a:srgbClr val="0000FF"/>
            </a:solidFill>
            <a:effectLst/>
            <a:latin typeface="Arial" panose="020B0604020202020204" pitchFamily="34" charset="0"/>
            <a:cs typeface="Arial" panose="020B0604020202020204" pitchFamily="34" charset="0"/>
          </a:endParaRPr>
        </a:p>
      </xdr:txBody>
    </xdr:sp>
    <xdr:clientData/>
  </xdr:twoCellAnchor>
  <xdr:twoCellAnchor>
    <xdr:from>
      <xdr:col>0</xdr:col>
      <xdr:colOff>76200</xdr:colOff>
      <xdr:row>58</xdr:row>
      <xdr:rowOff>0</xdr:rowOff>
    </xdr:from>
    <xdr:to>
      <xdr:col>1</xdr:col>
      <xdr:colOff>209550</xdr:colOff>
      <xdr:row>59</xdr:row>
      <xdr:rowOff>104775</xdr:rowOff>
    </xdr:to>
    <xdr:sp macro="" textlink="">
      <xdr:nvSpPr>
        <xdr:cNvPr id="30" name="Right Arrow 27">
          <a:extLst>
            <a:ext uri="{FF2B5EF4-FFF2-40B4-BE49-F238E27FC236}">
              <a16:creationId xmlns:a16="http://schemas.microsoft.com/office/drawing/2014/main" id="{E192064B-C24C-417A-9C65-B6D522C5C4D8}"/>
            </a:ext>
          </a:extLst>
        </xdr:cNvPr>
        <xdr:cNvSpPr/>
      </xdr:nvSpPr>
      <xdr:spPr>
        <a:xfrm rot="5400000">
          <a:off x="200025" y="9267825"/>
          <a:ext cx="266700" cy="5143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104796</xdr:colOff>
      <xdr:row>67</xdr:row>
      <xdr:rowOff>76865</xdr:rowOff>
    </xdr:from>
    <xdr:to>
      <xdr:col>10</xdr:col>
      <xdr:colOff>82826</xdr:colOff>
      <xdr:row>75</xdr:row>
      <xdr:rowOff>40695</xdr:rowOff>
    </xdr:to>
    <xdr:sp macro="" textlink="">
      <xdr:nvSpPr>
        <xdr:cNvPr id="31" name="Flowchart: Process 30">
          <a:extLst>
            <a:ext uri="{FF2B5EF4-FFF2-40B4-BE49-F238E27FC236}">
              <a16:creationId xmlns:a16="http://schemas.microsoft.com/office/drawing/2014/main" id="{A6B41292-973A-45D5-AE4F-F82D53040380}"/>
            </a:ext>
          </a:extLst>
        </xdr:cNvPr>
        <xdr:cNvSpPr/>
      </xdr:nvSpPr>
      <xdr:spPr>
        <a:xfrm>
          <a:off x="2390796" y="10925840"/>
          <a:ext cx="1502030" cy="1259230"/>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900" b="1">
              <a:latin typeface="Arial" panose="020B0604020202020204" pitchFamily="34" charset="0"/>
              <a:cs typeface="Arial" panose="020B0604020202020204" pitchFamily="34" charset="0"/>
            </a:rPr>
            <a:t>CAN</a:t>
          </a:r>
        </a:p>
      </xdr:txBody>
    </xdr:sp>
    <xdr:clientData/>
  </xdr:twoCellAnchor>
  <xdr:twoCellAnchor>
    <xdr:from>
      <xdr:col>4</xdr:col>
      <xdr:colOff>248084</xdr:colOff>
      <xdr:row>70</xdr:row>
      <xdr:rowOff>111875</xdr:rowOff>
    </xdr:from>
    <xdr:to>
      <xdr:col>5</xdr:col>
      <xdr:colOff>333809</xdr:colOff>
      <xdr:row>72</xdr:row>
      <xdr:rowOff>75132</xdr:rowOff>
    </xdr:to>
    <xdr:sp macro="" textlink="">
      <xdr:nvSpPr>
        <xdr:cNvPr id="32" name="Right Arrow 35">
          <a:extLst>
            <a:ext uri="{FF2B5EF4-FFF2-40B4-BE49-F238E27FC236}">
              <a16:creationId xmlns:a16="http://schemas.microsoft.com/office/drawing/2014/main" id="{012C7B9F-8B85-419D-B4A0-84BB6758D247}"/>
            </a:ext>
          </a:extLst>
        </xdr:cNvPr>
        <xdr:cNvSpPr/>
      </xdr:nvSpPr>
      <xdr:spPr>
        <a:xfrm>
          <a:off x="1772084" y="11446625"/>
          <a:ext cx="466725" cy="28710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10</xdr:col>
      <xdr:colOff>138340</xdr:colOff>
      <xdr:row>71</xdr:row>
      <xdr:rowOff>92472</xdr:rowOff>
    </xdr:from>
    <xdr:to>
      <xdr:col>11</xdr:col>
      <xdr:colOff>224065</xdr:colOff>
      <xdr:row>73</xdr:row>
      <xdr:rowOff>36796</xdr:rowOff>
    </xdr:to>
    <xdr:sp macro="" textlink="">
      <xdr:nvSpPr>
        <xdr:cNvPr id="33" name="Right Arrow 36">
          <a:extLst>
            <a:ext uri="{FF2B5EF4-FFF2-40B4-BE49-F238E27FC236}">
              <a16:creationId xmlns:a16="http://schemas.microsoft.com/office/drawing/2014/main" id="{DE9C544F-4F64-42DF-BC0E-9355CEB7554E}"/>
            </a:ext>
          </a:extLst>
        </xdr:cNvPr>
        <xdr:cNvSpPr/>
      </xdr:nvSpPr>
      <xdr:spPr>
        <a:xfrm>
          <a:off x="3948340" y="11589147"/>
          <a:ext cx="466725" cy="268174"/>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380812</xdr:colOff>
      <xdr:row>64</xdr:row>
      <xdr:rowOff>18461</xdr:rowOff>
    </xdr:from>
    <xdr:to>
      <xdr:col>7</xdr:col>
      <xdr:colOff>285562</xdr:colOff>
      <xdr:row>66</xdr:row>
      <xdr:rowOff>163565</xdr:rowOff>
    </xdr:to>
    <xdr:sp macro="" textlink="">
      <xdr:nvSpPr>
        <xdr:cNvPr id="34" name="Right Arrow 39">
          <a:extLst>
            <a:ext uri="{FF2B5EF4-FFF2-40B4-BE49-F238E27FC236}">
              <a16:creationId xmlns:a16="http://schemas.microsoft.com/office/drawing/2014/main" id="{099A5613-81BD-451B-9BCC-01E5A9FAB006}"/>
            </a:ext>
          </a:extLst>
        </xdr:cNvPr>
        <xdr:cNvSpPr/>
      </xdr:nvSpPr>
      <xdr:spPr>
        <a:xfrm rot="5400000">
          <a:off x="2575210" y="10473263"/>
          <a:ext cx="468954"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7</xdr:col>
      <xdr:colOff>67249</xdr:colOff>
      <xdr:row>75</xdr:row>
      <xdr:rowOff>116815</xdr:rowOff>
    </xdr:from>
    <xdr:to>
      <xdr:col>7</xdr:col>
      <xdr:colOff>352999</xdr:colOff>
      <xdr:row>78</xdr:row>
      <xdr:rowOff>59872</xdr:rowOff>
    </xdr:to>
    <xdr:sp macro="" textlink="">
      <xdr:nvSpPr>
        <xdr:cNvPr id="35" name="Right Arrow 41">
          <a:extLst>
            <a:ext uri="{FF2B5EF4-FFF2-40B4-BE49-F238E27FC236}">
              <a16:creationId xmlns:a16="http://schemas.microsoft.com/office/drawing/2014/main" id="{E9D64D60-328B-4565-A25C-86AB33C7D6CA}"/>
            </a:ext>
          </a:extLst>
        </xdr:cNvPr>
        <xdr:cNvSpPr/>
      </xdr:nvSpPr>
      <xdr:spPr>
        <a:xfrm rot="5400000">
          <a:off x="2662708" y="12332731"/>
          <a:ext cx="428832"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5</xdr:col>
      <xdr:colOff>180765</xdr:colOff>
      <xdr:row>66</xdr:row>
      <xdr:rowOff>95920</xdr:rowOff>
    </xdr:from>
    <xdr:to>
      <xdr:col>6</xdr:col>
      <xdr:colOff>80684</xdr:colOff>
      <xdr:row>68</xdr:row>
      <xdr:rowOff>108266</xdr:rowOff>
    </xdr:to>
    <xdr:sp macro="" textlink="">
      <xdr:nvSpPr>
        <xdr:cNvPr id="36" name="Right Arrow 44">
          <a:extLst>
            <a:ext uri="{FF2B5EF4-FFF2-40B4-BE49-F238E27FC236}">
              <a16:creationId xmlns:a16="http://schemas.microsoft.com/office/drawing/2014/main" id="{F55C2CF5-70E8-4671-B9F4-593BDF2AAF54}"/>
            </a:ext>
          </a:extLst>
        </xdr:cNvPr>
        <xdr:cNvSpPr/>
      </xdr:nvSpPr>
      <xdr:spPr>
        <a:xfrm rot="2719450">
          <a:off x="2058127" y="10810608"/>
          <a:ext cx="336196" cy="280919"/>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4</xdr:col>
      <xdr:colOff>302852</xdr:colOff>
      <xdr:row>200</xdr:row>
      <xdr:rowOff>86203</xdr:rowOff>
    </xdr:from>
    <xdr:to>
      <xdr:col>5</xdr:col>
      <xdr:colOff>202771</xdr:colOff>
      <xdr:row>202</xdr:row>
      <xdr:rowOff>90267</xdr:rowOff>
    </xdr:to>
    <xdr:sp macro="" textlink="">
      <xdr:nvSpPr>
        <xdr:cNvPr id="37" name="Right Arrow 56">
          <a:extLst>
            <a:ext uri="{FF2B5EF4-FFF2-40B4-BE49-F238E27FC236}">
              <a16:creationId xmlns:a16="http://schemas.microsoft.com/office/drawing/2014/main" id="{71B3BB0C-6BAD-497C-B3A2-CF7266A7DD11}"/>
            </a:ext>
          </a:extLst>
        </xdr:cNvPr>
        <xdr:cNvSpPr/>
      </xdr:nvSpPr>
      <xdr:spPr>
        <a:xfrm rot="2719450">
          <a:off x="1803355" y="27313100"/>
          <a:ext cx="327914" cy="280919"/>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8</xdr:col>
      <xdr:colOff>215263</xdr:colOff>
      <xdr:row>75</xdr:row>
      <xdr:rowOff>121671</xdr:rowOff>
    </xdr:from>
    <xdr:to>
      <xdr:col>9</xdr:col>
      <xdr:colOff>120013</xdr:colOff>
      <xdr:row>78</xdr:row>
      <xdr:rowOff>47107</xdr:rowOff>
    </xdr:to>
    <xdr:sp macro="" textlink="">
      <xdr:nvSpPr>
        <xdr:cNvPr id="38" name="Right Arrow 60">
          <a:extLst>
            <a:ext uri="{FF2B5EF4-FFF2-40B4-BE49-F238E27FC236}">
              <a16:creationId xmlns:a16="http://schemas.microsoft.com/office/drawing/2014/main" id="{95F556BB-92C5-4E1D-9F9A-E047607CFBD1}"/>
            </a:ext>
          </a:extLst>
        </xdr:cNvPr>
        <xdr:cNvSpPr/>
      </xdr:nvSpPr>
      <xdr:spPr>
        <a:xfrm rot="5400000">
          <a:off x="3200532" y="12328777"/>
          <a:ext cx="411211" cy="285750"/>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11</xdr:col>
      <xdr:colOff>193983</xdr:colOff>
      <xdr:row>5</xdr:row>
      <xdr:rowOff>53066</xdr:rowOff>
    </xdr:from>
    <xdr:to>
      <xdr:col>17</xdr:col>
      <xdr:colOff>273005</xdr:colOff>
      <xdr:row>56</xdr:row>
      <xdr:rowOff>152400</xdr:rowOff>
    </xdr:to>
    <xdr:sp macro="" textlink="">
      <xdr:nvSpPr>
        <xdr:cNvPr id="39" name="Flowchart: Process 38">
          <a:extLst>
            <a:ext uri="{FF2B5EF4-FFF2-40B4-BE49-F238E27FC236}">
              <a16:creationId xmlns:a16="http://schemas.microsoft.com/office/drawing/2014/main" id="{C4FAE53E-4E72-40B2-AABE-B3D812992A52}"/>
            </a:ext>
          </a:extLst>
        </xdr:cNvPr>
        <xdr:cNvSpPr/>
      </xdr:nvSpPr>
      <xdr:spPr>
        <a:xfrm>
          <a:off x="4384983" y="872216"/>
          <a:ext cx="2307872" cy="8843284"/>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11</xdr:col>
      <xdr:colOff>285022</xdr:colOff>
      <xdr:row>5</xdr:row>
      <xdr:rowOff>148881</xdr:rowOff>
    </xdr:from>
    <xdr:to>
      <xdr:col>17</xdr:col>
      <xdr:colOff>187307</xdr:colOff>
      <xdr:row>56</xdr:row>
      <xdr:rowOff>71716</xdr:rowOff>
    </xdr:to>
    <xdr:sp macro="" textlink="">
      <xdr:nvSpPr>
        <xdr:cNvPr id="40" name="Flowchart: Process 39">
          <a:extLst>
            <a:ext uri="{FF2B5EF4-FFF2-40B4-BE49-F238E27FC236}">
              <a16:creationId xmlns:a16="http://schemas.microsoft.com/office/drawing/2014/main" id="{1B2C58B4-965F-461E-B5A7-3546851B5908}"/>
            </a:ext>
          </a:extLst>
        </xdr:cNvPr>
        <xdr:cNvSpPr/>
      </xdr:nvSpPr>
      <xdr:spPr>
        <a:xfrm>
          <a:off x="4525328" y="1009493"/>
          <a:ext cx="2152426" cy="906683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900" b="1">
              <a:latin typeface="Arial" panose="020B0604020202020204" pitchFamily="34" charset="0"/>
              <a:cs typeface="Arial" panose="020B0604020202020204" pitchFamily="34" charset="0"/>
            </a:rPr>
            <a:t>EDR feature</a:t>
          </a:r>
        </a:p>
      </xdr:txBody>
    </xdr:sp>
    <xdr:clientData/>
  </xdr:twoCellAnchor>
  <xdr:twoCellAnchor>
    <xdr:from>
      <xdr:col>12</xdr:col>
      <xdr:colOff>22289</xdr:colOff>
      <xdr:row>21</xdr:row>
      <xdr:rowOff>114602</xdr:rowOff>
    </xdr:from>
    <xdr:to>
      <xdr:col>17</xdr:col>
      <xdr:colOff>120528</xdr:colOff>
      <xdr:row>25</xdr:row>
      <xdr:rowOff>112059</xdr:rowOff>
    </xdr:to>
    <xdr:sp macro="" textlink="">
      <xdr:nvSpPr>
        <xdr:cNvPr id="41" name="Rectangle 40">
          <a:extLst>
            <a:ext uri="{FF2B5EF4-FFF2-40B4-BE49-F238E27FC236}">
              <a16:creationId xmlns:a16="http://schemas.microsoft.com/office/drawing/2014/main" id="{8B634ECA-E9ED-4D16-957C-8D3FA1633C5F}"/>
            </a:ext>
          </a:extLst>
        </xdr:cNvPr>
        <xdr:cNvSpPr/>
      </xdr:nvSpPr>
      <xdr:spPr>
        <a:xfrm>
          <a:off x="4594289" y="3515027"/>
          <a:ext cx="2003239" cy="645157"/>
        </a:xfrm>
        <a:prstGeom prst="rect">
          <a:avLst/>
        </a:prstGeom>
        <a:solidFill>
          <a:schemeClr val="accent2">
            <a:lumMod val="20000"/>
            <a:lumOff val="80000"/>
          </a:schemeClr>
        </a:solidFill>
        <a:ln w="19050">
          <a:solidFill>
            <a:schemeClr val="accent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GB" sz="900" b="1" u="none">
              <a:latin typeface="Arial" panose="020B0604020202020204" pitchFamily="34" charset="0"/>
              <a:cs typeface="Arial" panose="020B0604020202020204" pitchFamily="34" charset="0"/>
            </a:rPr>
            <a:t>Use</a:t>
          </a:r>
          <a:r>
            <a:rPr lang="en-GB" sz="900" b="1" u="none" baseline="0">
              <a:latin typeface="Arial" panose="020B0604020202020204" pitchFamily="34" charset="0"/>
              <a:cs typeface="Arial" panose="020B0604020202020204" pitchFamily="34" charset="0"/>
            </a:rPr>
            <a:t> case 1: </a:t>
          </a:r>
        </a:p>
        <a:p>
          <a:r>
            <a:rPr lang="en-GB" sz="900" b="1" u="none" baseline="0">
              <a:latin typeface="Arial" panose="020B0604020202020204" pitchFamily="34" charset="0"/>
              <a:cs typeface="Arial" panose="020B0604020202020204" pitchFamily="34" charset="0"/>
            </a:rPr>
            <a:t>Record and report EDR data for pre-crash CAN data.</a:t>
          </a:r>
        </a:p>
      </xdr:txBody>
    </xdr:sp>
    <xdr:clientData/>
  </xdr:twoCellAnchor>
  <xdr:twoCellAnchor>
    <xdr:from>
      <xdr:col>6</xdr:col>
      <xdr:colOff>30252</xdr:colOff>
      <xdr:row>102</xdr:row>
      <xdr:rowOff>43734</xdr:rowOff>
    </xdr:from>
    <xdr:to>
      <xdr:col>9</xdr:col>
      <xdr:colOff>289891</xdr:colOff>
      <xdr:row>110</xdr:row>
      <xdr:rowOff>67236</xdr:rowOff>
    </xdr:to>
    <xdr:sp macro="" textlink="">
      <xdr:nvSpPr>
        <xdr:cNvPr id="42" name="Flowchart: Process 41">
          <a:extLst>
            <a:ext uri="{FF2B5EF4-FFF2-40B4-BE49-F238E27FC236}">
              <a16:creationId xmlns:a16="http://schemas.microsoft.com/office/drawing/2014/main" id="{A2410417-F525-4E87-A783-4F8748691661}"/>
            </a:ext>
          </a:extLst>
        </xdr:cNvPr>
        <xdr:cNvSpPr/>
      </xdr:nvSpPr>
      <xdr:spPr>
        <a:xfrm>
          <a:off x="2316252" y="16074309"/>
          <a:ext cx="1402639" cy="1318902"/>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900" b="1">
              <a:solidFill>
                <a:schemeClr val="dk1"/>
              </a:solidFill>
              <a:effectLst/>
              <a:latin typeface="Arial" panose="020B0604020202020204" pitchFamily="34" charset="0"/>
              <a:ea typeface="+mn-ea"/>
              <a:cs typeface="Arial" panose="020B0604020202020204" pitchFamily="34" charset="0"/>
            </a:rPr>
            <a:t>Crash</a:t>
          </a:r>
          <a:r>
            <a:rPr lang="en-GB" sz="900" b="1" baseline="0">
              <a:solidFill>
                <a:schemeClr val="dk1"/>
              </a:solidFill>
              <a:effectLst/>
              <a:latin typeface="Arial" panose="020B0604020202020204" pitchFamily="34" charset="0"/>
              <a:ea typeface="+mn-ea"/>
              <a:cs typeface="Arial" panose="020B0604020202020204" pitchFamily="34" charset="0"/>
            </a:rPr>
            <a:t> Detection  (Evm)</a:t>
          </a:r>
          <a:endParaRPr lang="en-US" sz="900">
            <a:effectLst/>
            <a:latin typeface="Arial" panose="020B0604020202020204" pitchFamily="34" charset="0"/>
            <a:cs typeface="Arial" panose="020B0604020202020204" pitchFamily="34" charset="0"/>
          </a:endParaRPr>
        </a:p>
      </xdr:txBody>
    </xdr:sp>
    <xdr:clientData/>
  </xdr:twoCellAnchor>
  <xdr:twoCellAnchor>
    <xdr:from>
      <xdr:col>4</xdr:col>
      <xdr:colOff>248084</xdr:colOff>
      <xdr:row>105</xdr:row>
      <xdr:rowOff>29050</xdr:rowOff>
    </xdr:from>
    <xdr:to>
      <xdr:col>5</xdr:col>
      <xdr:colOff>333809</xdr:colOff>
      <xdr:row>106</xdr:row>
      <xdr:rowOff>157959</xdr:rowOff>
    </xdr:to>
    <xdr:sp macro="" textlink="">
      <xdr:nvSpPr>
        <xdr:cNvPr id="43" name="Right Arrow 35">
          <a:extLst>
            <a:ext uri="{FF2B5EF4-FFF2-40B4-BE49-F238E27FC236}">
              <a16:creationId xmlns:a16="http://schemas.microsoft.com/office/drawing/2014/main" id="{183C4ACD-9273-4E5B-9B78-3226494DA61D}"/>
            </a:ext>
          </a:extLst>
        </xdr:cNvPr>
        <xdr:cNvSpPr/>
      </xdr:nvSpPr>
      <xdr:spPr>
        <a:xfrm>
          <a:off x="1772084" y="16545400"/>
          <a:ext cx="466725" cy="290834"/>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9</xdr:col>
      <xdr:colOff>374339</xdr:colOff>
      <xdr:row>106</xdr:row>
      <xdr:rowOff>51059</xdr:rowOff>
    </xdr:from>
    <xdr:to>
      <xdr:col>11</xdr:col>
      <xdr:colOff>79064</xdr:colOff>
      <xdr:row>108</xdr:row>
      <xdr:rowOff>11946</xdr:rowOff>
    </xdr:to>
    <xdr:sp macro="" textlink="">
      <xdr:nvSpPr>
        <xdr:cNvPr id="44" name="Right Arrow 36">
          <a:extLst>
            <a:ext uri="{FF2B5EF4-FFF2-40B4-BE49-F238E27FC236}">
              <a16:creationId xmlns:a16="http://schemas.microsoft.com/office/drawing/2014/main" id="{E1A1F275-4C32-44F5-8F5B-6D4A74990384}"/>
            </a:ext>
          </a:extLst>
        </xdr:cNvPr>
        <xdr:cNvSpPr/>
      </xdr:nvSpPr>
      <xdr:spPr>
        <a:xfrm>
          <a:off x="3803339" y="16729334"/>
          <a:ext cx="466725" cy="28473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7</xdr:col>
      <xdr:colOff>264856</xdr:colOff>
      <xdr:row>98</xdr:row>
      <xdr:rowOff>109570</xdr:rowOff>
    </xdr:from>
    <xdr:to>
      <xdr:col>8</xdr:col>
      <xdr:colOff>169606</xdr:colOff>
      <xdr:row>101</xdr:row>
      <xdr:rowOff>89022</xdr:rowOff>
    </xdr:to>
    <xdr:sp macro="" textlink="">
      <xdr:nvSpPr>
        <xdr:cNvPr id="45" name="Right Arrow 39">
          <a:extLst>
            <a:ext uri="{FF2B5EF4-FFF2-40B4-BE49-F238E27FC236}">
              <a16:creationId xmlns:a16="http://schemas.microsoft.com/office/drawing/2014/main" id="{662BC4F4-7020-45D6-90E1-4190B41F59BA}"/>
            </a:ext>
          </a:extLst>
        </xdr:cNvPr>
        <xdr:cNvSpPr/>
      </xdr:nvSpPr>
      <xdr:spPr>
        <a:xfrm rot="5400000">
          <a:off x="2842117" y="15582184"/>
          <a:ext cx="465227"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7</xdr:col>
      <xdr:colOff>10529</xdr:colOff>
      <xdr:row>111</xdr:row>
      <xdr:rowOff>30190</xdr:rowOff>
    </xdr:from>
    <xdr:to>
      <xdr:col>7</xdr:col>
      <xdr:colOff>296279</xdr:colOff>
      <xdr:row>114</xdr:row>
      <xdr:rowOff>12009</xdr:rowOff>
    </xdr:to>
    <xdr:sp macro="" textlink="">
      <xdr:nvSpPr>
        <xdr:cNvPr id="46" name="Right Arrow 41">
          <a:extLst>
            <a:ext uri="{FF2B5EF4-FFF2-40B4-BE49-F238E27FC236}">
              <a16:creationId xmlns:a16="http://schemas.microsoft.com/office/drawing/2014/main" id="{0E1C418F-E92C-4485-8082-4C4CFB5203D9}"/>
            </a:ext>
          </a:extLst>
        </xdr:cNvPr>
        <xdr:cNvSpPr/>
      </xdr:nvSpPr>
      <xdr:spPr>
        <a:xfrm rot="5400000">
          <a:off x="2586607" y="17609012"/>
          <a:ext cx="467594"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5</xdr:col>
      <xdr:colOff>114505</xdr:colOff>
      <xdr:row>100</xdr:row>
      <xdr:rowOff>79356</xdr:rowOff>
    </xdr:from>
    <xdr:to>
      <xdr:col>6</xdr:col>
      <xdr:colOff>14424</xdr:colOff>
      <xdr:row>102</xdr:row>
      <xdr:rowOff>83419</xdr:rowOff>
    </xdr:to>
    <xdr:sp macro="" textlink="">
      <xdr:nvSpPr>
        <xdr:cNvPr id="47" name="Right Arrow 44">
          <a:extLst>
            <a:ext uri="{FF2B5EF4-FFF2-40B4-BE49-F238E27FC236}">
              <a16:creationId xmlns:a16="http://schemas.microsoft.com/office/drawing/2014/main" id="{DE52BAFE-5CCD-4AD2-B44D-BF93DE3E6B25}"/>
            </a:ext>
          </a:extLst>
        </xdr:cNvPr>
        <xdr:cNvSpPr/>
      </xdr:nvSpPr>
      <xdr:spPr>
        <a:xfrm rot="2719450">
          <a:off x="1996008" y="15809578"/>
          <a:ext cx="327913" cy="280919"/>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8</xdr:col>
      <xdr:colOff>50871</xdr:colOff>
      <xdr:row>111</xdr:row>
      <xdr:rowOff>42272</xdr:rowOff>
    </xdr:from>
    <xdr:to>
      <xdr:col>8</xdr:col>
      <xdr:colOff>336621</xdr:colOff>
      <xdr:row>114</xdr:row>
      <xdr:rowOff>15322</xdr:rowOff>
    </xdr:to>
    <xdr:sp macro="" textlink="">
      <xdr:nvSpPr>
        <xdr:cNvPr id="48" name="Right Arrow 60">
          <a:extLst>
            <a:ext uri="{FF2B5EF4-FFF2-40B4-BE49-F238E27FC236}">
              <a16:creationId xmlns:a16="http://schemas.microsoft.com/office/drawing/2014/main" id="{CC3FDA8C-3320-4B9C-A9C8-4A495D863921}"/>
            </a:ext>
          </a:extLst>
        </xdr:cNvPr>
        <xdr:cNvSpPr/>
      </xdr:nvSpPr>
      <xdr:spPr>
        <a:xfrm rot="5400000">
          <a:off x="3012333" y="17616710"/>
          <a:ext cx="458825" cy="285750"/>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4</xdr:col>
      <xdr:colOff>187622</xdr:colOff>
      <xdr:row>140</xdr:row>
      <xdr:rowOff>43734</xdr:rowOff>
    </xdr:from>
    <xdr:to>
      <xdr:col>8</xdr:col>
      <xdr:colOff>132522</xdr:colOff>
      <xdr:row>147</xdr:row>
      <xdr:rowOff>134470</xdr:rowOff>
    </xdr:to>
    <xdr:sp macro="" textlink="">
      <xdr:nvSpPr>
        <xdr:cNvPr id="49" name="Flowchart: Process 48">
          <a:extLst>
            <a:ext uri="{FF2B5EF4-FFF2-40B4-BE49-F238E27FC236}">
              <a16:creationId xmlns:a16="http://schemas.microsoft.com/office/drawing/2014/main" id="{1749BE45-A5BA-4394-84B6-7D748284C9BD}"/>
            </a:ext>
          </a:extLst>
        </xdr:cNvPr>
        <xdr:cNvSpPr/>
      </xdr:nvSpPr>
      <xdr:spPr>
        <a:xfrm>
          <a:off x="1711622" y="21579759"/>
          <a:ext cx="1468900" cy="1224211"/>
        </a:xfrm>
        <a:prstGeom prst="flowChartProcess">
          <a:avLst/>
        </a:prstGeom>
        <a:solidFill>
          <a:schemeClr val="bg1"/>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900" b="1" baseline="0">
              <a:solidFill>
                <a:schemeClr val="dk1"/>
              </a:solidFill>
              <a:effectLst/>
              <a:latin typeface="Arial" panose="020B0604020202020204" pitchFamily="34" charset="0"/>
              <a:ea typeface="+mn-ea"/>
              <a:cs typeface="Arial" panose="020B0604020202020204" pitchFamily="34" charset="0"/>
            </a:rPr>
            <a:t>ECU Mode</a:t>
          </a:r>
          <a:endParaRPr lang="en-US" sz="900">
            <a:effectLst/>
            <a:latin typeface="Arial" panose="020B0604020202020204" pitchFamily="34" charset="0"/>
            <a:cs typeface="Arial" panose="020B0604020202020204" pitchFamily="34" charset="0"/>
          </a:endParaRPr>
        </a:p>
        <a:p>
          <a:pPr algn="ctr"/>
          <a:endParaRPr lang="en-GB" sz="900" b="1">
            <a:latin typeface="Arial" panose="020B0604020202020204" pitchFamily="34" charset="0"/>
            <a:cs typeface="Arial" panose="020B0604020202020204" pitchFamily="34" charset="0"/>
          </a:endParaRPr>
        </a:p>
      </xdr:txBody>
    </xdr:sp>
    <xdr:clientData/>
  </xdr:twoCellAnchor>
  <xdr:twoCellAnchor>
    <xdr:from>
      <xdr:col>3</xdr:col>
      <xdr:colOff>16171</xdr:colOff>
      <xdr:row>140</xdr:row>
      <xdr:rowOff>161571</xdr:rowOff>
    </xdr:from>
    <xdr:to>
      <xdr:col>4</xdr:col>
      <xdr:colOff>101896</xdr:colOff>
      <xdr:row>142</xdr:row>
      <xdr:rowOff>124828</xdr:rowOff>
    </xdr:to>
    <xdr:sp macro="" textlink="">
      <xdr:nvSpPr>
        <xdr:cNvPr id="50" name="Right Arrow 35">
          <a:extLst>
            <a:ext uri="{FF2B5EF4-FFF2-40B4-BE49-F238E27FC236}">
              <a16:creationId xmlns:a16="http://schemas.microsoft.com/office/drawing/2014/main" id="{167908E0-3EB6-4562-AFAD-9300CA073F32}"/>
            </a:ext>
          </a:extLst>
        </xdr:cNvPr>
        <xdr:cNvSpPr/>
      </xdr:nvSpPr>
      <xdr:spPr>
        <a:xfrm>
          <a:off x="1159171" y="21697596"/>
          <a:ext cx="466725" cy="28710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8</xdr:col>
      <xdr:colOff>201678</xdr:colOff>
      <xdr:row>143</xdr:row>
      <xdr:rowOff>43263</xdr:rowOff>
    </xdr:from>
    <xdr:to>
      <xdr:col>9</xdr:col>
      <xdr:colOff>287403</xdr:colOff>
      <xdr:row>145</xdr:row>
      <xdr:rowOff>12921</xdr:rowOff>
    </xdr:to>
    <xdr:sp macro="" textlink="">
      <xdr:nvSpPr>
        <xdr:cNvPr id="51" name="Right Arrow 36">
          <a:extLst>
            <a:ext uri="{FF2B5EF4-FFF2-40B4-BE49-F238E27FC236}">
              <a16:creationId xmlns:a16="http://schemas.microsoft.com/office/drawing/2014/main" id="{BDCBB5C2-BAC0-4EDF-8507-1959DA3569DD}"/>
            </a:ext>
          </a:extLst>
        </xdr:cNvPr>
        <xdr:cNvSpPr/>
      </xdr:nvSpPr>
      <xdr:spPr>
        <a:xfrm>
          <a:off x="3249678" y="22065063"/>
          <a:ext cx="466725" cy="293508"/>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4</xdr:col>
      <xdr:colOff>240008</xdr:colOff>
      <xdr:row>137</xdr:row>
      <xdr:rowOff>1896</xdr:rowOff>
    </xdr:from>
    <xdr:to>
      <xdr:col>5</xdr:col>
      <xdr:colOff>144758</xdr:colOff>
      <xdr:row>139</xdr:row>
      <xdr:rowOff>147000</xdr:rowOff>
    </xdr:to>
    <xdr:sp macro="" textlink="">
      <xdr:nvSpPr>
        <xdr:cNvPr id="52" name="Right Arrow 39">
          <a:extLst>
            <a:ext uri="{FF2B5EF4-FFF2-40B4-BE49-F238E27FC236}">
              <a16:creationId xmlns:a16="http://schemas.microsoft.com/office/drawing/2014/main" id="{5D8A792E-6A10-421D-9241-2704E1682A1F}"/>
            </a:ext>
          </a:extLst>
        </xdr:cNvPr>
        <xdr:cNvSpPr/>
      </xdr:nvSpPr>
      <xdr:spPr>
        <a:xfrm rot="5400000">
          <a:off x="1672406" y="21143748"/>
          <a:ext cx="468954"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5</xdr:col>
      <xdr:colOff>27096</xdr:colOff>
      <xdr:row>148</xdr:row>
      <xdr:rowOff>66730</xdr:rowOff>
    </xdr:from>
    <xdr:to>
      <xdr:col>5</xdr:col>
      <xdr:colOff>312846</xdr:colOff>
      <xdr:row>151</xdr:row>
      <xdr:rowOff>48549</xdr:rowOff>
    </xdr:to>
    <xdr:sp macro="" textlink="">
      <xdr:nvSpPr>
        <xdr:cNvPr id="53" name="Right Arrow 41">
          <a:extLst>
            <a:ext uri="{FF2B5EF4-FFF2-40B4-BE49-F238E27FC236}">
              <a16:creationId xmlns:a16="http://schemas.microsoft.com/office/drawing/2014/main" id="{88F9EC88-B38B-4C5E-A0DD-C8A9C8C5C504}"/>
            </a:ext>
          </a:extLst>
        </xdr:cNvPr>
        <xdr:cNvSpPr/>
      </xdr:nvSpPr>
      <xdr:spPr>
        <a:xfrm rot="5400000">
          <a:off x="1841174" y="22989077"/>
          <a:ext cx="467594"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3</xdr:col>
      <xdr:colOff>238743</xdr:colOff>
      <xdr:row>138</xdr:row>
      <xdr:rowOff>71073</xdr:rowOff>
    </xdr:from>
    <xdr:to>
      <xdr:col>4</xdr:col>
      <xdr:colOff>138662</xdr:colOff>
      <xdr:row>140</xdr:row>
      <xdr:rowOff>75136</xdr:rowOff>
    </xdr:to>
    <xdr:sp macro="" textlink="">
      <xdr:nvSpPr>
        <xdr:cNvPr id="54" name="Right Arrow 44">
          <a:extLst>
            <a:ext uri="{FF2B5EF4-FFF2-40B4-BE49-F238E27FC236}">
              <a16:creationId xmlns:a16="http://schemas.microsoft.com/office/drawing/2014/main" id="{892B25E0-9A24-4874-A0A8-B40988E759B2}"/>
            </a:ext>
          </a:extLst>
        </xdr:cNvPr>
        <xdr:cNvSpPr/>
      </xdr:nvSpPr>
      <xdr:spPr>
        <a:xfrm rot="2719450">
          <a:off x="1358246" y="21306745"/>
          <a:ext cx="327913" cy="280919"/>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323021</xdr:colOff>
      <xdr:row>148</xdr:row>
      <xdr:rowOff>65171</xdr:rowOff>
    </xdr:from>
    <xdr:to>
      <xdr:col>7</xdr:col>
      <xdr:colOff>260128</xdr:colOff>
      <xdr:row>151</xdr:row>
      <xdr:rowOff>46990</xdr:rowOff>
    </xdr:to>
    <xdr:sp macro="" textlink="">
      <xdr:nvSpPr>
        <xdr:cNvPr id="55" name="Right Arrow 60">
          <a:extLst>
            <a:ext uri="{FF2B5EF4-FFF2-40B4-BE49-F238E27FC236}">
              <a16:creationId xmlns:a16="http://schemas.microsoft.com/office/drawing/2014/main" id="{9335C18D-338B-428F-A593-0AC545992B16}"/>
            </a:ext>
          </a:extLst>
        </xdr:cNvPr>
        <xdr:cNvSpPr/>
      </xdr:nvSpPr>
      <xdr:spPr>
        <a:xfrm rot="5400000">
          <a:off x="2534278" y="22971339"/>
          <a:ext cx="467594" cy="318107"/>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3</xdr:col>
      <xdr:colOff>241975</xdr:colOff>
      <xdr:row>64</xdr:row>
      <xdr:rowOff>107723</xdr:rowOff>
    </xdr:from>
    <xdr:to>
      <xdr:col>8</xdr:col>
      <xdr:colOff>169380</xdr:colOff>
      <xdr:row>68</xdr:row>
      <xdr:rowOff>133351</xdr:rowOff>
    </xdr:to>
    <xdr:sp macro="" textlink="">
      <xdr:nvSpPr>
        <xdr:cNvPr id="56" name="TextBox 55">
          <a:extLst>
            <a:ext uri="{FF2B5EF4-FFF2-40B4-BE49-F238E27FC236}">
              <a16:creationId xmlns:a16="http://schemas.microsoft.com/office/drawing/2014/main" id="{305E02CF-FE45-479D-B506-835292CC27C6}"/>
            </a:ext>
          </a:extLst>
        </xdr:cNvPr>
        <xdr:cNvSpPr txBox="1"/>
      </xdr:nvSpPr>
      <xdr:spPr>
        <a:xfrm>
          <a:off x="1384975" y="10470923"/>
          <a:ext cx="1832405" cy="67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BusOff</a:t>
          </a:r>
        </a:p>
        <a:p>
          <a:pPr marL="0" marR="0" lvl="0" indent="0" defTabSz="914400" eaLnBrk="1" fontAlgn="auto" latinLnBrk="0" hangingPunct="1">
            <a:lnSpc>
              <a:spcPct val="100000"/>
            </a:lnSpc>
            <a:spcBef>
              <a:spcPts val="0"/>
            </a:spcBef>
            <a:spcAft>
              <a:spcPts val="0"/>
            </a:spcAft>
            <a:buClrTx/>
            <a:buSzTx/>
            <a:buFontTx/>
            <a:buNone/>
            <a:tabLst/>
            <a:defRPr/>
          </a:pPr>
          <a:r>
            <a:rPr lang="en-US" sz="900">
              <a:latin typeface="Arial" panose="020B0604020202020204" pitchFamily="34" charset="0"/>
              <a:cs typeface="Arial" panose="020B0604020202020204" pitchFamily="34" charset="0"/>
            </a:rPr>
            <a:t>ECU Off</a:t>
          </a:r>
        </a:p>
      </xdr:txBody>
    </xdr:sp>
    <xdr:clientData/>
  </xdr:twoCellAnchor>
  <xdr:twoCellAnchor>
    <xdr:from>
      <xdr:col>1</xdr:col>
      <xdr:colOff>82826</xdr:colOff>
      <xdr:row>69</xdr:row>
      <xdr:rowOff>107858</xdr:rowOff>
    </xdr:from>
    <xdr:to>
      <xdr:col>4</xdr:col>
      <xdr:colOff>327393</xdr:colOff>
      <xdr:row>73</xdr:row>
      <xdr:rowOff>67854</xdr:rowOff>
    </xdr:to>
    <xdr:sp macro="" textlink="">
      <xdr:nvSpPr>
        <xdr:cNvPr id="57" name="TextBox 56">
          <a:extLst>
            <a:ext uri="{FF2B5EF4-FFF2-40B4-BE49-F238E27FC236}">
              <a16:creationId xmlns:a16="http://schemas.microsoft.com/office/drawing/2014/main" id="{8426EB97-86D7-40BB-96AD-4A3473F51782}"/>
            </a:ext>
          </a:extLst>
        </xdr:cNvPr>
        <xdr:cNvSpPr txBox="1"/>
      </xdr:nvSpPr>
      <xdr:spPr>
        <a:xfrm>
          <a:off x="463826" y="11280683"/>
          <a:ext cx="1387567" cy="607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aseline="0">
              <a:latin typeface="Arial" panose="020B0604020202020204" pitchFamily="34" charset="0"/>
              <a:cs typeface="Arial" panose="020B0604020202020204" pitchFamily="34" charset="0"/>
            </a:rPr>
            <a:t>Control CAN signal via CANoe Tool.</a:t>
          </a:r>
          <a:endParaRPr lang="en-US" sz="900">
            <a:latin typeface="Arial" panose="020B0604020202020204" pitchFamily="34" charset="0"/>
            <a:cs typeface="Arial" panose="020B0604020202020204" pitchFamily="34" charset="0"/>
          </a:endParaRPr>
        </a:p>
      </xdr:txBody>
    </xdr:sp>
    <xdr:clientData/>
  </xdr:twoCellAnchor>
  <xdr:twoCellAnchor>
    <xdr:from>
      <xdr:col>7</xdr:col>
      <xdr:colOff>294369</xdr:colOff>
      <xdr:row>61</xdr:row>
      <xdr:rowOff>25194</xdr:rowOff>
    </xdr:from>
    <xdr:to>
      <xdr:col>13</xdr:col>
      <xdr:colOff>240197</xdr:colOff>
      <xdr:row>67</xdr:row>
      <xdr:rowOff>106212</xdr:rowOff>
    </xdr:to>
    <xdr:sp macro="" textlink="">
      <xdr:nvSpPr>
        <xdr:cNvPr id="58" name="TextBox 57">
          <a:extLst>
            <a:ext uri="{FF2B5EF4-FFF2-40B4-BE49-F238E27FC236}">
              <a16:creationId xmlns:a16="http://schemas.microsoft.com/office/drawing/2014/main" id="{D0FC5045-60CB-45E8-830E-AFA1B821FB11}"/>
            </a:ext>
          </a:extLst>
        </xdr:cNvPr>
        <xdr:cNvSpPr txBox="1"/>
      </xdr:nvSpPr>
      <xdr:spPr>
        <a:xfrm>
          <a:off x="2961369" y="9902619"/>
          <a:ext cx="2231828" cy="1052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No timeout error</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ECU on</a:t>
          </a:r>
          <a:endParaRPr lang="en-US" sz="900">
            <a:latin typeface="Arial" panose="020B0604020202020204" pitchFamily="34" charset="0"/>
            <a:cs typeface="Arial" panose="020B0604020202020204" pitchFamily="34" charset="0"/>
          </a:endParaRPr>
        </a:p>
        <a:p>
          <a:r>
            <a:rPr lang="en-US" sz="900">
              <a:latin typeface="Arial" panose="020B0604020202020204" pitchFamily="34" charset="0"/>
              <a:cs typeface="Arial" panose="020B0604020202020204" pitchFamily="34" charset="0"/>
            </a:rPr>
            <a:t>CAN signal</a:t>
          </a:r>
          <a:r>
            <a:rPr lang="en-US" sz="900" baseline="0">
              <a:latin typeface="Arial" panose="020B0604020202020204" pitchFamily="34" charset="0"/>
              <a:cs typeface="Arial" panose="020B0604020202020204" pitchFamily="34" charset="0"/>
            </a:rPr>
            <a:t> Qf-bit is set OK value</a:t>
          </a:r>
        </a:p>
        <a:p>
          <a:r>
            <a:rPr lang="en-US" sz="900" baseline="0">
              <a:latin typeface="Arial" panose="020B0604020202020204" pitchFamily="34" charset="0"/>
              <a:cs typeface="Arial" panose="020B0604020202020204" pitchFamily="34" charset="0"/>
            </a:rPr>
            <a:t>Correct Cnt, CS or CRC</a:t>
          </a:r>
        </a:p>
      </xdr:txBody>
    </xdr:sp>
    <xdr:clientData/>
  </xdr:twoCellAnchor>
  <xdr:twoCellAnchor>
    <xdr:from>
      <xdr:col>10</xdr:col>
      <xdr:colOff>35941</xdr:colOff>
      <xdr:row>69</xdr:row>
      <xdr:rowOff>136663</xdr:rowOff>
    </xdr:from>
    <xdr:to>
      <xdr:col>13</xdr:col>
      <xdr:colOff>75607</xdr:colOff>
      <xdr:row>71</xdr:row>
      <xdr:rowOff>74543</xdr:rowOff>
    </xdr:to>
    <xdr:sp macro="" textlink="">
      <xdr:nvSpPr>
        <xdr:cNvPr id="59" name="TextBox 58">
          <a:extLst>
            <a:ext uri="{FF2B5EF4-FFF2-40B4-BE49-F238E27FC236}">
              <a16:creationId xmlns:a16="http://schemas.microsoft.com/office/drawing/2014/main" id="{FCD620B4-A268-49D1-9CE2-77165284FD56}"/>
            </a:ext>
          </a:extLst>
        </xdr:cNvPr>
        <xdr:cNvSpPr txBox="1"/>
      </xdr:nvSpPr>
      <xdr:spPr>
        <a:xfrm>
          <a:off x="3845941" y="11309488"/>
          <a:ext cx="1182666" cy="261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CAN signal</a:t>
          </a:r>
          <a:r>
            <a:rPr lang="en-US" sz="900" baseline="0">
              <a:latin typeface="Arial" panose="020B0604020202020204" pitchFamily="34" charset="0"/>
              <a:cs typeface="Arial" panose="020B0604020202020204" pitchFamily="34" charset="0"/>
            </a:rPr>
            <a:t> data.</a:t>
          </a:r>
        </a:p>
      </xdr:txBody>
    </xdr:sp>
    <xdr:clientData/>
  </xdr:twoCellAnchor>
  <xdr:twoCellAnchor>
    <xdr:from>
      <xdr:col>9</xdr:col>
      <xdr:colOff>127760</xdr:colOff>
      <xdr:row>75</xdr:row>
      <xdr:rowOff>119088</xdr:rowOff>
    </xdr:from>
    <xdr:to>
      <xdr:col>13</xdr:col>
      <xdr:colOff>87382</xdr:colOff>
      <xdr:row>81</xdr:row>
      <xdr:rowOff>77028</xdr:rowOff>
    </xdr:to>
    <xdr:sp macro="" textlink="">
      <xdr:nvSpPr>
        <xdr:cNvPr id="60" name="TextBox 59">
          <a:extLst>
            <a:ext uri="{FF2B5EF4-FFF2-40B4-BE49-F238E27FC236}">
              <a16:creationId xmlns:a16="http://schemas.microsoft.com/office/drawing/2014/main" id="{95A85703-330D-4A1C-9E93-4AB4AA44A523}"/>
            </a:ext>
          </a:extLst>
        </xdr:cNvPr>
        <xdr:cNvSpPr txBox="1"/>
      </xdr:nvSpPr>
      <xdr:spPr>
        <a:xfrm>
          <a:off x="3556760" y="12263463"/>
          <a:ext cx="1483622" cy="929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BusOff fault qualified.</a:t>
          </a:r>
          <a:endParaRPr lang="en-US" sz="900">
            <a:latin typeface="Arial" panose="020B0604020202020204" pitchFamily="34" charset="0"/>
            <a:cs typeface="Arial" panose="020B0604020202020204" pitchFamily="34" charset="0"/>
          </a:endParaRPr>
        </a:p>
        <a:p>
          <a:r>
            <a:rPr lang="en-US" sz="900">
              <a:latin typeface="Arial" panose="020B0604020202020204" pitchFamily="34" charset="0"/>
              <a:cs typeface="Arial" panose="020B0604020202020204" pitchFamily="34" charset="0"/>
            </a:rPr>
            <a:t>Stop CAN transmit</a:t>
          </a:r>
          <a:r>
            <a:rPr lang="en-US" sz="900" baseline="0">
              <a:latin typeface="Arial" panose="020B0604020202020204" pitchFamily="34" charset="0"/>
              <a:cs typeface="Arial" panose="020B0604020202020204" pitchFamily="34" charset="0"/>
            </a:rPr>
            <a:t>.</a:t>
          </a:r>
        </a:p>
      </xdr:txBody>
    </xdr:sp>
    <xdr:clientData/>
  </xdr:twoCellAnchor>
  <xdr:twoCellAnchor>
    <xdr:from>
      <xdr:col>3</xdr:col>
      <xdr:colOff>366475</xdr:colOff>
      <xdr:row>76</xdr:row>
      <xdr:rowOff>7707</xdr:rowOff>
    </xdr:from>
    <xdr:to>
      <xdr:col>7</xdr:col>
      <xdr:colOff>25141</xdr:colOff>
      <xdr:row>77</xdr:row>
      <xdr:rowOff>127726</xdr:rowOff>
    </xdr:to>
    <xdr:sp macro="" textlink="">
      <xdr:nvSpPr>
        <xdr:cNvPr id="61" name="TextBox 60">
          <a:extLst>
            <a:ext uri="{FF2B5EF4-FFF2-40B4-BE49-F238E27FC236}">
              <a16:creationId xmlns:a16="http://schemas.microsoft.com/office/drawing/2014/main" id="{411FB1C0-F56F-4FEC-8A13-5C2E5861FE16}"/>
            </a:ext>
          </a:extLst>
        </xdr:cNvPr>
        <xdr:cNvSpPr txBox="1"/>
      </xdr:nvSpPr>
      <xdr:spPr>
        <a:xfrm>
          <a:off x="1509475" y="12314007"/>
          <a:ext cx="1182666" cy="281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CAN signal</a:t>
          </a:r>
          <a:r>
            <a:rPr lang="en-US" sz="900" baseline="0">
              <a:latin typeface="Arial" panose="020B0604020202020204" pitchFamily="34" charset="0"/>
              <a:cs typeface="Arial" panose="020B0604020202020204" pitchFamily="34" charset="0"/>
            </a:rPr>
            <a:t> value.</a:t>
          </a:r>
          <a:endParaRPr lang="en-US" sz="900">
            <a:latin typeface="Arial" panose="020B0604020202020204" pitchFamily="34" charset="0"/>
            <a:cs typeface="Arial" panose="020B0604020202020204" pitchFamily="34" charset="0"/>
          </a:endParaRPr>
        </a:p>
      </xdr:txBody>
    </xdr:sp>
    <xdr:clientData/>
  </xdr:twoCellAnchor>
  <xdr:twoCellAnchor>
    <xdr:from>
      <xdr:col>8</xdr:col>
      <xdr:colOff>111910</xdr:colOff>
      <xdr:row>98</xdr:row>
      <xdr:rowOff>48477</xdr:rowOff>
    </xdr:from>
    <xdr:to>
      <xdr:col>11</xdr:col>
      <xdr:colOff>57978</xdr:colOff>
      <xdr:row>101</xdr:row>
      <xdr:rowOff>66580</xdr:rowOff>
    </xdr:to>
    <xdr:sp macro="" textlink="">
      <xdr:nvSpPr>
        <xdr:cNvPr id="62" name="TextBox 61">
          <a:extLst>
            <a:ext uri="{FF2B5EF4-FFF2-40B4-BE49-F238E27FC236}">
              <a16:creationId xmlns:a16="http://schemas.microsoft.com/office/drawing/2014/main" id="{37ED492F-7BDE-4B1A-9DEE-92918B822D43}"/>
            </a:ext>
          </a:extLst>
        </xdr:cNvPr>
        <xdr:cNvSpPr txBox="1"/>
      </xdr:nvSpPr>
      <xdr:spPr>
        <a:xfrm>
          <a:off x="3159910" y="15431352"/>
          <a:ext cx="1089068" cy="503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a:solidFill>
                <a:schemeClr val="dk1"/>
              </a:solidFill>
              <a:effectLst/>
              <a:latin typeface="Arial" panose="020B0604020202020204" pitchFamily="34" charset="0"/>
              <a:ea typeface="+mn-ea"/>
              <a:cs typeface="Arial" panose="020B0604020202020204" pitchFamily="34" charset="0"/>
            </a:rPr>
            <a:t>Normal</a:t>
          </a:r>
          <a:r>
            <a:rPr lang="en-US" sz="900" b="0" baseline="0">
              <a:solidFill>
                <a:schemeClr val="dk1"/>
              </a:solidFill>
              <a:effectLst/>
              <a:latin typeface="Arial" panose="020B0604020202020204" pitchFamily="34" charset="0"/>
              <a:ea typeface="+mn-ea"/>
              <a:cs typeface="Arial" panose="020B0604020202020204" pitchFamily="34" charset="0"/>
            </a:rPr>
            <a:t> Driving</a:t>
          </a:r>
          <a:endParaRPr lang="en-US" sz="900">
            <a:effectLst/>
            <a:latin typeface="Arial" panose="020B0604020202020204" pitchFamily="34" charset="0"/>
            <a:cs typeface="Arial" panose="020B0604020202020204" pitchFamily="34" charset="0"/>
          </a:endParaRPr>
        </a:p>
      </xdr:txBody>
    </xdr:sp>
    <xdr:clientData/>
  </xdr:twoCellAnchor>
  <xdr:twoCellAnchor>
    <xdr:from>
      <xdr:col>2</xdr:col>
      <xdr:colOff>35775</xdr:colOff>
      <xdr:row>105</xdr:row>
      <xdr:rowOff>123339</xdr:rowOff>
    </xdr:from>
    <xdr:to>
      <xdr:col>5</xdr:col>
      <xdr:colOff>33131</xdr:colOff>
      <xdr:row>109</xdr:row>
      <xdr:rowOff>124240</xdr:rowOff>
    </xdr:to>
    <xdr:sp macro="" textlink="">
      <xdr:nvSpPr>
        <xdr:cNvPr id="63" name="TextBox 62">
          <a:extLst>
            <a:ext uri="{FF2B5EF4-FFF2-40B4-BE49-F238E27FC236}">
              <a16:creationId xmlns:a16="http://schemas.microsoft.com/office/drawing/2014/main" id="{13D78DD0-03B1-4248-BD20-1FFDCD5F98E6}"/>
            </a:ext>
          </a:extLst>
        </xdr:cNvPr>
        <xdr:cNvSpPr txBox="1"/>
      </xdr:nvSpPr>
      <xdr:spPr>
        <a:xfrm>
          <a:off x="797775" y="16639689"/>
          <a:ext cx="1140356" cy="64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b="0">
              <a:solidFill>
                <a:schemeClr val="dk1"/>
              </a:solidFill>
              <a:effectLst/>
              <a:latin typeface="Arial" panose="020B0604020202020204" pitchFamily="34" charset="0"/>
              <a:ea typeface="+mn-ea"/>
              <a:cs typeface="Arial" panose="020B0604020202020204" pitchFamily="34" charset="0"/>
            </a:rPr>
            <a:t>Sensor</a:t>
          </a:r>
          <a:endParaRPr lang="en-US" sz="900">
            <a:effectLst/>
            <a:latin typeface="Arial" panose="020B0604020202020204" pitchFamily="34" charset="0"/>
            <a:cs typeface="Arial" panose="020B0604020202020204" pitchFamily="34" charset="0"/>
          </a:endParaRPr>
        </a:p>
        <a:p>
          <a:r>
            <a:rPr lang="en-GB" sz="900" b="0">
              <a:solidFill>
                <a:schemeClr val="dk1"/>
              </a:solidFill>
              <a:effectLst/>
              <a:latin typeface="Arial" panose="020B0604020202020204" pitchFamily="34" charset="0"/>
              <a:ea typeface="+mn-ea"/>
              <a:cs typeface="Arial" panose="020B0604020202020204" pitchFamily="34" charset="0"/>
            </a:rPr>
            <a:t>Using</a:t>
          </a:r>
          <a:r>
            <a:rPr lang="en-GB" sz="900" b="0" baseline="0">
              <a:solidFill>
                <a:schemeClr val="dk1"/>
              </a:solidFill>
              <a:effectLst/>
              <a:latin typeface="Arial" panose="020B0604020202020204" pitchFamily="34" charset="0"/>
              <a:ea typeface="+mn-ea"/>
              <a:cs typeface="Arial" panose="020B0604020202020204" pitchFamily="34" charset="0"/>
            </a:rPr>
            <a:t> Quate to simulate crashes</a:t>
          </a:r>
          <a:endParaRPr lang="en-US" sz="900">
            <a:effectLst/>
            <a:latin typeface="Arial" panose="020B0604020202020204" pitchFamily="34" charset="0"/>
            <a:cs typeface="Arial" panose="020B0604020202020204" pitchFamily="34" charset="0"/>
          </a:endParaRPr>
        </a:p>
      </xdr:txBody>
    </xdr:sp>
    <xdr:clientData/>
  </xdr:twoCellAnchor>
  <xdr:twoCellAnchor>
    <xdr:from>
      <xdr:col>1</xdr:col>
      <xdr:colOff>223630</xdr:colOff>
      <xdr:row>98</xdr:row>
      <xdr:rowOff>104807</xdr:rowOff>
    </xdr:from>
    <xdr:to>
      <xdr:col>5</xdr:col>
      <xdr:colOff>160555</xdr:colOff>
      <xdr:row>102</xdr:row>
      <xdr:rowOff>124239</xdr:rowOff>
    </xdr:to>
    <xdr:sp macro="" textlink="">
      <xdr:nvSpPr>
        <xdr:cNvPr id="64" name="TextBox 63">
          <a:extLst>
            <a:ext uri="{FF2B5EF4-FFF2-40B4-BE49-F238E27FC236}">
              <a16:creationId xmlns:a16="http://schemas.microsoft.com/office/drawing/2014/main" id="{A615F87B-2989-4FBB-A56E-D1F0A52E31ED}"/>
            </a:ext>
          </a:extLst>
        </xdr:cNvPr>
        <xdr:cNvSpPr txBox="1"/>
      </xdr:nvSpPr>
      <xdr:spPr>
        <a:xfrm>
          <a:off x="604630" y="15487682"/>
          <a:ext cx="1460925" cy="667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b="0">
              <a:solidFill>
                <a:schemeClr val="dk1"/>
              </a:solidFill>
              <a:effectLst/>
              <a:latin typeface="Arial" panose="020B0604020202020204" pitchFamily="34" charset="0"/>
              <a:ea typeface="+mn-ea"/>
              <a:cs typeface="Arial" panose="020B0604020202020204" pitchFamily="34" charset="0"/>
            </a:rPr>
            <a:t>Central</a:t>
          </a:r>
          <a:r>
            <a:rPr lang="en-GB" sz="900" b="0" baseline="0">
              <a:solidFill>
                <a:schemeClr val="dk1"/>
              </a:solidFill>
              <a:effectLst/>
              <a:latin typeface="Arial" panose="020B0604020202020204" pitchFamily="34" charset="0"/>
              <a:ea typeface="+mn-ea"/>
              <a:cs typeface="Arial" panose="020B0604020202020204" pitchFamily="34" charset="0"/>
            </a:rPr>
            <a:t> censor faulty.</a:t>
          </a:r>
        </a:p>
        <a:p>
          <a:r>
            <a:rPr lang="en-GB" sz="900" b="0" baseline="0">
              <a:solidFill>
                <a:schemeClr val="dk1"/>
              </a:solidFill>
              <a:effectLst/>
              <a:latin typeface="Arial" panose="020B0604020202020204" pitchFamily="34" charset="0"/>
              <a:ea typeface="+mn-ea"/>
              <a:cs typeface="Arial" panose="020B0604020202020204" pitchFamily="34" charset="0"/>
            </a:rPr>
            <a:t>ECU is in Idle mode, Init mode.</a:t>
          </a:r>
          <a:endParaRPr lang="en-US" sz="900">
            <a:effectLst/>
            <a:latin typeface="Arial" panose="020B0604020202020204" pitchFamily="34" charset="0"/>
            <a:cs typeface="Arial" panose="020B0604020202020204" pitchFamily="34" charset="0"/>
          </a:endParaRPr>
        </a:p>
      </xdr:txBody>
    </xdr:sp>
    <xdr:clientData/>
  </xdr:twoCellAnchor>
  <xdr:twoCellAnchor>
    <xdr:from>
      <xdr:col>9</xdr:col>
      <xdr:colOff>314794</xdr:colOff>
      <xdr:row>104</xdr:row>
      <xdr:rowOff>112378</xdr:rowOff>
    </xdr:from>
    <xdr:to>
      <xdr:col>13</xdr:col>
      <xdr:colOff>240196</xdr:colOff>
      <xdr:row>106</xdr:row>
      <xdr:rowOff>77467</xdr:rowOff>
    </xdr:to>
    <xdr:sp macro="" textlink="">
      <xdr:nvSpPr>
        <xdr:cNvPr id="65" name="TextBox 64">
          <a:extLst>
            <a:ext uri="{FF2B5EF4-FFF2-40B4-BE49-F238E27FC236}">
              <a16:creationId xmlns:a16="http://schemas.microsoft.com/office/drawing/2014/main" id="{D356ACCA-A9DA-44A1-8623-EC9D80617935}"/>
            </a:ext>
          </a:extLst>
        </xdr:cNvPr>
        <xdr:cNvSpPr txBox="1"/>
      </xdr:nvSpPr>
      <xdr:spPr>
        <a:xfrm>
          <a:off x="3743794" y="16466803"/>
          <a:ext cx="1449402" cy="288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Event </a:t>
          </a:r>
          <a:r>
            <a:rPr lang="en-GB" sz="900" b="0" baseline="0">
              <a:solidFill>
                <a:sysClr val="windowText" lastClr="000000"/>
              </a:solidFill>
              <a:latin typeface="Arial" panose="020B0604020202020204" pitchFamily="34" charset="0"/>
              <a:cs typeface="Arial" panose="020B0604020202020204" pitchFamily="34" charset="0"/>
            </a:rPr>
            <a:t>trigger status</a:t>
          </a:r>
        </a:p>
      </xdr:txBody>
    </xdr:sp>
    <xdr:clientData/>
  </xdr:twoCellAnchor>
  <xdr:twoCellAnchor>
    <xdr:from>
      <xdr:col>9</xdr:col>
      <xdr:colOff>41112</xdr:colOff>
      <xdr:row>111</xdr:row>
      <xdr:rowOff>19845</xdr:rowOff>
    </xdr:from>
    <xdr:to>
      <xdr:col>13</xdr:col>
      <xdr:colOff>207065</xdr:colOff>
      <xdr:row>114</xdr:row>
      <xdr:rowOff>93286</xdr:rowOff>
    </xdr:to>
    <xdr:sp macro="" textlink="">
      <xdr:nvSpPr>
        <xdr:cNvPr id="66" name="TextBox 65">
          <a:extLst>
            <a:ext uri="{FF2B5EF4-FFF2-40B4-BE49-F238E27FC236}">
              <a16:creationId xmlns:a16="http://schemas.microsoft.com/office/drawing/2014/main" id="{30334F73-86C1-4D54-B4DA-EB9DF24EE4FC}"/>
            </a:ext>
          </a:extLst>
        </xdr:cNvPr>
        <xdr:cNvSpPr txBox="1"/>
      </xdr:nvSpPr>
      <xdr:spPr>
        <a:xfrm>
          <a:off x="3470112" y="17507745"/>
          <a:ext cx="1689953" cy="559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Sensor Fault</a:t>
          </a:r>
          <a:r>
            <a:rPr lang="en-GB" sz="900" b="0" baseline="0">
              <a:solidFill>
                <a:sysClr val="windowText" lastClr="000000"/>
              </a:solidFill>
              <a:latin typeface="Arial" panose="020B0604020202020204" pitchFamily="34" charset="0"/>
              <a:cs typeface="Arial" panose="020B0604020202020204" pitchFamily="34" charset="0"/>
            </a:rPr>
            <a:t> record</a:t>
          </a:r>
        </a:p>
        <a:p>
          <a:pPr algn="l"/>
          <a:r>
            <a:rPr lang="en-GB" sz="900" b="0" baseline="0">
              <a:solidFill>
                <a:sysClr val="windowText" lastClr="000000"/>
              </a:solidFill>
              <a:latin typeface="Arial" panose="020B0604020202020204" pitchFamily="34" charset="0"/>
              <a:cs typeface="Arial" panose="020B0604020202020204" pitchFamily="34" charset="0"/>
            </a:rPr>
            <a:t>ECU is Idle</a:t>
          </a:r>
        </a:p>
        <a:p>
          <a:pPr algn="l"/>
          <a:r>
            <a:rPr lang="en-GB" sz="900" b="0" baseline="0">
              <a:solidFill>
                <a:sysClr val="windowText" lastClr="000000"/>
              </a:solidFill>
              <a:latin typeface="Arial" panose="020B0604020202020204" pitchFamily="34" charset="0"/>
              <a:cs typeface="Arial" panose="020B0604020202020204" pitchFamily="34" charset="0"/>
            </a:rPr>
            <a:t>Crash cannot be detected</a:t>
          </a:r>
        </a:p>
      </xdr:txBody>
    </xdr:sp>
    <xdr:clientData/>
  </xdr:twoCellAnchor>
  <xdr:twoCellAnchor>
    <xdr:from>
      <xdr:col>3</xdr:col>
      <xdr:colOff>353227</xdr:colOff>
      <xdr:row>111</xdr:row>
      <xdr:rowOff>62158</xdr:rowOff>
    </xdr:from>
    <xdr:to>
      <xdr:col>7</xdr:col>
      <xdr:colOff>84287</xdr:colOff>
      <xdr:row>114</xdr:row>
      <xdr:rowOff>65765</xdr:rowOff>
    </xdr:to>
    <xdr:sp macro="" textlink="">
      <xdr:nvSpPr>
        <xdr:cNvPr id="67" name="TextBox 66">
          <a:extLst>
            <a:ext uri="{FF2B5EF4-FFF2-40B4-BE49-F238E27FC236}">
              <a16:creationId xmlns:a16="http://schemas.microsoft.com/office/drawing/2014/main" id="{874337CA-7926-4C86-826B-CF2C45C13DE4}"/>
            </a:ext>
          </a:extLst>
        </xdr:cNvPr>
        <xdr:cNvSpPr txBox="1"/>
      </xdr:nvSpPr>
      <xdr:spPr>
        <a:xfrm>
          <a:off x="1496227" y="17550058"/>
          <a:ext cx="1255060" cy="489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Fault</a:t>
          </a:r>
          <a:r>
            <a:rPr lang="en-GB" sz="900" b="0" baseline="0">
              <a:solidFill>
                <a:sysClr val="windowText" lastClr="000000"/>
              </a:solidFill>
              <a:latin typeface="Arial" panose="020B0604020202020204" pitchFamily="34" charset="0"/>
              <a:cs typeface="Arial" panose="020B0604020202020204" pitchFamily="34" charset="0"/>
            </a:rPr>
            <a:t> record</a:t>
          </a:r>
        </a:p>
        <a:p>
          <a:pPr algn="l"/>
          <a:r>
            <a:rPr lang="en-GB" sz="900" b="0" baseline="0">
              <a:solidFill>
                <a:sysClr val="windowText" lastClr="000000"/>
              </a:solidFill>
              <a:latin typeface="Arial" panose="020B0604020202020204" pitchFamily="34" charset="0"/>
              <a:cs typeface="Arial" panose="020B0604020202020204" pitchFamily="34" charset="0"/>
            </a:rPr>
            <a:t>Warning lamb On</a:t>
          </a:r>
          <a:endParaRPr lang="en-GB" sz="900" b="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1</xdr:col>
      <xdr:colOff>160333</xdr:colOff>
      <xdr:row>142</xdr:row>
      <xdr:rowOff>139211</xdr:rowOff>
    </xdr:from>
    <xdr:to>
      <xdr:col>4</xdr:col>
      <xdr:colOff>285751</xdr:colOff>
      <xdr:row>145</xdr:row>
      <xdr:rowOff>114300</xdr:rowOff>
    </xdr:to>
    <xdr:sp macro="" textlink="">
      <xdr:nvSpPr>
        <xdr:cNvPr id="68" name="TextBox 67">
          <a:extLst>
            <a:ext uri="{FF2B5EF4-FFF2-40B4-BE49-F238E27FC236}">
              <a16:creationId xmlns:a16="http://schemas.microsoft.com/office/drawing/2014/main" id="{01579AE9-6791-4991-B837-3B4C23F3DFEA}"/>
            </a:ext>
          </a:extLst>
        </xdr:cNvPr>
        <xdr:cNvSpPr txBox="1"/>
      </xdr:nvSpPr>
      <xdr:spPr>
        <a:xfrm>
          <a:off x="541333" y="21999086"/>
          <a:ext cx="1268418" cy="460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GB" sz="900" b="0" baseline="0">
              <a:solidFill>
                <a:schemeClr val="dk1"/>
              </a:solidFill>
              <a:effectLst/>
              <a:latin typeface="Arial" panose="020B0604020202020204" pitchFamily="34" charset="0"/>
              <a:ea typeface="+mn-ea"/>
              <a:cs typeface="Arial" panose="020B0604020202020204" pitchFamily="34" charset="0"/>
            </a:rPr>
            <a:t>System Fault</a:t>
          </a:r>
          <a:endParaRPr lang="en-US" sz="900">
            <a:effectLst/>
            <a:latin typeface="Arial" panose="020B0604020202020204" pitchFamily="34" charset="0"/>
            <a:cs typeface="Arial" panose="020B0604020202020204" pitchFamily="34" charset="0"/>
          </a:endParaRPr>
        </a:p>
        <a:p>
          <a:pPr eaLnBrk="1" fontAlgn="auto" latinLnBrk="0" hangingPunct="1"/>
          <a:r>
            <a:rPr lang="en-GB" sz="900" b="0" baseline="0">
              <a:solidFill>
                <a:schemeClr val="dk1"/>
              </a:solidFill>
              <a:effectLst/>
              <a:latin typeface="Arial" panose="020B0604020202020204" pitchFamily="34" charset="0"/>
              <a:ea typeface="+mn-ea"/>
              <a:cs typeface="Arial" panose="020B0604020202020204" pitchFamily="34" charset="0"/>
            </a:rPr>
            <a:t>Power On Cycle</a:t>
          </a:r>
          <a:endParaRPr lang="en-US" sz="900">
            <a:effectLst/>
            <a:latin typeface="Arial" panose="020B0604020202020204" pitchFamily="34" charset="0"/>
            <a:cs typeface="Arial" panose="020B0604020202020204" pitchFamily="34" charset="0"/>
          </a:endParaRPr>
        </a:p>
      </xdr:txBody>
    </xdr:sp>
    <xdr:clientData/>
  </xdr:twoCellAnchor>
  <xdr:twoCellAnchor>
    <xdr:from>
      <xdr:col>5</xdr:col>
      <xdr:colOff>57756</xdr:colOff>
      <xdr:row>137</xdr:row>
      <xdr:rowOff>1</xdr:rowOff>
    </xdr:from>
    <xdr:to>
      <xdr:col>11</xdr:col>
      <xdr:colOff>197827</xdr:colOff>
      <xdr:row>138</xdr:row>
      <xdr:rowOff>73271</xdr:rowOff>
    </xdr:to>
    <xdr:sp macro="" textlink="">
      <xdr:nvSpPr>
        <xdr:cNvPr id="69" name="TextBox 68">
          <a:extLst>
            <a:ext uri="{FF2B5EF4-FFF2-40B4-BE49-F238E27FC236}">
              <a16:creationId xmlns:a16="http://schemas.microsoft.com/office/drawing/2014/main" id="{64180FF9-9294-4DAE-9844-EDA39D8523E3}"/>
            </a:ext>
          </a:extLst>
        </xdr:cNvPr>
        <xdr:cNvSpPr txBox="1"/>
      </xdr:nvSpPr>
      <xdr:spPr>
        <a:xfrm>
          <a:off x="1962756" y="21050251"/>
          <a:ext cx="2426071" cy="235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GB" sz="900" b="0" baseline="0">
              <a:solidFill>
                <a:schemeClr val="dk1"/>
              </a:solidFill>
              <a:effectLst/>
              <a:latin typeface="Arial" panose="020B0604020202020204" pitchFamily="34" charset="0"/>
              <a:ea typeface="+mn-ea"/>
              <a:cs typeface="Arial" panose="020B0604020202020204" pitchFamily="34" charset="0"/>
            </a:rPr>
            <a:t>Power state</a:t>
          </a:r>
          <a:endParaRPr lang="en-US" sz="900">
            <a:effectLst/>
            <a:latin typeface="Arial" panose="020B0604020202020204" pitchFamily="34" charset="0"/>
            <a:cs typeface="Arial" panose="020B0604020202020204" pitchFamily="34" charset="0"/>
          </a:endParaRPr>
        </a:p>
      </xdr:txBody>
    </xdr:sp>
    <xdr:clientData/>
  </xdr:twoCellAnchor>
  <xdr:twoCellAnchor>
    <xdr:from>
      <xdr:col>1</xdr:col>
      <xdr:colOff>336179</xdr:colOff>
      <xdr:row>137</xdr:row>
      <xdr:rowOff>80597</xdr:rowOff>
    </xdr:from>
    <xdr:to>
      <xdr:col>3</xdr:col>
      <xdr:colOff>278423</xdr:colOff>
      <xdr:row>139</xdr:row>
      <xdr:rowOff>124558</xdr:rowOff>
    </xdr:to>
    <xdr:sp macro="" textlink="">
      <xdr:nvSpPr>
        <xdr:cNvPr id="70" name="TextBox 69">
          <a:extLst>
            <a:ext uri="{FF2B5EF4-FFF2-40B4-BE49-F238E27FC236}">
              <a16:creationId xmlns:a16="http://schemas.microsoft.com/office/drawing/2014/main" id="{51ED31BF-E2AC-4AF8-9709-5E21669741E9}"/>
            </a:ext>
          </a:extLst>
        </xdr:cNvPr>
        <xdr:cNvSpPr txBox="1"/>
      </xdr:nvSpPr>
      <xdr:spPr>
        <a:xfrm>
          <a:off x="717179" y="21130847"/>
          <a:ext cx="704244" cy="367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900" b="0" baseline="0">
              <a:solidFill>
                <a:schemeClr val="dk1"/>
              </a:solidFill>
              <a:effectLst/>
              <a:latin typeface="Arial" panose="020B0604020202020204" pitchFamily="34" charset="0"/>
              <a:ea typeface="+mn-ea"/>
              <a:cs typeface="Arial" panose="020B0604020202020204" pitchFamily="34" charset="0"/>
            </a:rPr>
            <a:t>ECU Off</a:t>
          </a:r>
          <a:endParaRPr lang="en-US" sz="900">
            <a:effectLst/>
            <a:latin typeface="Arial" panose="020B0604020202020204" pitchFamily="34" charset="0"/>
            <a:cs typeface="Arial" panose="020B0604020202020204" pitchFamily="34" charset="0"/>
          </a:endParaRPr>
        </a:p>
      </xdr:txBody>
    </xdr:sp>
    <xdr:clientData/>
  </xdr:twoCellAnchor>
  <xdr:twoCellAnchor>
    <xdr:from>
      <xdr:col>8</xdr:col>
      <xdr:colOff>290473</xdr:colOff>
      <xdr:row>141</xdr:row>
      <xdr:rowOff>72164</xdr:rowOff>
    </xdr:from>
    <xdr:to>
      <xdr:col>11</xdr:col>
      <xdr:colOff>199820</xdr:colOff>
      <xdr:row>143</xdr:row>
      <xdr:rowOff>17858</xdr:rowOff>
    </xdr:to>
    <xdr:sp macro="" textlink="">
      <xdr:nvSpPr>
        <xdr:cNvPr id="71" name="TextBox 70">
          <a:extLst>
            <a:ext uri="{FF2B5EF4-FFF2-40B4-BE49-F238E27FC236}">
              <a16:creationId xmlns:a16="http://schemas.microsoft.com/office/drawing/2014/main" id="{6FE3916D-D6E4-40FB-AA11-C34B9C3A9594}"/>
            </a:ext>
          </a:extLst>
        </xdr:cNvPr>
        <xdr:cNvSpPr txBox="1"/>
      </xdr:nvSpPr>
      <xdr:spPr>
        <a:xfrm>
          <a:off x="3338473" y="21770114"/>
          <a:ext cx="1052347" cy="269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baseline="0">
              <a:solidFill>
                <a:sysClr val="windowText" lastClr="000000"/>
              </a:solidFill>
              <a:latin typeface="Arial" panose="020B0604020202020204" pitchFamily="34" charset="0"/>
              <a:cs typeface="Arial" panose="020B0604020202020204" pitchFamily="34" charset="0"/>
            </a:rPr>
            <a:t>ECU mode</a:t>
          </a:r>
        </a:p>
      </xdr:txBody>
    </xdr:sp>
    <xdr:clientData/>
  </xdr:twoCellAnchor>
  <xdr:twoCellAnchor>
    <xdr:from>
      <xdr:col>7</xdr:col>
      <xdr:colOff>207365</xdr:colOff>
      <xdr:row>148</xdr:row>
      <xdr:rowOff>159411</xdr:rowOff>
    </xdr:from>
    <xdr:to>
      <xdr:col>10</xdr:col>
      <xdr:colOff>55793</xdr:colOff>
      <xdr:row>151</xdr:row>
      <xdr:rowOff>123624</xdr:rowOff>
    </xdr:to>
    <xdr:sp macro="" textlink="">
      <xdr:nvSpPr>
        <xdr:cNvPr id="72" name="TextBox 71">
          <a:extLst>
            <a:ext uri="{FF2B5EF4-FFF2-40B4-BE49-F238E27FC236}">
              <a16:creationId xmlns:a16="http://schemas.microsoft.com/office/drawing/2014/main" id="{A7FE5311-99AC-4DCE-96C7-43926C4A12E7}"/>
            </a:ext>
          </a:extLst>
        </xdr:cNvPr>
        <xdr:cNvSpPr txBox="1"/>
      </xdr:nvSpPr>
      <xdr:spPr>
        <a:xfrm>
          <a:off x="2874365" y="22990836"/>
          <a:ext cx="991428" cy="449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PSDiag</a:t>
          </a:r>
        </a:p>
      </xdr:txBody>
    </xdr:sp>
    <xdr:clientData/>
  </xdr:twoCellAnchor>
  <xdr:twoCellAnchor>
    <xdr:from>
      <xdr:col>3</xdr:col>
      <xdr:colOff>277129</xdr:colOff>
      <xdr:row>148</xdr:row>
      <xdr:rowOff>140934</xdr:rowOff>
    </xdr:from>
    <xdr:to>
      <xdr:col>5</xdr:col>
      <xdr:colOff>247821</xdr:colOff>
      <xdr:row>151</xdr:row>
      <xdr:rowOff>105147</xdr:rowOff>
    </xdr:to>
    <xdr:sp macro="" textlink="">
      <xdr:nvSpPr>
        <xdr:cNvPr id="73" name="TextBox 72">
          <a:extLst>
            <a:ext uri="{FF2B5EF4-FFF2-40B4-BE49-F238E27FC236}">
              <a16:creationId xmlns:a16="http://schemas.microsoft.com/office/drawing/2014/main" id="{2337244E-A0BC-433E-ACD6-82A87A2398D7}"/>
            </a:ext>
          </a:extLst>
        </xdr:cNvPr>
        <xdr:cNvSpPr txBox="1"/>
      </xdr:nvSpPr>
      <xdr:spPr>
        <a:xfrm>
          <a:off x="1420129" y="22972359"/>
          <a:ext cx="732692" cy="449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PSDiag</a:t>
          </a:r>
        </a:p>
      </xdr:txBody>
    </xdr:sp>
    <xdr:clientData/>
  </xdr:twoCellAnchor>
  <xdr:twoCellAnchor>
    <xdr:from>
      <xdr:col>0</xdr:col>
      <xdr:colOff>300403</xdr:colOff>
      <xdr:row>197</xdr:row>
      <xdr:rowOff>73270</xdr:rowOff>
    </xdr:from>
    <xdr:to>
      <xdr:col>5</xdr:col>
      <xdr:colOff>104774</xdr:colOff>
      <xdr:row>203</xdr:row>
      <xdr:rowOff>19050</xdr:rowOff>
    </xdr:to>
    <xdr:sp macro="" textlink="">
      <xdr:nvSpPr>
        <xdr:cNvPr id="74" name="TextBox 73">
          <a:extLst>
            <a:ext uri="{FF2B5EF4-FFF2-40B4-BE49-F238E27FC236}">
              <a16:creationId xmlns:a16="http://schemas.microsoft.com/office/drawing/2014/main" id="{2D4BBB74-8DCB-4E1E-B85E-740029905E3A}"/>
            </a:ext>
          </a:extLst>
        </xdr:cNvPr>
        <xdr:cNvSpPr txBox="1"/>
      </xdr:nvSpPr>
      <xdr:spPr>
        <a:xfrm>
          <a:off x="300403" y="26790895"/>
          <a:ext cx="1709371" cy="917330"/>
        </a:xfrm>
        <a:prstGeom prst="rect">
          <a:avLst/>
        </a:prstGeom>
        <a:noFill/>
        <a:ln w="9525" cmpd="sng">
          <a:noFill/>
        </a:ln>
        <a:effectLst/>
      </xdr:spPr>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rPr>
            <a:t>ECU off,</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rPr>
            <a:t>Bus-off condtion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rPr>
            <a:t>Wrong Addressing mode, session, data length</a:t>
          </a:r>
        </a:p>
      </xdr:txBody>
    </xdr:sp>
    <xdr:clientData/>
  </xdr:twoCellAnchor>
  <xdr:twoCellAnchor>
    <xdr:from>
      <xdr:col>2</xdr:col>
      <xdr:colOff>76200</xdr:colOff>
      <xdr:row>197</xdr:row>
      <xdr:rowOff>29308</xdr:rowOff>
    </xdr:from>
    <xdr:to>
      <xdr:col>13</xdr:col>
      <xdr:colOff>197515</xdr:colOff>
      <xdr:row>217</xdr:row>
      <xdr:rowOff>0</xdr:rowOff>
    </xdr:to>
    <xdr:grpSp>
      <xdr:nvGrpSpPr>
        <xdr:cNvPr id="75" name="Group 74">
          <a:extLst>
            <a:ext uri="{FF2B5EF4-FFF2-40B4-BE49-F238E27FC236}">
              <a16:creationId xmlns:a16="http://schemas.microsoft.com/office/drawing/2014/main" id="{7D91F3B9-0C70-41C5-8BE6-2DDCDCA87E4F}"/>
            </a:ext>
          </a:extLst>
        </xdr:cNvPr>
        <xdr:cNvGrpSpPr/>
      </xdr:nvGrpSpPr>
      <xdr:grpSpPr>
        <a:xfrm>
          <a:off x="853440" y="34410748"/>
          <a:ext cx="4396135" cy="3315872"/>
          <a:chOff x="838200" y="23927533"/>
          <a:chExt cx="4312315" cy="3090495"/>
        </a:xfrm>
      </xdr:grpSpPr>
      <xdr:sp macro="" textlink="">
        <xdr:nvSpPr>
          <xdr:cNvPr id="76" name="Flowchart: Process 75">
            <a:extLst>
              <a:ext uri="{FF2B5EF4-FFF2-40B4-BE49-F238E27FC236}">
                <a16:creationId xmlns:a16="http://schemas.microsoft.com/office/drawing/2014/main" id="{7E6ED186-AA3C-44F7-B1E0-7893C80D2708}"/>
              </a:ext>
            </a:extLst>
          </xdr:cNvPr>
          <xdr:cNvSpPr/>
        </xdr:nvSpPr>
        <xdr:spPr>
          <a:xfrm>
            <a:off x="2187826" y="24765489"/>
            <a:ext cx="1524439" cy="1336373"/>
          </a:xfrm>
          <a:prstGeom prst="flowChartProcess">
            <a:avLst/>
          </a:prstGeom>
          <a:solidFill>
            <a:sysClr val="window" lastClr="FFFFFF"/>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b="1">
                <a:solidFill>
                  <a:schemeClr val="dk1"/>
                </a:solidFill>
                <a:effectLst/>
                <a:latin typeface="Arial" panose="020B0604020202020204" pitchFamily="34" charset="0"/>
                <a:ea typeface="+mn-ea"/>
                <a:cs typeface="Arial" panose="020B0604020202020204" pitchFamily="34" charset="0"/>
              </a:rPr>
              <a:t>DSM</a:t>
            </a:r>
            <a:endParaRPr lang="en-US" sz="900" b="1">
              <a:effectLst/>
              <a:latin typeface="Arial" panose="020B0604020202020204" pitchFamily="34" charset="0"/>
              <a:cs typeface="Arial" panose="020B0604020202020204" pitchFamily="34" charset="0"/>
            </a:endParaRPr>
          </a:p>
        </xdr:txBody>
      </xdr:sp>
      <xdr:sp macro="" textlink="">
        <xdr:nvSpPr>
          <xdr:cNvPr id="77" name="Right Arrow 47">
            <a:extLst>
              <a:ext uri="{FF2B5EF4-FFF2-40B4-BE49-F238E27FC236}">
                <a16:creationId xmlns:a16="http://schemas.microsoft.com/office/drawing/2014/main" id="{3039BF58-6820-46A9-BA67-3A382920B752}"/>
              </a:ext>
            </a:extLst>
          </xdr:cNvPr>
          <xdr:cNvSpPr/>
        </xdr:nvSpPr>
        <xdr:spPr>
          <a:xfrm>
            <a:off x="1616325" y="24910425"/>
            <a:ext cx="466725" cy="286882"/>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78" name="Right Arrow 50">
            <a:extLst>
              <a:ext uri="{FF2B5EF4-FFF2-40B4-BE49-F238E27FC236}">
                <a16:creationId xmlns:a16="http://schemas.microsoft.com/office/drawing/2014/main" id="{328C7FFD-87B9-4C94-8A05-219D6597C02C}"/>
              </a:ext>
            </a:extLst>
          </xdr:cNvPr>
          <xdr:cNvSpPr/>
        </xdr:nvSpPr>
        <xdr:spPr>
          <a:xfrm rot="5400000">
            <a:off x="2113054" y="24306607"/>
            <a:ext cx="505329"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79" name="Right Arrow 54">
            <a:extLst>
              <a:ext uri="{FF2B5EF4-FFF2-40B4-BE49-F238E27FC236}">
                <a16:creationId xmlns:a16="http://schemas.microsoft.com/office/drawing/2014/main" id="{57B6746F-F445-412D-9549-B2BFDA3692F5}"/>
              </a:ext>
            </a:extLst>
          </xdr:cNvPr>
          <xdr:cNvSpPr/>
        </xdr:nvSpPr>
        <xdr:spPr>
          <a:xfrm>
            <a:off x="3875607" y="25241250"/>
            <a:ext cx="466725" cy="333375"/>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80" name="Right Arrow 57">
            <a:extLst>
              <a:ext uri="{FF2B5EF4-FFF2-40B4-BE49-F238E27FC236}">
                <a16:creationId xmlns:a16="http://schemas.microsoft.com/office/drawing/2014/main" id="{976F0BEE-5A30-468C-B825-E5BCC0667303}"/>
              </a:ext>
            </a:extLst>
          </xdr:cNvPr>
          <xdr:cNvSpPr/>
        </xdr:nvSpPr>
        <xdr:spPr>
          <a:xfrm rot="18881820">
            <a:off x="2017947" y="26248930"/>
            <a:ext cx="362430"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81" name="Right Arrow 58">
            <a:extLst>
              <a:ext uri="{FF2B5EF4-FFF2-40B4-BE49-F238E27FC236}">
                <a16:creationId xmlns:a16="http://schemas.microsoft.com/office/drawing/2014/main" id="{5212433A-A02E-43A2-8098-8D2E183BA8DA}"/>
              </a:ext>
            </a:extLst>
          </xdr:cNvPr>
          <xdr:cNvSpPr/>
        </xdr:nvSpPr>
        <xdr:spPr>
          <a:xfrm rot="2719450">
            <a:off x="3903616" y="25920487"/>
            <a:ext cx="337439" cy="280919"/>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82" name="TextBox 81">
            <a:extLst>
              <a:ext uri="{FF2B5EF4-FFF2-40B4-BE49-F238E27FC236}">
                <a16:creationId xmlns:a16="http://schemas.microsoft.com/office/drawing/2014/main" id="{2A9DA8A2-88CD-4D98-ABB5-00B805D6F22E}"/>
              </a:ext>
            </a:extLst>
          </xdr:cNvPr>
          <xdr:cNvSpPr txBox="1"/>
        </xdr:nvSpPr>
        <xdr:spPr>
          <a:xfrm>
            <a:off x="2486757" y="23927533"/>
            <a:ext cx="2190018" cy="888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dk1"/>
                </a:solidFill>
                <a:effectLst/>
                <a:latin typeface="Arial" panose="020B0604020202020204" pitchFamily="34" charset="0"/>
                <a:ea typeface="+mn-ea"/>
                <a:cs typeface="Arial" panose="020B0604020202020204" pitchFamily="34" charset="0"/>
              </a:rPr>
              <a:t>Addressing Mode</a:t>
            </a:r>
            <a:endParaRPr lang="en-US" sz="900">
              <a:effectLst/>
              <a:latin typeface="Arial" panose="020B0604020202020204" pitchFamily="34" charset="0"/>
              <a:cs typeface="Arial" panose="020B0604020202020204" pitchFamily="34" charset="0"/>
            </a:endParaRPr>
          </a:p>
          <a:p>
            <a:r>
              <a:rPr lang="en-US" sz="900">
                <a:solidFill>
                  <a:schemeClr val="dk1"/>
                </a:solidFill>
                <a:effectLst/>
                <a:latin typeface="Arial" panose="020B0604020202020204" pitchFamily="34" charset="0"/>
                <a:ea typeface="+mn-ea"/>
                <a:cs typeface="Arial" panose="020B0604020202020204" pitchFamily="34" charset="0"/>
              </a:rPr>
              <a:t>Supported session</a:t>
            </a:r>
            <a:endParaRPr lang="en-US" sz="900">
              <a:effectLst/>
              <a:latin typeface="Arial" panose="020B0604020202020204" pitchFamily="34" charset="0"/>
              <a:cs typeface="Arial" panose="020B0604020202020204" pitchFamily="34" charset="0"/>
            </a:endParaRPr>
          </a:p>
          <a:p>
            <a:r>
              <a:rPr lang="vi-VN" sz="900" b="0" baseline="0">
                <a:solidFill>
                  <a:schemeClr val="dk1"/>
                </a:solidFill>
                <a:effectLst/>
                <a:latin typeface="Arial" panose="020B0604020202020204" pitchFamily="34" charset="0"/>
                <a:ea typeface="+mn-ea"/>
                <a:cs typeface="Arial" panose="020B0604020202020204" pitchFamily="34" charset="0"/>
              </a:rPr>
              <a:t>Security access</a:t>
            </a:r>
            <a:r>
              <a:rPr lang="en-US" sz="900" b="0" baseline="0">
                <a:solidFill>
                  <a:schemeClr val="dk1"/>
                </a:solidFill>
                <a:effectLst/>
                <a:latin typeface="Arial" panose="020B0604020202020204" pitchFamily="34" charset="0"/>
                <a:ea typeface="+mn-ea"/>
                <a:cs typeface="Arial" panose="020B0604020202020204" pitchFamily="34" charset="0"/>
              </a:rPr>
              <a:t> =&gt; double check</a:t>
            </a:r>
            <a:endParaRPr lang="en-US" sz="900" b="0">
              <a:effectLst/>
              <a:latin typeface="Arial" panose="020B0604020202020204" pitchFamily="34" charset="0"/>
              <a:cs typeface="Arial" panose="020B0604020202020204" pitchFamily="34" charset="0"/>
            </a:endParaRPr>
          </a:p>
          <a:p>
            <a:r>
              <a:rPr lang="en-US" sz="900" baseline="0">
                <a:solidFill>
                  <a:schemeClr val="dk1"/>
                </a:solidFill>
                <a:effectLst/>
                <a:latin typeface="Arial" panose="020B0604020202020204" pitchFamily="34" charset="0"/>
                <a:ea typeface="+mn-ea"/>
                <a:cs typeface="Arial" panose="020B0604020202020204" pitchFamily="34" charset="0"/>
              </a:rPr>
              <a:t>Data l</a:t>
            </a:r>
            <a:r>
              <a:rPr lang="vi-VN" sz="900" baseline="0">
                <a:solidFill>
                  <a:schemeClr val="dk1"/>
                </a:solidFill>
                <a:effectLst/>
                <a:latin typeface="Arial" panose="020B0604020202020204" pitchFamily="34" charset="0"/>
                <a:ea typeface="+mn-ea"/>
                <a:cs typeface="Arial" panose="020B0604020202020204" pitchFamily="34" charset="0"/>
              </a:rPr>
              <a:t>ength</a:t>
            </a:r>
            <a:endParaRPr lang="en-US" sz="900" baseline="0">
              <a:solidFill>
                <a:schemeClr val="dk1"/>
              </a:solidFill>
              <a:effectLst/>
              <a:latin typeface="Arial" panose="020B0604020202020204" pitchFamily="34" charset="0"/>
              <a:ea typeface="+mn-ea"/>
              <a:cs typeface="Arial" panose="020B0604020202020204" pitchFamily="34" charset="0"/>
            </a:endParaRPr>
          </a:p>
        </xdr:txBody>
      </xdr:sp>
      <xdr:sp macro="" textlink="">
        <xdr:nvSpPr>
          <xdr:cNvPr id="83" name="TextBox 82">
            <a:extLst>
              <a:ext uri="{FF2B5EF4-FFF2-40B4-BE49-F238E27FC236}">
                <a16:creationId xmlns:a16="http://schemas.microsoft.com/office/drawing/2014/main" id="{F6C1DC6A-81AF-43F0-A1D9-46045B2B63A0}"/>
              </a:ext>
            </a:extLst>
          </xdr:cNvPr>
          <xdr:cNvSpPr txBox="1"/>
        </xdr:nvSpPr>
        <xdr:spPr>
          <a:xfrm>
            <a:off x="3908818" y="24970888"/>
            <a:ext cx="1241697" cy="531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a:latin typeface="Arial" panose="020B0604020202020204" pitchFamily="34" charset="0"/>
                <a:cs typeface="Arial" panose="020B0604020202020204" pitchFamily="34" charset="0"/>
              </a:rPr>
              <a:t>EDR</a:t>
            </a:r>
            <a:r>
              <a:rPr lang="en-US" sz="900" baseline="0">
                <a:latin typeface="Arial" panose="020B0604020202020204" pitchFamily="34" charset="0"/>
                <a:cs typeface="Arial" panose="020B0604020202020204" pitchFamily="34" charset="0"/>
              </a:rPr>
              <a:t> report</a:t>
            </a:r>
            <a:r>
              <a:rPr lang="en-US" sz="900">
                <a:latin typeface="Arial" panose="020B0604020202020204" pitchFamily="34" charset="0"/>
                <a:cs typeface="Arial" panose="020B0604020202020204" pitchFamily="34" charset="0"/>
              </a:rPr>
              <a:t> data</a:t>
            </a:r>
          </a:p>
        </xdr:txBody>
      </xdr:sp>
      <xdr:sp macro="" textlink="">
        <xdr:nvSpPr>
          <xdr:cNvPr id="84" name="TextBox 83">
            <a:extLst>
              <a:ext uri="{FF2B5EF4-FFF2-40B4-BE49-F238E27FC236}">
                <a16:creationId xmlns:a16="http://schemas.microsoft.com/office/drawing/2014/main" id="{90926582-C3FE-4182-B275-01E5D7055B53}"/>
              </a:ext>
            </a:extLst>
          </xdr:cNvPr>
          <xdr:cNvSpPr txBox="1"/>
        </xdr:nvSpPr>
        <xdr:spPr>
          <a:xfrm>
            <a:off x="3717624" y="26300746"/>
            <a:ext cx="1426915" cy="578804"/>
          </a:xfrm>
          <a:prstGeom prst="rect">
            <a:avLst/>
          </a:prstGeom>
          <a:noFill/>
          <a:ln w="9525" cmpd="sng">
            <a:noFill/>
          </a:ln>
          <a:effectLst/>
        </xdr:spPr>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rPr>
              <a:t>DSM not response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rPr>
              <a:t>DSM response NRC</a:t>
            </a:r>
          </a:p>
        </xdr:txBody>
      </xdr:sp>
      <xdr:sp macro="" textlink="">
        <xdr:nvSpPr>
          <xdr:cNvPr id="85" name="TextBox 84">
            <a:extLst>
              <a:ext uri="{FF2B5EF4-FFF2-40B4-BE49-F238E27FC236}">
                <a16:creationId xmlns:a16="http://schemas.microsoft.com/office/drawing/2014/main" id="{81795A60-80F5-4FE9-A901-CC140E9F7594}"/>
              </a:ext>
            </a:extLst>
          </xdr:cNvPr>
          <xdr:cNvSpPr txBox="1"/>
        </xdr:nvSpPr>
        <xdr:spPr>
          <a:xfrm>
            <a:off x="838200" y="25213408"/>
            <a:ext cx="1011115" cy="1804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a:latin typeface="Arial" panose="020B0604020202020204" pitchFamily="34" charset="0"/>
                <a:cs typeface="Arial" panose="020B0604020202020204" pitchFamily="34" charset="0"/>
              </a:rPr>
              <a:t>Tester request</a:t>
            </a:r>
          </a:p>
        </xdr:txBody>
      </xdr:sp>
      <xdr:sp macro="" textlink="">
        <xdr:nvSpPr>
          <xdr:cNvPr id="86" name="TextBox 85">
            <a:extLst>
              <a:ext uri="{FF2B5EF4-FFF2-40B4-BE49-F238E27FC236}">
                <a16:creationId xmlns:a16="http://schemas.microsoft.com/office/drawing/2014/main" id="{23357AA5-32C1-4BF9-A60A-66876AE542A4}"/>
              </a:ext>
            </a:extLst>
          </xdr:cNvPr>
          <xdr:cNvSpPr txBox="1"/>
        </xdr:nvSpPr>
        <xdr:spPr>
          <a:xfrm>
            <a:off x="2119980" y="26525358"/>
            <a:ext cx="1432845" cy="345991"/>
          </a:xfrm>
          <a:prstGeom prst="rect">
            <a:avLst/>
          </a:prstGeom>
          <a:noFill/>
          <a:ln w="9525" cmpd="sng">
            <a:noFill/>
          </a:ln>
          <a:effectLst/>
        </xdr:spPr>
        <xdr:txBody>
          <a:bodyPr vertOverflow="clip" horzOverflow="clip" wrap="square" rtlCol="0" anchor="t"/>
          <a:lstStyle/>
          <a:p>
            <a:r>
              <a:rPr lang="en-US" sz="900">
                <a:effectLst/>
                <a:latin typeface="Arial" panose="020B0604020202020204" pitchFamily="34" charset="0"/>
                <a:ea typeface="+mn-ea"/>
                <a:cs typeface="Arial" panose="020B0604020202020204" pitchFamily="34" charset="0"/>
              </a:rPr>
              <a:t>EDR record</a:t>
            </a:r>
            <a:r>
              <a:rPr lang="en-US" sz="900" baseline="0">
                <a:effectLst/>
                <a:latin typeface="Arial" panose="020B0604020202020204" pitchFamily="34" charset="0"/>
                <a:ea typeface="+mn-ea"/>
                <a:cs typeface="Arial" panose="020B0604020202020204" pitchFamily="34" charset="0"/>
              </a:rPr>
              <a:t> complete</a:t>
            </a:r>
            <a:endParaRPr lang="en-US" sz="900">
              <a:effectLst/>
              <a:latin typeface="Arial" panose="020B0604020202020204" pitchFamily="34" charset="0"/>
              <a:cs typeface="Arial" panose="020B0604020202020204" pitchFamily="34" charset="0"/>
            </a:endParaRPr>
          </a:p>
        </xdr:txBody>
      </xdr:sp>
    </xdr:grpSp>
    <xdr:clientData/>
  </xdr:twoCellAnchor>
  <xdr:twoCellAnchor>
    <xdr:from>
      <xdr:col>0</xdr:col>
      <xdr:colOff>0</xdr:colOff>
      <xdr:row>5</xdr:row>
      <xdr:rowOff>83705</xdr:rowOff>
    </xdr:from>
    <xdr:to>
      <xdr:col>11</xdr:col>
      <xdr:colOff>358587</xdr:colOff>
      <xdr:row>20</xdr:row>
      <xdr:rowOff>11206</xdr:rowOff>
    </xdr:to>
    <xdr:grpSp>
      <xdr:nvGrpSpPr>
        <xdr:cNvPr id="87" name="Group 86">
          <a:extLst>
            <a:ext uri="{FF2B5EF4-FFF2-40B4-BE49-F238E27FC236}">
              <a16:creationId xmlns:a16="http://schemas.microsoft.com/office/drawing/2014/main" id="{A0EC1526-D8C7-4CA1-8830-B785FA14EC9C}"/>
            </a:ext>
          </a:extLst>
        </xdr:cNvPr>
        <xdr:cNvGrpSpPr/>
      </xdr:nvGrpSpPr>
      <xdr:grpSpPr>
        <a:xfrm>
          <a:off x="0" y="929525"/>
          <a:ext cx="4633407" cy="2556401"/>
          <a:chOff x="0" y="3055722"/>
          <a:chExt cx="4726195" cy="2435161"/>
        </a:xfrm>
      </xdr:grpSpPr>
      <xdr:grpSp>
        <xdr:nvGrpSpPr>
          <xdr:cNvPr id="88" name="Group 87">
            <a:extLst>
              <a:ext uri="{FF2B5EF4-FFF2-40B4-BE49-F238E27FC236}">
                <a16:creationId xmlns:a16="http://schemas.microsoft.com/office/drawing/2014/main" id="{E079314F-7006-4D94-A41A-17AC54783537}"/>
              </a:ext>
            </a:extLst>
          </xdr:cNvPr>
          <xdr:cNvGrpSpPr/>
        </xdr:nvGrpSpPr>
        <xdr:grpSpPr>
          <a:xfrm>
            <a:off x="0" y="3055722"/>
            <a:ext cx="4726195" cy="1660891"/>
            <a:chOff x="0" y="3447928"/>
            <a:chExt cx="4726195" cy="1660891"/>
          </a:xfrm>
        </xdr:grpSpPr>
        <xdr:sp macro="" textlink="">
          <xdr:nvSpPr>
            <xdr:cNvPr id="90" name="Flowchart: Process 89">
              <a:extLst>
                <a:ext uri="{FF2B5EF4-FFF2-40B4-BE49-F238E27FC236}">
                  <a16:creationId xmlns:a16="http://schemas.microsoft.com/office/drawing/2014/main" id="{91721D14-EBC1-48A3-8131-124BD4640AE8}"/>
                </a:ext>
              </a:extLst>
            </xdr:cNvPr>
            <xdr:cNvSpPr/>
          </xdr:nvSpPr>
          <xdr:spPr>
            <a:xfrm>
              <a:off x="219075" y="3781959"/>
              <a:ext cx="2686660" cy="916633"/>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900" b="1">
                  <a:latin typeface="Arial" panose="020B0604020202020204" pitchFamily="34" charset="0"/>
                  <a:cs typeface="Arial" panose="020B0604020202020204" pitchFamily="34" charset="0"/>
                </a:rPr>
                <a:t>CAN</a:t>
              </a:r>
            </a:p>
          </xdr:txBody>
        </xdr:sp>
        <xdr:sp macro="" textlink="">
          <xdr:nvSpPr>
            <xdr:cNvPr id="91" name="Flowchart: Process 90">
              <a:extLst>
                <a:ext uri="{FF2B5EF4-FFF2-40B4-BE49-F238E27FC236}">
                  <a16:creationId xmlns:a16="http://schemas.microsoft.com/office/drawing/2014/main" id="{6756F2A4-7E27-48F3-98FF-059B53D6D9C3}"/>
                </a:ext>
              </a:extLst>
            </xdr:cNvPr>
            <xdr:cNvSpPr/>
          </xdr:nvSpPr>
          <xdr:spPr>
            <a:xfrm>
              <a:off x="4482320" y="4136255"/>
              <a:ext cx="243875" cy="195312"/>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xnSp macro="">
          <xdr:nvCxnSpPr>
            <xdr:cNvPr id="92" name="Straight Arrow Connector 91">
              <a:extLst>
                <a:ext uri="{FF2B5EF4-FFF2-40B4-BE49-F238E27FC236}">
                  <a16:creationId xmlns:a16="http://schemas.microsoft.com/office/drawing/2014/main" id="{363A0232-D78B-4ECD-894C-6A15FC9A5A5A}"/>
                </a:ext>
              </a:extLst>
            </xdr:cNvPr>
            <xdr:cNvCxnSpPr>
              <a:stCxn id="90" idx="3"/>
              <a:endCxn id="91" idx="1"/>
            </xdr:cNvCxnSpPr>
          </xdr:nvCxnSpPr>
          <xdr:spPr>
            <a:xfrm flipV="1">
              <a:off x="2905735" y="4233911"/>
              <a:ext cx="1576585" cy="6364"/>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3" name="Rounded Rectangle 50">
              <a:extLst>
                <a:ext uri="{FF2B5EF4-FFF2-40B4-BE49-F238E27FC236}">
                  <a16:creationId xmlns:a16="http://schemas.microsoft.com/office/drawing/2014/main" id="{C5AABFB1-1A32-4AE2-8803-69AFDF949D91}"/>
                </a:ext>
              </a:extLst>
            </xdr:cNvPr>
            <xdr:cNvSpPr/>
          </xdr:nvSpPr>
          <xdr:spPr>
            <a:xfrm>
              <a:off x="0" y="3447928"/>
              <a:ext cx="3809999" cy="1334412"/>
            </a:xfrm>
            <a:prstGeom prst="roundRect">
              <a:avLst/>
            </a:prstGeom>
            <a:noFill/>
            <a:ln w="28575">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94" name="Oval 93">
              <a:extLst>
                <a:ext uri="{FF2B5EF4-FFF2-40B4-BE49-F238E27FC236}">
                  <a16:creationId xmlns:a16="http://schemas.microsoft.com/office/drawing/2014/main" id="{16AAFE96-8885-43AF-8926-8405C1A751C5}"/>
                </a:ext>
              </a:extLst>
            </xdr:cNvPr>
            <xdr:cNvSpPr/>
          </xdr:nvSpPr>
          <xdr:spPr>
            <a:xfrm rot="18789277">
              <a:off x="2852393" y="3951916"/>
              <a:ext cx="1654549" cy="659258"/>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00">
                  <a:solidFill>
                    <a:sysClr val="windowText" lastClr="000000"/>
                  </a:solidFill>
                  <a:latin typeface="Arial" panose="020B0604020202020204" pitchFamily="34" charset="0"/>
                  <a:cs typeface="Arial" panose="020B0604020202020204" pitchFamily="34" charset="0"/>
                </a:rPr>
                <a:t>Message value</a:t>
              </a:r>
            </a:p>
          </xdr:txBody>
        </xdr:sp>
        <xdr:sp macro="" textlink="">
          <xdr:nvSpPr>
            <xdr:cNvPr id="95" name="Rectangle 94">
              <a:extLst>
                <a:ext uri="{FF2B5EF4-FFF2-40B4-BE49-F238E27FC236}">
                  <a16:creationId xmlns:a16="http://schemas.microsoft.com/office/drawing/2014/main" id="{01CC023A-F4AC-486D-B90C-2F47BF430337}"/>
                </a:ext>
              </a:extLst>
            </xdr:cNvPr>
            <xdr:cNvSpPr/>
          </xdr:nvSpPr>
          <xdr:spPr>
            <a:xfrm>
              <a:off x="314072" y="4078185"/>
              <a:ext cx="2451626" cy="524693"/>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900" b="1" u="none">
                  <a:latin typeface="Arial" panose="020B0604020202020204" pitchFamily="34" charset="0"/>
                  <a:cs typeface="Arial" panose="020B0604020202020204" pitchFamily="34" charset="0"/>
                </a:rPr>
                <a:t>Function</a:t>
              </a:r>
              <a:r>
                <a:rPr lang="en-GB" sz="900" b="1" u="none" baseline="0">
                  <a:latin typeface="Arial" panose="020B0604020202020204" pitchFamily="34" charset="0"/>
                  <a:cs typeface="Arial" panose="020B0604020202020204" pitchFamily="34" charset="0"/>
                </a:rPr>
                <a:t> : </a:t>
              </a:r>
              <a:r>
                <a:rPr lang="en-GB" sz="900" b="0" u="none" baseline="0">
                  <a:latin typeface="Arial" panose="020B0604020202020204" pitchFamily="34" charset="0"/>
                  <a:cs typeface="Arial" panose="020B0604020202020204" pitchFamily="34" charset="0"/>
                </a:rPr>
                <a:t>Transmit message</a:t>
              </a:r>
              <a:r>
                <a:rPr lang="en-GB" sz="900" b="0" baseline="0">
                  <a:latin typeface="Arial" panose="020B0604020202020204" pitchFamily="34" charset="0"/>
                  <a:cs typeface="Arial" panose="020B0604020202020204" pitchFamily="34" charset="0"/>
                </a:rPr>
                <a:t>.</a:t>
              </a:r>
              <a:endParaRPr lang="en-GB" sz="900" b="0">
                <a:latin typeface="Arial" panose="020B0604020202020204" pitchFamily="34" charset="0"/>
                <a:cs typeface="Arial" panose="020B0604020202020204" pitchFamily="34" charset="0"/>
              </a:endParaRPr>
            </a:p>
          </xdr:txBody>
        </xdr:sp>
      </xdr:grpSp>
      <xdr:sp macro="" textlink="">
        <xdr:nvSpPr>
          <xdr:cNvPr id="89" name="Line Callout 1 57">
            <a:extLst>
              <a:ext uri="{FF2B5EF4-FFF2-40B4-BE49-F238E27FC236}">
                <a16:creationId xmlns:a16="http://schemas.microsoft.com/office/drawing/2014/main" id="{5E8C5A24-2067-41CD-A004-DFF5D6445FF4}"/>
              </a:ext>
            </a:extLst>
          </xdr:cNvPr>
          <xdr:cNvSpPr/>
        </xdr:nvSpPr>
        <xdr:spPr>
          <a:xfrm>
            <a:off x="1417860" y="4740089"/>
            <a:ext cx="2836454" cy="750794"/>
          </a:xfrm>
          <a:prstGeom prst="borderCallout1">
            <a:avLst>
              <a:gd name="adj1" fmla="val 1009"/>
              <a:gd name="adj2" fmla="val 45851"/>
              <a:gd name="adj3" fmla="val -33674"/>
              <a:gd name="adj4" fmla="val 52464"/>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900">
                <a:latin typeface="Arial" panose="020B0604020202020204" pitchFamily="34" charset="0"/>
                <a:cs typeface="Arial" panose="020B0604020202020204" pitchFamily="34" charset="0"/>
              </a:rPr>
              <a:t>Mesage</a:t>
            </a:r>
            <a:r>
              <a:rPr lang="en-GB" sz="900" baseline="0">
                <a:latin typeface="Arial" panose="020B0604020202020204" pitchFamily="34" charset="0"/>
                <a:cs typeface="Arial" panose="020B0604020202020204" pitchFamily="34" charset="0"/>
              </a:rPr>
              <a:t> trainsmit cyclic.</a:t>
            </a:r>
          </a:p>
          <a:p>
            <a:pPr algn="l"/>
            <a:r>
              <a:rPr lang="en-GB" sz="900" baseline="0">
                <a:latin typeface="Arial" panose="020B0604020202020204" pitchFamily="34" charset="0"/>
                <a:cs typeface="Arial" panose="020B0604020202020204" pitchFamily="34" charset="0"/>
              </a:rPr>
              <a:t>Event trigger send message.</a:t>
            </a:r>
          </a:p>
          <a:p>
            <a:pPr algn="l"/>
            <a:r>
              <a:rPr lang="en-GB" sz="900" baseline="0">
                <a:latin typeface="Arial" panose="020B0604020202020204" pitchFamily="34" charset="0"/>
                <a:cs typeface="Arial" panose="020B0604020202020204" pitchFamily="34" charset="0"/>
              </a:rPr>
              <a:t>BusOff.</a:t>
            </a:r>
            <a:endParaRPr lang="en-GB" sz="900">
              <a:latin typeface="Arial" panose="020B0604020202020204" pitchFamily="34" charset="0"/>
              <a:cs typeface="Arial" panose="020B0604020202020204" pitchFamily="34" charset="0"/>
            </a:endParaRPr>
          </a:p>
        </xdr:txBody>
      </xdr:sp>
    </xdr:grpSp>
    <xdr:clientData/>
  </xdr:twoCellAnchor>
  <xdr:twoCellAnchor>
    <xdr:from>
      <xdr:col>0</xdr:col>
      <xdr:colOff>112057</xdr:colOff>
      <xdr:row>33</xdr:row>
      <xdr:rowOff>50176</xdr:rowOff>
    </xdr:from>
    <xdr:to>
      <xdr:col>11</xdr:col>
      <xdr:colOff>352420</xdr:colOff>
      <xdr:row>45</xdr:row>
      <xdr:rowOff>11208</xdr:rowOff>
    </xdr:to>
    <xdr:grpSp>
      <xdr:nvGrpSpPr>
        <xdr:cNvPr id="96" name="Group 95">
          <a:extLst>
            <a:ext uri="{FF2B5EF4-FFF2-40B4-BE49-F238E27FC236}">
              <a16:creationId xmlns:a16="http://schemas.microsoft.com/office/drawing/2014/main" id="{04097DC6-F14E-4358-A912-E2097786C8D2}"/>
            </a:ext>
          </a:extLst>
        </xdr:cNvPr>
        <xdr:cNvGrpSpPr/>
      </xdr:nvGrpSpPr>
      <xdr:grpSpPr>
        <a:xfrm>
          <a:off x="112057" y="5803276"/>
          <a:ext cx="4515183" cy="2064152"/>
          <a:chOff x="22411" y="9368275"/>
          <a:chExt cx="4663787" cy="2439855"/>
        </a:xfrm>
      </xdr:grpSpPr>
      <xdr:sp macro="" textlink="">
        <xdr:nvSpPr>
          <xdr:cNvPr id="97" name="Flowchart: Process 96">
            <a:extLst>
              <a:ext uri="{FF2B5EF4-FFF2-40B4-BE49-F238E27FC236}">
                <a16:creationId xmlns:a16="http://schemas.microsoft.com/office/drawing/2014/main" id="{17273C46-62E1-4F9D-B3CB-531B9829C3CE}"/>
              </a:ext>
            </a:extLst>
          </xdr:cNvPr>
          <xdr:cNvSpPr/>
        </xdr:nvSpPr>
        <xdr:spPr>
          <a:xfrm>
            <a:off x="4446964" y="10183469"/>
            <a:ext cx="239234" cy="252495"/>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grpSp>
        <xdr:nvGrpSpPr>
          <xdr:cNvPr id="98" name="Group 97">
            <a:extLst>
              <a:ext uri="{FF2B5EF4-FFF2-40B4-BE49-F238E27FC236}">
                <a16:creationId xmlns:a16="http://schemas.microsoft.com/office/drawing/2014/main" id="{71D47C9E-93AB-47DD-B5DE-E4B3CEA77B11}"/>
              </a:ext>
            </a:extLst>
          </xdr:cNvPr>
          <xdr:cNvGrpSpPr/>
        </xdr:nvGrpSpPr>
        <xdr:grpSpPr>
          <a:xfrm>
            <a:off x="22411" y="9368275"/>
            <a:ext cx="4424553" cy="2439855"/>
            <a:chOff x="0" y="9670834"/>
            <a:chExt cx="4424553" cy="2439855"/>
          </a:xfrm>
        </xdr:grpSpPr>
        <xdr:sp macro="" textlink="">
          <xdr:nvSpPr>
            <xdr:cNvPr id="99" name="Flowchart: Process 98">
              <a:extLst>
                <a:ext uri="{FF2B5EF4-FFF2-40B4-BE49-F238E27FC236}">
                  <a16:creationId xmlns:a16="http://schemas.microsoft.com/office/drawing/2014/main" id="{F02236BC-9D3C-48F6-9B08-CA7A39E2FCF9}"/>
                </a:ext>
              </a:extLst>
            </xdr:cNvPr>
            <xdr:cNvSpPr/>
          </xdr:nvSpPr>
          <xdr:spPr>
            <a:xfrm>
              <a:off x="0" y="9975184"/>
              <a:ext cx="2586042" cy="127712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900" b="1" baseline="0">
                  <a:latin typeface="Arial" panose="020B0604020202020204" pitchFamily="34" charset="0"/>
                  <a:cs typeface="Arial" panose="020B0604020202020204" pitchFamily="34" charset="0"/>
                </a:rPr>
                <a:t>ECU Mode</a:t>
              </a:r>
              <a:endParaRPr lang="en-GB" sz="900" b="1">
                <a:latin typeface="Arial" panose="020B0604020202020204" pitchFamily="34" charset="0"/>
                <a:cs typeface="Arial" panose="020B0604020202020204" pitchFamily="34" charset="0"/>
              </a:endParaRPr>
            </a:p>
          </xdr:txBody>
        </xdr:sp>
        <xdr:cxnSp macro="">
          <xdr:nvCxnSpPr>
            <xdr:cNvPr id="100" name="Straight Arrow Connector 99">
              <a:extLst>
                <a:ext uri="{FF2B5EF4-FFF2-40B4-BE49-F238E27FC236}">
                  <a16:creationId xmlns:a16="http://schemas.microsoft.com/office/drawing/2014/main" id="{E4B5449D-318A-4241-B481-0F3635276039}"/>
                </a:ext>
              </a:extLst>
            </xdr:cNvPr>
            <xdr:cNvCxnSpPr>
              <a:stCxn id="99" idx="3"/>
              <a:endCxn id="97" idx="1"/>
            </xdr:cNvCxnSpPr>
          </xdr:nvCxnSpPr>
          <xdr:spPr>
            <a:xfrm flipV="1">
              <a:off x="2586042" y="10612276"/>
              <a:ext cx="1838511" cy="1467"/>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1" name="Oval 100">
              <a:extLst>
                <a:ext uri="{FF2B5EF4-FFF2-40B4-BE49-F238E27FC236}">
                  <a16:creationId xmlns:a16="http://schemas.microsoft.com/office/drawing/2014/main" id="{AC3734DA-270E-42D2-B4ED-2A1D20BBB337}"/>
                </a:ext>
              </a:extLst>
            </xdr:cNvPr>
            <xdr:cNvSpPr/>
          </xdr:nvSpPr>
          <xdr:spPr>
            <a:xfrm rot="18789277">
              <a:off x="2633301" y="10176272"/>
              <a:ext cx="1854105" cy="843229"/>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00">
                  <a:solidFill>
                    <a:sysClr val="windowText" lastClr="000000"/>
                  </a:solidFill>
                  <a:latin typeface="Arial" panose="020B0604020202020204" pitchFamily="34" charset="0"/>
                  <a:cs typeface="Arial" panose="020B0604020202020204" pitchFamily="34" charset="0"/>
                </a:rPr>
                <a:t>System</a:t>
              </a:r>
              <a:r>
                <a:rPr lang="en-GB" sz="900" baseline="0">
                  <a:solidFill>
                    <a:sysClr val="windowText" lastClr="000000"/>
                  </a:solidFill>
                  <a:latin typeface="Arial" panose="020B0604020202020204" pitchFamily="34" charset="0"/>
                  <a:cs typeface="Arial" panose="020B0604020202020204" pitchFamily="34" charset="0"/>
                </a:rPr>
                <a:t> mode</a:t>
              </a:r>
              <a:endParaRPr lang="en-GB" sz="900">
                <a:solidFill>
                  <a:sysClr val="windowText" lastClr="000000"/>
                </a:solidFill>
                <a:latin typeface="Arial" panose="020B0604020202020204" pitchFamily="34" charset="0"/>
                <a:cs typeface="Arial" panose="020B0604020202020204" pitchFamily="34" charset="0"/>
              </a:endParaRPr>
            </a:p>
          </xdr:txBody>
        </xdr:sp>
        <xdr:sp macro="" textlink="">
          <xdr:nvSpPr>
            <xdr:cNvPr id="102" name="Line Callout 1 177">
              <a:extLst>
                <a:ext uri="{FF2B5EF4-FFF2-40B4-BE49-F238E27FC236}">
                  <a16:creationId xmlns:a16="http://schemas.microsoft.com/office/drawing/2014/main" id="{08E62889-8D17-4173-8D68-4FC58B351847}"/>
                </a:ext>
              </a:extLst>
            </xdr:cNvPr>
            <xdr:cNvSpPr/>
          </xdr:nvSpPr>
          <xdr:spPr>
            <a:xfrm>
              <a:off x="1006668" y="11608874"/>
              <a:ext cx="2888045" cy="501815"/>
            </a:xfrm>
            <a:prstGeom prst="borderCallout1">
              <a:avLst>
                <a:gd name="adj1" fmla="val -1571"/>
                <a:gd name="adj2" fmla="val 66204"/>
                <a:gd name="adj3" fmla="val -77951"/>
                <a:gd name="adj4" fmla="val 69277"/>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900">
                  <a:effectLst/>
                  <a:latin typeface="Arial" panose="020B0604020202020204" pitchFamily="34" charset="0"/>
                  <a:cs typeface="Arial" panose="020B0604020202020204" pitchFamily="34" charset="0"/>
                </a:rPr>
                <a:t>When</a:t>
              </a:r>
              <a:r>
                <a:rPr lang="en-US" sz="900" baseline="0">
                  <a:effectLst/>
                  <a:latin typeface="Arial" panose="020B0604020202020204" pitchFamily="34" charset="0"/>
                  <a:cs typeface="Arial" panose="020B0604020202020204" pitchFamily="34" charset="0"/>
                </a:rPr>
                <a:t> Algo trigger, </a:t>
              </a:r>
              <a:r>
                <a:rPr lang="en-US" sz="900" baseline="0">
                  <a:solidFill>
                    <a:schemeClr val="dk1"/>
                  </a:solidFill>
                  <a:effectLst/>
                  <a:latin typeface="Arial" panose="020B0604020202020204" pitchFamily="34" charset="0"/>
                  <a:ea typeface="+mn-ea"/>
                  <a:cs typeface="Arial" panose="020B0604020202020204" pitchFamily="34" charset="0"/>
                </a:rPr>
                <a:t>Autarky</a:t>
              </a:r>
              <a:endParaRPr lang="en-US" sz="900">
                <a:effectLst/>
                <a:latin typeface="Arial" panose="020B0604020202020204" pitchFamily="34" charset="0"/>
                <a:cs typeface="Arial" panose="020B0604020202020204" pitchFamily="34" charset="0"/>
              </a:endParaRPr>
            </a:p>
          </xdr:txBody>
        </xdr:sp>
        <xdr:sp macro="" textlink="">
          <xdr:nvSpPr>
            <xdr:cNvPr id="103" name="Rectangle 102">
              <a:extLst>
                <a:ext uri="{FF2B5EF4-FFF2-40B4-BE49-F238E27FC236}">
                  <a16:creationId xmlns:a16="http://schemas.microsoft.com/office/drawing/2014/main" id="{4876A320-B780-4760-A345-07325B831EC8}"/>
                </a:ext>
              </a:extLst>
            </xdr:cNvPr>
            <xdr:cNvSpPr/>
          </xdr:nvSpPr>
          <xdr:spPr>
            <a:xfrm>
              <a:off x="145676" y="10360759"/>
              <a:ext cx="2311902" cy="760711"/>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900" b="1" u="none">
                  <a:latin typeface="Arial" panose="020B0604020202020204" pitchFamily="34" charset="0"/>
                  <a:cs typeface="Arial" panose="020B0604020202020204" pitchFamily="34" charset="0"/>
                </a:rPr>
                <a:t>Function</a:t>
              </a:r>
              <a:r>
                <a:rPr lang="en-GB" sz="900" b="1" u="none" baseline="0">
                  <a:latin typeface="Arial" panose="020B0604020202020204" pitchFamily="34" charset="0"/>
                  <a:cs typeface="Arial" panose="020B0604020202020204" pitchFamily="34" charset="0"/>
                </a:rPr>
                <a:t> : </a:t>
              </a:r>
              <a:r>
                <a:rPr lang="en-GB" sz="900" b="0" u="sng" baseline="0">
                  <a:latin typeface="Arial" panose="020B0604020202020204" pitchFamily="34" charset="0"/>
                  <a:cs typeface="Arial" panose="020B0604020202020204" pitchFamily="34" charset="0"/>
                </a:rPr>
                <a:t>Control</a:t>
              </a:r>
              <a:r>
                <a:rPr lang="en-GB" sz="900" b="0" u="none" baseline="0">
                  <a:latin typeface="Arial" panose="020B0604020202020204" pitchFamily="34" charset="0"/>
                  <a:cs typeface="Arial" panose="020B0604020202020204" pitchFamily="34" charset="0"/>
                </a:rPr>
                <a:t> system mode </a:t>
              </a:r>
              <a:endParaRPr lang="en-GB" sz="900" u="none">
                <a:latin typeface="Arial" panose="020B0604020202020204" pitchFamily="34" charset="0"/>
                <a:cs typeface="Arial" panose="020B0604020202020204" pitchFamily="34" charset="0"/>
              </a:endParaRPr>
            </a:p>
          </xdr:txBody>
        </xdr:sp>
      </xdr:grpSp>
    </xdr:grpSp>
    <xdr:clientData/>
  </xdr:twoCellAnchor>
  <xdr:twoCellAnchor>
    <xdr:from>
      <xdr:col>17</xdr:col>
      <xdr:colOff>123264</xdr:colOff>
      <xdr:row>9</xdr:row>
      <xdr:rowOff>55164</xdr:rowOff>
    </xdr:from>
    <xdr:to>
      <xdr:col>25</xdr:col>
      <xdr:colOff>600075</xdr:colOff>
      <xdr:row>19</xdr:row>
      <xdr:rowOff>128304</xdr:rowOff>
    </xdr:to>
    <xdr:grpSp>
      <xdr:nvGrpSpPr>
        <xdr:cNvPr id="104" name="Group 103">
          <a:extLst>
            <a:ext uri="{FF2B5EF4-FFF2-40B4-BE49-F238E27FC236}">
              <a16:creationId xmlns:a16="http://schemas.microsoft.com/office/drawing/2014/main" id="{5A69BC6C-FD12-45A7-A788-F7501CE32A93}"/>
            </a:ext>
          </a:extLst>
        </xdr:cNvPr>
        <xdr:cNvGrpSpPr/>
      </xdr:nvGrpSpPr>
      <xdr:grpSpPr>
        <a:xfrm>
          <a:off x="6661224" y="1602024"/>
          <a:ext cx="3844851" cy="1825740"/>
          <a:chOff x="8447741" y="3737548"/>
          <a:chExt cx="2827473" cy="1738138"/>
        </a:xfrm>
      </xdr:grpSpPr>
      <xdr:sp macro="" textlink="">
        <xdr:nvSpPr>
          <xdr:cNvPr id="105" name="Flowchart: Process 104">
            <a:extLst>
              <a:ext uri="{FF2B5EF4-FFF2-40B4-BE49-F238E27FC236}">
                <a16:creationId xmlns:a16="http://schemas.microsoft.com/office/drawing/2014/main" id="{2CDE8373-FD9C-4B86-BCF8-A627AD8984F4}"/>
              </a:ext>
            </a:extLst>
          </xdr:cNvPr>
          <xdr:cNvSpPr/>
        </xdr:nvSpPr>
        <xdr:spPr>
          <a:xfrm>
            <a:off x="9556430" y="3953733"/>
            <a:ext cx="1718784" cy="97510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900" b="1" baseline="0">
                <a:latin typeface="Arial" panose="020B0604020202020204" pitchFamily="34" charset="0"/>
                <a:cs typeface="Arial" panose="020B0604020202020204" pitchFamily="34" charset="0"/>
              </a:rPr>
              <a:t>DSM</a:t>
            </a:r>
            <a:r>
              <a:rPr lang="en-GB" sz="900" b="0" baseline="0">
                <a:latin typeface="Arial" panose="020B0604020202020204" pitchFamily="34" charset="0"/>
                <a:cs typeface="Arial" panose="020B0604020202020204" pitchFamily="34" charset="0"/>
              </a:rPr>
              <a:t> </a:t>
            </a:r>
            <a:r>
              <a:rPr lang="en-GB" sz="900" b="1" baseline="0">
                <a:latin typeface="Arial" panose="020B0604020202020204" pitchFamily="34" charset="0"/>
                <a:cs typeface="Arial" panose="020B0604020202020204" pitchFamily="34" charset="0"/>
              </a:rPr>
              <a:t>feature</a:t>
            </a:r>
          </a:p>
        </xdr:txBody>
      </xdr:sp>
      <xdr:sp macro="" textlink="">
        <xdr:nvSpPr>
          <xdr:cNvPr id="106" name="Flowchart: Process 105">
            <a:extLst>
              <a:ext uri="{FF2B5EF4-FFF2-40B4-BE49-F238E27FC236}">
                <a16:creationId xmlns:a16="http://schemas.microsoft.com/office/drawing/2014/main" id="{4ED4C713-0B92-4088-8E7A-7C2B1B3E61FA}"/>
              </a:ext>
            </a:extLst>
          </xdr:cNvPr>
          <xdr:cNvSpPr/>
        </xdr:nvSpPr>
        <xdr:spPr>
          <a:xfrm>
            <a:off x="8447741" y="4327114"/>
            <a:ext cx="164618" cy="218093"/>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xnSp macro="">
        <xdr:nvCxnSpPr>
          <xdr:cNvPr id="107" name="Straight Arrow Connector 106">
            <a:extLst>
              <a:ext uri="{FF2B5EF4-FFF2-40B4-BE49-F238E27FC236}">
                <a16:creationId xmlns:a16="http://schemas.microsoft.com/office/drawing/2014/main" id="{87EC2644-A2E5-4322-94A0-B83B3A86133F}"/>
              </a:ext>
            </a:extLst>
          </xdr:cNvPr>
          <xdr:cNvCxnSpPr>
            <a:stCxn id="106" idx="3"/>
            <a:endCxn id="105" idx="1"/>
          </xdr:cNvCxnSpPr>
        </xdr:nvCxnSpPr>
        <xdr:spPr>
          <a:xfrm>
            <a:off x="8612359" y="4436161"/>
            <a:ext cx="944071" cy="5125"/>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8" name="Oval 107">
            <a:extLst>
              <a:ext uri="{FF2B5EF4-FFF2-40B4-BE49-F238E27FC236}">
                <a16:creationId xmlns:a16="http://schemas.microsoft.com/office/drawing/2014/main" id="{832ECBA0-6FDD-4A00-8E03-EF8B55F41822}"/>
              </a:ext>
            </a:extLst>
          </xdr:cNvPr>
          <xdr:cNvSpPr/>
        </xdr:nvSpPr>
        <xdr:spPr>
          <a:xfrm rot="18789277">
            <a:off x="8421023" y="4170610"/>
            <a:ext cx="1294214" cy="428090"/>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00">
                <a:solidFill>
                  <a:sysClr val="windowText" lastClr="000000"/>
                </a:solidFill>
                <a:latin typeface="Arial" panose="020B0604020202020204" pitchFamily="34" charset="0"/>
                <a:cs typeface="Arial" panose="020B0604020202020204" pitchFamily="34" charset="0"/>
              </a:rPr>
              <a:t>EDR data</a:t>
            </a:r>
          </a:p>
        </xdr:txBody>
      </xdr:sp>
      <xdr:sp macro="" textlink="">
        <xdr:nvSpPr>
          <xdr:cNvPr id="109" name="Rectangle 108">
            <a:extLst>
              <a:ext uri="{FF2B5EF4-FFF2-40B4-BE49-F238E27FC236}">
                <a16:creationId xmlns:a16="http://schemas.microsoft.com/office/drawing/2014/main" id="{561BB2C7-AE7C-4383-86FA-125F01A94749}"/>
              </a:ext>
            </a:extLst>
          </xdr:cNvPr>
          <xdr:cNvSpPr/>
        </xdr:nvSpPr>
        <xdr:spPr>
          <a:xfrm>
            <a:off x="9742168" y="4200261"/>
            <a:ext cx="1368850" cy="648123"/>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900" b="1" u="none">
                <a:latin typeface="Arial" panose="020B0604020202020204" pitchFamily="34" charset="0"/>
                <a:cs typeface="Arial" panose="020B0604020202020204" pitchFamily="34" charset="0"/>
              </a:rPr>
              <a:t>Function</a:t>
            </a:r>
            <a:r>
              <a:rPr lang="en-GB" sz="900" b="1" u="none" baseline="0">
                <a:latin typeface="Arial" panose="020B0604020202020204" pitchFamily="34" charset="0"/>
                <a:cs typeface="Arial" panose="020B0604020202020204" pitchFamily="34" charset="0"/>
              </a:rPr>
              <a:t> : </a:t>
            </a:r>
            <a:r>
              <a:rPr lang="en-GB" sz="900" b="0" u="none" baseline="0">
                <a:latin typeface="Arial" panose="020B0604020202020204" pitchFamily="34" charset="0"/>
                <a:cs typeface="Arial" panose="020B0604020202020204" pitchFamily="34" charset="0"/>
              </a:rPr>
              <a:t>response EDR report data by customer service.</a:t>
            </a:r>
            <a:endParaRPr lang="en-GB" sz="900" b="0">
              <a:latin typeface="Arial" panose="020B0604020202020204" pitchFamily="34" charset="0"/>
              <a:cs typeface="Arial" panose="020B0604020202020204" pitchFamily="34" charset="0"/>
            </a:endParaRPr>
          </a:p>
        </xdr:txBody>
      </xdr:sp>
      <xdr:sp macro="" textlink="">
        <xdr:nvSpPr>
          <xdr:cNvPr id="110" name="Line Callout 1 38">
            <a:extLst>
              <a:ext uri="{FF2B5EF4-FFF2-40B4-BE49-F238E27FC236}">
                <a16:creationId xmlns:a16="http://schemas.microsoft.com/office/drawing/2014/main" id="{D1542A29-2246-4BBD-A8BF-A3088D0F66F6}"/>
              </a:ext>
            </a:extLst>
          </xdr:cNvPr>
          <xdr:cNvSpPr/>
        </xdr:nvSpPr>
        <xdr:spPr>
          <a:xfrm>
            <a:off x="8775171" y="5126818"/>
            <a:ext cx="1115073" cy="348868"/>
          </a:xfrm>
          <a:prstGeom prst="borderCallout1">
            <a:avLst>
              <a:gd name="adj1" fmla="val 1229"/>
              <a:gd name="adj2" fmla="val 32611"/>
              <a:gd name="adj3" fmla="val -118365"/>
              <a:gd name="adj4" fmla="val 28007"/>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900">
                <a:latin typeface="Arial" panose="020B0604020202020204" pitchFamily="34" charset="0"/>
                <a:cs typeface="Arial" panose="020B0604020202020204" pitchFamily="34" charset="0"/>
              </a:rPr>
              <a:t>EDR</a:t>
            </a:r>
            <a:r>
              <a:rPr lang="en-GB" sz="900" baseline="0">
                <a:latin typeface="Arial" panose="020B0604020202020204" pitchFamily="34" charset="0"/>
                <a:cs typeface="Arial" panose="020B0604020202020204" pitchFamily="34" charset="0"/>
              </a:rPr>
              <a:t> record completed</a:t>
            </a:r>
            <a:endParaRPr lang="en-GB" sz="900">
              <a:latin typeface="Arial" panose="020B0604020202020204" pitchFamily="34" charset="0"/>
              <a:cs typeface="Arial" panose="020B0604020202020204" pitchFamily="34" charset="0"/>
            </a:endParaRPr>
          </a:p>
        </xdr:txBody>
      </xdr:sp>
    </xdr:grpSp>
    <xdr:clientData/>
  </xdr:twoCellAnchor>
  <xdr:twoCellAnchor>
    <xdr:from>
      <xdr:col>31</xdr:col>
      <xdr:colOff>0</xdr:colOff>
      <xdr:row>73</xdr:row>
      <xdr:rowOff>107675</xdr:rowOff>
    </xdr:from>
    <xdr:to>
      <xdr:col>31</xdr:col>
      <xdr:colOff>0</xdr:colOff>
      <xdr:row>75</xdr:row>
      <xdr:rowOff>8288</xdr:rowOff>
    </xdr:to>
    <xdr:cxnSp macro="">
      <xdr:nvCxnSpPr>
        <xdr:cNvPr id="111" name="Straight Arrow Connector 110">
          <a:extLst>
            <a:ext uri="{FF2B5EF4-FFF2-40B4-BE49-F238E27FC236}">
              <a16:creationId xmlns:a16="http://schemas.microsoft.com/office/drawing/2014/main" id="{FCF905AB-B05E-4B7B-8F09-84BB7B0A189E}"/>
            </a:ext>
          </a:extLst>
        </xdr:cNvPr>
        <xdr:cNvCxnSpPr/>
      </xdr:nvCxnSpPr>
      <xdr:spPr>
        <a:xfrm flipV="1">
          <a:off x="11811000" y="11928200"/>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73</xdr:row>
      <xdr:rowOff>99389</xdr:rowOff>
    </xdr:from>
    <xdr:to>
      <xdr:col>32</xdr:col>
      <xdr:colOff>0</xdr:colOff>
      <xdr:row>75</xdr:row>
      <xdr:rowOff>2</xdr:rowOff>
    </xdr:to>
    <xdr:cxnSp macro="">
      <xdr:nvCxnSpPr>
        <xdr:cNvPr id="112" name="Straight Arrow Connector 111">
          <a:extLst>
            <a:ext uri="{FF2B5EF4-FFF2-40B4-BE49-F238E27FC236}">
              <a16:creationId xmlns:a16="http://schemas.microsoft.com/office/drawing/2014/main" id="{04AEA54D-74C4-4D19-8A2C-DBFF515E1983}"/>
            </a:ext>
          </a:extLst>
        </xdr:cNvPr>
        <xdr:cNvCxnSpPr/>
      </xdr:nvCxnSpPr>
      <xdr:spPr>
        <a:xfrm flipV="1">
          <a:off x="12192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73</xdr:row>
      <xdr:rowOff>99389</xdr:rowOff>
    </xdr:from>
    <xdr:to>
      <xdr:col>34</xdr:col>
      <xdr:colOff>0</xdr:colOff>
      <xdr:row>75</xdr:row>
      <xdr:rowOff>2</xdr:rowOff>
    </xdr:to>
    <xdr:cxnSp macro="">
      <xdr:nvCxnSpPr>
        <xdr:cNvPr id="114" name="Straight Arrow Connector 113">
          <a:extLst>
            <a:ext uri="{FF2B5EF4-FFF2-40B4-BE49-F238E27FC236}">
              <a16:creationId xmlns:a16="http://schemas.microsoft.com/office/drawing/2014/main" id="{6B2C2ECD-913B-4AFF-A454-7DBF3F279AB3}"/>
            </a:ext>
          </a:extLst>
        </xdr:cNvPr>
        <xdr:cNvCxnSpPr/>
      </xdr:nvCxnSpPr>
      <xdr:spPr>
        <a:xfrm flipV="1">
          <a:off x="12954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73</xdr:row>
      <xdr:rowOff>107672</xdr:rowOff>
    </xdr:from>
    <xdr:to>
      <xdr:col>35</xdr:col>
      <xdr:colOff>0</xdr:colOff>
      <xdr:row>75</xdr:row>
      <xdr:rowOff>8285</xdr:rowOff>
    </xdr:to>
    <xdr:cxnSp macro="">
      <xdr:nvCxnSpPr>
        <xdr:cNvPr id="115" name="Straight Arrow Connector 114">
          <a:extLst>
            <a:ext uri="{FF2B5EF4-FFF2-40B4-BE49-F238E27FC236}">
              <a16:creationId xmlns:a16="http://schemas.microsoft.com/office/drawing/2014/main" id="{688CFCED-8812-43E2-B06B-130E07264DB6}"/>
            </a:ext>
          </a:extLst>
        </xdr:cNvPr>
        <xdr:cNvCxnSpPr/>
      </xdr:nvCxnSpPr>
      <xdr:spPr>
        <a:xfrm flipV="1">
          <a:off x="13335000" y="11928197"/>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73</xdr:row>
      <xdr:rowOff>99389</xdr:rowOff>
    </xdr:from>
    <xdr:to>
      <xdr:col>38</xdr:col>
      <xdr:colOff>0</xdr:colOff>
      <xdr:row>75</xdr:row>
      <xdr:rowOff>2</xdr:rowOff>
    </xdr:to>
    <xdr:cxnSp macro="">
      <xdr:nvCxnSpPr>
        <xdr:cNvPr id="116" name="Straight Arrow Connector 115">
          <a:extLst>
            <a:ext uri="{FF2B5EF4-FFF2-40B4-BE49-F238E27FC236}">
              <a16:creationId xmlns:a16="http://schemas.microsoft.com/office/drawing/2014/main" id="{19830065-5A24-4A35-BE3D-F701759D4AAD}"/>
            </a:ext>
          </a:extLst>
        </xdr:cNvPr>
        <xdr:cNvCxnSpPr/>
      </xdr:nvCxnSpPr>
      <xdr:spPr>
        <a:xfrm flipV="1">
          <a:off x="14478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73</xdr:row>
      <xdr:rowOff>99389</xdr:rowOff>
    </xdr:from>
    <xdr:to>
      <xdr:col>39</xdr:col>
      <xdr:colOff>0</xdr:colOff>
      <xdr:row>75</xdr:row>
      <xdr:rowOff>2</xdr:rowOff>
    </xdr:to>
    <xdr:cxnSp macro="">
      <xdr:nvCxnSpPr>
        <xdr:cNvPr id="117" name="Straight Arrow Connector 116">
          <a:extLst>
            <a:ext uri="{FF2B5EF4-FFF2-40B4-BE49-F238E27FC236}">
              <a16:creationId xmlns:a16="http://schemas.microsoft.com/office/drawing/2014/main" id="{ABE9D00F-3E01-4853-A22B-34E010999A07}"/>
            </a:ext>
          </a:extLst>
        </xdr:cNvPr>
        <xdr:cNvCxnSpPr/>
      </xdr:nvCxnSpPr>
      <xdr:spPr>
        <a:xfrm flipV="1">
          <a:off x="14859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73</xdr:row>
      <xdr:rowOff>107672</xdr:rowOff>
    </xdr:from>
    <xdr:to>
      <xdr:col>40</xdr:col>
      <xdr:colOff>0</xdr:colOff>
      <xdr:row>75</xdr:row>
      <xdr:rowOff>8285</xdr:rowOff>
    </xdr:to>
    <xdr:cxnSp macro="">
      <xdr:nvCxnSpPr>
        <xdr:cNvPr id="118" name="Straight Arrow Connector 117">
          <a:extLst>
            <a:ext uri="{FF2B5EF4-FFF2-40B4-BE49-F238E27FC236}">
              <a16:creationId xmlns:a16="http://schemas.microsoft.com/office/drawing/2014/main" id="{AFD3020F-B6B1-45C0-B6B0-622C34754F0C}"/>
            </a:ext>
          </a:extLst>
        </xdr:cNvPr>
        <xdr:cNvCxnSpPr/>
      </xdr:nvCxnSpPr>
      <xdr:spPr>
        <a:xfrm flipV="1">
          <a:off x="15240000" y="11928197"/>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73</xdr:row>
      <xdr:rowOff>91106</xdr:rowOff>
    </xdr:from>
    <xdr:to>
      <xdr:col>42</xdr:col>
      <xdr:colOff>0</xdr:colOff>
      <xdr:row>74</xdr:row>
      <xdr:rowOff>165653</xdr:rowOff>
    </xdr:to>
    <xdr:cxnSp macro="">
      <xdr:nvCxnSpPr>
        <xdr:cNvPr id="120" name="Straight Arrow Connector 119">
          <a:extLst>
            <a:ext uri="{FF2B5EF4-FFF2-40B4-BE49-F238E27FC236}">
              <a16:creationId xmlns:a16="http://schemas.microsoft.com/office/drawing/2014/main" id="{4E624ECE-1942-4E72-B63F-A0FA7C6E5D97}"/>
            </a:ext>
          </a:extLst>
        </xdr:cNvPr>
        <xdr:cNvCxnSpPr/>
      </xdr:nvCxnSpPr>
      <xdr:spPr>
        <a:xfrm flipV="1">
          <a:off x="16002000" y="11911631"/>
          <a:ext cx="0" cy="236472"/>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73</xdr:row>
      <xdr:rowOff>99389</xdr:rowOff>
    </xdr:from>
    <xdr:to>
      <xdr:col>43</xdr:col>
      <xdr:colOff>0</xdr:colOff>
      <xdr:row>75</xdr:row>
      <xdr:rowOff>2</xdr:rowOff>
    </xdr:to>
    <xdr:cxnSp macro="">
      <xdr:nvCxnSpPr>
        <xdr:cNvPr id="121" name="Straight Arrow Connector 120">
          <a:extLst>
            <a:ext uri="{FF2B5EF4-FFF2-40B4-BE49-F238E27FC236}">
              <a16:creationId xmlns:a16="http://schemas.microsoft.com/office/drawing/2014/main" id="{E51695A0-0E0E-49C4-809A-586F69A78658}"/>
            </a:ext>
          </a:extLst>
        </xdr:cNvPr>
        <xdr:cNvCxnSpPr/>
      </xdr:nvCxnSpPr>
      <xdr:spPr>
        <a:xfrm flipV="1">
          <a:off x="16383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0</xdr:colOff>
      <xdr:row>73</xdr:row>
      <xdr:rowOff>99389</xdr:rowOff>
    </xdr:from>
    <xdr:to>
      <xdr:col>44</xdr:col>
      <xdr:colOff>0</xdr:colOff>
      <xdr:row>75</xdr:row>
      <xdr:rowOff>2</xdr:rowOff>
    </xdr:to>
    <xdr:cxnSp macro="">
      <xdr:nvCxnSpPr>
        <xdr:cNvPr id="122" name="Straight Arrow Connector 121">
          <a:extLst>
            <a:ext uri="{FF2B5EF4-FFF2-40B4-BE49-F238E27FC236}">
              <a16:creationId xmlns:a16="http://schemas.microsoft.com/office/drawing/2014/main" id="{371A9158-6C8C-4224-8DBB-B7B2150579BB}"/>
            </a:ext>
          </a:extLst>
        </xdr:cNvPr>
        <xdr:cNvCxnSpPr/>
      </xdr:nvCxnSpPr>
      <xdr:spPr>
        <a:xfrm flipV="1">
          <a:off x="16764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0</xdr:colOff>
      <xdr:row>73</xdr:row>
      <xdr:rowOff>99389</xdr:rowOff>
    </xdr:from>
    <xdr:to>
      <xdr:col>45</xdr:col>
      <xdr:colOff>0</xdr:colOff>
      <xdr:row>75</xdr:row>
      <xdr:rowOff>2</xdr:rowOff>
    </xdr:to>
    <xdr:cxnSp macro="">
      <xdr:nvCxnSpPr>
        <xdr:cNvPr id="123" name="Straight Arrow Connector 122">
          <a:extLst>
            <a:ext uri="{FF2B5EF4-FFF2-40B4-BE49-F238E27FC236}">
              <a16:creationId xmlns:a16="http://schemas.microsoft.com/office/drawing/2014/main" id="{2F76DE0C-75D6-4A37-AD16-20BA8B507868}"/>
            </a:ext>
          </a:extLst>
        </xdr:cNvPr>
        <xdr:cNvCxnSpPr/>
      </xdr:nvCxnSpPr>
      <xdr:spPr>
        <a:xfrm flipV="1">
          <a:off x="17145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73</xdr:row>
      <xdr:rowOff>99389</xdr:rowOff>
    </xdr:from>
    <xdr:to>
      <xdr:col>47</xdr:col>
      <xdr:colOff>0</xdr:colOff>
      <xdr:row>75</xdr:row>
      <xdr:rowOff>2</xdr:rowOff>
    </xdr:to>
    <xdr:cxnSp macro="">
      <xdr:nvCxnSpPr>
        <xdr:cNvPr id="125" name="Straight Arrow Connector 124">
          <a:extLst>
            <a:ext uri="{FF2B5EF4-FFF2-40B4-BE49-F238E27FC236}">
              <a16:creationId xmlns:a16="http://schemas.microsoft.com/office/drawing/2014/main" id="{D9C6BC76-380B-4BC0-81E9-579A525F4B53}"/>
            </a:ext>
          </a:extLst>
        </xdr:cNvPr>
        <xdr:cNvCxnSpPr/>
      </xdr:nvCxnSpPr>
      <xdr:spPr>
        <a:xfrm flipV="1">
          <a:off x="17907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73</xdr:row>
      <xdr:rowOff>99389</xdr:rowOff>
    </xdr:from>
    <xdr:to>
      <xdr:col>48</xdr:col>
      <xdr:colOff>0</xdr:colOff>
      <xdr:row>75</xdr:row>
      <xdr:rowOff>2</xdr:rowOff>
    </xdr:to>
    <xdr:cxnSp macro="">
      <xdr:nvCxnSpPr>
        <xdr:cNvPr id="126" name="Straight Arrow Connector 125">
          <a:extLst>
            <a:ext uri="{FF2B5EF4-FFF2-40B4-BE49-F238E27FC236}">
              <a16:creationId xmlns:a16="http://schemas.microsoft.com/office/drawing/2014/main" id="{8AF749CE-AD14-481D-AC57-E015C3799CD8}"/>
            </a:ext>
          </a:extLst>
        </xdr:cNvPr>
        <xdr:cNvCxnSpPr/>
      </xdr:nvCxnSpPr>
      <xdr:spPr>
        <a:xfrm flipV="1">
          <a:off x="18288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73</xdr:row>
      <xdr:rowOff>99389</xdr:rowOff>
    </xdr:from>
    <xdr:to>
      <xdr:col>50</xdr:col>
      <xdr:colOff>0</xdr:colOff>
      <xdr:row>75</xdr:row>
      <xdr:rowOff>2</xdr:rowOff>
    </xdr:to>
    <xdr:cxnSp macro="">
      <xdr:nvCxnSpPr>
        <xdr:cNvPr id="128" name="Straight Arrow Connector 127">
          <a:extLst>
            <a:ext uri="{FF2B5EF4-FFF2-40B4-BE49-F238E27FC236}">
              <a16:creationId xmlns:a16="http://schemas.microsoft.com/office/drawing/2014/main" id="{D86FBB23-58BB-4E69-8B84-0741DE4D2FEC}"/>
            </a:ext>
          </a:extLst>
        </xdr:cNvPr>
        <xdr:cNvCxnSpPr/>
      </xdr:nvCxnSpPr>
      <xdr:spPr>
        <a:xfrm flipV="1">
          <a:off x="19050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73</xdr:row>
      <xdr:rowOff>99389</xdr:rowOff>
    </xdr:from>
    <xdr:to>
      <xdr:col>51</xdr:col>
      <xdr:colOff>0</xdr:colOff>
      <xdr:row>75</xdr:row>
      <xdr:rowOff>2</xdr:rowOff>
    </xdr:to>
    <xdr:cxnSp macro="">
      <xdr:nvCxnSpPr>
        <xdr:cNvPr id="129" name="Straight Arrow Connector 128">
          <a:extLst>
            <a:ext uri="{FF2B5EF4-FFF2-40B4-BE49-F238E27FC236}">
              <a16:creationId xmlns:a16="http://schemas.microsoft.com/office/drawing/2014/main" id="{0A6CEA52-67AE-4D9F-9D37-CC6884D21183}"/>
            </a:ext>
          </a:extLst>
        </xdr:cNvPr>
        <xdr:cNvCxnSpPr/>
      </xdr:nvCxnSpPr>
      <xdr:spPr>
        <a:xfrm flipV="1">
          <a:off x="19431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0</xdr:colOff>
      <xdr:row>73</xdr:row>
      <xdr:rowOff>99389</xdr:rowOff>
    </xdr:from>
    <xdr:to>
      <xdr:col>52</xdr:col>
      <xdr:colOff>0</xdr:colOff>
      <xdr:row>75</xdr:row>
      <xdr:rowOff>2</xdr:rowOff>
    </xdr:to>
    <xdr:cxnSp macro="">
      <xdr:nvCxnSpPr>
        <xdr:cNvPr id="130" name="Straight Arrow Connector 129">
          <a:extLst>
            <a:ext uri="{FF2B5EF4-FFF2-40B4-BE49-F238E27FC236}">
              <a16:creationId xmlns:a16="http://schemas.microsoft.com/office/drawing/2014/main" id="{88B32249-4ADB-468A-B744-0777AD74E76F}"/>
            </a:ext>
          </a:extLst>
        </xdr:cNvPr>
        <xdr:cNvCxnSpPr/>
      </xdr:nvCxnSpPr>
      <xdr:spPr>
        <a:xfrm flipV="1">
          <a:off x="19812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0</xdr:colOff>
      <xdr:row>73</xdr:row>
      <xdr:rowOff>99389</xdr:rowOff>
    </xdr:from>
    <xdr:to>
      <xdr:col>53</xdr:col>
      <xdr:colOff>0</xdr:colOff>
      <xdr:row>75</xdr:row>
      <xdr:rowOff>2</xdr:rowOff>
    </xdr:to>
    <xdr:cxnSp macro="">
      <xdr:nvCxnSpPr>
        <xdr:cNvPr id="131" name="Straight Arrow Connector 130">
          <a:extLst>
            <a:ext uri="{FF2B5EF4-FFF2-40B4-BE49-F238E27FC236}">
              <a16:creationId xmlns:a16="http://schemas.microsoft.com/office/drawing/2014/main" id="{D83C062B-E4E8-484F-BF0F-D4527B99E95F}"/>
            </a:ext>
          </a:extLst>
        </xdr:cNvPr>
        <xdr:cNvCxnSpPr/>
      </xdr:nvCxnSpPr>
      <xdr:spPr>
        <a:xfrm flipV="1">
          <a:off x="20193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364435</xdr:colOff>
      <xdr:row>73</xdr:row>
      <xdr:rowOff>82821</xdr:rowOff>
    </xdr:from>
    <xdr:to>
      <xdr:col>53</xdr:col>
      <xdr:colOff>364435</xdr:colOff>
      <xdr:row>74</xdr:row>
      <xdr:rowOff>160291</xdr:rowOff>
    </xdr:to>
    <xdr:cxnSp macro="">
      <xdr:nvCxnSpPr>
        <xdr:cNvPr id="132" name="Straight Arrow Connector 131">
          <a:extLst>
            <a:ext uri="{FF2B5EF4-FFF2-40B4-BE49-F238E27FC236}">
              <a16:creationId xmlns:a16="http://schemas.microsoft.com/office/drawing/2014/main" id="{AF1565E4-7943-45B5-AA53-94138CF9937F}"/>
            </a:ext>
          </a:extLst>
        </xdr:cNvPr>
        <xdr:cNvCxnSpPr/>
      </xdr:nvCxnSpPr>
      <xdr:spPr>
        <a:xfrm flipV="1">
          <a:off x="23133326" y="12738647"/>
          <a:ext cx="0" cy="243122"/>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45982</xdr:colOff>
      <xdr:row>61</xdr:row>
      <xdr:rowOff>6568</xdr:rowOff>
    </xdr:from>
    <xdr:to>
      <xdr:col>31</xdr:col>
      <xdr:colOff>78827</xdr:colOff>
      <xdr:row>62</xdr:row>
      <xdr:rowOff>91964</xdr:rowOff>
    </xdr:to>
    <xdr:sp macro="" textlink="">
      <xdr:nvSpPr>
        <xdr:cNvPr id="133" name="TextBox 132">
          <a:extLst>
            <a:ext uri="{FF2B5EF4-FFF2-40B4-BE49-F238E27FC236}">
              <a16:creationId xmlns:a16="http://schemas.microsoft.com/office/drawing/2014/main" id="{D88B28A4-A9BC-4129-95AB-158ED9A4A864}"/>
            </a:ext>
          </a:extLst>
        </xdr:cNvPr>
        <xdr:cNvSpPr txBox="1"/>
      </xdr:nvSpPr>
      <xdr:spPr>
        <a:xfrm>
          <a:off x="11475982" y="9883993"/>
          <a:ext cx="413845" cy="247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12V</a:t>
          </a:r>
        </a:p>
      </xdr:txBody>
    </xdr:sp>
    <xdr:clientData/>
  </xdr:twoCellAnchor>
  <xdr:twoCellAnchor>
    <xdr:from>
      <xdr:col>29</xdr:col>
      <xdr:colOff>45982</xdr:colOff>
      <xdr:row>62</xdr:row>
      <xdr:rowOff>45982</xdr:rowOff>
    </xdr:from>
    <xdr:to>
      <xdr:col>30</xdr:col>
      <xdr:colOff>78827</xdr:colOff>
      <xdr:row>63</xdr:row>
      <xdr:rowOff>118240</xdr:rowOff>
    </xdr:to>
    <xdr:sp macro="" textlink="">
      <xdr:nvSpPr>
        <xdr:cNvPr id="134" name="TextBox 133">
          <a:extLst>
            <a:ext uri="{FF2B5EF4-FFF2-40B4-BE49-F238E27FC236}">
              <a16:creationId xmlns:a16="http://schemas.microsoft.com/office/drawing/2014/main" id="{52A812CE-8800-4FEC-9B98-9BC2EF676C09}"/>
            </a:ext>
          </a:extLst>
        </xdr:cNvPr>
        <xdr:cNvSpPr txBox="1"/>
      </xdr:nvSpPr>
      <xdr:spPr>
        <a:xfrm>
          <a:off x="11094982" y="10085332"/>
          <a:ext cx="413845" cy="234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0V</a:t>
          </a:r>
        </a:p>
      </xdr:txBody>
    </xdr:sp>
    <xdr:clientData/>
  </xdr:twoCellAnchor>
  <xdr:twoCellAnchor>
    <xdr:from>
      <xdr:col>54</xdr:col>
      <xdr:colOff>92383</xdr:colOff>
      <xdr:row>66</xdr:row>
      <xdr:rowOff>143361</xdr:rowOff>
    </xdr:from>
    <xdr:to>
      <xdr:col>58</xdr:col>
      <xdr:colOff>99393</xdr:colOff>
      <xdr:row>93</xdr:row>
      <xdr:rowOff>41413</xdr:rowOff>
    </xdr:to>
    <xdr:grpSp>
      <xdr:nvGrpSpPr>
        <xdr:cNvPr id="135" name="Group 134">
          <a:extLst>
            <a:ext uri="{FF2B5EF4-FFF2-40B4-BE49-F238E27FC236}">
              <a16:creationId xmlns:a16="http://schemas.microsoft.com/office/drawing/2014/main" id="{54B1CA29-CA58-4C74-B837-F7DFE19F9584}"/>
            </a:ext>
          </a:extLst>
        </xdr:cNvPr>
        <xdr:cNvGrpSpPr/>
      </xdr:nvGrpSpPr>
      <xdr:grpSpPr>
        <a:xfrm>
          <a:off x="23737243" y="11641941"/>
          <a:ext cx="1561490" cy="4386232"/>
          <a:chOff x="17022820" y="10419594"/>
          <a:chExt cx="1437526" cy="3463934"/>
        </a:xfrm>
      </xdr:grpSpPr>
      <xdr:cxnSp macro="">
        <xdr:nvCxnSpPr>
          <xdr:cNvPr id="136" name="Straight Connector 135">
            <a:extLst>
              <a:ext uri="{FF2B5EF4-FFF2-40B4-BE49-F238E27FC236}">
                <a16:creationId xmlns:a16="http://schemas.microsoft.com/office/drawing/2014/main" id="{1316146E-C54A-42BC-A790-DEC7D7B7C6D2}"/>
              </a:ext>
            </a:extLst>
          </xdr:cNvPr>
          <xdr:cNvCxnSpPr/>
        </xdr:nvCxnSpPr>
        <xdr:spPr>
          <a:xfrm>
            <a:off x="17950804" y="10419594"/>
            <a:ext cx="15843" cy="3443203"/>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37" name="Straight Arrow Connector 136">
            <a:extLst>
              <a:ext uri="{FF2B5EF4-FFF2-40B4-BE49-F238E27FC236}">
                <a16:creationId xmlns:a16="http://schemas.microsoft.com/office/drawing/2014/main" id="{4D1C8627-1152-4AB8-AA78-D4B4DCC579A8}"/>
              </a:ext>
            </a:extLst>
          </xdr:cNvPr>
          <xdr:cNvCxnSpPr/>
        </xdr:nvCxnSpPr>
        <xdr:spPr>
          <a:xfrm>
            <a:off x="17183100" y="13811250"/>
            <a:ext cx="790575" cy="0"/>
          </a:xfrm>
          <a:prstGeom prst="straightConnector1">
            <a:avLst/>
          </a:prstGeom>
          <a:ln w="12700">
            <a:solidFill>
              <a:srgbClr val="008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8" name="Straight Connector 137">
            <a:extLst>
              <a:ext uri="{FF2B5EF4-FFF2-40B4-BE49-F238E27FC236}">
                <a16:creationId xmlns:a16="http://schemas.microsoft.com/office/drawing/2014/main" id="{4CEEBF8E-BE2C-4B0D-86E8-02CEE1AC7E3B}"/>
              </a:ext>
            </a:extLst>
          </xdr:cNvPr>
          <xdr:cNvCxnSpPr/>
        </xdr:nvCxnSpPr>
        <xdr:spPr>
          <a:xfrm>
            <a:off x="17183100" y="10420350"/>
            <a:ext cx="1681" cy="3463178"/>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139" name="TextBox 138">
            <a:extLst>
              <a:ext uri="{FF2B5EF4-FFF2-40B4-BE49-F238E27FC236}">
                <a16:creationId xmlns:a16="http://schemas.microsoft.com/office/drawing/2014/main" id="{3F973B59-8C79-4A88-A94C-FBF636BF1DA4}"/>
              </a:ext>
            </a:extLst>
          </xdr:cNvPr>
          <xdr:cNvSpPr txBox="1"/>
        </xdr:nvSpPr>
        <xdr:spPr>
          <a:xfrm>
            <a:off x="17022820" y="13392791"/>
            <a:ext cx="1437526" cy="315424"/>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wait for</a:t>
            </a:r>
            <a:r>
              <a:rPr lang="en-US" sz="900" b="1" baseline="0">
                <a:latin typeface="Arial" panose="020B0604020202020204" pitchFamily="34" charset="0"/>
                <a:cs typeface="Arial" panose="020B0604020202020204" pitchFamily="34" charset="0"/>
              </a:rPr>
              <a:t> EDR record completed </a:t>
            </a:r>
            <a:r>
              <a:rPr lang="en-US" sz="900" b="1">
                <a:latin typeface="Arial" panose="020B0604020202020204" pitchFamily="34" charset="0"/>
                <a:cs typeface="Arial" panose="020B0604020202020204" pitchFamily="34" charset="0"/>
              </a:rPr>
              <a:t>&gt; 15s</a:t>
            </a:r>
          </a:p>
        </xdr:txBody>
      </xdr:sp>
    </xdr:grpSp>
    <xdr:clientData/>
  </xdr:twoCellAnchor>
  <xdr:twoCellAnchor>
    <xdr:from>
      <xdr:col>27</xdr:col>
      <xdr:colOff>145678</xdr:colOff>
      <xdr:row>6</xdr:row>
      <xdr:rowOff>67236</xdr:rowOff>
    </xdr:from>
    <xdr:to>
      <xdr:col>37</xdr:col>
      <xdr:colOff>0</xdr:colOff>
      <xdr:row>12</xdr:row>
      <xdr:rowOff>58615</xdr:rowOff>
    </xdr:to>
    <xdr:sp macro="" textlink="">
      <xdr:nvSpPr>
        <xdr:cNvPr id="140" name="テキスト ボックス 9">
          <a:extLst>
            <a:ext uri="{FF2B5EF4-FFF2-40B4-BE49-F238E27FC236}">
              <a16:creationId xmlns:a16="http://schemas.microsoft.com/office/drawing/2014/main" id="{5180F4C4-5114-405E-B6F7-0602BA9213DF}"/>
            </a:ext>
          </a:extLst>
        </xdr:cNvPr>
        <xdr:cNvSpPr txBox="1"/>
      </xdr:nvSpPr>
      <xdr:spPr>
        <a:xfrm>
          <a:off x="10432678" y="1038786"/>
          <a:ext cx="3664322" cy="962929"/>
        </a:xfrm>
        <a:prstGeom prst="rect">
          <a:avLst/>
        </a:prstGeom>
        <a:noFill/>
      </xdr:spPr>
      <xdr:txBody>
        <a:bodyPr wrap="square" rtlCol="0">
          <a:no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1"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EDR data A </a:t>
          </a:r>
          <a:r>
            <a:rPr kumimoji="1" lang="en-US" altLang="ja-JP" sz="900" b="1"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get input from:</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1"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 CAN Msg_1 event&amp;Periodic </a:t>
          </a:r>
          <a:r>
            <a:rPr kumimoji="1" lang="en-US" sz="900" b="1" i="0" kern="1200" baseline="0">
              <a:solidFill>
                <a:schemeClr val="tx1"/>
              </a:solidFill>
              <a:effectLst/>
              <a:latin typeface="Arial" panose="020B0604020202020204" pitchFamily="34" charset="0"/>
              <a:ea typeface="+mn-ea"/>
              <a:cs typeface="Arial" panose="020B0604020202020204" pitchFamily="34" charset="0"/>
            </a:rPr>
            <a:t>100ms</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sz="900" b="1" i="0" kern="1200" baseline="0">
              <a:solidFill>
                <a:schemeClr val="tx1"/>
              </a:solidFill>
              <a:effectLst/>
              <a:latin typeface="Arial" panose="020B0604020202020204" pitchFamily="34" charset="0"/>
              <a:ea typeface="+mn-ea"/>
              <a:cs typeface="Arial" panose="020B0604020202020204" pitchFamily="34" charset="0"/>
            </a:rPr>
            <a:t>- CAN Msg_2 Periodic 20ms</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1"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 Receive update MAX time = 5ms</a:t>
          </a:r>
        </a:p>
      </xdr:txBody>
    </xdr:sp>
    <xdr:clientData/>
  </xdr:twoCellAnchor>
  <xdr:twoCellAnchor>
    <xdr:from>
      <xdr:col>0</xdr:col>
      <xdr:colOff>33617</xdr:colOff>
      <xdr:row>20</xdr:row>
      <xdr:rowOff>145671</xdr:rowOff>
    </xdr:from>
    <xdr:to>
      <xdr:col>12</xdr:col>
      <xdr:colOff>23707</xdr:colOff>
      <xdr:row>32</xdr:row>
      <xdr:rowOff>67232</xdr:rowOff>
    </xdr:to>
    <xdr:grpSp>
      <xdr:nvGrpSpPr>
        <xdr:cNvPr id="141" name="Group 140">
          <a:extLst>
            <a:ext uri="{FF2B5EF4-FFF2-40B4-BE49-F238E27FC236}">
              <a16:creationId xmlns:a16="http://schemas.microsoft.com/office/drawing/2014/main" id="{8E754FBC-05AC-48CF-9319-1CBAEFB36329}"/>
            </a:ext>
          </a:extLst>
        </xdr:cNvPr>
        <xdr:cNvGrpSpPr/>
      </xdr:nvGrpSpPr>
      <xdr:grpSpPr>
        <a:xfrm>
          <a:off x="33617" y="3620391"/>
          <a:ext cx="4653530" cy="2024681"/>
          <a:chOff x="0" y="3230180"/>
          <a:chExt cx="4710177" cy="2015974"/>
        </a:xfrm>
      </xdr:grpSpPr>
      <xdr:grpSp>
        <xdr:nvGrpSpPr>
          <xdr:cNvPr id="142" name="Group 141">
            <a:extLst>
              <a:ext uri="{FF2B5EF4-FFF2-40B4-BE49-F238E27FC236}">
                <a16:creationId xmlns:a16="http://schemas.microsoft.com/office/drawing/2014/main" id="{462EF4AF-733D-402B-946A-271EFE757806}"/>
              </a:ext>
            </a:extLst>
          </xdr:cNvPr>
          <xdr:cNvGrpSpPr/>
        </xdr:nvGrpSpPr>
        <xdr:grpSpPr>
          <a:xfrm>
            <a:off x="0" y="3230180"/>
            <a:ext cx="4710177" cy="1277198"/>
            <a:chOff x="0" y="3622386"/>
            <a:chExt cx="4710177" cy="1277198"/>
          </a:xfrm>
        </xdr:grpSpPr>
        <xdr:sp macro="" textlink="">
          <xdr:nvSpPr>
            <xdr:cNvPr id="144" name="Flowchart: Process 143">
              <a:extLst>
                <a:ext uri="{FF2B5EF4-FFF2-40B4-BE49-F238E27FC236}">
                  <a16:creationId xmlns:a16="http://schemas.microsoft.com/office/drawing/2014/main" id="{3F8534DC-7418-4204-AE5B-3C9B474EBFAB}"/>
                </a:ext>
              </a:extLst>
            </xdr:cNvPr>
            <xdr:cNvSpPr/>
          </xdr:nvSpPr>
          <xdr:spPr>
            <a:xfrm>
              <a:off x="219076" y="3689852"/>
              <a:ext cx="2195815" cy="108452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900" b="1">
                  <a:latin typeface="Arial" panose="020B0604020202020204" pitchFamily="34" charset="0"/>
                  <a:cs typeface="Arial" panose="020B0604020202020204" pitchFamily="34" charset="0"/>
                </a:rPr>
                <a:t>Crash detection, Deployment</a:t>
              </a:r>
            </a:p>
          </xdr:txBody>
        </xdr:sp>
        <xdr:sp macro="" textlink="">
          <xdr:nvSpPr>
            <xdr:cNvPr id="145" name="Flowchart: Process 144">
              <a:extLst>
                <a:ext uri="{FF2B5EF4-FFF2-40B4-BE49-F238E27FC236}">
                  <a16:creationId xmlns:a16="http://schemas.microsoft.com/office/drawing/2014/main" id="{2C08BBE4-ECF2-4598-91A2-3D3DCE492B2F}"/>
                </a:ext>
              </a:extLst>
            </xdr:cNvPr>
            <xdr:cNvSpPr/>
          </xdr:nvSpPr>
          <xdr:spPr>
            <a:xfrm>
              <a:off x="4439846" y="4128735"/>
              <a:ext cx="198830" cy="208835"/>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xnSp macro="">
          <xdr:nvCxnSpPr>
            <xdr:cNvPr id="146" name="Straight Arrow Connector 145">
              <a:extLst>
                <a:ext uri="{FF2B5EF4-FFF2-40B4-BE49-F238E27FC236}">
                  <a16:creationId xmlns:a16="http://schemas.microsoft.com/office/drawing/2014/main" id="{E6F24348-F893-4B90-ABF3-A1CB4ECEC5AF}"/>
                </a:ext>
              </a:extLst>
            </xdr:cNvPr>
            <xdr:cNvCxnSpPr>
              <a:stCxn id="144" idx="3"/>
              <a:endCxn id="145" idx="1"/>
            </xdr:cNvCxnSpPr>
          </xdr:nvCxnSpPr>
          <xdr:spPr>
            <a:xfrm>
              <a:off x="2414891" y="4232112"/>
              <a:ext cx="2024955" cy="1041"/>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Rounded Rectangle 50">
              <a:extLst>
                <a:ext uri="{FF2B5EF4-FFF2-40B4-BE49-F238E27FC236}">
                  <a16:creationId xmlns:a16="http://schemas.microsoft.com/office/drawing/2014/main" id="{CFA0C881-F9F8-4CFC-AF71-2F8AC930DF63}"/>
                </a:ext>
              </a:extLst>
            </xdr:cNvPr>
            <xdr:cNvSpPr/>
          </xdr:nvSpPr>
          <xdr:spPr>
            <a:xfrm>
              <a:off x="0" y="3622386"/>
              <a:ext cx="3809999" cy="1277198"/>
            </a:xfrm>
            <a:prstGeom prst="roundRect">
              <a:avLst/>
            </a:prstGeom>
            <a:noFill/>
            <a:ln w="28575">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148" name="Oval 147">
              <a:extLst>
                <a:ext uri="{FF2B5EF4-FFF2-40B4-BE49-F238E27FC236}">
                  <a16:creationId xmlns:a16="http://schemas.microsoft.com/office/drawing/2014/main" id="{B31CC9E2-D1E4-428E-94D6-096C42308D0B}"/>
                </a:ext>
              </a:extLst>
            </xdr:cNvPr>
            <xdr:cNvSpPr/>
          </xdr:nvSpPr>
          <xdr:spPr>
            <a:xfrm rot="19464144">
              <a:off x="2232119" y="3866193"/>
              <a:ext cx="2478058" cy="769994"/>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00">
                  <a:solidFill>
                    <a:sysClr val="windowText" lastClr="000000"/>
                  </a:solidFill>
                  <a:latin typeface="Arial" panose="020B0604020202020204" pitchFamily="34" charset="0"/>
                  <a:cs typeface="Arial" panose="020B0604020202020204" pitchFamily="34" charset="0"/>
                </a:rPr>
                <a:t>Event</a:t>
              </a:r>
              <a:r>
                <a:rPr lang="en-GB" sz="900" baseline="0">
                  <a:solidFill>
                    <a:sysClr val="windowText" lastClr="000000"/>
                  </a:solidFill>
                  <a:latin typeface="Arial" panose="020B0604020202020204" pitchFamily="34" charset="0"/>
                  <a:cs typeface="Arial" panose="020B0604020202020204" pitchFamily="34" charset="0"/>
                </a:rPr>
                <a:t> trigger status</a:t>
              </a:r>
              <a:endParaRPr lang="en-GB" sz="900">
                <a:solidFill>
                  <a:sysClr val="windowText" lastClr="000000"/>
                </a:solidFill>
                <a:latin typeface="Arial" panose="020B0604020202020204" pitchFamily="34" charset="0"/>
                <a:cs typeface="Arial" panose="020B0604020202020204" pitchFamily="34" charset="0"/>
              </a:endParaRPr>
            </a:p>
          </xdr:txBody>
        </xdr:sp>
        <xdr:sp macro="" textlink="">
          <xdr:nvSpPr>
            <xdr:cNvPr id="149" name="Rectangle 148">
              <a:extLst>
                <a:ext uri="{FF2B5EF4-FFF2-40B4-BE49-F238E27FC236}">
                  <a16:creationId xmlns:a16="http://schemas.microsoft.com/office/drawing/2014/main" id="{60260318-CFB7-4341-ACF5-607298050547}"/>
                </a:ext>
              </a:extLst>
            </xdr:cNvPr>
            <xdr:cNvSpPr/>
          </xdr:nvSpPr>
          <xdr:spPr>
            <a:xfrm>
              <a:off x="297487" y="4188366"/>
              <a:ext cx="2065285" cy="611051"/>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900" b="1" u="none">
                  <a:latin typeface="Arial" panose="020B0604020202020204" pitchFamily="34" charset="0"/>
                  <a:cs typeface="Arial" panose="020B0604020202020204" pitchFamily="34" charset="0"/>
                </a:rPr>
                <a:t>Function</a:t>
              </a:r>
              <a:r>
                <a:rPr lang="en-GB" sz="900" b="1" u="none" baseline="0">
                  <a:latin typeface="Arial" panose="020B0604020202020204" pitchFamily="34" charset="0"/>
                  <a:cs typeface="Arial" panose="020B0604020202020204" pitchFamily="34" charset="0"/>
                </a:rPr>
                <a:t> : </a:t>
              </a:r>
              <a:r>
                <a:rPr lang="en-GB" sz="900" b="0" u="sng" baseline="0">
                  <a:latin typeface="Arial" panose="020B0604020202020204" pitchFamily="34" charset="0"/>
                  <a:cs typeface="Arial" panose="020B0604020202020204" pitchFamily="34" charset="0"/>
                </a:rPr>
                <a:t>Detect</a:t>
              </a:r>
              <a:r>
                <a:rPr lang="en-GB" sz="900" b="0" u="none" baseline="0">
                  <a:latin typeface="Arial" panose="020B0604020202020204" pitchFamily="34" charset="0"/>
                  <a:cs typeface="Arial" panose="020B0604020202020204" pitchFamily="34" charset="0"/>
                </a:rPr>
                <a:t> crash</a:t>
              </a:r>
              <a:r>
                <a:rPr lang="en-GB" sz="900" b="0" baseline="0">
                  <a:latin typeface="Arial" panose="020B0604020202020204" pitchFamily="34" charset="0"/>
                  <a:cs typeface="Arial" panose="020B0604020202020204" pitchFamily="34" charset="0"/>
                </a:rPr>
                <a:t>.</a:t>
              </a:r>
              <a:endParaRPr lang="en-GB" sz="900" b="0">
                <a:latin typeface="Arial" panose="020B0604020202020204" pitchFamily="34" charset="0"/>
                <a:cs typeface="Arial" panose="020B0604020202020204" pitchFamily="34" charset="0"/>
              </a:endParaRPr>
            </a:p>
          </xdr:txBody>
        </xdr:sp>
      </xdr:grpSp>
      <xdr:sp macro="" textlink="">
        <xdr:nvSpPr>
          <xdr:cNvPr id="143" name="Line Callout 1 57">
            <a:extLst>
              <a:ext uri="{FF2B5EF4-FFF2-40B4-BE49-F238E27FC236}">
                <a16:creationId xmlns:a16="http://schemas.microsoft.com/office/drawing/2014/main" id="{50FD6D5F-1C16-4ADD-A6AE-0633F734A482}"/>
              </a:ext>
            </a:extLst>
          </xdr:cNvPr>
          <xdr:cNvSpPr/>
        </xdr:nvSpPr>
        <xdr:spPr>
          <a:xfrm>
            <a:off x="1459360" y="4748513"/>
            <a:ext cx="2685775" cy="497641"/>
          </a:xfrm>
          <a:prstGeom prst="borderCallout1">
            <a:avLst>
              <a:gd name="adj1" fmla="val 1009"/>
              <a:gd name="adj2" fmla="val 30423"/>
              <a:gd name="adj3" fmla="val -66035"/>
              <a:gd name="adj4" fmla="val 40665"/>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900">
                <a:latin typeface="Arial" panose="020B0604020202020204" pitchFamily="34" charset="0"/>
                <a:cs typeface="Arial" panose="020B0604020202020204" pitchFamily="34" charset="0"/>
              </a:rPr>
              <a:t>When</a:t>
            </a:r>
            <a:r>
              <a:rPr lang="en-GB" sz="900" baseline="0">
                <a:latin typeface="Arial" panose="020B0604020202020204" pitchFamily="34" charset="0"/>
                <a:cs typeface="Arial" panose="020B0604020202020204" pitchFamily="34" charset="0"/>
              </a:rPr>
              <a:t> Algo trigger and Algo active</a:t>
            </a:r>
            <a:endParaRPr lang="en-GB" sz="900">
              <a:latin typeface="Arial" panose="020B0604020202020204" pitchFamily="34" charset="0"/>
              <a:cs typeface="Arial" panose="020B0604020202020204" pitchFamily="34" charset="0"/>
            </a:endParaRPr>
          </a:p>
        </xdr:txBody>
      </xdr:sp>
    </xdr:grpSp>
    <xdr:clientData/>
  </xdr:twoCellAnchor>
  <xdr:twoCellAnchor>
    <xdr:from>
      <xdr:col>33</xdr:col>
      <xdr:colOff>304960</xdr:colOff>
      <xdr:row>3</xdr:row>
      <xdr:rowOff>36019</xdr:rowOff>
    </xdr:from>
    <xdr:to>
      <xdr:col>47</xdr:col>
      <xdr:colOff>372195</xdr:colOff>
      <xdr:row>7</xdr:row>
      <xdr:rowOff>68036</xdr:rowOff>
    </xdr:to>
    <xdr:sp macro="" textlink="">
      <xdr:nvSpPr>
        <xdr:cNvPr id="150" name="TextBox 149">
          <a:extLst>
            <a:ext uri="{FF2B5EF4-FFF2-40B4-BE49-F238E27FC236}">
              <a16:creationId xmlns:a16="http://schemas.microsoft.com/office/drawing/2014/main" id="{B06D4059-B686-43E1-A1C2-7077E1DCA8F7}"/>
            </a:ext>
          </a:extLst>
        </xdr:cNvPr>
        <xdr:cNvSpPr txBox="1"/>
      </xdr:nvSpPr>
      <xdr:spPr>
        <a:xfrm>
          <a:off x="12877960" y="521794"/>
          <a:ext cx="5401235" cy="679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latin typeface="Arial" panose="020B0604020202020204" pitchFamily="34" charset="0"/>
              <a:cs typeface="Arial" panose="020B0604020202020204" pitchFamily="34" charset="0"/>
            </a:rPr>
            <a:t>EDR behavior</a:t>
          </a:r>
          <a:r>
            <a:rPr lang="en-US" sz="900" b="1" baseline="0">
              <a:latin typeface="Arial" panose="020B0604020202020204" pitchFamily="34" charset="0"/>
              <a:cs typeface="Arial" panose="020B0604020202020204" pitchFamily="34" charset="0"/>
            </a:rPr>
            <a:t> when record Pre-crash CAN data</a:t>
          </a:r>
        </a:p>
        <a:p>
          <a:pPr algn="ctr"/>
          <a:r>
            <a:rPr lang="en-US" sz="900" b="1" baseline="0">
              <a:latin typeface="Arial" panose="020B0604020202020204" pitchFamily="34" charset="0"/>
              <a:cs typeface="Arial" panose="020B0604020202020204" pitchFamily="34" charset="0"/>
            </a:rPr>
            <a:t>Normal case</a:t>
          </a:r>
          <a:endParaRPr lang="en-US" sz="900" b="1">
            <a:latin typeface="Arial" panose="020B0604020202020204" pitchFamily="34" charset="0"/>
            <a:cs typeface="Arial" panose="020B0604020202020204" pitchFamily="34" charset="0"/>
          </a:endParaRPr>
        </a:p>
      </xdr:txBody>
    </xdr:sp>
    <xdr:clientData/>
  </xdr:twoCellAnchor>
  <xdr:twoCellAnchor>
    <xdr:from>
      <xdr:col>65</xdr:col>
      <xdr:colOff>54429</xdr:colOff>
      <xdr:row>3</xdr:row>
      <xdr:rowOff>27215</xdr:rowOff>
    </xdr:from>
    <xdr:to>
      <xdr:col>79</xdr:col>
      <xdr:colOff>121664</xdr:colOff>
      <xdr:row>7</xdr:row>
      <xdr:rowOff>59232</xdr:rowOff>
    </xdr:to>
    <xdr:sp macro="" textlink="">
      <xdr:nvSpPr>
        <xdr:cNvPr id="151" name="TextBox 150">
          <a:extLst>
            <a:ext uri="{FF2B5EF4-FFF2-40B4-BE49-F238E27FC236}">
              <a16:creationId xmlns:a16="http://schemas.microsoft.com/office/drawing/2014/main" id="{9B4B7576-701F-4580-ADE8-316692812ADF}"/>
            </a:ext>
          </a:extLst>
        </xdr:cNvPr>
        <xdr:cNvSpPr txBox="1"/>
      </xdr:nvSpPr>
      <xdr:spPr>
        <a:xfrm>
          <a:off x="23676429" y="512990"/>
          <a:ext cx="5401235" cy="679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latin typeface="Arial" panose="020B0604020202020204" pitchFamily="34" charset="0"/>
              <a:cs typeface="Arial" panose="020B0604020202020204" pitchFamily="34" charset="0"/>
            </a:rPr>
            <a:t>EDR behavior</a:t>
          </a:r>
          <a:r>
            <a:rPr lang="en-US" sz="900" b="1" baseline="0">
              <a:latin typeface="Arial" panose="020B0604020202020204" pitchFamily="34" charset="0"/>
              <a:cs typeface="Arial" panose="020B0604020202020204" pitchFamily="34" charset="0"/>
            </a:rPr>
            <a:t> when record Pre-crash CAN data</a:t>
          </a:r>
        </a:p>
        <a:p>
          <a:pPr algn="ctr"/>
          <a:r>
            <a:rPr lang="en-US" sz="900" b="1" baseline="0">
              <a:latin typeface="Arial" panose="020B0604020202020204" pitchFamily="34" charset="0"/>
              <a:cs typeface="Arial" panose="020B0604020202020204" pitchFamily="34" charset="0"/>
            </a:rPr>
            <a:t>Invalid value case</a:t>
          </a:r>
          <a:endParaRPr lang="en-US" sz="900" b="1">
            <a:latin typeface="Arial" panose="020B0604020202020204" pitchFamily="34" charset="0"/>
            <a:cs typeface="Arial" panose="020B0604020202020204" pitchFamily="34" charset="0"/>
          </a:endParaRPr>
        </a:p>
      </xdr:txBody>
    </xdr:sp>
    <xdr:clientData/>
  </xdr:twoCellAnchor>
  <xdr:twoCellAnchor>
    <xdr:from>
      <xdr:col>93</xdr:col>
      <xdr:colOff>54429</xdr:colOff>
      <xdr:row>3</xdr:row>
      <xdr:rowOff>27215</xdr:rowOff>
    </xdr:from>
    <xdr:to>
      <xdr:col>107</xdr:col>
      <xdr:colOff>121664</xdr:colOff>
      <xdr:row>7</xdr:row>
      <xdr:rowOff>59232</xdr:rowOff>
    </xdr:to>
    <xdr:sp macro="" textlink="">
      <xdr:nvSpPr>
        <xdr:cNvPr id="152" name="TextBox 151">
          <a:extLst>
            <a:ext uri="{FF2B5EF4-FFF2-40B4-BE49-F238E27FC236}">
              <a16:creationId xmlns:a16="http://schemas.microsoft.com/office/drawing/2014/main" id="{B59D7B06-F42C-4BC5-BF1E-44D7359F5555}"/>
            </a:ext>
          </a:extLst>
        </xdr:cNvPr>
        <xdr:cNvSpPr txBox="1"/>
      </xdr:nvSpPr>
      <xdr:spPr>
        <a:xfrm>
          <a:off x="34344429" y="512990"/>
          <a:ext cx="5401235" cy="679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latin typeface="Arial" panose="020B0604020202020204" pitchFamily="34" charset="0"/>
              <a:cs typeface="Arial" panose="020B0604020202020204" pitchFamily="34" charset="0"/>
            </a:rPr>
            <a:t>EDR behavior</a:t>
          </a:r>
          <a:r>
            <a:rPr lang="en-US" sz="900" b="1" baseline="0">
              <a:latin typeface="Arial" panose="020B0604020202020204" pitchFamily="34" charset="0"/>
              <a:cs typeface="Arial" panose="020B0604020202020204" pitchFamily="34" charset="0"/>
            </a:rPr>
            <a:t> when record Pre-crash CAN data</a:t>
          </a:r>
        </a:p>
        <a:p>
          <a:pPr algn="ctr"/>
          <a:r>
            <a:rPr lang="en-US" sz="900" b="1" baseline="0">
              <a:latin typeface="Arial" panose="020B0604020202020204" pitchFamily="34" charset="0"/>
              <a:cs typeface="Arial" panose="020B0604020202020204" pitchFamily="34" charset="0"/>
            </a:rPr>
            <a:t>Unobtained value case</a:t>
          </a:r>
          <a:endParaRPr lang="en-US" sz="900" b="1">
            <a:latin typeface="Arial" panose="020B0604020202020204" pitchFamily="34" charset="0"/>
            <a:cs typeface="Arial" panose="020B0604020202020204" pitchFamily="34" charset="0"/>
          </a:endParaRPr>
        </a:p>
      </xdr:txBody>
    </xdr:sp>
    <xdr:clientData/>
  </xdr:twoCellAnchor>
  <xdr:twoCellAnchor>
    <xdr:from>
      <xdr:col>58</xdr:col>
      <xdr:colOff>236483</xdr:colOff>
      <xdr:row>5</xdr:row>
      <xdr:rowOff>98534</xdr:rowOff>
    </xdr:from>
    <xdr:to>
      <xdr:col>68</xdr:col>
      <xdr:colOff>90805</xdr:colOff>
      <xdr:row>11</xdr:row>
      <xdr:rowOff>89913</xdr:rowOff>
    </xdr:to>
    <xdr:sp macro="" textlink="">
      <xdr:nvSpPr>
        <xdr:cNvPr id="153" name="テキスト ボックス 9">
          <a:extLst>
            <a:ext uri="{FF2B5EF4-FFF2-40B4-BE49-F238E27FC236}">
              <a16:creationId xmlns:a16="http://schemas.microsoft.com/office/drawing/2014/main" id="{D4B2520B-01BF-4C6C-89FC-F2E80A3A00F2}"/>
            </a:ext>
          </a:extLst>
        </xdr:cNvPr>
        <xdr:cNvSpPr txBox="1"/>
      </xdr:nvSpPr>
      <xdr:spPr>
        <a:xfrm>
          <a:off x="21191483" y="908159"/>
          <a:ext cx="3664322" cy="962929"/>
        </a:xfrm>
        <a:prstGeom prst="rect">
          <a:avLst/>
        </a:prstGeom>
        <a:noFill/>
      </xdr:spPr>
      <xdr:txBody>
        <a:bodyPr wrap="square" rtlCol="0">
          <a:no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1"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EDR data A </a:t>
          </a:r>
          <a:r>
            <a:rPr kumimoji="1" lang="en-US" altLang="ja-JP" sz="900" b="1"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get input from:</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1"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 CAN Msg_1 event&amp;Periodic </a:t>
          </a:r>
          <a:r>
            <a:rPr kumimoji="1" lang="en-US" sz="900" b="1" i="0" kern="1200" baseline="0">
              <a:solidFill>
                <a:schemeClr val="tx1"/>
              </a:solidFill>
              <a:effectLst/>
              <a:latin typeface="Arial" panose="020B0604020202020204" pitchFamily="34" charset="0"/>
              <a:ea typeface="+mn-ea"/>
              <a:cs typeface="Arial" panose="020B0604020202020204" pitchFamily="34" charset="0"/>
            </a:rPr>
            <a:t>100ms</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sz="900" b="1" i="0" kern="1200" baseline="0">
              <a:solidFill>
                <a:schemeClr val="tx1"/>
              </a:solidFill>
              <a:effectLst/>
              <a:latin typeface="Arial" panose="020B0604020202020204" pitchFamily="34" charset="0"/>
              <a:ea typeface="+mn-ea"/>
              <a:cs typeface="Arial" panose="020B0604020202020204" pitchFamily="34" charset="0"/>
            </a:rPr>
            <a:t>- CAN Msg_2 Periodic 20ms</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1"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 Receive update MAX time = 5ms</a:t>
          </a:r>
        </a:p>
      </xdr:txBody>
    </xdr:sp>
    <xdr:clientData/>
  </xdr:twoCellAnchor>
  <xdr:twoCellAnchor>
    <xdr:from>
      <xdr:col>58</xdr:col>
      <xdr:colOff>242118</xdr:colOff>
      <xdr:row>11</xdr:row>
      <xdr:rowOff>15955</xdr:rowOff>
    </xdr:from>
    <xdr:to>
      <xdr:col>85</xdr:col>
      <xdr:colOff>146070</xdr:colOff>
      <xdr:row>32</xdr:row>
      <xdr:rowOff>51975</xdr:rowOff>
    </xdr:to>
    <xdr:grpSp>
      <xdr:nvGrpSpPr>
        <xdr:cNvPr id="154" name="Group 153">
          <a:extLst>
            <a:ext uri="{FF2B5EF4-FFF2-40B4-BE49-F238E27FC236}">
              <a16:creationId xmlns:a16="http://schemas.microsoft.com/office/drawing/2014/main" id="{419A34AF-A429-428B-BFE4-B5CD04540A65}"/>
            </a:ext>
          </a:extLst>
        </xdr:cNvPr>
        <xdr:cNvGrpSpPr/>
      </xdr:nvGrpSpPr>
      <xdr:grpSpPr>
        <a:xfrm>
          <a:off x="25441458" y="1913335"/>
          <a:ext cx="10396692" cy="3716480"/>
          <a:chOff x="19673118" y="1912672"/>
          <a:chExt cx="10190952" cy="3688651"/>
        </a:xfrm>
      </xdr:grpSpPr>
      <xdr:grpSp>
        <xdr:nvGrpSpPr>
          <xdr:cNvPr id="155" name="Group 154">
            <a:extLst>
              <a:ext uri="{FF2B5EF4-FFF2-40B4-BE49-F238E27FC236}">
                <a16:creationId xmlns:a16="http://schemas.microsoft.com/office/drawing/2014/main" id="{5070FEDD-3252-4413-9C5A-CA85F0883091}"/>
              </a:ext>
            </a:extLst>
          </xdr:cNvPr>
          <xdr:cNvGrpSpPr/>
        </xdr:nvGrpSpPr>
        <xdr:grpSpPr>
          <a:xfrm>
            <a:off x="19673118" y="1912672"/>
            <a:ext cx="10190952" cy="3688651"/>
            <a:chOff x="19812000" y="1796143"/>
            <a:chExt cx="9015374" cy="2664292"/>
          </a:xfrm>
        </xdr:grpSpPr>
        <xdr:grpSp>
          <xdr:nvGrpSpPr>
            <xdr:cNvPr id="157" name="グループ化 37">
              <a:extLst>
                <a:ext uri="{FF2B5EF4-FFF2-40B4-BE49-F238E27FC236}">
                  <a16:creationId xmlns:a16="http://schemas.microsoft.com/office/drawing/2014/main" id="{280B9A27-B4AF-44DC-B34C-917795526373}"/>
                </a:ext>
              </a:extLst>
            </xdr:cNvPr>
            <xdr:cNvGrpSpPr/>
          </xdr:nvGrpSpPr>
          <xdr:grpSpPr>
            <a:xfrm>
              <a:off x="21948139" y="2640197"/>
              <a:ext cx="4813938" cy="1198314"/>
              <a:chOff x="2256694" y="1882585"/>
              <a:chExt cx="4813938" cy="1198314"/>
            </a:xfrm>
          </xdr:grpSpPr>
          <xdr:cxnSp macro="">
            <xdr:nvCxnSpPr>
              <xdr:cNvPr id="201" name="直線コネクタ 263">
                <a:extLst>
                  <a:ext uri="{FF2B5EF4-FFF2-40B4-BE49-F238E27FC236}">
                    <a16:creationId xmlns:a16="http://schemas.microsoft.com/office/drawing/2014/main" id="{0E4F1C9A-E2D4-401D-AA76-7C623B2D66D4}"/>
                  </a:ext>
                </a:extLst>
              </xdr:cNvPr>
              <xdr:cNvCxnSpPr>
                <a:cxnSpLocks/>
              </xdr:cNvCxnSpPr>
            </xdr:nvCxnSpPr>
            <xdr:spPr>
              <a:xfrm>
                <a:off x="2256694" y="2620295"/>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02" name="直線コネクタ 255">
                <a:extLst>
                  <a:ext uri="{FF2B5EF4-FFF2-40B4-BE49-F238E27FC236}">
                    <a16:creationId xmlns:a16="http://schemas.microsoft.com/office/drawing/2014/main" id="{26A21664-41F9-4AEA-94EB-F972EF5005F5}"/>
                  </a:ext>
                </a:extLst>
              </xdr:cNvPr>
              <xdr:cNvCxnSpPr>
                <a:cxnSpLocks/>
              </xdr:cNvCxnSpPr>
            </xdr:nvCxnSpPr>
            <xdr:spPr>
              <a:xfrm>
                <a:off x="2256694" y="2140332"/>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03" name="直線コネクタ 260">
                <a:extLst>
                  <a:ext uri="{FF2B5EF4-FFF2-40B4-BE49-F238E27FC236}">
                    <a16:creationId xmlns:a16="http://schemas.microsoft.com/office/drawing/2014/main" id="{EEB97212-8B27-4C11-B5A2-CF758BBF1B4F}"/>
                  </a:ext>
                </a:extLst>
              </xdr:cNvPr>
              <xdr:cNvCxnSpPr>
                <a:cxnSpLocks/>
              </xdr:cNvCxnSpPr>
            </xdr:nvCxnSpPr>
            <xdr:spPr>
              <a:xfrm>
                <a:off x="2256694" y="2272195"/>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04" name="直線コネクタ 254">
                <a:extLst>
                  <a:ext uri="{FF2B5EF4-FFF2-40B4-BE49-F238E27FC236}">
                    <a16:creationId xmlns:a16="http://schemas.microsoft.com/office/drawing/2014/main" id="{C5DC5205-C5AB-4B80-9D51-8ED533E8109F}"/>
                  </a:ext>
                </a:extLst>
              </xdr:cNvPr>
              <xdr:cNvCxnSpPr>
                <a:cxnSpLocks/>
              </xdr:cNvCxnSpPr>
            </xdr:nvCxnSpPr>
            <xdr:spPr>
              <a:xfrm>
                <a:off x="2256694" y="2014282"/>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05" name="直線コネクタ 78">
                <a:extLst>
                  <a:ext uri="{FF2B5EF4-FFF2-40B4-BE49-F238E27FC236}">
                    <a16:creationId xmlns:a16="http://schemas.microsoft.com/office/drawing/2014/main" id="{C0D4BA2E-FFA0-46DE-9E42-D744871B2258}"/>
                  </a:ext>
                </a:extLst>
              </xdr:cNvPr>
              <xdr:cNvCxnSpPr>
                <a:cxnSpLocks/>
              </xdr:cNvCxnSpPr>
            </xdr:nvCxnSpPr>
            <xdr:spPr>
              <a:xfrm>
                <a:off x="2256694" y="1882585"/>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06" name="直線コネクタ 264">
                <a:extLst>
                  <a:ext uri="{FF2B5EF4-FFF2-40B4-BE49-F238E27FC236}">
                    <a16:creationId xmlns:a16="http://schemas.microsoft.com/office/drawing/2014/main" id="{52339806-47D4-4EF3-AEBC-F30DB5A6C9AC}"/>
                  </a:ext>
                </a:extLst>
              </xdr:cNvPr>
              <xdr:cNvCxnSpPr>
                <a:cxnSpLocks/>
              </xdr:cNvCxnSpPr>
            </xdr:nvCxnSpPr>
            <xdr:spPr>
              <a:xfrm>
                <a:off x="2256694" y="3080899"/>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grpSp>
        <xdr:sp macro="" textlink="">
          <xdr:nvSpPr>
            <xdr:cNvPr id="158" name="右大かっこ 238">
              <a:extLst>
                <a:ext uri="{FF2B5EF4-FFF2-40B4-BE49-F238E27FC236}">
                  <a16:creationId xmlns:a16="http://schemas.microsoft.com/office/drawing/2014/main" id="{B240DAA8-8561-4E65-A809-524965A8114B}"/>
                </a:ext>
              </a:extLst>
            </xdr:cNvPr>
            <xdr:cNvSpPr/>
          </xdr:nvSpPr>
          <xdr:spPr>
            <a:xfrm rot="10800000">
              <a:off x="19858956" y="2450720"/>
              <a:ext cx="207793" cy="925238"/>
            </a:xfrm>
            <a:prstGeom prst="rightBracket">
              <a:avLst/>
            </a:prstGeom>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59" name="テキスト ボックス 281">
              <a:extLst>
                <a:ext uri="{FF2B5EF4-FFF2-40B4-BE49-F238E27FC236}">
                  <a16:creationId xmlns:a16="http://schemas.microsoft.com/office/drawing/2014/main" id="{7D07CA06-46FA-4BF9-A191-81DAD1B3586D}"/>
                </a:ext>
              </a:extLst>
            </xdr:cNvPr>
            <xdr:cNvSpPr txBox="1"/>
          </xdr:nvSpPr>
          <xdr:spPr>
            <a:xfrm>
              <a:off x="23193158" y="3803892"/>
              <a:ext cx="1482623" cy="162515"/>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Sampling time: 500ms</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0" name="楕円 257">
              <a:extLst>
                <a:ext uri="{FF2B5EF4-FFF2-40B4-BE49-F238E27FC236}">
                  <a16:creationId xmlns:a16="http://schemas.microsoft.com/office/drawing/2014/main" id="{05D174CA-045D-4DEF-BCB8-A4B93645875A}"/>
                </a:ext>
              </a:extLst>
            </xdr:cNvPr>
            <xdr:cNvSpPr/>
          </xdr:nvSpPr>
          <xdr:spPr>
            <a:xfrm>
              <a:off x="21848680" y="3775316"/>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1" name="テキスト ボックス 350">
              <a:extLst>
                <a:ext uri="{FF2B5EF4-FFF2-40B4-BE49-F238E27FC236}">
                  <a16:creationId xmlns:a16="http://schemas.microsoft.com/office/drawing/2014/main" id="{F13EEF3E-E4A5-4D21-B61C-EE2ED3365D4A}"/>
                </a:ext>
              </a:extLst>
            </xdr:cNvPr>
            <xdr:cNvSpPr txBox="1"/>
          </xdr:nvSpPr>
          <xdr:spPr>
            <a:xfrm>
              <a:off x="20072509" y="2415191"/>
              <a:ext cx="1975352" cy="929097"/>
            </a:xfrm>
            <a:prstGeom prst="rect">
              <a:avLst/>
            </a:prstGeom>
            <a:noFill/>
          </xdr:spPr>
          <xdr:txBody>
            <a:bodyPr wrap="square">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sng"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Msg_1</a:t>
              </a:r>
              <a:endParaRPr kumimoji="1" lang="en-US" altLang="ja-JP" sz="900" b="0"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CAN_signal_1_Falt</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CAN_signal_1_status</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CAN_signal_1_No_Cnt</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CAN_signal_1_No_Cs</a:t>
              </a:r>
              <a:endPar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en-US" altLang="ja-JP" sz="900" b="0" i="0" u="sng"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sng"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Msg_2</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CAN_signal_2_Actl</a:t>
              </a:r>
            </a:p>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2" name="楕円 91">
              <a:extLst>
                <a:ext uri="{FF2B5EF4-FFF2-40B4-BE49-F238E27FC236}">
                  <a16:creationId xmlns:a16="http://schemas.microsoft.com/office/drawing/2014/main" id="{4A66C1D8-C995-4739-BA39-1D2D3485A754}"/>
                </a:ext>
              </a:extLst>
            </xdr:cNvPr>
            <xdr:cNvSpPr/>
          </xdr:nvSpPr>
          <xdr:spPr>
            <a:xfrm>
              <a:off x="22183635" y="2587262"/>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3" name="楕円 399">
              <a:extLst>
                <a:ext uri="{FF2B5EF4-FFF2-40B4-BE49-F238E27FC236}">
                  <a16:creationId xmlns:a16="http://schemas.microsoft.com/office/drawing/2014/main" id="{C15EBC16-1C7C-4E9E-B931-FDCC4D25FFB7}"/>
                </a:ext>
              </a:extLst>
            </xdr:cNvPr>
            <xdr:cNvSpPr/>
          </xdr:nvSpPr>
          <xdr:spPr>
            <a:xfrm>
              <a:off x="22183635" y="2716527"/>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4" name="楕円 405">
              <a:extLst>
                <a:ext uri="{FF2B5EF4-FFF2-40B4-BE49-F238E27FC236}">
                  <a16:creationId xmlns:a16="http://schemas.microsoft.com/office/drawing/2014/main" id="{04ED3298-A281-46C3-ABF2-CDD3F9884CB1}"/>
                </a:ext>
              </a:extLst>
            </xdr:cNvPr>
            <xdr:cNvSpPr/>
          </xdr:nvSpPr>
          <xdr:spPr>
            <a:xfrm>
              <a:off x="22183635" y="2838189"/>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5" name="楕円 411">
              <a:extLst>
                <a:ext uri="{FF2B5EF4-FFF2-40B4-BE49-F238E27FC236}">
                  <a16:creationId xmlns:a16="http://schemas.microsoft.com/office/drawing/2014/main" id="{B47454F1-221F-4A41-AA8F-9EBC96E539C3}"/>
                </a:ext>
              </a:extLst>
            </xdr:cNvPr>
            <xdr:cNvSpPr/>
          </xdr:nvSpPr>
          <xdr:spPr>
            <a:xfrm>
              <a:off x="22183635" y="2985157"/>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6" name="楕円 429">
              <a:extLst>
                <a:ext uri="{FF2B5EF4-FFF2-40B4-BE49-F238E27FC236}">
                  <a16:creationId xmlns:a16="http://schemas.microsoft.com/office/drawing/2014/main" id="{F1AA3742-33A7-49E5-A763-E1B49D70472B}"/>
                </a:ext>
              </a:extLst>
            </xdr:cNvPr>
            <xdr:cNvSpPr/>
          </xdr:nvSpPr>
          <xdr:spPr>
            <a:xfrm>
              <a:off x="22565764" y="332634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7" name="楕円 430">
              <a:extLst>
                <a:ext uri="{FF2B5EF4-FFF2-40B4-BE49-F238E27FC236}">
                  <a16:creationId xmlns:a16="http://schemas.microsoft.com/office/drawing/2014/main" id="{A8A82D0F-4174-4B0B-B706-891D8FD7FCAF}"/>
                </a:ext>
              </a:extLst>
            </xdr:cNvPr>
            <xdr:cNvSpPr/>
          </xdr:nvSpPr>
          <xdr:spPr>
            <a:xfrm>
              <a:off x="25329649" y="3326345"/>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8" name="楕円 433">
              <a:extLst>
                <a:ext uri="{FF2B5EF4-FFF2-40B4-BE49-F238E27FC236}">
                  <a16:creationId xmlns:a16="http://schemas.microsoft.com/office/drawing/2014/main" id="{B8B90A81-ACC4-442E-950D-734090DAAD8C}"/>
                </a:ext>
              </a:extLst>
            </xdr:cNvPr>
            <xdr:cNvSpPr/>
          </xdr:nvSpPr>
          <xdr:spPr>
            <a:xfrm>
              <a:off x="23464156" y="3326345"/>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69" name="楕円 434">
              <a:extLst>
                <a:ext uri="{FF2B5EF4-FFF2-40B4-BE49-F238E27FC236}">
                  <a16:creationId xmlns:a16="http://schemas.microsoft.com/office/drawing/2014/main" id="{B710BDBD-37A4-4BB6-A9C6-5C54C772FC9E}"/>
                </a:ext>
              </a:extLst>
            </xdr:cNvPr>
            <xdr:cNvSpPr/>
          </xdr:nvSpPr>
          <xdr:spPr>
            <a:xfrm>
              <a:off x="24401098" y="3326345"/>
              <a:ext cx="107244" cy="101599"/>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70" name="楕円 435">
              <a:extLst>
                <a:ext uri="{FF2B5EF4-FFF2-40B4-BE49-F238E27FC236}">
                  <a16:creationId xmlns:a16="http://schemas.microsoft.com/office/drawing/2014/main" id="{694F3876-E1B2-49CC-9CF3-F3A36416BC05}"/>
                </a:ext>
              </a:extLst>
            </xdr:cNvPr>
            <xdr:cNvSpPr/>
          </xdr:nvSpPr>
          <xdr:spPr>
            <a:xfrm>
              <a:off x="26228583" y="332634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71" name="テキスト ボックス 441">
              <a:extLst>
                <a:ext uri="{FF2B5EF4-FFF2-40B4-BE49-F238E27FC236}">
                  <a16:creationId xmlns:a16="http://schemas.microsoft.com/office/drawing/2014/main" id="{FE549F70-4104-4771-9E3E-7B8FF049CC17}"/>
                </a:ext>
              </a:extLst>
            </xdr:cNvPr>
            <xdr:cNvSpPr txBox="1"/>
          </xdr:nvSpPr>
          <xdr:spPr>
            <a:xfrm>
              <a:off x="19812000" y="2034821"/>
              <a:ext cx="5358046" cy="162515"/>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Pre-sampling</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172" name="直線矢印コネクタ 442">
              <a:extLst>
                <a:ext uri="{FF2B5EF4-FFF2-40B4-BE49-F238E27FC236}">
                  <a16:creationId xmlns:a16="http://schemas.microsoft.com/office/drawing/2014/main" id="{1D067444-8F8E-4AE9-B7C6-C04CC94D8B5A}"/>
                </a:ext>
              </a:extLst>
            </xdr:cNvPr>
            <xdr:cNvCxnSpPr>
              <a:cxnSpLocks/>
            </xdr:cNvCxnSpPr>
          </xdr:nvCxnSpPr>
          <xdr:spPr>
            <a:xfrm>
              <a:off x="21900384" y="3943488"/>
              <a:ext cx="4111633" cy="203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nvGrpSpPr>
            <xdr:cNvPr id="173" name="グループ化 2">
              <a:extLst>
                <a:ext uri="{FF2B5EF4-FFF2-40B4-BE49-F238E27FC236}">
                  <a16:creationId xmlns:a16="http://schemas.microsoft.com/office/drawing/2014/main" id="{3D6588B3-2B1A-402F-A6AF-E870E55A03EB}"/>
                </a:ext>
              </a:extLst>
            </xdr:cNvPr>
            <xdr:cNvGrpSpPr/>
          </xdr:nvGrpSpPr>
          <xdr:grpSpPr>
            <a:xfrm>
              <a:off x="23880672" y="2553089"/>
              <a:ext cx="228005" cy="597028"/>
              <a:chOff x="5668230" y="1795477"/>
              <a:chExt cx="228005" cy="597028"/>
            </a:xfrm>
          </xdr:grpSpPr>
          <xdr:sp macro="" textlink="">
            <xdr:nvSpPr>
              <xdr:cNvPr id="196" name="楕円 394">
                <a:extLst>
                  <a:ext uri="{FF2B5EF4-FFF2-40B4-BE49-F238E27FC236}">
                    <a16:creationId xmlns:a16="http://schemas.microsoft.com/office/drawing/2014/main" id="{76A055EB-4AE4-4F8F-8C3A-5CFAAAD2E548}"/>
                  </a:ext>
                </a:extLst>
              </xdr:cNvPr>
              <xdr:cNvSpPr/>
            </xdr:nvSpPr>
            <xdr:spPr>
              <a:xfrm>
                <a:off x="5720969" y="1829650"/>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97" name="楕円 400">
                <a:extLst>
                  <a:ext uri="{FF2B5EF4-FFF2-40B4-BE49-F238E27FC236}">
                    <a16:creationId xmlns:a16="http://schemas.microsoft.com/office/drawing/2014/main" id="{E08F56D3-BA24-4226-A1E9-572ABA5D7449}"/>
                  </a:ext>
                </a:extLst>
              </xdr:cNvPr>
              <xdr:cNvSpPr/>
            </xdr:nvSpPr>
            <xdr:spPr>
              <a:xfrm>
                <a:off x="5720969" y="195891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98" name="楕円 406">
                <a:extLst>
                  <a:ext uri="{FF2B5EF4-FFF2-40B4-BE49-F238E27FC236}">
                    <a16:creationId xmlns:a16="http://schemas.microsoft.com/office/drawing/2014/main" id="{CD92C488-A756-4AC3-90BE-5A939462E601}"/>
                  </a:ext>
                </a:extLst>
              </xdr:cNvPr>
              <xdr:cNvSpPr/>
            </xdr:nvSpPr>
            <xdr:spPr>
              <a:xfrm>
                <a:off x="5720969" y="2080577"/>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99" name="楕円 424">
                <a:extLst>
                  <a:ext uri="{FF2B5EF4-FFF2-40B4-BE49-F238E27FC236}">
                    <a16:creationId xmlns:a16="http://schemas.microsoft.com/office/drawing/2014/main" id="{D09AE5C6-26D9-41AB-B2EA-EB94886548AC}"/>
                  </a:ext>
                </a:extLst>
              </xdr:cNvPr>
              <xdr:cNvSpPr/>
            </xdr:nvSpPr>
            <xdr:spPr>
              <a:xfrm>
                <a:off x="5720969" y="2223265"/>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00" name="正方形/長方形 443">
                <a:extLst>
                  <a:ext uri="{FF2B5EF4-FFF2-40B4-BE49-F238E27FC236}">
                    <a16:creationId xmlns:a16="http://schemas.microsoft.com/office/drawing/2014/main" id="{B794D84D-0CF8-4C99-ADF0-F0C33AB2BD30}"/>
                  </a:ext>
                </a:extLst>
              </xdr:cNvPr>
              <xdr:cNvSpPr/>
            </xdr:nvSpPr>
            <xdr:spPr>
              <a:xfrm>
                <a:off x="5668230" y="1795477"/>
                <a:ext cx="228005" cy="597028"/>
              </a:xfrm>
              <a:prstGeom prst="rect">
                <a:avLst/>
              </a:pr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sp macro="" textlink="">
          <xdr:nvSpPr>
            <xdr:cNvPr id="174" name="吹き出し: 折線 (枠なし) 446">
              <a:extLst>
                <a:ext uri="{FF2B5EF4-FFF2-40B4-BE49-F238E27FC236}">
                  <a16:creationId xmlns:a16="http://schemas.microsoft.com/office/drawing/2014/main" id="{79E8C6BC-9EA4-4F34-AAD4-92D0C8A7098C}"/>
                </a:ext>
              </a:extLst>
            </xdr:cNvPr>
            <xdr:cNvSpPr/>
          </xdr:nvSpPr>
          <xdr:spPr>
            <a:xfrm flipH="1">
              <a:off x="22565764" y="2269945"/>
              <a:ext cx="1174656" cy="222195"/>
            </a:xfrm>
            <a:prstGeom prst="callout2">
              <a:avLst>
                <a:gd name="adj1" fmla="val 46777"/>
                <a:gd name="adj2" fmla="val 95361"/>
                <a:gd name="adj3" fmla="val 48063"/>
                <a:gd name="adj4" fmla="val 113411"/>
                <a:gd name="adj5" fmla="val 131587"/>
                <a:gd name="adj6" fmla="val 131346"/>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last valid reception</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75" name="楕円 448">
              <a:extLst>
                <a:ext uri="{FF2B5EF4-FFF2-40B4-BE49-F238E27FC236}">
                  <a16:creationId xmlns:a16="http://schemas.microsoft.com/office/drawing/2014/main" id="{941DDEC1-79E8-444F-B5C4-9B4DF83EA002}"/>
                </a:ext>
              </a:extLst>
            </xdr:cNvPr>
            <xdr:cNvSpPr/>
          </xdr:nvSpPr>
          <xdr:spPr>
            <a:xfrm>
              <a:off x="25948226" y="3787714"/>
              <a:ext cx="137792" cy="10426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nvGrpSpPr>
            <xdr:cNvPr id="176" name="グループ化 454">
              <a:extLst>
                <a:ext uri="{FF2B5EF4-FFF2-40B4-BE49-F238E27FC236}">
                  <a16:creationId xmlns:a16="http://schemas.microsoft.com/office/drawing/2014/main" id="{83FCD603-4501-4376-B8D7-22EB00B6852B}"/>
                </a:ext>
              </a:extLst>
            </xdr:cNvPr>
            <xdr:cNvGrpSpPr/>
          </xdr:nvGrpSpPr>
          <xdr:grpSpPr>
            <a:xfrm>
              <a:off x="22029590" y="3684067"/>
              <a:ext cx="198992" cy="418060"/>
              <a:chOff x="0" y="0"/>
              <a:chExt cx="358913" cy="1827697"/>
            </a:xfrm>
          </xdr:grpSpPr>
          <xdr:sp macro="" textlink="">
            <xdr:nvSpPr>
              <xdr:cNvPr id="194" name="波線 455">
                <a:extLst>
                  <a:ext uri="{FF2B5EF4-FFF2-40B4-BE49-F238E27FC236}">
                    <a16:creationId xmlns:a16="http://schemas.microsoft.com/office/drawing/2014/main" id="{E3421D2D-4D6C-42BC-9B97-B88175CB9D9B}"/>
                  </a:ext>
                </a:extLst>
              </xdr:cNvPr>
              <xdr:cNvSpPr/>
            </xdr:nvSpPr>
            <xdr:spPr>
              <a:xfrm rot="5400000">
                <a:off x="-709541" y="731634"/>
                <a:ext cx="1777996" cy="358913"/>
              </a:xfrm>
              <a:prstGeom prst="wave">
                <a:avLst>
                  <a:gd name="adj1" fmla="val 20000"/>
                  <a:gd name="adj2" fmla="val 0"/>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95" name="波線 456">
                <a:extLst>
                  <a:ext uri="{FF2B5EF4-FFF2-40B4-BE49-F238E27FC236}">
                    <a16:creationId xmlns:a16="http://schemas.microsoft.com/office/drawing/2014/main" id="{3D923D04-4707-4EBF-9F14-D1D87D9E0333}"/>
                  </a:ext>
                </a:extLst>
              </xdr:cNvPr>
              <xdr:cNvSpPr/>
            </xdr:nvSpPr>
            <xdr:spPr>
              <a:xfrm rot="5400000">
                <a:off x="-734392" y="739916"/>
                <a:ext cx="1827697" cy="347866"/>
              </a:xfrm>
              <a:prstGeom prst="wave">
                <a:avLst>
                  <a:gd name="adj1" fmla="val 20000"/>
                  <a:gd name="adj2" fmla="val 0"/>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sp macro="" textlink="">
          <xdr:nvSpPr>
            <xdr:cNvPr id="177" name="吹き出し: 折線 (枠なし) 458">
              <a:extLst>
                <a:ext uri="{FF2B5EF4-FFF2-40B4-BE49-F238E27FC236}">
                  <a16:creationId xmlns:a16="http://schemas.microsoft.com/office/drawing/2014/main" id="{23B2DA8E-BBE5-4B78-AF4C-767D4C8A3CC6}"/>
                </a:ext>
              </a:extLst>
            </xdr:cNvPr>
            <xdr:cNvSpPr/>
          </xdr:nvSpPr>
          <xdr:spPr>
            <a:xfrm flipH="1">
              <a:off x="23055795" y="3504545"/>
              <a:ext cx="1424743" cy="162199"/>
            </a:xfrm>
            <a:prstGeom prst="callout2">
              <a:avLst>
                <a:gd name="adj1" fmla="val 4767"/>
                <a:gd name="adj2" fmla="val 18413"/>
                <a:gd name="adj3" fmla="val 4051"/>
                <a:gd name="adj4" fmla="val 8818"/>
                <a:gd name="adj5" fmla="val -46700"/>
                <a:gd name="adj6" fmla="val 2101"/>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Replaced by the last valid</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78" name="正方形/長方形 15">
              <a:extLst>
                <a:ext uri="{FF2B5EF4-FFF2-40B4-BE49-F238E27FC236}">
                  <a16:creationId xmlns:a16="http://schemas.microsoft.com/office/drawing/2014/main" id="{808D0778-7063-4D42-B1E3-63A7EB02321C}"/>
                </a:ext>
              </a:extLst>
            </xdr:cNvPr>
            <xdr:cNvSpPr/>
          </xdr:nvSpPr>
          <xdr:spPr>
            <a:xfrm>
              <a:off x="24155903" y="2014730"/>
              <a:ext cx="2255519" cy="42503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mn-ea"/>
                  <a:cs typeface="Arial" panose="020B0604020202020204" pitchFamily="34" charset="0"/>
                </a:rPr>
                <a:t>All data in Msg_1 are replaced with the last valid reception within consecutive 2 errors</a:t>
              </a: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179" name="直線コネクタ 14">
              <a:extLst>
                <a:ext uri="{FF2B5EF4-FFF2-40B4-BE49-F238E27FC236}">
                  <a16:creationId xmlns:a16="http://schemas.microsoft.com/office/drawing/2014/main" id="{75D8CCAB-D428-469A-97FB-46121DA9D2CE}"/>
                </a:ext>
              </a:extLst>
            </xdr:cNvPr>
            <xdr:cNvCxnSpPr>
              <a:cxnSpLocks/>
            </xdr:cNvCxnSpPr>
          </xdr:nvCxnSpPr>
          <xdr:spPr>
            <a:xfrm flipH="1">
              <a:off x="24089699" y="2330358"/>
              <a:ext cx="310680" cy="246011"/>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80" name="円弧 21">
              <a:extLst>
                <a:ext uri="{FF2B5EF4-FFF2-40B4-BE49-F238E27FC236}">
                  <a16:creationId xmlns:a16="http://schemas.microsoft.com/office/drawing/2014/main" id="{17E783A0-F638-44FB-BBFD-9A0F278CDC62}"/>
                </a:ext>
              </a:extLst>
            </xdr:cNvPr>
            <xdr:cNvSpPr/>
          </xdr:nvSpPr>
          <xdr:spPr>
            <a:xfrm>
              <a:off x="22333255" y="2487144"/>
              <a:ext cx="1493903" cy="350291"/>
            </a:xfrm>
            <a:prstGeom prst="arc">
              <a:avLst>
                <a:gd name="adj1" fmla="val 11002189"/>
                <a:gd name="adj2" fmla="val 21461693"/>
              </a:avLst>
            </a:prstGeom>
            <a:ln>
              <a:solidFill>
                <a:srgbClr val="FFC000"/>
              </a:solidFill>
              <a:tailEnd type="triangle"/>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81" name="正方形/長方形 22">
              <a:extLst>
                <a:ext uri="{FF2B5EF4-FFF2-40B4-BE49-F238E27FC236}">
                  <a16:creationId xmlns:a16="http://schemas.microsoft.com/office/drawing/2014/main" id="{5CE732CA-A399-4402-AB33-BC6D8D41EBAB}"/>
                </a:ext>
              </a:extLst>
            </xdr:cNvPr>
            <xdr:cNvSpPr/>
          </xdr:nvSpPr>
          <xdr:spPr>
            <a:xfrm>
              <a:off x="22138964" y="2553090"/>
              <a:ext cx="201584" cy="584040"/>
            </a:xfrm>
            <a:prstGeom prst="rect">
              <a:avLst/>
            </a:prstGeom>
            <a:noFill/>
            <a:ln w="22225">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182" name="直線矢印コネクタ 180">
              <a:extLst>
                <a:ext uri="{FF2B5EF4-FFF2-40B4-BE49-F238E27FC236}">
                  <a16:creationId xmlns:a16="http://schemas.microsoft.com/office/drawing/2014/main" id="{ABFE6386-A733-489C-8C5A-4523E4205945}"/>
                </a:ext>
              </a:extLst>
            </xdr:cNvPr>
            <xdr:cNvCxnSpPr>
              <a:cxnSpLocks/>
              <a:endCxn id="175" idx="1"/>
            </xdr:cNvCxnSpPr>
          </xdr:nvCxnSpPr>
          <xdr:spPr>
            <a:xfrm>
              <a:off x="25499561" y="3376166"/>
              <a:ext cx="468845" cy="426818"/>
            </a:xfrm>
            <a:prstGeom prst="straightConnector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3" name="吹き出し: 折線 (枠なし) 226">
              <a:extLst>
                <a:ext uri="{FF2B5EF4-FFF2-40B4-BE49-F238E27FC236}">
                  <a16:creationId xmlns:a16="http://schemas.microsoft.com/office/drawing/2014/main" id="{EAA820D0-91B7-44A6-88E7-2F55938AA066}"/>
                </a:ext>
              </a:extLst>
            </xdr:cNvPr>
            <xdr:cNvSpPr/>
          </xdr:nvSpPr>
          <xdr:spPr>
            <a:xfrm>
              <a:off x="26054948" y="3459597"/>
              <a:ext cx="2772426" cy="187213"/>
            </a:xfrm>
            <a:prstGeom prst="callout2">
              <a:avLst>
                <a:gd name="adj1" fmla="val 45919"/>
                <a:gd name="adj2" fmla="val 4694"/>
                <a:gd name="adj3" fmla="val 40985"/>
                <a:gd name="adj4" fmla="val 533"/>
                <a:gd name="adj5" fmla="val 109356"/>
                <a:gd name="adj6" fmla="val -859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Calculate pre-sampled data by data in blue block.</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Sampled value shall be 0xFE.</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184" name="直線コネクタ 27">
              <a:extLst>
                <a:ext uri="{FF2B5EF4-FFF2-40B4-BE49-F238E27FC236}">
                  <a16:creationId xmlns:a16="http://schemas.microsoft.com/office/drawing/2014/main" id="{855310D8-F65B-4C55-83FD-016DC563AC6E}"/>
                </a:ext>
              </a:extLst>
            </xdr:cNvPr>
            <xdr:cNvCxnSpPr/>
          </xdr:nvCxnSpPr>
          <xdr:spPr>
            <a:xfrm>
              <a:off x="25225916" y="3457267"/>
              <a:ext cx="281533" cy="0"/>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85" name="直線コネクタ 267">
              <a:extLst>
                <a:ext uri="{FF2B5EF4-FFF2-40B4-BE49-F238E27FC236}">
                  <a16:creationId xmlns:a16="http://schemas.microsoft.com/office/drawing/2014/main" id="{31411DA3-BD03-4A4D-A87E-97C309000D79}"/>
                </a:ext>
              </a:extLst>
            </xdr:cNvPr>
            <xdr:cNvCxnSpPr>
              <a:cxnSpLocks/>
            </xdr:cNvCxnSpPr>
          </xdr:nvCxnSpPr>
          <xdr:spPr>
            <a:xfrm>
              <a:off x="25507449" y="2468094"/>
              <a:ext cx="0" cy="1007383"/>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86" name="直線コネクタ 268">
              <a:extLst>
                <a:ext uri="{FF2B5EF4-FFF2-40B4-BE49-F238E27FC236}">
                  <a16:creationId xmlns:a16="http://schemas.microsoft.com/office/drawing/2014/main" id="{135845F5-648E-4059-B311-01B6689CDC8F}"/>
                </a:ext>
              </a:extLst>
            </xdr:cNvPr>
            <xdr:cNvCxnSpPr>
              <a:cxnSpLocks/>
            </xdr:cNvCxnSpPr>
          </xdr:nvCxnSpPr>
          <xdr:spPr>
            <a:xfrm>
              <a:off x="25225916" y="3244832"/>
              <a:ext cx="0" cy="230645"/>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87" name="直線コネクタ 269">
              <a:extLst>
                <a:ext uri="{FF2B5EF4-FFF2-40B4-BE49-F238E27FC236}">
                  <a16:creationId xmlns:a16="http://schemas.microsoft.com/office/drawing/2014/main" id="{3983103F-D07C-436F-BFFA-07CFAF58AAC0}"/>
                </a:ext>
              </a:extLst>
            </xdr:cNvPr>
            <xdr:cNvCxnSpPr>
              <a:cxnSpLocks/>
            </xdr:cNvCxnSpPr>
          </xdr:nvCxnSpPr>
          <xdr:spPr>
            <a:xfrm>
              <a:off x="23768166" y="3244832"/>
              <a:ext cx="1457750" cy="0"/>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88" name="直線コネクタ 270">
              <a:extLst>
                <a:ext uri="{FF2B5EF4-FFF2-40B4-BE49-F238E27FC236}">
                  <a16:creationId xmlns:a16="http://schemas.microsoft.com/office/drawing/2014/main" id="{596D91FE-773B-4A11-B937-7D2F58842CB4}"/>
                </a:ext>
              </a:extLst>
            </xdr:cNvPr>
            <xdr:cNvCxnSpPr>
              <a:cxnSpLocks/>
            </xdr:cNvCxnSpPr>
          </xdr:nvCxnSpPr>
          <xdr:spPr>
            <a:xfrm>
              <a:off x="23768166" y="2487144"/>
              <a:ext cx="1739283" cy="0"/>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189" name="直線コネクタ 277">
              <a:extLst>
                <a:ext uri="{FF2B5EF4-FFF2-40B4-BE49-F238E27FC236}">
                  <a16:creationId xmlns:a16="http://schemas.microsoft.com/office/drawing/2014/main" id="{047EEFDC-C5CE-4205-8832-641A797C03ED}"/>
                </a:ext>
              </a:extLst>
            </xdr:cNvPr>
            <xdr:cNvCxnSpPr>
              <a:cxnSpLocks/>
            </xdr:cNvCxnSpPr>
          </xdr:nvCxnSpPr>
          <xdr:spPr>
            <a:xfrm>
              <a:off x="23773920" y="2476641"/>
              <a:ext cx="0" cy="768191"/>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sp macro="" textlink="">
          <xdr:nvSpPr>
            <xdr:cNvPr id="190" name="テキスト ボックス 292">
              <a:extLst>
                <a:ext uri="{FF2B5EF4-FFF2-40B4-BE49-F238E27FC236}">
                  <a16:creationId xmlns:a16="http://schemas.microsoft.com/office/drawing/2014/main" id="{34181ED0-BD90-4F83-9ED4-1060DFF8E825}"/>
                </a:ext>
              </a:extLst>
            </xdr:cNvPr>
            <xdr:cNvSpPr txBox="1"/>
          </xdr:nvSpPr>
          <xdr:spPr>
            <a:xfrm>
              <a:off x="19812000" y="1796143"/>
              <a:ext cx="5358046" cy="162515"/>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1"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Condition: invalid value sampled</a:t>
              </a:r>
              <a:endParaRPr kumimoji="1" lang="ja-JP" altLang="en-US" sz="900" b="1"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191" name="正方形/長方形 111">
              <a:extLst>
                <a:ext uri="{FF2B5EF4-FFF2-40B4-BE49-F238E27FC236}">
                  <a16:creationId xmlns:a16="http://schemas.microsoft.com/office/drawing/2014/main" id="{DB654595-B542-471A-B5F6-542206C616D9}"/>
                </a:ext>
              </a:extLst>
            </xdr:cNvPr>
            <xdr:cNvSpPr/>
          </xdr:nvSpPr>
          <xdr:spPr>
            <a:xfrm>
              <a:off x="24196497" y="4035403"/>
              <a:ext cx="1221206" cy="42503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consecutive 3 errors &amp; invalid -&gt; </a:t>
              </a:r>
              <a:r>
                <a:rPr kumimoji="1" lang="en-US" altLang="ja-JP" sz="900" b="1" i="0" u="sng"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0xFE</a:t>
              </a:r>
              <a:endParaRPr kumimoji="1" lang="ja-JP" altLang="en-US" sz="900" b="1" i="0" u="sng"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192" name="直線コネクタ 112">
              <a:extLst>
                <a:ext uri="{FF2B5EF4-FFF2-40B4-BE49-F238E27FC236}">
                  <a16:creationId xmlns:a16="http://schemas.microsoft.com/office/drawing/2014/main" id="{DBB751B0-E218-44C9-97C7-B2ED19FAFD4C}"/>
                </a:ext>
              </a:extLst>
            </xdr:cNvPr>
            <xdr:cNvCxnSpPr>
              <a:cxnSpLocks/>
              <a:stCxn id="167" idx="3"/>
            </xdr:cNvCxnSpPr>
          </xdr:nvCxnSpPr>
          <xdr:spPr>
            <a:xfrm flipH="1">
              <a:off x="24862082" y="3413065"/>
              <a:ext cx="483272" cy="6412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93" name="直線コネクタ 114">
              <a:extLst>
                <a:ext uri="{FF2B5EF4-FFF2-40B4-BE49-F238E27FC236}">
                  <a16:creationId xmlns:a16="http://schemas.microsoft.com/office/drawing/2014/main" id="{9A9BB55F-640F-4478-B81F-AA527E86A43B}"/>
                </a:ext>
              </a:extLst>
            </xdr:cNvPr>
            <xdr:cNvCxnSpPr>
              <a:cxnSpLocks/>
              <a:stCxn id="168" idx="5"/>
            </xdr:cNvCxnSpPr>
          </xdr:nvCxnSpPr>
          <xdr:spPr>
            <a:xfrm>
              <a:off x="23555694" y="3413065"/>
              <a:ext cx="52505" cy="102283"/>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
        <xdr:nvSpPr>
          <xdr:cNvPr id="156" name="TextBox 155">
            <a:extLst>
              <a:ext uri="{FF2B5EF4-FFF2-40B4-BE49-F238E27FC236}">
                <a16:creationId xmlns:a16="http://schemas.microsoft.com/office/drawing/2014/main" id="{19D3036C-EA77-4964-900A-00D84C6553E5}"/>
              </a:ext>
            </a:extLst>
          </xdr:cNvPr>
          <xdr:cNvSpPr txBox="1"/>
        </xdr:nvSpPr>
        <xdr:spPr>
          <a:xfrm>
            <a:off x="20217848" y="4638261"/>
            <a:ext cx="1325217" cy="314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EDR sampling</a:t>
            </a:r>
            <a:r>
              <a:rPr lang="en-US" sz="900" baseline="0">
                <a:latin typeface="Arial" panose="020B0604020202020204" pitchFamily="34" charset="0"/>
                <a:cs typeface="Arial" panose="020B0604020202020204" pitchFamily="34" charset="0"/>
              </a:rPr>
              <a:t> data</a:t>
            </a:r>
            <a:endParaRPr lang="en-US" sz="900">
              <a:latin typeface="Arial" panose="020B0604020202020204" pitchFamily="34" charset="0"/>
              <a:cs typeface="Arial" panose="020B0604020202020204" pitchFamily="34" charset="0"/>
            </a:endParaRPr>
          </a:p>
        </xdr:txBody>
      </xdr:sp>
    </xdr:grpSp>
    <xdr:clientData/>
  </xdr:twoCellAnchor>
  <xdr:twoCellAnchor>
    <xdr:from>
      <xdr:col>86</xdr:col>
      <xdr:colOff>335016</xdr:colOff>
      <xdr:row>7</xdr:row>
      <xdr:rowOff>78819</xdr:rowOff>
    </xdr:from>
    <xdr:to>
      <xdr:col>113</xdr:col>
      <xdr:colOff>88824</xdr:colOff>
      <xdr:row>25</xdr:row>
      <xdr:rowOff>61104</xdr:rowOff>
    </xdr:to>
    <xdr:grpSp>
      <xdr:nvGrpSpPr>
        <xdr:cNvPr id="207" name="Group 206">
          <a:extLst>
            <a:ext uri="{FF2B5EF4-FFF2-40B4-BE49-F238E27FC236}">
              <a16:creationId xmlns:a16="http://schemas.microsoft.com/office/drawing/2014/main" id="{84161D7F-EB0C-4FA1-9B6E-FCCECBDF1AED}"/>
            </a:ext>
          </a:extLst>
        </xdr:cNvPr>
        <xdr:cNvGrpSpPr/>
      </xdr:nvGrpSpPr>
      <xdr:grpSpPr>
        <a:xfrm>
          <a:off x="36415716" y="1275159"/>
          <a:ext cx="10246548" cy="3136965"/>
          <a:chOff x="30434016" y="1279797"/>
          <a:chExt cx="10040808" cy="3113111"/>
        </a:xfrm>
      </xdr:grpSpPr>
      <xdr:grpSp>
        <xdr:nvGrpSpPr>
          <xdr:cNvPr id="208" name="Group 207">
            <a:extLst>
              <a:ext uri="{FF2B5EF4-FFF2-40B4-BE49-F238E27FC236}">
                <a16:creationId xmlns:a16="http://schemas.microsoft.com/office/drawing/2014/main" id="{0A466BB3-BE17-428C-8B9C-3F246DF0BC0A}"/>
              </a:ext>
            </a:extLst>
          </xdr:cNvPr>
          <xdr:cNvGrpSpPr/>
        </xdr:nvGrpSpPr>
        <xdr:grpSpPr>
          <a:xfrm>
            <a:off x="30434016" y="1279797"/>
            <a:ext cx="10040808" cy="3113111"/>
            <a:chOff x="30480000" y="3003176"/>
            <a:chExt cx="8694529" cy="2269415"/>
          </a:xfrm>
        </xdr:grpSpPr>
        <xdr:grpSp>
          <xdr:nvGrpSpPr>
            <xdr:cNvPr id="210" name="グループ化 279">
              <a:extLst>
                <a:ext uri="{FF2B5EF4-FFF2-40B4-BE49-F238E27FC236}">
                  <a16:creationId xmlns:a16="http://schemas.microsoft.com/office/drawing/2014/main" id="{FA318146-4320-43AB-B8F5-F1F3C97BC096}"/>
                </a:ext>
              </a:extLst>
            </xdr:cNvPr>
            <xdr:cNvGrpSpPr/>
          </xdr:nvGrpSpPr>
          <xdr:grpSpPr>
            <a:xfrm>
              <a:off x="32616139" y="3803887"/>
              <a:ext cx="4813938" cy="1272072"/>
              <a:chOff x="2256694" y="1874361"/>
              <a:chExt cx="4813938" cy="1272072"/>
            </a:xfrm>
          </xdr:grpSpPr>
          <xdr:cxnSp macro="">
            <xdr:nvCxnSpPr>
              <xdr:cNvPr id="253" name="直線コネクタ 280">
                <a:extLst>
                  <a:ext uri="{FF2B5EF4-FFF2-40B4-BE49-F238E27FC236}">
                    <a16:creationId xmlns:a16="http://schemas.microsoft.com/office/drawing/2014/main" id="{BE6A5DF5-858E-4403-8A28-195EC590E54D}"/>
                  </a:ext>
                </a:extLst>
              </xdr:cNvPr>
              <xdr:cNvCxnSpPr>
                <a:cxnSpLocks/>
              </xdr:cNvCxnSpPr>
            </xdr:nvCxnSpPr>
            <xdr:spPr>
              <a:xfrm>
                <a:off x="2256694" y="2498583"/>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54" name="直線コネクタ 283">
                <a:extLst>
                  <a:ext uri="{FF2B5EF4-FFF2-40B4-BE49-F238E27FC236}">
                    <a16:creationId xmlns:a16="http://schemas.microsoft.com/office/drawing/2014/main" id="{ACBB76B0-6FB2-4B85-A6DD-119A3CE92199}"/>
                  </a:ext>
                </a:extLst>
              </xdr:cNvPr>
              <xdr:cNvCxnSpPr>
                <a:cxnSpLocks/>
              </xdr:cNvCxnSpPr>
            </xdr:nvCxnSpPr>
            <xdr:spPr>
              <a:xfrm>
                <a:off x="2256694" y="2133853"/>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55" name="直線コネクタ 284">
                <a:extLst>
                  <a:ext uri="{FF2B5EF4-FFF2-40B4-BE49-F238E27FC236}">
                    <a16:creationId xmlns:a16="http://schemas.microsoft.com/office/drawing/2014/main" id="{1714247E-F520-4F93-80BE-DD330AB5A77B}"/>
                  </a:ext>
                </a:extLst>
              </xdr:cNvPr>
              <xdr:cNvCxnSpPr>
                <a:cxnSpLocks/>
              </xdr:cNvCxnSpPr>
            </xdr:nvCxnSpPr>
            <xdr:spPr>
              <a:xfrm>
                <a:off x="2256694" y="2261191"/>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56" name="直線コネクタ 286">
                <a:extLst>
                  <a:ext uri="{FF2B5EF4-FFF2-40B4-BE49-F238E27FC236}">
                    <a16:creationId xmlns:a16="http://schemas.microsoft.com/office/drawing/2014/main" id="{12449683-8D42-4993-8B63-34CB90119AD9}"/>
                  </a:ext>
                </a:extLst>
              </xdr:cNvPr>
              <xdr:cNvCxnSpPr>
                <a:cxnSpLocks/>
              </xdr:cNvCxnSpPr>
            </xdr:nvCxnSpPr>
            <xdr:spPr>
              <a:xfrm>
                <a:off x="2256694" y="2006718"/>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57" name="直線コネクタ 287">
                <a:extLst>
                  <a:ext uri="{FF2B5EF4-FFF2-40B4-BE49-F238E27FC236}">
                    <a16:creationId xmlns:a16="http://schemas.microsoft.com/office/drawing/2014/main" id="{9794731E-1520-4880-939A-6BEB4D929DDB}"/>
                  </a:ext>
                </a:extLst>
              </xdr:cNvPr>
              <xdr:cNvCxnSpPr>
                <a:cxnSpLocks/>
              </xdr:cNvCxnSpPr>
            </xdr:nvCxnSpPr>
            <xdr:spPr>
              <a:xfrm>
                <a:off x="2256694" y="1874361"/>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258" name="直線コネクタ 288">
                <a:extLst>
                  <a:ext uri="{FF2B5EF4-FFF2-40B4-BE49-F238E27FC236}">
                    <a16:creationId xmlns:a16="http://schemas.microsoft.com/office/drawing/2014/main" id="{629B87F5-22AA-4A52-840B-D10809AEEE01}"/>
                  </a:ext>
                </a:extLst>
              </xdr:cNvPr>
              <xdr:cNvCxnSpPr>
                <a:cxnSpLocks/>
              </xdr:cNvCxnSpPr>
            </xdr:nvCxnSpPr>
            <xdr:spPr>
              <a:xfrm>
                <a:off x="2256694" y="3146433"/>
                <a:ext cx="4813938" cy="0"/>
              </a:xfrm>
              <a:prstGeom prst="line">
                <a:avLst/>
              </a:prstGeom>
              <a:ln w="25400"/>
            </xdr:spPr>
            <xdr:style>
              <a:lnRef idx="1">
                <a:schemeClr val="accent1"/>
              </a:lnRef>
              <a:fillRef idx="0">
                <a:schemeClr val="accent1"/>
              </a:fillRef>
              <a:effectRef idx="0">
                <a:schemeClr val="accent1"/>
              </a:effectRef>
              <a:fontRef idx="minor">
                <a:schemeClr val="tx1"/>
              </a:fontRef>
            </xdr:style>
          </xdr:cxnSp>
        </xdr:grpSp>
        <xdr:sp macro="" textlink="">
          <xdr:nvSpPr>
            <xdr:cNvPr id="211" name="右大かっこ 176">
              <a:extLst>
                <a:ext uri="{FF2B5EF4-FFF2-40B4-BE49-F238E27FC236}">
                  <a16:creationId xmlns:a16="http://schemas.microsoft.com/office/drawing/2014/main" id="{18C136D1-6FAF-4240-A8F0-77E4BB4EA773}"/>
                </a:ext>
              </a:extLst>
            </xdr:cNvPr>
            <xdr:cNvSpPr/>
          </xdr:nvSpPr>
          <xdr:spPr>
            <a:xfrm rot="10800000">
              <a:off x="30526956" y="3621185"/>
              <a:ext cx="193678" cy="815897"/>
            </a:xfrm>
            <a:prstGeom prst="rightBracket">
              <a:avLst/>
            </a:prstGeom>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12" name="テキスト ボックス 178">
              <a:extLst>
                <a:ext uri="{FF2B5EF4-FFF2-40B4-BE49-F238E27FC236}">
                  <a16:creationId xmlns:a16="http://schemas.microsoft.com/office/drawing/2014/main" id="{DF8AB981-D7AF-41C0-B7AE-6D6CF0A58EFA}"/>
                </a:ext>
              </a:extLst>
            </xdr:cNvPr>
            <xdr:cNvSpPr txBox="1"/>
          </xdr:nvSpPr>
          <xdr:spPr>
            <a:xfrm>
              <a:off x="33352692" y="5055909"/>
              <a:ext cx="1482623" cy="164020"/>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Sampling time: 500ms</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13" name="楕円 179">
              <a:extLst>
                <a:ext uri="{FF2B5EF4-FFF2-40B4-BE49-F238E27FC236}">
                  <a16:creationId xmlns:a16="http://schemas.microsoft.com/office/drawing/2014/main" id="{E875F9AD-46A9-4DF5-91C8-FA76B989DD48}"/>
                </a:ext>
              </a:extLst>
            </xdr:cNvPr>
            <xdr:cNvSpPr/>
          </xdr:nvSpPr>
          <xdr:spPr>
            <a:xfrm>
              <a:off x="32516680" y="5012762"/>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214" name="直線矢印コネクタ 180">
              <a:extLst>
                <a:ext uri="{FF2B5EF4-FFF2-40B4-BE49-F238E27FC236}">
                  <a16:creationId xmlns:a16="http://schemas.microsoft.com/office/drawing/2014/main" id="{CEED319D-1E22-406D-AD7A-79D05A167F9E}"/>
                </a:ext>
              </a:extLst>
            </xdr:cNvPr>
            <xdr:cNvCxnSpPr>
              <a:cxnSpLocks/>
            </xdr:cNvCxnSpPr>
          </xdr:nvCxnSpPr>
          <xdr:spPr>
            <a:xfrm>
              <a:off x="36164238" y="4527650"/>
              <a:ext cx="223519" cy="495863"/>
            </a:xfrm>
            <a:prstGeom prst="straightConnector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5" name="テキスト ボックス 181">
              <a:extLst>
                <a:ext uri="{FF2B5EF4-FFF2-40B4-BE49-F238E27FC236}">
                  <a16:creationId xmlns:a16="http://schemas.microsoft.com/office/drawing/2014/main" id="{1E03D1C5-4306-42F9-9BAA-B524666388F1}"/>
                </a:ext>
              </a:extLst>
            </xdr:cNvPr>
            <xdr:cNvSpPr txBox="1"/>
          </xdr:nvSpPr>
          <xdr:spPr>
            <a:xfrm>
              <a:off x="30740509" y="3585655"/>
              <a:ext cx="1975352" cy="1027340"/>
            </a:xfrm>
            <a:prstGeom prst="rect">
              <a:avLst/>
            </a:prstGeom>
            <a:noFill/>
          </xdr:spPr>
          <xdr:txBody>
            <a:bodyPr wrap="square">
              <a:no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sng"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Msg_1</a:t>
              </a:r>
              <a:endParaRPr kumimoji="1" lang="en-US" altLang="ja-JP" sz="900" b="0"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CAN_signal_1_Falt</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CAN_signal_1_status</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CAN_signal_1_No_Cnt</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CAN_signal_1_No_Cs</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sng"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Msg_2</a:t>
              </a:r>
              <a:endParaRPr kumimoji="1" lang="en-US" altLang="ja-JP" sz="900" b="0"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CAN_signal_2_Actl</a:t>
              </a:r>
            </a:p>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16" name="楕円 183">
              <a:extLst>
                <a:ext uri="{FF2B5EF4-FFF2-40B4-BE49-F238E27FC236}">
                  <a16:creationId xmlns:a16="http://schemas.microsoft.com/office/drawing/2014/main" id="{C3CDAD97-2F95-48EC-B4EE-3F424319CF3E}"/>
                </a:ext>
              </a:extLst>
            </xdr:cNvPr>
            <xdr:cNvSpPr/>
          </xdr:nvSpPr>
          <xdr:spPr>
            <a:xfrm>
              <a:off x="32851635" y="3755538"/>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17" name="楕円 187">
              <a:extLst>
                <a:ext uri="{FF2B5EF4-FFF2-40B4-BE49-F238E27FC236}">
                  <a16:creationId xmlns:a16="http://schemas.microsoft.com/office/drawing/2014/main" id="{C5CE1D5E-224B-4C95-8B44-BB0E0477D404}"/>
                </a:ext>
              </a:extLst>
            </xdr:cNvPr>
            <xdr:cNvSpPr/>
          </xdr:nvSpPr>
          <xdr:spPr>
            <a:xfrm>
              <a:off x="32851635" y="3885890"/>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18" name="楕円 191">
              <a:extLst>
                <a:ext uri="{FF2B5EF4-FFF2-40B4-BE49-F238E27FC236}">
                  <a16:creationId xmlns:a16="http://schemas.microsoft.com/office/drawing/2014/main" id="{E64342DE-821B-4FC9-8576-574EE362A3AA}"/>
                </a:ext>
              </a:extLst>
            </xdr:cNvPr>
            <xdr:cNvSpPr/>
          </xdr:nvSpPr>
          <xdr:spPr>
            <a:xfrm>
              <a:off x="32851635" y="4016156"/>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19" name="楕円 195">
              <a:extLst>
                <a:ext uri="{FF2B5EF4-FFF2-40B4-BE49-F238E27FC236}">
                  <a16:creationId xmlns:a16="http://schemas.microsoft.com/office/drawing/2014/main" id="{ACF9316C-D5CE-4456-B1BF-C44C1DD80DA5}"/>
                </a:ext>
              </a:extLst>
            </xdr:cNvPr>
            <xdr:cNvSpPr/>
          </xdr:nvSpPr>
          <xdr:spPr>
            <a:xfrm>
              <a:off x="32851635" y="4148321"/>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20" name="楕円 204">
              <a:extLst>
                <a:ext uri="{FF2B5EF4-FFF2-40B4-BE49-F238E27FC236}">
                  <a16:creationId xmlns:a16="http://schemas.microsoft.com/office/drawing/2014/main" id="{5E57D53E-18A7-4D89-8816-61D2068938D6}"/>
                </a:ext>
              </a:extLst>
            </xdr:cNvPr>
            <xdr:cNvSpPr/>
          </xdr:nvSpPr>
          <xdr:spPr>
            <a:xfrm>
              <a:off x="33233764" y="4380703"/>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21" name="楕円 205">
              <a:extLst>
                <a:ext uri="{FF2B5EF4-FFF2-40B4-BE49-F238E27FC236}">
                  <a16:creationId xmlns:a16="http://schemas.microsoft.com/office/drawing/2014/main" id="{C18960DA-6065-4981-A441-E646A5A78CB4}"/>
                </a:ext>
              </a:extLst>
            </xdr:cNvPr>
            <xdr:cNvSpPr/>
          </xdr:nvSpPr>
          <xdr:spPr>
            <a:xfrm>
              <a:off x="35997649" y="4381133"/>
              <a:ext cx="107244" cy="101599"/>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22" name="楕円 206">
              <a:extLst>
                <a:ext uri="{FF2B5EF4-FFF2-40B4-BE49-F238E27FC236}">
                  <a16:creationId xmlns:a16="http://schemas.microsoft.com/office/drawing/2014/main" id="{CB767475-CB4E-4FFF-9BC7-CAD730E0E34A}"/>
                </a:ext>
              </a:extLst>
            </xdr:cNvPr>
            <xdr:cNvSpPr/>
          </xdr:nvSpPr>
          <xdr:spPr>
            <a:xfrm>
              <a:off x="34132156" y="4387170"/>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23" name="楕円 207">
              <a:extLst>
                <a:ext uri="{FF2B5EF4-FFF2-40B4-BE49-F238E27FC236}">
                  <a16:creationId xmlns:a16="http://schemas.microsoft.com/office/drawing/2014/main" id="{B3BB5CAF-2E9B-4F08-9EE9-C6A04131A46B}"/>
                </a:ext>
              </a:extLst>
            </xdr:cNvPr>
            <xdr:cNvSpPr/>
          </xdr:nvSpPr>
          <xdr:spPr>
            <a:xfrm>
              <a:off x="35069098" y="4381133"/>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24" name="楕円 208">
              <a:extLst>
                <a:ext uri="{FF2B5EF4-FFF2-40B4-BE49-F238E27FC236}">
                  <a16:creationId xmlns:a16="http://schemas.microsoft.com/office/drawing/2014/main" id="{D73B767D-D5F7-4BFD-8483-51DB461D4D18}"/>
                </a:ext>
              </a:extLst>
            </xdr:cNvPr>
            <xdr:cNvSpPr/>
          </xdr:nvSpPr>
          <xdr:spPr>
            <a:xfrm>
              <a:off x="36896583" y="438070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25" name="テキスト ボックス 212">
              <a:extLst>
                <a:ext uri="{FF2B5EF4-FFF2-40B4-BE49-F238E27FC236}">
                  <a16:creationId xmlns:a16="http://schemas.microsoft.com/office/drawing/2014/main" id="{D547664B-5036-40D7-9B74-315D1816FF87}"/>
                </a:ext>
              </a:extLst>
            </xdr:cNvPr>
            <xdr:cNvSpPr txBox="1"/>
          </xdr:nvSpPr>
          <xdr:spPr>
            <a:xfrm>
              <a:off x="30480000" y="3217469"/>
              <a:ext cx="5358046" cy="164020"/>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Pre-sampling</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226" name="直線矢印コネクタ 213">
              <a:extLst>
                <a:ext uri="{FF2B5EF4-FFF2-40B4-BE49-F238E27FC236}">
                  <a16:creationId xmlns:a16="http://schemas.microsoft.com/office/drawing/2014/main" id="{2F391798-13CA-4EF5-BE72-65125EE06886}"/>
                </a:ext>
              </a:extLst>
            </xdr:cNvPr>
            <xdr:cNvCxnSpPr>
              <a:cxnSpLocks/>
            </xdr:cNvCxnSpPr>
          </xdr:nvCxnSpPr>
          <xdr:spPr>
            <a:xfrm>
              <a:off x="32568384" y="5189306"/>
              <a:ext cx="3789041"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nvGrpSpPr>
            <xdr:cNvPr id="227" name="グループ化 214">
              <a:extLst>
                <a:ext uri="{FF2B5EF4-FFF2-40B4-BE49-F238E27FC236}">
                  <a16:creationId xmlns:a16="http://schemas.microsoft.com/office/drawing/2014/main" id="{876F83E8-B46C-4547-B114-396466094823}"/>
                </a:ext>
              </a:extLst>
            </xdr:cNvPr>
            <xdr:cNvGrpSpPr/>
          </xdr:nvGrpSpPr>
          <xdr:grpSpPr>
            <a:xfrm>
              <a:off x="34530464" y="3700456"/>
              <a:ext cx="227235" cy="591716"/>
              <a:chOff x="5650022" y="1772380"/>
              <a:chExt cx="227235" cy="591716"/>
            </a:xfrm>
          </xdr:grpSpPr>
          <xdr:sp macro="" textlink="">
            <xdr:nvSpPr>
              <xdr:cNvPr id="248" name="楕円 215">
                <a:extLst>
                  <a:ext uri="{FF2B5EF4-FFF2-40B4-BE49-F238E27FC236}">
                    <a16:creationId xmlns:a16="http://schemas.microsoft.com/office/drawing/2014/main" id="{E288F7C8-9D27-4D3C-9371-C6EC88CEA99B}"/>
                  </a:ext>
                </a:extLst>
              </xdr:cNvPr>
              <xdr:cNvSpPr/>
            </xdr:nvSpPr>
            <xdr:spPr>
              <a:xfrm>
                <a:off x="5720969" y="1827461"/>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49" name="楕円 217">
                <a:extLst>
                  <a:ext uri="{FF2B5EF4-FFF2-40B4-BE49-F238E27FC236}">
                    <a16:creationId xmlns:a16="http://schemas.microsoft.com/office/drawing/2014/main" id="{81BA4A0F-F306-4477-A431-734418718CC5}"/>
                  </a:ext>
                </a:extLst>
              </xdr:cNvPr>
              <xdr:cNvSpPr/>
            </xdr:nvSpPr>
            <xdr:spPr>
              <a:xfrm>
                <a:off x="5720969" y="1957816"/>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50" name="楕円 219">
                <a:extLst>
                  <a:ext uri="{FF2B5EF4-FFF2-40B4-BE49-F238E27FC236}">
                    <a16:creationId xmlns:a16="http://schemas.microsoft.com/office/drawing/2014/main" id="{B72CD033-2DBF-4BC1-BD4D-6485908CF91D}"/>
                  </a:ext>
                </a:extLst>
              </xdr:cNvPr>
              <xdr:cNvSpPr/>
            </xdr:nvSpPr>
            <xdr:spPr>
              <a:xfrm>
                <a:off x="5720969" y="2088507"/>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51" name="楕円 221">
                <a:extLst>
                  <a:ext uri="{FF2B5EF4-FFF2-40B4-BE49-F238E27FC236}">
                    <a16:creationId xmlns:a16="http://schemas.microsoft.com/office/drawing/2014/main" id="{65AC3F56-9E14-4C31-B553-96766A7092D4}"/>
                  </a:ext>
                </a:extLst>
              </xdr:cNvPr>
              <xdr:cNvSpPr/>
            </xdr:nvSpPr>
            <xdr:spPr>
              <a:xfrm>
                <a:off x="5720969" y="2218710"/>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52" name="正方形/長方形 222">
                <a:extLst>
                  <a:ext uri="{FF2B5EF4-FFF2-40B4-BE49-F238E27FC236}">
                    <a16:creationId xmlns:a16="http://schemas.microsoft.com/office/drawing/2014/main" id="{1B1D7848-AAF3-4862-B5A4-FF01C84433D6}"/>
                  </a:ext>
                </a:extLst>
              </xdr:cNvPr>
              <xdr:cNvSpPr/>
            </xdr:nvSpPr>
            <xdr:spPr>
              <a:xfrm>
                <a:off x="5650022" y="1772380"/>
                <a:ext cx="227235" cy="591716"/>
              </a:xfrm>
              <a:prstGeom prst="rect">
                <a:avLst/>
              </a:pr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sp macro="" textlink="">
          <xdr:nvSpPr>
            <xdr:cNvPr id="228" name="吹き出し: 折線 (枠なし) 223">
              <a:extLst>
                <a:ext uri="{FF2B5EF4-FFF2-40B4-BE49-F238E27FC236}">
                  <a16:creationId xmlns:a16="http://schemas.microsoft.com/office/drawing/2014/main" id="{FC23923C-2C37-4125-804C-1C113629D777}"/>
                </a:ext>
              </a:extLst>
            </xdr:cNvPr>
            <xdr:cNvSpPr/>
          </xdr:nvSpPr>
          <xdr:spPr>
            <a:xfrm flipH="1">
              <a:off x="33233764" y="3440409"/>
              <a:ext cx="1174656" cy="222195"/>
            </a:xfrm>
            <a:prstGeom prst="callout2">
              <a:avLst>
                <a:gd name="adj1" fmla="val 46777"/>
                <a:gd name="adj2" fmla="val 95361"/>
                <a:gd name="adj3" fmla="val 48063"/>
                <a:gd name="adj4" fmla="val 113411"/>
                <a:gd name="adj5" fmla="val 131587"/>
                <a:gd name="adj6" fmla="val 131346"/>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last valid reception</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29" name="楕円 224">
              <a:extLst>
                <a:ext uri="{FF2B5EF4-FFF2-40B4-BE49-F238E27FC236}">
                  <a16:creationId xmlns:a16="http://schemas.microsoft.com/office/drawing/2014/main" id="{EFC82B71-F44A-44CB-85A3-8382BA87D038}"/>
                </a:ext>
              </a:extLst>
            </xdr:cNvPr>
            <xdr:cNvSpPr/>
          </xdr:nvSpPr>
          <xdr:spPr>
            <a:xfrm>
              <a:off x="36334136" y="5025160"/>
              <a:ext cx="107244" cy="101599"/>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30" name="吹き出し: 折線 (枠なし) 226">
              <a:extLst>
                <a:ext uri="{FF2B5EF4-FFF2-40B4-BE49-F238E27FC236}">
                  <a16:creationId xmlns:a16="http://schemas.microsoft.com/office/drawing/2014/main" id="{A79459F5-98DF-4622-B5D0-E2A8D0D835CD}"/>
                </a:ext>
              </a:extLst>
            </xdr:cNvPr>
            <xdr:cNvSpPr/>
          </xdr:nvSpPr>
          <xdr:spPr>
            <a:xfrm>
              <a:off x="36402103" y="4636475"/>
              <a:ext cx="2772426" cy="187213"/>
            </a:xfrm>
            <a:prstGeom prst="callout2">
              <a:avLst>
                <a:gd name="adj1" fmla="val 45919"/>
                <a:gd name="adj2" fmla="val 4694"/>
                <a:gd name="adj3" fmla="val 40985"/>
                <a:gd name="adj4" fmla="val 533"/>
                <a:gd name="adj5" fmla="val 27059"/>
                <a:gd name="adj6" fmla="val -635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Calculate pre-sampled data by data with blue block.</a:t>
              </a: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Sampled value shall be 0xFF.</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nvGrpSpPr>
            <xdr:cNvPr id="231" name="グループ化 227">
              <a:extLst>
                <a:ext uri="{FF2B5EF4-FFF2-40B4-BE49-F238E27FC236}">
                  <a16:creationId xmlns:a16="http://schemas.microsoft.com/office/drawing/2014/main" id="{022FE80E-9B17-4470-A09B-EF19E9F93029}"/>
                </a:ext>
              </a:extLst>
            </xdr:cNvPr>
            <xdr:cNvGrpSpPr/>
          </xdr:nvGrpSpPr>
          <xdr:grpSpPr>
            <a:xfrm>
              <a:off x="32697590" y="4854531"/>
              <a:ext cx="198992" cy="418060"/>
              <a:chOff x="0" y="0"/>
              <a:chExt cx="358913" cy="1827697"/>
            </a:xfrm>
          </xdr:grpSpPr>
          <xdr:sp macro="" textlink="">
            <xdr:nvSpPr>
              <xdr:cNvPr id="246" name="波線 228">
                <a:extLst>
                  <a:ext uri="{FF2B5EF4-FFF2-40B4-BE49-F238E27FC236}">
                    <a16:creationId xmlns:a16="http://schemas.microsoft.com/office/drawing/2014/main" id="{5B42CF2C-A6D9-4FE5-88FB-FE75A592D17B}"/>
                  </a:ext>
                </a:extLst>
              </xdr:cNvPr>
              <xdr:cNvSpPr/>
            </xdr:nvSpPr>
            <xdr:spPr>
              <a:xfrm rot="5400000">
                <a:off x="-709541" y="731634"/>
                <a:ext cx="1777996" cy="358913"/>
              </a:xfrm>
              <a:prstGeom prst="wave">
                <a:avLst>
                  <a:gd name="adj1" fmla="val 20000"/>
                  <a:gd name="adj2" fmla="val 0"/>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47" name="波線 229">
                <a:extLst>
                  <a:ext uri="{FF2B5EF4-FFF2-40B4-BE49-F238E27FC236}">
                    <a16:creationId xmlns:a16="http://schemas.microsoft.com/office/drawing/2014/main" id="{758F84F4-407F-415A-9E65-D72BFBB23DD2}"/>
                  </a:ext>
                </a:extLst>
              </xdr:cNvPr>
              <xdr:cNvSpPr/>
            </xdr:nvSpPr>
            <xdr:spPr>
              <a:xfrm rot="5400000">
                <a:off x="-734392" y="739916"/>
                <a:ext cx="1827697" cy="347866"/>
              </a:xfrm>
              <a:prstGeom prst="wave">
                <a:avLst>
                  <a:gd name="adj1" fmla="val 20000"/>
                  <a:gd name="adj2" fmla="val 0"/>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sp macro="" textlink="">
          <xdr:nvSpPr>
            <xdr:cNvPr id="232" name="正方形/長方形 244">
              <a:extLst>
                <a:ext uri="{FF2B5EF4-FFF2-40B4-BE49-F238E27FC236}">
                  <a16:creationId xmlns:a16="http://schemas.microsoft.com/office/drawing/2014/main" id="{859059B0-292B-464E-B9F4-1071F56C17CB}"/>
                </a:ext>
              </a:extLst>
            </xdr:cNvPr>
            <xdr:cNvSpPr/>
          </xdr:nvSpPr>
          <xdr:spPr>
            <a:xfrm>
              <a:off x="34185861" y="3157430"/>
              <a:ext cx="2255519" cy="42503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All data in Msg_1 are replaced with the last valid reception within consecutive 2 errors</a:t>
              </a: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233" name="直線コネクタ 247">
              <a:extLst>
                <a:ext uri="{FF2B5EF4-FFF2-40B4-BE49-F238E27FC236}">
                  <a16:creationId xmlns:a16="http://schemas.microsoft.com/office/drawing/2014/main" id="{989FF3FD-10DE-425E-B8CA-ED23F38FA71B}"/>
                </a:ext>
              </a:extLst>
            </xdr:cNvPr>
            <xdr:cNvCxnSpPr>
              <a:cxnSpLocks/>
            </xdr:cNvCxnSpPr>
          </xdr:nvCxnSpPr>
          <xdr:spPr>
            <a:xfrm flipH="1">
              <a:off x="34757699" y="3500822"/>
              <a:ext cx="310680" cy="246011"/>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34" name="円弧 251">
              <a:extLst>
                <a:ext uri="{FF2B5EF4-FFF2-40B4-BE49-F238E27FC236}">
                  <a16:creationId xmlns:a16="http://schemas.microsoft.com/office/drawing/2014/main" id="{971765CB-8D9D-40B6-A156-A604A4E59C45}"/>
                </a:ext>
              </a:extLst>
            </xdr:cNvPr>
            <xdr:cNvSpPr/>
          </xdr:nvSpPr>
          <xdr:spPr>
            <a:xfrm>
              <a:off x="33001255" y="3657608"/>
              <a:ext cx="1493903" cy="350291"/>
            </a:xfrm>
            <a:prstGeom prst="arc">
              <a:avLst>
                <a:gd name="adj1" fmla="val 11002189"/>
                <a:gd name="adj2" fmla="val 21461693"/>
              </a:avLst>
            </a:prstGeom>
            <a:ln>
              <a:solidFill>
                <a:srgbClr val="FFC000"/>
              </a:solidFill>
              <a:tailEnd type="triangle"/>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35" name="正方形/長方形 252">
              <a:extLst>
                <a:ext uri="{FF2B5EF4-FFF2-40B4-BE49-F238E27FC236}">
                  <a16:creationId xmlns:a16="http://schemas.microsoft.com/office/drawing/2014/main" id="{49CE83B2-7965-40CF-980A-D51953008098}"/>
                </a:ext>
              </a:extLst>
            </xdr:cNvPr>
            <xdr:cNvSpPr/>
          </xdr:nvSpPr>
          <xdr:spPr>
            <a:xfrm>
              <a:off x="32806964" y="3723554"/>
              <a:ext cx="201584" cy="753799"/>
            </a:xfrm>
            <a:prstGeom prst="rect">
              <a:avLst/>
            </a:prstGeom>
            <a:noFill/>
            <a:ln w="22225">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36" name="正方形/長方形 266">
              <a:extLst>
                <a:ext uri="{FF2B5EF4-FFF2-40B4-BE49-F238E27FC236}">
                  <a16:creationId xmlns:a16="http://schemas.microsoft.com/office/drawing/2014/main" id="{2402B8CB-DD73-49AE-AE80-1811B5B0A285}"/>
                </a:ext>
              </a:extLst>
            </xdr:cNvPr>
            <xdr:cNvSpPr/>
          </xdr:nvSpPr>
          <xdr:spPr>
            <a:xfrm>
              <a:off x="33473651" y="4704394"/>
              <a:ext cx="2255519" cy="4250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Replaced by the last valid</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within consecutive Msg_2 errors</a:t>
              </a: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237" name="直線コネクタ 27">
              <a:extLst>
                <a:ext uri="{FF2B5EF4-FFF2-40B4-BE49-F238E27FC236}">
                  <a16:creationId xmlns:a16="http://schemas.microsoft.com/office/drawing/2014/main" id="{BBBFAE68-9E99-43DF-BAD6-C5E8362C0E5C}"/>
                </a:ext>
              </a:extLst>
            </xdr:cNvPr>
            <xdr:cNvCxnSpPr/>
          </xdr:nvCxnSpPr>
          <xdr:spPr>
            <a:xfrm>
              <a:off x="35879572" y="4527637"/>
              <a:ext cx="281533" cy="0"/>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38" name="直線コネクタ 267">
              <a:extLst>
                <a:ext uri="{FF2B5EF4-FFF2-40B4-BE49-F238E27FC236}">
                  <a16:creationId xmlns:a16="http://schemas.microsoft.com/office/drawing/2014/main" id="{6E1DC1DF-B12F-41F4-A64D-18BC1CA13E44}"/>
                </a:ext>
              </a:extLst>
            </xdr:cNvPr>
            <xdr:cNvCxnSpPr>
              <a:cxnSpLocks/>
            </xdr:cNvCxnSpPr>
          </xdr:nvCxnSpPr>
          <xdr:spPr>
            <a:xfrm flipH="1">
              <a:off x="36157064" y="3676305"/>
              <a:ext cx="14345" cy="857383"/>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39" name="直線コネクタ 268">
              <a:extLst>
                <a:ext uri="{FF2B5EF4-FFF2-40B4-BE49-F238E27FC236}">
                  <a16:creationId xmlns:a16="http://schemas.microsoft.com/office/drawing/2014/main" id="{C0122659-0A26-4550-8B26-F717EB2BE0BB}"/>
                </a:ext>
              </a:extLst>
            </xdr:cNvPr>
            <xdr:cNvCxnSpPr>
              <a:cxnSpLocks/>
            </xdr:cNvCxnSpPr>
          </xdr:nvCxnSpPr>
          <xdr:spPr>
            <a:xfrm flipH="1">
              <a:off x="35884526" y="4329829"/>
              <a:ext cx="1131" cy="197821"/>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40" name="直線コネクタ 269">
              <a:extLst>
                <a:ext uri="{FF2B5EF4-FFF2-40B4-BE49-F238E27FC236}">
                  <a16:creationId xmlns:a16="http://schemas.microsoft.com/office/drawing/2014/main" id="{E8BD12EF-BCF9-44E7-BB00-CAC767F2A189}"/>
                </a:ext>
              </a:extLst>
            </xdr:cNvPr>
            <xdr:cNvCxnSpPr>
              <a:cxnSpLocks/>
            </xdr:cNvCxnSpPr>
          </xdr:nvCxnSpPr>
          <xdr:spPr>
            <a:xfrm>
              <a:off x="34436166" y="4332080"/>
              <a:ext cx="1457750" cy="0"/>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41" name="直線コネクタ 270">
              <a:extLst>
                <a:ext uri="{FF2B5EF4-FFF2-40B4-BE49-F238E27FC236}">
                  <a16:creationId xmlns:a16="http://schemas.microsoft.com/office/drawing/2014/main" id="{3764ACD2-9B50-4174-90DC-1996D8FC284E}"/>
                </a:ext>
              </a:extLst>
            </xdr:cNvPr>
            <xdr:cNvCxnSpPr>
              <a:cxnSpLocks/>
            </xdr:cNvCxnSpPr>
          </xdr:nvCxnSpPr>
          <xdr:spPr>
            <a:xfrm>
              <a:off x="34428994" y="3677135"/>
              <a:ext cx="1739283" cy="0"/>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42" name="直線コネクタ 277">
              <a:extLst>
                <a:ext uri="{FF2B5EF4-FFF2-40B4-BE49-F238E27FC236}">
                  <a16:creationId xmlns:a16="http://schemas.microsoft.com/office/drawing/2014/main" id="{B48A1BA9-A924-4156-9ED6-DAA360A825D5}"/>
                </a:ext>
              </a:extLst>
            </xdr:cNvPr>
            <xdr:cNvCxnSpPr>
              <a:cxnSpLocks/>
            </xdr:cNvCxnSpPr>
          </xdr:nvCxnSpPr>
          <xdr:spPr>
            <a:xfrm>
              <a:off x="34442940" y="3676305"/>
              <a:ext cx="0" cy="664170"/>
            </a:xfrm>
            <a:prstGeom prst="line">
              <a:avLst/>
            </a:prstGeom>
            <a:ln w="28575">
              <a:solidFill>
                <a:srgbClr val="00B0F0"/>
              </a:solidFill>
            </a:ln>
          </xdr:spPr>
          <xdr:style>
            <a:lnRef idx="1">
              <a:schemeClr val="accent1"/>
            </a:lnRef>
            <a:fillRef idx="0">
              <a:schemeClr val="accent1"/>
            </a:fillRef>
            <a:effectRef idx="0">
              <a:schemeClr val="accent1"/>
            </a:effectRef>
            <a:fontRef idx="minor">
              <a:schemeClr val="tx1"/>
            </a:fontRef>
          </xdr:style>
        </xdr:cxnSp>
        <xdr:sp macro="" textlink="">
          <xdr:nvSpPr>
            <xdr:cNvPr id="243" name="正方形/長方形 290">
              <a:extLst>
                <a:ext uri="{FF2B5EF4-FFF2-40B4-BE49-F238E27FC236}">
                  <a16:creationId xmlns:a16="http://schemas.microsoft.com/office/drawing/2014/main" id="{74813567-538B-4944-B3A1-576C7999A0E7}"/>
                </a:ext>
              </a:extLst>
            </xdr:cNvPr>
            <xdr:cNvSpPr/>
          </xdr:nvSpPr>
          <xdr:spPr>
            <a:xfrm>
              <a:off x="37112838" y="3258176"/>
              <a:ext cx="1221206" cy="42503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consecutive 3 errors &amp; missing -&gt; </a:t>
              </a:r>
              <a:r>
                <a:rPr kumimoji="1" lang="en-US" altLang="ja-JP" sz="900" b="1" i="0" u="sng"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0xFF</a:t>
              </a:r>
              <a:endParaRPr kumimoji="1" lang="ja-JP" altLang="en-US" sz="900" b="1" i="0" u="sng"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244" name="直線コネクタ 291">
              <a:extLst>
                <a:ext uri="{FF2B5EF4-FFF2-40B4-BE49-F238E27FC236}">
                  <a16:creationId xmlns:a16="http://schemas.microsoft.com/office/drawing/2014/main" id="{B6FD44A8-49D3-46ED-B5B0-FD94509811A5}"/>
                </a:ext>
              </a:extLst>
            </xdr:cNvPr>
            <xdr:cNvCxnSpPr>
              <a:cxnSpLocks/>
              <a:endCxn id="221" idx="7"/>
            </xdr:cNvCxnSpPr>
          </xdr:nvCxnSpPr>
          <xdr:spPr>
            <a:xfrm flipH="1">
              <a:off x="36089187" y="3569182"/>
              <a:ext cx="1296962" cy="826832"/>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45" name="テキスト ボックス 293">
              <a:extLst>
                <a:ext uri="{FF2B5EF4-FFF2-40B4-BE49-F238E27FC236}">
                  <a16:creationId xmlns:a16="http://schemas.microsoft.com/office/drawing/2014/main" id="{86E361B1-2729-406A-9C49-5658822B905A}"/>
                </a:ext>
              </a:extLst>
            </xdr:cNvPr>
            <xdr:cNvSpPr txBox="1"/>
          </xdr:nvSpPr>
          <xdr:spPr>
            <a:xfrm>
              <a:off x="30480000" y="3003176"/>
              <a:ext cx="5358046" cy="164020"/>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1"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Condition: unobtainable value sampled</a:t>
              </a:r>
              <a:endParaRPr kumimoji="1" lang="ja-JP" altLang="en-US" sz="900" b="1"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sp macro="" textlink="">
        <xdr:nvSpPr>
          <xdr:cNvPr id="209" name="TextBox 208">
            <a:extLst>
              <a:ext uri="{FF2B5EF4-FFF2-40B4-BE49-F238E27FC236}">
                <a16:creationId xmlns:a16="http://schemas.microsoft.com/office/drawing/2014/main" id="{1B05D20A-113C-4B29-BC9E-FBF4AA073DAA}"/>
              </a:ext>
            </a:extLst>
          </xdr:cNvPr>
          <xdr:cNvSpPr txBox="1"/>
        </xdr:nvSpPr>
        <xdr:spPr>
          <a:xfrm>
            <a:off x="31184023" y="3967370"/>
            <a:ext cx="1325217" cy="314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EDR sampling</a:t>
            </a:r>
            <a:r>
              <a:rPr lang="en-US" sz="900" baseline="0">
                <a:latin typeface="Arial" panose="020B0604020202020204" pitchFamily="34" charset="0"/>
                <a:cs typeface="Arial" panose="020B0604020202020204" pitchFamily="34" charset="0"/>
              </a:rPr>
              <a:t> data</a:t>
            </a:r>
            <a:endParaRPr lang="en-US" sz="900">
              <a:latin typeface="Arial" panose="020B0604020202020204" pitchFamily="34" charset="0"/>
              <a:cs typeface="Arial" panose="020B0604020202020204" pitchFamily="34" charset="0"/>
            </a:endParaRPr>
          </a:p>
        </xdr:txBody>
      </xdr:sp>
    </xdr:grpSp>
    <xdr:clientData/>
  </xdr:twoCellAnchor>
  <xdr:twoCellAnchor>
    <xdr:from>
      <xdr:col>27</xdr:col>
      <xdr:colOff>321525</xdr:colOff>
      <xdr:row>13</xdr:row>
      <xdr:rowOff>118518</xdr:rowOff>
    </xdr:from>
    <xdr:to>
      <xdr:col>53</xdr:col>
      <xdr:colOff>339587</xdr:colOff>
      <xdr:row>44</xdr:row>
      <xdr:rowOff>145299</xdr:rowOff>
    </xdr:to>
    <xdr:grpSp>
      <xdr:nvGrpSpPr>
        <xdr:cNvPr id="259" name="Group 258">
          <a:extLst>
            <a:ext uri="{FF2B5EF4-FFF2-40B4-BE49-F238E27FC236}">
              <a16:creationId xmlns:a16="http://schemas.microsoft.com/office/drawing/2014/main" id="{068C48D7-C423-4F29-87D6-34E1A97F2C84}"/>
            </a:ext>
          </a:extLst>
        </xdr:cNvPr>
        <xdr:cNvGrpSpPr/>
      </xdr:nvGrpSpPr>
      <xdr:grpSpPr>
        <a:xfrm>
          <a:off x="12627825" y="2366418"/>
          <a:ext cx="10968002" cy="5459841"/>
          <a:chOff x="9084525" y="2363105"/>
          <a:chExt cx="10024844" cy="5418759"/>
        </a:xfrm>
      </xdr:grpSpPr>
      <xdr:grpSp>
        <xdr:nvGrpSpPr>
          <xdr:cNvPr id="260" name="Group 259">
            <a:extLst>
              <a:ext uri="{FF2B5EF4-FFF2-40B4-BE49-F238E27FC236}">
                <a16:creationId xmlns:a16="http://schemas.microsoft.com/office/drawing/2014/main" id="{8715DC14-578D-4DE1-9D41-8EDE57C02AF8}"/>
              </a:ext>
            </a:extLst>
          </xdr:cNvPr>
          <xdr:cNvGrpSpPr/>
        </xdr:nvGrpSpPr>
        <xdr:grpSpPr>
          <a:xfrm>
            <a:off x="9084525" y="2363105"/>
            <a:ext cx="10024844" cy="5418759"/>
            <a:chOff x="8763000" y="470647"/>
            <a:chExt cx="10024844" cy="4891464"/>
          </a:xfrm>
        </xdr:grpSpPr>
        <xdr:cxnSp macro="">
          <xdr:nvCxnSpPr>
            <xdr:cNvPr id="262" name="直線コネクタ 4">
              <a:extLst>
                <a:ext uri="{FF2B5EF4-FFF2-40B4-BE49-F238E27FC236}">
                  <a16:creationId xmlns:a16="http://schemas.microsoft.com/office/drawing/2014/main" id="{5D73E2A3-AC39-4E9B-9490-54970095EB7D}"/>
                </a:ext>
              </a:extLst>
            </xdr:cNvPr>
            <xdr:cNvCxnSpPr>
              <a:cxnSpLocks/>
            </xdr:cNvCxnSpPr>
          </xdr:nvCxnSpPr>
          <xdr:spPr>
            <a:xfrm>
              <a:off x="10730889" y="943135"/>
              <a:ext cx="7859207" cy="0"/>
            </a:xfrm>
            <a:prstGeom prst="line">
              <a:avLst/>
            </a:prstGeom>
            <a:ln w="25400"/>
          </xdr:spPr>
          <xdr:style>
            <a:lnRef idx="1">
              <a:schemeClr val="accent1"/>
            </a:lnRef>
            <a:fillRef idx="0">
              <a:schemeClr val="accent1"/>
            </a:fillRef>
            <a:effectRef idx="0">
              <a:schemeClr val="accent1"/>
            </a:effectRef>
            <a:fontRef idx="minor">
              <a:schemeClr val="tx1"/>
            </a:fontRef>
          </xdr:style>
        </xdr:cxnSp>
        <xdr:sp macro="" textlink="">
          <xdr:nvSpPr>
            <xdr:cNvPr id="263" name="テキスト ボックス 6">
              <a:extLst>
                <a:ext uri="{FF2B5EF4-FFF2-40B4-BE49-F238E27FC236}">
                  <a16:creationId xmlns:a16="http://schemas.microsoft.com/office/drawing/2014/main" id="{2B2D9A98-ED0D-4D32-89B6-EBB458478196}"/>
                </a:ext>
              </a:extLst>
            </xdr:cNvPr>
            <xdr:cNvSpPr txBox="1"/>
          </xdr:nvSpPr>
          <xdr:spPr>
            <a:xfrm>
              <a:off x="8934275" y="776662"/>
              <a:ext cx="1796614" cy="322858"/>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Msg_1</a:t>
              </a:r>
            </a:p>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 Event&amp;Periodic100ms</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64" name="テキスト ボックス 7">
              <a:extLst>
                <a:ext uri="{FF2B5EF4-FFF2-40B4-BE49-F238E27FC236}">
                  <a16:creationId xmlns:a16="http://schemas.microsoft.com/office/drawing/2014/main" id="{514EF0A5-6A7C-4539-86C1-0E766B300DE4}"/>
                </a:ext>
              </a:extLst>
            </xdr:cNvPr>
            <xdr:cNvSpPr txBox="1"/>
          </xdr:nvSpPr>
          <xdr:spPr>
            <a:xfrm>
              <a:off x="9432667" y="1320919"/>
              <a:ext cx="1298222" cy="20310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Msg_2</a:t>
              </a:r>
              <a:r>
                <a:rPr kumimoji="1" lang="en-US" altLang="ja-JP" sz="900" b="1" i="0" u="sng"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 </a:t>
              </a: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Periodic20ms</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65" name="テキスト ボックス 12">
              <a:extLst>
                <a:ext uri="{FF2B5EF4-FFF2-40B4-BE49-F238E27FC236}">
                  <a16:creationId xmlns:a16="http://schemas.microsoft.com/office/drawing/2014/main" id="{77859B0D-D61D-49C2-BA4E-1250B714033D}"/>
                </a:ext>
              </a:extLst>
            </xdr:cNvPr>
            <xdr:cNvSpPr txBox="1"/>
          </xdr:nvSpPr>
          <xdr:spPr>
            <a:xfrm>
              <a:off x="8765434" y="2302767"/>
              <a:ext cx="9041772" cy="203104"/>
            </a:xfrm>
            <a:prstGeom prst="rect">
              <a:avLst/>
            </a:prstGeom>
            <a:noFill/>
          </xdr:spPr>
          <xdr:txBody>
            <a:bodyPr wrap="square">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ja-JP" altLang="en-US" sz="900" b="1" i="1"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Receive update MAX time </a:t>
              </a: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for </a:t>
              </a:r>
              <a:r>
                <a:rPr kumimoji="1" lang="en-US" altLang="ja-JP" sz="900" b="1" i="0" u="sng"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EDR data A </a:t>
              </a:r>
              <a:r>
                <a:rPr kumimoji="1" lang="en-US" altLang="ja-JP" sz="900" b="1"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is 5ms:   EDR shall update pre-sampling data within this time.</a:t>
              </a:r>
              <a:endParaRPr kumimoji="1" lang="ja-JP" altLang="en-US" sz="900" b="1"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266" name="直線コネクタ 13">
              <a:extLst>
                <a:ext uri="{FF2B5EF4-FFF2-40B4-BE49-F238E27FC236}">
                  <a16:creationId xmlns:a16="http://schemas.microsoft.com/office/drawing/2014/main" id="{B698D5D4-9D0A-4804-A798-133CD95BB30B}"/>
                </a:ext>
              </a:extLst>
            </xdr:cNvPr>
            <xdr:cNvCxnSpPr>
              <a:cxnSpLocks/>
            </xdr:cNvCxnSpPr>
          </xdr:nvCxnSpPr>
          <xdr:spPr>
            <a:xfrm>
              <a:off x="10730889" y="1505585"/>
              <a:ext cx="7859207" cy="0"/>
            </a:xfrm>
            <a:prstGeom prst="line">
              <a:avLst/>
            </a:prstGeom>
            <a:ln w="25400"/>
          </xdr:spPr>
          <xdr:style>
            <a:lnRef idx="1">
              <a:schemeClr val="accent1"/>
            </a:lnRef>
            <a:fillRef idx="0">
              <a:schemeClr val="accent1"/>
            </a:fillRef>
            <a:effectRef idx="0">
              <a:schemeClr val="accent1"/>
            </a:effectRef>
            <a:fontRef idx="minor">
              <a:schemeClr val="tx1"/>
            </a:fontRef>
          </xdr:style>
        </xdr:cxnSp>
        <xdr:sp macro="" textlink="">
          <xdr:nvSpPr>
            <xdr:cNvPr id="267" name="楕円 16">
              <a:extLst>
                <a:ext uri="{FF2B5EF4-FFF2-40B4-BE49-F238E27FC236}">
                  <a16:creationId xmlns:a16="http://schemas.microsoft.com/office/drawing/2014/main" id="{7EEE6594-D1DE-45CD-9CDE-6177ED6F06BC}"/>
                </a:ext>
              </a:extLst>
            </xdr:cNvPr>
            <xdr:cNvSpPr/>
          </xdr:nvSpPr>
          <xdr:spPr>
            <a:xfrm>
              <a:off x="11131647" y="894662"/>
              <a:ext cx="107244" cy="1015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68" name="楕円 39">
              <a:extLst>
                <a:ext uri="{FF2B5EF4-FFF2-40B4-BE49-F238E27FC236}">
                  <a16:creationId xmlns:a16="http://schemas.microsoft.com/office/drawing/2014/main" id="{25C4499D-8C88-406B-9F44-53BEFFD0E66A}"/>
                </a:ext>
              </a:extLst>
            </xdr:cNvPr>
            <xdr:cNvSpPr/>
          </xdr:nvSpPr>
          <xdr:spPr>
            <a:xfrm>
              <a:off x="14360176" y="892336"/>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69" name="楕円 46">
              <a:extLst>
                <a:ext uri="{FF2B5EF4-FFF2-40B4-BE49-F238E27FC236}">
                  <a16:creationId xmlns:a16="http://schemas.microsoft.com/office/drawing/2014/main" id="{7ED35D23-5B51-464B-AE72-425C1F17BCA7}"/>
                </a:ext>
              </a:extLst>
            </xdr:cNvPr>
            <xdr:cNvSpPr/>
          </xdr:nvSpPr>
          <xdr:spPr>
            <a:xfrm>
              <a:off x="17569473" y="894662"/>
              <a:ext cx="107244" cy="101599"/>
            </a:xfrm>
            <a:prstGeom prst="ellipse">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70" name="楕円 50">
              <a:extLst>
                <a:ext uri="{FF2B5EF4-FFF2-40B4-BE49-F238E27FC236}">
                  <a16:creationId xmlns:a16="http://schemas.microsoft.com/office/drawing/2014/main" id="{E5D510A4-49D8-4047-A8B5-30B7422E7ACA}"/>
                </a:ext>
              </a:extLst>
            </xdr:cNvPr>
            <xdr:cNvSpPr/>
          </xdr:nvSpPr>
          <xdr:spPr>
            <a:xfrm>
              <a:off x="15710500" y="892335"/>
              <a:ext cx="107244" cy="10159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271" name="直線コネクタ 155">
              <a:extLst>
                <a:ext uri="{FF2B5EF4-FFF2-40B4-BE49-F238E27FC236}">
                  <a16:creationId xmlns:a16="http://schemas.microsoft.com/office/drawing/2014/main" id="{DB7FFE1D-EEF6-46C1-92CC-1CB9396FCB5A}"/>
                </a:ext>
              </a:extLst>
            </xdr:cNvPr>
            <xdr:cNvCxnSpPr>
              <a:cxnSpLocks/>
            </xdr:cNvCxnSpPr>
          </xdr:nvCxnSpPr>
          <xdr:spPr>
            <a:xfrm>
              <a:off x="10730889" y="5174488"/>
              <a:ext cx="7970389" cy="0"/>
            </a:xfrm>
            <a:prstGeom prst="line">
              <a:avLst/>
            </a:prstGeom>
            <a:ln w="25400"/>
          </xdr:spPr>
          <xdr:style>
            <a:lnRef idx="1">
              <a:schemeClr val="accent1"/>
            </a:lnRef>
            <a:fillRef idx="0">
              <a:schemeClr val="accent1"/>
            </a:fillRef>
            <a:effectRef idx="0">
              <a:schemeClr val="accent1"/>
            </a:effectRef>
            <a:fontRef idx="minor">
              <a:schemeClr val="tx1"/>
            </a:fontRef>
          </xdr:style>
        </xdr:cxnSp>
        <xdr:sp macro="" textlink="">
          <xdr:nvSpPr>
            <xdr:cNvPr id="272" name="右大かっこ 238">
              <a:extLst>
                <a:ext uri="{FF2B5EF4-FFF2-40B4-BE49-F238E27FC236}">
                  <a16:creationId xmlns:a16="http://schemas.microsoft.com/office/drawing/2014/main" id="{587DF1AD-ED3C-4F61-8CE0-0BAE1AC01BA4}"/>
                </a:ext>
              </a:extLst>
            </xdr:cNvPr>
            <xdr:cNvSpPr/>
          </xdr:nvSpPr>
          <xdr:spPr>
            <a:xfrm rot="10800000">
              <a:off x="8809957" y="3194142"/>
              <a:ext cx="157868" cy="1043806"/>
            </a:xfrm>
            <a:prstGeom prst="rightBracket">
              <a:avLst/>
            </a:prstGeom>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73" name="テキスト ボックス 281">
              <a:extLst>
                <a:ext uri="{FF2B5EF4-FFF2-40B4-BE49-F238E27FC236}">
                  <a16:creationId xmlns:a16="http://schemas.microsoft.com/office/drawing/2014/main" id="{149F5E03-7D18-41D7-BC26-BEAA8FE8FE9E}"/>
                </a:ext>
              </a:extLst>
            </xdr:cNvPr>
            <xdr:cNvSpPr txBox="1"/>
          </xdr:nvSpPr>
          <xdr:spPr>
            <a:xfrm>
              <a:off x="13040699" y="5159007"/>
              <a:ext cx="1482623" cy="20310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Sampling time: 500ms</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74" name="楕円 257">
              <a:extLst>
                <a:ext uri="{FF2B5EF4-FFF2-40B4-BE49-F238E27FC236}">
                  <a16:creationId xmlns:a16="http://schemas.microsoft.com/office/drawing/2014/main" id="{03E60FCE-4C5C-4B46-BC44-36867F256276}"/>
                </a:ext>
              </a:extLst>
            </xdr:cNvPr>
            <xdr:cNvSpPr/>
          </xdr:nvSpPr>
          <xdr:spPr>
            <a:xfrm>
              <a:off x="10799680" y="5122082"/>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275" name="直線矢印コネクタ 289">
              <a:extLst>
                <a:ext uri="{FF2B5EF4-FFF2-40B4-BE49-F238E27FC236}">
                  <a16:creationId xmlns:a16="http://schemas.microsoft.com/office/drawing/2014/main" id="{4021305B-02D6-4E24-800F-4EE4D2436077}"/>
                </a:ext>
              </a:extLst>
            </xdr:cNvPr>
            <xdr:cNvCxnSpPr>
              <a:cxnSpLocks/>
              <a:stCxn id="307" idx="2"/>
              <a:endCxn id="306" idx="0"/>
            </xdr:cNvCxnSpPr>
          </xdr:nvCxnSpPr>
          <xdr:spPr>
            <a:xfrm>
              <a:off x="15949472" y="4433978"/>
              <a:ext cx="520094" cy="670510"/>
            </a:xfrm>
            <a:prstGeom prst="straightConnector1">
              <a:avLst/>
            </a:prstGeom>
            <a:ln w="2857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6" name="吹き出し: 折線 (枠なし) 304">
              <a:extLst>
                <a:ext uri="{FF2B5EF4-FFF2-40B4-BE49-F238E27FC236}">
                  <a16:creationId xmlns:a16="http://schemas.microsoft.com/office/drawing/2014/main" id="{FC9DE3B5-BB25-4AFB-992C-BCB5CE7DBA0E}"/>
                </a:ext>
              </a:extLst>
            </xdr:cNvPr>
            <xdr:cNvSpPr/>
          </xdr:nvSpPr>
          <xdr:spPr>
            <a:xfrm>
              <a:off x="14426409" y="505481"/>
              <a:ext cx="680375" cy="210353"/>
            </a:xfrm>
            <a:prstGeom prst="callout2">
              <a:avLst>
                <a:gd name="adj1" fmla="val 59503"/>
                <a:gd name="adj2" fmla="val 22466"/>
                <a:gd name="adj3" fmla="val 59503"/>
                <a:gd name="adj4" fmla="val 9933"/>
                <a:gd name="adj5" fmla="val 175893"/>
                <a:gd name="adj6" fmla="val -4668"/>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7030A0"/>
                  </a:solidFill>
                  <a:effectLst/>
                  <a:uLnTx/>
                  <a:uFillTx/>
                  <a:latin typeface="Arial" panose="020B0604020202020204" pitchFamily="34" charset="0"/>
                  <a:ea typeface="游ゴシック" panose="020B0400000000000000" pitchFamily="34" charset="-128"/>
                  <a:cs typeface="Arial" panose="020B0604020202020204" pitchFamily="34" charset="0"/>
                </a:rPr>
                <a:t>Event</a:t>
              </a:r>
              <a:endParaRPr kumimoji="1" lang="ja-JP" altLang="en-US" sz="900" b="0" i="0" u="none" strike="noStrike" kern="1200" cap="none" spc="0" normalizeH="0" baseline="0">
                <a:ln>
                  <a:noFill/>
                </a:ln>
                <a:solidFill>
                  <a:srgbClr val="7030A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77" name="吹き出し: 折線 (枠なし) 305">
              <a:extLst>
                <a:ext uri="{FF2B5EF4-FFF2-40B4-BE49-F238E27FC236}">
                  <a16:creationId xmlns:a16="http://schemas.microsoft.com/office/drawing/2014/main" id="{BFE6A9B1-D0E3-438D-B962-42059DEEE633}"/>
                </a:ext>
              </a:extLst>
            </xdr:cNvPr>
            <xdr:cNvSpPr/>
          </xdr:nvSpPr>
          <xdr:spPr>
            <a:xfrm>
              <a:off x="10367892" y="470647"/>
              <a:ext cx="680375" cy="230027"/>
            </a:xfrm>
            <a:prstGeom prst="callout2">
              <a:avLst>
                <a:gd name="adj1" fmla="val 45919"/>
                <a:gd name="adj2" fmla="val 74265"/>
                <a:gd name="adj3" fmla="val 45919"/>
                <a:gd name="adj4" fmla="val 92531"/>
                <a:gd name="adj5" fmla="val 186458"/>
                <a:gd name="adj6" fmla="val 117595"/>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Cyclic</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78" name="吹き出し: 折線 (枠なし) 306">
              <a:extLst>
                <a:ext uri="{FF2B5EF4-FFF2-40B4-BE49-F238E27FC236}">
                  <a16:creationId xmlns:a16="http://schemas.microsoft.com/office/drawing/2014/main" id="{031B0A60-25AD-4E4E-A887-643F8D2BB21B}"/>
                </a:ext>
              </a:extLst>
            </xdr:cNvPr>
            <xdr:cNvSpPr/>
          </xdr:nvSpPr>
          <xdr:spPr>
            <a:xfrm flipH="1">
              <a:off x="15889911" y="490321"/>
              <a:ext cx="572002" cy="222195"/>
            </a:xfrm>
            <a:prstGeom prst="callout2">
              <a:avLst>
                <a:gd name="adj1" fmla="val 45919"/>
                <a:gd name="adj2" fmla="val 74265"/>
                <a:gd name="adj3" fmla="val 45919"/>
                <a:gd name="adj4" fmla="val 92531"/>
                <a:gd name="adj5" fmla="val 186458"/>
                <a:gd name="adj6" fmla="val 117595"/>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Cyclic</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79" name="楕円 216">
              <a:extLst>
                <a:ext uri="{FF2B5EF4-FFF2-40B4-BE49-F238E27FC236}">
                  <a16:creationId xmlns:a16="http://schemas.microsoft.com/office/drawing/2014/main" id="{3A33E483-5DCA-47D7-AF56-B1DD3D974B0F}"/>
                </a:ext>
              </a:extLst>
            </xdr:cNvPr>
            <xdr:cNvSpPr/>
          </xdr:nvSpPr>
          <xdr:spPr>
            <a:xfrm>
              <a:off x="11513958" y="1454275"/>
              <a:ext cx="107244" cy="1015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nvGrpSpPr>
            <xdr:cNvPr id="280" name="グループ化 24">
              <a:extLst>
                <a:ext uri="{FF2B5EF4-FFF2-40B4-BE49-F238E27FC236}">
                  <a16:creationId xmlns:a16="http://schemas.microsoft.com/office/drawing/2014/main" id="{89BA6955-0834-4976-BCDA-A894CB2DE9D5}"/>
                </a:ext>
              </a:extLst>
            </xdr:cNvPr>
            <xdr:cNvGrpSpPr/>
          </xdr:nvGrpSpPr>
          <xdr:grpSpPr>
            <a:xfrm>
              <a:off x="11550049" y="1330993"/>
              <a:ext cx="4608778" cy="0"/>
              <a:chOff x="2563558" y="1861689"/>
              <a:chExt cx="4608778" cy="0"/>
            </a:xfrm>
          </xdr:grpSpPr>
          <xdr:cxnSp macro="">
            <xdr:nvCxnSpPr>
              <xdr:cNvPr id="397" name="直線矢印コネクタ 218">
                <a:extLst>
                  <a:ext uri="{FF2B5EF4-FFF2-40B4-BE49-F238E27FC236}">
                    <a16:creationId xmlns:a16="http://schemas.microsoft.com/office/drawing/2014/main" id="{590106A0-A286-416D-A9AC-6EA70CD10126}"/>
                  </a:ext>
                </a:extLst>
              </xdr:cNvPr>
              <xdr:cNvCxnSpPr>
                <a:cxnSpLocks/>
              </xdr:cNvCxnSpPr>
            </xdr:nvCxnSpPr>
            <xdr:spPr>
              <a:xfrm>
                <a:off x="2563558" y="1861689"/>
                <a:ext cx="92660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8" name="直線矢印コネクタ 243">
                <a:extLst>
                  <a:ext uri="{FF2B5EF4-FFF2-40B4-BE49-F238E27FC236}">
                    <a16:creationId xmlns:a16="http://schemas.microsoft.com/office/drawing/2014/main" id="{B11A8FB0-04D8-43C4-AB1C-94B110D55084}"/>
                  </a:ext>
                </a:extLst>
              </xdr:cNvPr>
              <xdr:cNvCxnSpPr>
                <a:cxnSpLocks/>
              </xdr:cNvCxnSpPr>
            </xdr:nvCxnSpPr>
            <xdr:spPr>
              <a:xfrm>
                <a:off x="3486192" y="1861689"/>
                <a:ext cx="92660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9" name="直線矢印コネクタ 245">
                <a:extLst>
                  <a:ext uri="{FF2B5EF4-FFF2-40B4-BE49-F238E27FC236}">
                    <a16:creationId xmlns:a16="http://schemas.microsoft.com/office/drawing/2014/main" id="{80A1413B-6E6C-4B8A-9C9D-A6C42794035E}"/>
                  </a:ext>
                </a:extLst>
              </xdr:cNvPr>
              <xdr:cNvCxnSpPr>
                <a:cxnSpLocks/>
              </xdr:cNvCxnSpPr>
            </xdr:nvCxnSpPr>
            <xdr:spPr>
              <a:xfrm>
                <a:off x="4408729" y="1861689"/>
                <a:ext cx="92660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00" name="直線矢印コネクタ 246">
                <a:extLst>
                  <a:ext uri="{FF2B5EF4-FFF2-40B4-BE49-F238E27FC236}">
                    <a16:creationId xmlns:a16="http://schemas.microsoft.com/office/drawing/2014/main" id="{47E4D72B-AE22-44C9-B796-E09FE167A308}"/>
                  </a:ext>
                </a:extLst>
              </xdr:cNvPr>
              <xdr:cNvCxnSpPr>
                <a:cxnSpLocks/>
              </xdr:cNvCxnSpPr>
            </xdr:nvCxnSpPr>
            <xdr:spPr>
              <a:xfrm>
                <a:off x="5325423" y="1861689"/>
                <a:ext cx="92660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01" name="直線矢印コネクタ 250">
                <a:extLst>
                  <a:ext uri="{FF2B5EF4-FFF2-40B4-BE49-F238E27FC236}">
                    <a16:creationId xmlns:a16="http://schemas.microsoft.com/office/drawing/2014/main" id="{A6CA3C7B-B7DA-4554-9F3B-43462DD06D15}"/>
                  </a:ext>
                </a:extLst>
              </xdr:cNvPr>
              <xdr:cNvCxnSpPr>
                <a:cxnSpLocks/>
              </xdr:cNvCxnSpPr>
            </xdr:nvCxnSpPr>
            <xdr:spPr>
              <a:xfrm>
                <a:off x="6245731" y="1861689"/>
                <a:ext cx="92660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281" name="直線矢印コネクタ 256">
              <a:extLst>
                <a:ext uri="{FF2B5EF4-FFF2-40B4-BE49-F238E27FC236}">
                  <a16:creationId xmlns:a16="http://schemas.microsoft.com/office/drawing/2014/main" id="{B130109A-6133-4E4B-9E3C-66E8772BF4C8}"/>
                </a:ext>
              </a:extLst>
            </xdr:cNvPr>
            <xdr:cNvCxnSpPr>
              <a:cxnSpLocks/>
            </xdr:cNvCxnSpPr>
          </xdr:nvCxnSpPr>
          <xdr:spPr>
            <a:xfrm>
              <a:off x="11158193" y="776662"/>
              <a:ext cx="460850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2" name="吹き出し: 折線 (枠なし) 258">
              <a:extLst>
                <a:ext uri="{FF2B5EF4-FFF2-40B4-BE49-F238E27FC236}">
                  <a16:creationId xmlns:a16="http://schemas.microsoft.com/office/drawing/2014/main" id="{A24D522F-9AAD-4A3D-8804-D3D4D2CF7018}"/>
                </a:ext>
              </a:extLst>
            </xdr:cNvPr>
            <xdr:cNvSpPr/>
          </xdr:nvSpPr>
          <xdr:spPr>
            <a:xfrm flipH="1">
              <a:off x="17876962" y="497327"/>
              <a:ext cx="910882" cy="222195"/>
            </a:xfrm>
            <a:prstGeom prst="callout2">
              <a:avLst>
                <a:gd name="adj1" fmla="val 56207"/>
                <a:gd name="adj2" fmla="val 91076"/>
                <a:gd name="adj3" fmla="val 56207"/>
                <a:gd name="adj4" fmla="val 109342"/>
                <a:gd name="adj5" fmla="val 193317"/>
                <a:gd name="adj6" fmla="val 125124"/>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Cyclic</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83" name="楕円 259">
              <a:extLst>
                <a:ext uri="{FF2B5EF4-FFF2-40B4-BE49-F238E27FC236}">
                  <a16:creationId xmlns:a16="http://schemas.microsoft.com/office/drawing/2014/main" id="{6411485D-BE5D-4A02-B2E9-BA18D44B3464}"/>
                </a:ext>
              </a:extLst>
            </xdr:cNvPr>
            <xdr:cNvSpPr/>
          </xdr:nvSpPr>
          <xdr:spPr>
            <a:xfrm>
              <a:off x="12423255" y="1454275"/>
              <a:ext cx="107244" cy="1015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84" name="楕円 261">
              <a:extLst>
                <a:ext uri="{FF2B5EF4-FFF2-40B4-BE49-F238E27FC236}">
                  <a16:creationId xmlns:a16="http://schemas.microsoft.com/office/drawing/2014/main" id="{BB6D0F85-16CD-49CD-8C0F-9BDA80A82B92}"/>
                </a:ext>
              </a:extLst>
            </xdr:cNvPr>
            <xdr:cNvSpPr/>
          </xdr:nvSpPr>
          <xdr:spPr>
            <a:xfrm>
              <a:off x="13355202" y="1457713"/>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85" name="楕円 275">
              <a:extLst>
                <a:ext uri="{FF2B5EF4-FFF2-40B4-BE49-F238E27FC236}">
                  <a16:creationId xmlns:a16="http://schemas.microsoft.com/office/drawing/2014/main" id="{85AECEA0-6CFD-422A-87AB-4596504A7439}"/>
                </a:ext>
              </a:extLst>
            </xdr:cNvPr>
            <xdr:cNvSpPr/>
          </xdr:nvSpPr>
          <xdr:spPr>
            <a:xfrm>
              <a:off x="14275328" y="1454275"/>
              <a:ext cx="107244" cy="1015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86" name="楕円 278">
              <a:extLst>
                <a:ext uri="{FF2B5EF4-FFF2-40B4-BE49-F238E27FC236}">
                  <a16:creationId xmlns:a16="http://schemas.microsoft.com/office/drawing/2014/main" id="{63A17B8C-B5B2-4A29-BD07-AF388F1B882F}"/>
                </a:ext>
              </a:extLst>
            </xdr:cNvPr>
            <xdr:cNvSpPr/>
          </xdr:nvSpPr>
          <xdr:spPr>
            <a:xfrm>
              <a:off x="15178600" y="1457713"/>
              <a:ext cx="107244" cy="101599"/>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87" name="楕円 282">
              <a:extLst>
                <a:ext uri="{FF2B5EF4-FFF2-40B4-BE49-F238E27FC236}">
                  <a16:creationId xmlns:a16="http://schemas.microsoft.com/office/drawing/2014/main" id="{627BE830-4184-45BB-88DC-B77748F4615F}"/>
                </a:ext>
              </a:extLst>
            </xdr:cNvPr>
            <xdr:cNvSpPr/>
          </xdr:nvSpPr>
          <xdr:spPr>
            <a:xfrm>
              <a:off x="16068668" y="1454275"/>
              <a:ext cx="107244" cy="1015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nvGrpSpPr>
            <xdr:cNvPr id="288" name="グループ化 28">
              <a:extLst>
                <a:ext uri="{FF2B5EF4-FFF2-40B4-BE49-F238E27FC236}">
                  <a16:creationId xmlns:a16="http://schemas.microsoft.com/office/drawing/2014/main" id="{A2ECC779-E723-42F0-9EAF-E907D2A25B89}"/>
                </a:ext>
              </a:extLst>
            </xdr:cNvPr>
            <xdr:cNvGrpSpPr/>
          </xdr:nvGrpSpPr>
          <xdr:grpSpPr>
            <a:xfrm>
              <a:off x="10708079" y="2610898"/>
              <a:ext cx="7796448" cy="0"/>
              <a:chOff x="2052445" y="2814773"/>
              <a:chExt cx="7796448" cy="0"/>
            </a:xfrm>
          </xdr:grpSpPr>
          <xdr:grpSp>
            <xdr:nvGrpSpPr>
              <xdr:cNvPr id="354" name="グループ化 23">
                <a:extLst>
                  <a:ext uri="{FF2B5EF4-FFF2-40B4-BE49-F238E27FC236}">
                    <a16:creationId xmlns:a16="http://schemas.microsoft.com/office/drawing/2014/main" id="{DF337564-5924-418D-BAA8-34880DACA366}"/>
                  </a:ext>
                </a:extLst>
              </xdr:cNvPr>
              <xdr:cNvGrpSpPr/>
            </xdr:nvGrpSpPr>
            <xdr:grpSpPr>
              <a:xfrm>
                <a:off x="2052445" y="2814773"/>
                <a:ext cx="926605" cy="0"/>
                <a:chOff x="2563558" y="1969952"/>
                <a:chExt cx="926605" cy="0"/>
              </a:xfrm>
            </xdr:grpSpPr>
            <xdr:cxnSp macro="">
              <xdr:nvCxnSpPr>
                <xdr:cNvPr id="393" name="直線矢印コネクタ 239">
                  <a:extLst>
                    <a:ext uri="{FF2B5EF4-FFF2-40B4-BE49-F238E27FC236}">
                      <a16:creationId xmlns:a16="http://schemas.microsoft.com/office/drawing/2014/main" id="{7E5C08D0-F42A-424B-9F33-0A21CB586B81}"/>
                    </a:ext>
                  </a:extLst>
                </xdr:cNvPr>
                <xdr:cNvCxnSpPr>
                  <a:cxnSpLocks/>
                </xdr:cNvCxnSpPr>
              </xdr:nvCxnSpPr>
              <xdr:spPr>
                <a:xfrm>
                  <a:off x="2563558"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4" name="直線矢印コネクタ 240">
                  <a:extLst>
                    <a:ext uri="{FF2B5EF4-FFF2-40B4-BE49-F238E27FC236}">
                      <a16:creationId xmlns:a16="http://schemas.microsoft.com/office/drawing/2014/main" id="{22995D7F-0E00-4285-B2E0-E186FFAB18B3}"/>
                    </a:ext>
                  </a:extLst>
                </xdr:cNvPr>
                <xdr:cNvCxnSpPr>
                  <a:cxnSpLocks/>
                </xdr:cNvCxnSpPr>
              </xdr:nvCxnSpPr>
              <xdr:spPr>
                <a:xfrm>
                  <a:off x="2786446"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5" name="直線矢印コネクタ 241">
                  <a:extLst>
                    <a:ext uri="{FF2B5EF4-FFF2-40B4-BE49-F238E27FC236}">
                      <a16:creationId xmlns:a16="http://schemas.microsoft.com/office/drawing/2014/main" id="{00A08A5A-FFF0-43BA-8274-5F0BFA169AF4}"/>
                    </a:ext>
                  </a:extLst>
                </xdr:cNvPr>
                <xdr:cNvCxnSpPr>
                  <a:cxnSpLocks/>
                </xdr:cNvCxnSpPr>
              </xdr:nvCxnSpPr>
              <xdr:spPr>
                <a:xfrm>
                  <a:off x="3018043"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6" name="直線矢印コネクタ 242">
                  <a:extLst>
                    <a:ext uri="{FF2B5EF4-FFF2-40B4-BE49-F238E27FC236}">
                      <a16:creationId xmlns:a16="http://schemas.microsoft.com/office/drawing/2014/main" id="{553D73B9-4157-4AC0-A4E8-E9B7E4238863}"/>
                    </a:ext>
                  </a:extLst>
                </xdr:cNvPr>
                <xdr:cNvCxnSpPr>
                  <a:cxnSpLocks/>
                </xdr:cNvCxnSpPr>
              </xdr:nvCxnSpPr>
              <xdr:spPr>
                <a:xfrm>
                  <a:off x="3251405"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55" name="グループ化 294">
                <a:extLst>
                  <a:ext uri="{FF2B5EF4-FFF2-40B4-BE49-F238E27FC236}">
                    <a16:creationId xmlns:a16="http://schemas.microsoft.com/office/drawing/2014/main" id="{FA2AC89A-D680-4515-BCD1-CD2D39F8E5DE}"/>
                  </a:ext>
                </a:extLst>
              </xdr:cNvPr>
              <xdr:cNvGrpSpPr/>
            </xdr:nvGrpSpPr>
            <xdr:grpSpPr>
              <a:xfrm>
                <a:off x="2969874" y="2814773"/>
                <a:ext cx="926605" cy="0"/>
                <a:chOff x="2563558" y="1969952"/>
                <a:chExt cx="926605" cy="0"/>
              </a:xfrm>
            </xdr:grpSpPr>
            <xdr:cxnSp macro="">
              <xdr:nvCxnSpPr>
                <xdr:cNvPr id="389" name="直線矢印コネクタ 295">
                  <a:extLst>
                    <a:ext uri="{FF2B5EF4-FFF2-40B4-BE49-F238E27FC236}">
                      <a16:creationId xmlns:a16="http://schemas.microsoft.com/office/drawing/2014/main" id="{CFAE34D4-48F5-4E8E-882C-DF1F08FD93F3}"/>
                    </a:ext>
                  </a:extLst>
                </xdr:cNvPr>
                <xdr:cNvCxnSpPr>
                  <a:cxnSpLocks/>
                </xdr:cNvCxnSpPr>
              </xdr:nvCxnSpPr>
              <xdr:spPr>
                <a:xfrm>
                  <a:off x="2563558"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0" name="直線矢印コネクタ 297">
                  <a:extLst>
                    <a:ext uri="{FF2B5EF4-FFF2-40B4-BE49-F238E27FC236}">
                      <a16:creationId xmlns:a16="http://schemas.microsoft.com/office/drawing/2014/main" id="{59416F69-43F4-4941-A6CE-91850CA8C891}"/>
                    </a:ext>
                  </a:extLst>
                </xdr:cNvPr>
                <xdr:cNvCxnSpPr>
                  <a:cxnSpLocks/>
                </xdr:cNvCxnSpPr>
              </xdr:nvCxnSpPr>
              <xdr:spPr>
                <a:xfrm>
                  <a:off x="2786446"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1" name="直線矢印コネクタ 300">
                  <a:extLst>
                    <a:ext uri="{FF2B5EF4-FFF2-40B4-BE49-F238E27FC236}">
                      <a16:creationId xmlns:a16="http://schemas.microsoft.com/office/drawing/2014/main" id="{D8EA5337-60B0-4276-B208-2564A0C948A0}"/>
                    </a:ext>
                  </a:extLst>
                </xdr:cNvPr>
                <xdr:cNvCxnSpPr>
                  <a:cxnSpLocks/>
                </xdr:cNvCxnSpPr>
              </xdr:nvCxnSpPr>
              <xdr:spPr>
                <a:xfrm>
                  <a:off x="3018043"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2" name="直線矢印コネクタ 301">
                  <a:extLst>
                    <a:ext uri="{FF2B5EF4-FFF2-40B4-BE49-F238E27FC236}">
                      <a16:creationId xmlns:a16="http://schemas.microsoft.com/office/drawing/2014/main" id="{471A095C-FEFE-450D-B1D4-9EF31EEC38A1}"/>
                    </a:ext>
                  </a:extLst>
                </xdr:cNvPr>
                <xdr:cNvCxnSpPr>
                  <a:cxnSpLocks/>
                </xdr:cNvCxnSpPr>
              </xdr:nvCxnSpPr>
              <xdr:spPr>
                <a:xfrm>
                  <a:off x="3251405"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56" name="グループ化 302">
                <a:extLst>
                  <a:ext uri="{FF2B5EF4-FFF2-40B4-BE49-F238E27FC236}">
                    <a16:creationId xmlns:a16="http://schemas.microsoft.com/office/drawing/2014/main" id="{60EB6CD3-AC3E-427E-9299-7B1C1C545422}"/>
                  </a:ext>
                </a:extLst>
              </xdr:cNvPr>
              <xdr:cNvGrpSpPr/>
            </xdr:nvGrpSpPr>
            <xdr:grpSpPr>
              <a:xfrm>
                <a:off x="3893396" y="2814773"/>
                <a:ext cx="926605" cy="0"/>
                <a:chOff x="2563558" y="1969952"/>
                <a:chExt cx="926605" cy="0"/>
              </a:xfrm>
            </xdr:grpSpPr>
            <xdr:cxnSp macro="">
              <xdr:nvCxnSpPr>
                <xdr:cNvPr id="385" name="直線矢印コネクタ 303">
                  <a:extLst>
                    <a:ext uri="{FF2B5EF4-FFF2-40B4-BE49-F238E27FC236}">
                      <a16:creationId xmlns:a16="http://schemas.microsoft.com/office/drawing/2014/main" id="{E110FB90-C2F0-4DA7-990F-1AACC85556FC}"/>
                    </a:ext>
                  </a:extLst>
                </xdr:cNvPr>
                <xdr:cNvCxnSpPr>
                  <a:cxnSpLocks/>
                </xdr:cNvCxnSpPr>
              </xdr:nvCxnSpPr>
              <xdr:spPr>
                <a:xfrm>
                  <a:off x="2563558"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6" name="直線矢印コネクタ 312">
                  <a:extLst>
                    <a:ext uri="{FF2B5EF4-FFF2-40B4-BE49-F238E27FC236}">
                      <a16:creationId xmlns:a16="http://schemas.microsoft.com/office/drawing/2014/main" id="{67000E16-2628-467A-8EBC-91F8EADBBD9C}"/>
                    </a:ext>
                  </a:extLst>
                </xdr:cNvPr>
                <xdr:cNvCxnSpPr>
                  <a:cxnSpLocks/>
                </xdr:cNvCxnSpPr>
              </xdr:nvCxnSpPr>
              <xdr:spPr>
                <a:xfrm>
                  <a:off x="2786446"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7" name="直線矢印コネクタ 313">
                  <a:extLst>
                    <a:ext uri="{FF2B5EF4-FFF2-40B4-BE49-F238E27FC236}">
                      <a16:creationId xmlns:a16="http://schemas.microsoft.com/office/drawing/2014/main" id="{569FB04E-BC37-4646-883D-61665144A5A7}"/>
                    </a:ext>
                  </a:extLst>
                </xdr:cNvPr>
                <xdr:cNvCxnSpPr>
                  <a:cxnSpLocks/>
                </xdr:cNvCxnSpPr>
              </xdr:nvCxnSpPr>
              <xdr:spPr>
                <a:xfrm>
                  <a:off x="3018043"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8" name="直線矢印コネクタ 314">
                  <a:extLst>
                    <a:ext uri="{FF2B5EF4-FFF2-40B4-BE49-F238E27FC236}">
                      <a16:creationId xmlns:a16="http://schemas.microsoft.com/office/drawing/2014/main" id="{E99E519A-8551-4341-A8BA-90E5D30D15CC}"/>
                    </a:ext>
                  </a:extLst>
                </xdr:cNvPr>
                <xdr:cNvCxnSpPr>
                  <a:cxnSpLocks/>
                </xdr:cNvCxnSpPr>
              </xdr:nvCxnSpPr>
              <xdr:spPr>
                <a:xfrm>
                  <a:off x="3251405"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57" name="グループ化 320">
                <a:extLst>
                  <a:ext uri="{FF2B5EF4-FFF2-40B4-BE49-F238E27FC236}">
                    <a16:creationId xmlns:a16="http://schemas.microsoft.com/office/drawing/2014/main" id="{BA111D01-EC18-4FB9-9F8B-9B047A19A1E3}"/>
                  </a:ext>
                </a:extLst>
              </xdr:cNvPr>
              <xdr:cNvGrpSpPr/>
            </xdr:nvGrpSpPr>
            <xdr:grpSpPr>
              <a:xfrm>
                <a:off x="4801954" y="2814773"/>
                <a:ext cx="926605" cy="0"/>
                <a:chOff x="2563558" y="1969952"/>
                <a:chExt cx="926605" cy="0"/>
              </a:xfrm>
            </xdr:grpSpPr>
            <xdr:cxnSp macro="">
              <xdr:nvCxnSpPr>
                <xdr:cNvPr id="381" name="直線矢印コネクタ 321">
                  <a:extLst>
                    <a:ext uri="{FF2B5EF4-FFF2-40B4-BE49-F238E27FC236}">
                      <a16:creationId xmlns:a16="http://schemas.microsoft.com/office/drawing/2014/main" id="{FA3543F1-A94E-43F1-A293-717BA9D77C48}"/>
                    </a:ext>
                  </a:extLst>
                </xdr:cNvPr>
                <xdr:cNvCxnSpPr>
                  <a:cxnSpLocks/>
                </xdr:cNvCxnSpPr>
              </xdr:nvCxnSpPr>
              <xdr:spPr>
                <a:xfrm>
                  <a:off x="2563558"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2" name="直線矢印コネクタ 322">
                  <a:extLst>
                    <a:ext uri="{FF2B5EF4-FFF2-40B4-BE49-F238E27FC236}">
                      <a16:creationId xmlns:a16="http://schemas.microsoft.com/office/drawing/2014/main" id="{7F5D48FE-D8C6-4BFA-825D-BA92190C485F}"/>
                    </a:ext>
                  </a:extLst>
                </xdr:cNvPr>
                <xdr:cNvCxnSpPr>
                  <a:cxnSpLocks/>
                </xdr:cNvCxnSpPr>
              </xdr:nvCxnSpPr>
              <xdr:spPr>
                <a:xfrm>
                  <a:off x="2786446"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3" name="直線矢印コネクタ 323">
                  <a:extLst>
                    <a:ext uri="{FF2B5EF4-FFF2-40B4-BE49-F238E27FC236}">
                      <a16:creationId xmlns:a16="http://schemas.microsoft.com/office/drawing/2014/main" id="{9441A725-271D-4A31-A52E-5EF72BD505AE}"/>
                    </a:ext>
                  </a:extLst>
                </xdr:cNvPr>
                <xdr:cNvCxnSpPr>
                  <a:cxnSpLocks/>
                </xdr:cNvCxnSpPr>
              </xdr:nvCxnSpPr>
              <xdr:spPr>
                <a:xfrm>
                  <a:off x="3018043"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4" name="直線矢印コネクタ 324">
                  <a:extLst>
                    <a:ext uri="{FF2B5EF4-FFF2-40B4-BE49-F238E27FC236}">
                      <a16:creationId xmlns:a16="http://schemas.microsoft.com/office/drawing/2014/main" id="{0365E9AE-609D-4F15-A44D-DF6680CD63E8}"/>
                    </a:ext>
                  </a:extLst>
                </xdr:cNvPr>
                <xdr:cNvCxnSpPr>
                  <a:cxnSpLocks/>
                </xdr:cNvCxnSpPr>
              </xdr:nvCxnSpPr>
              <xdr:spPr>
                <a:xfrm>
                  <a:off x="3251405"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58" name="グループ化 325">
                <a:extLst>
                  <a:ext uri="{FF2B5EF4-FFF2-40B4-BE49-F238E27FC236}">
                    <a16:creationId xmlns:a16="http://schemas.microsoft.com/office/drawing/2014/main" id="{A6E5B204-66DE-4351-A5DA-E94220DB9812}"/>
                  </a:ext>
                </a:extLst>
              </xdr:cNvPr>
              <xdr:cNvGrpSpPr/>
            </xdr:nvGrpSpPr>
            <xdr:grpSpPr>
              <a:xfrm>
                <a:off x="5719383" y="2814773"/>
                <a:ext cx="926605" cy="0"/>
                <a:chOff x="2563558" y="1969952"/>
                <a:chExt cx="926605" cy="0"/>
              </a:xfrm>
            </xdr:grpSpPr>
            <xdr:cxnSp macro="">
              <xdr:nvCxnSpPr>
                <xdr:cNvPr id="377" name="直線矢印コネクタ 326">
                  <a:extLst>
                    <a:ext uri="{FF2B5EF4-FFF2-40B4-BE49-F238E27FC236}">
                      <a16:creationId xmlns:a16="http://schemas.microsoft.com/office/drawing/2014/main" id="{C6F0A76F-2B7A-459A-9D7A-67BEDA17AF5E}"/>
                    </a:ext>
                  </a:extLst>
                </xdr:cNvPr>
                <xdr:cNvCxnSpPr>
                  <a:cxnSpLocks/>
                </xdr:cNvCxnSpPr>
              </xdr:nvCxnSpPr>
              <xdr:spPr>
                <a:xfrm>
                  <a:off x="2563558"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8" name="直線矢印コネクタ 327">
                  <a:extLst>
                    <a:ext uri="{FF2B5EF4-FFF2-40B4-BE49-F238E27FC236}">
                      <a16:creationId xmlns:a16="http://schemas.microsoft.com/office/drawing/2014/main" id="{A98627BE-DC1F-4B26-89CE-323E7D2C7C1E}"/>
                    </a:ext>
                  </a:extLst>
                </xdr:cNvPr>
                <xdr:cNvCxnSpPr>
                  <a:cxnSpLocks/>
                </xdr:cNvCxnSpPr>
              </xdr:nvCxnSpPr>
              <xdr:spPr>
                <a:xfrm>
                  <a:off x="2786446"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9" name="直線矢印コネクタ 328">
                  <a:extLst>
                    <a:ext uri="{FF2B5EF4-FFF2-40B4-BE49-F238E27FC236}">
                      <a16:creationId xmlns:a16="http://schemas.microsoft.com/office/drawing/2014/main" id="{B28FAA8D-0898-4E83-ADBE-098534BF10FD}"/>
                    </a:ext>
                  </a:extLst>
                </xdr:cNvPr>
                <xdr:cNvCxnSpPr>
                  <a:cxnSpLocks/>
                </xdr:cNvCxnSpPr>
              </xdr:nvCxnSpPr>
              <xdr:spPr>
                <a:xfrm>
                  <a:off x="3018043"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0" name="直線矢印コネクタ 329">
                  <a:extLst>
                    <a:ext uri="{FF2B5EF4-FFF2-40B4-BE49-F238E27FC236}">
                      <a16:creationId xmlns:a16="http://schemas.microsoft.com/office/drawing/2014/main" id="{ECD6A1C5-AB9B-4953-861D-6A4723B1A5A4}"/>
                    </a:ext>
                  </a:extLst>
                </xdr:cNvPr>
                <xdr:cNvCxnSpPr>
                  <a:cxnSpLocks/>
                </xdr:cNvCxnSpPr>
              </xdr:nvCxnSpPr>
              <xdr:spPr>
                <a:xfrm>
                  <a:off x="3251405"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59" name="グループ化 330">
                <a:extLst>
                  <a:ext uri="{FF2B5EF4-FFF2-40B4-BE49-F238E27FC236}">
                    <a16:creationId xmlns:a16="http://schemas.microsoft.com/office/drawing/2014/main" id="{ADFC4520-A38E-4679-B392-255206D1378B}"/>
                  </a:ext>
                </a:extLst>
              </xdr:cNvPr>
              <xdr:cNvGrpSpPr/>
            </xdr:nvGrpSpPr>
            <xdr:grpSpPr>
              <a:xfrm>
                <a:off x="6642905" y="2814773"/>
                <a:ext cx="926605" cy="0"/>
                <a:chOff x="2563558" y="1969952"/>
                <a:chExt cx="926605" cy="0"/>
              </a:xfrm>
            </xdr:grpSpPr>
            <xdr:cxnSp macro="">
              <xdr:nvCxnSpPr>
                <xdr:cNvPr id="373" name="直線矢印コネクタ 331">
                  <a:extLst>
                    <a:ext uri="{FF2B5EF4-FFF2-40B4-BE49-F238E27FC236}">
                      <a16:creationId xmlns:a16="http://schemas.microsoft.com/office/drawing/2014/main" id="{6C1EF395-AC60-4E24-916F-9C69A39FC557}"/>
                    </a:ext>
                  </a:extLst>
                </xdr:cNvPr>
                <xdr:cNvCxnSpPr>
                  <a:cxnSpLocks/>
                </xdr:cNvCxnSpPr>
              </xdr:nvCxnSpPr>
              <xdr:spPr>
                <a:xfrm>
                  <a:off x="2563558"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4" name="直線矢印コネクタ 332">
                  <a:extLst>
                    <a:ext uri="{FF2B5EF4-FFF2-40B4-BE49-F238E27FC236}">
                      <a16:creationId xmlns:a16="http://schemas.microsoft.com/office/drawing/2014/main" id="{65DA1B65-8276-4310-940C-79A3E2D68419}"/>
                    </a:ext>
                  </a:extLst>
                </xdr:cNvPr>
                <xdr:cNvCxnSpPr>
                  <a:cxnSpLocks/>
                </xdr:cNvCxnSpPr>
              </xdr:nvCxnSpPr>
              <xdr:spPr>
                <a:xfrm>
                  <a:off x="2786446"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5" name="直線矢印コネクタ 333">
                  <a:extLst>
                    <a:ext uri="{FF2B5EF4-FFF2-40B4-BE49-F238E27FC236}">
                      <a16:creationId xmlns:a16="http://schemas.microsoft.com/office/drawing/2014/main" id="{773D58F1-FE2B-4CE4-BB65-5F624FC7F687}"/>
                    </a:ext>
                  </a:extLst>
                </xdr:cNvPr>
                <xdr:cNvCxnSpPr>
                  <a:cxnSpLocks/>
                </xdr:cNvCxnSpPr>
              </xdr:nvCxnSpPr>
              <xdr:spPr>
                <a:xfrm>
                  <a:off x="3018043"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6" name="直線矢印コネクタ 334">
                  <a:extLst>
                    <a:ext uri="{FF2B5EF4-FFF2-40B4-BE49-F238E27FC236}">
                      <a16:creationId xmlns:a16="http://schemas.microsoft.com/office/drawing/2014/main" id="{4313DB7C-62AD-4F6B-BCF4-1316CA36F0BE}"/>
                    </a:ext>
                  </a:extLst>
                </xdr:cNvPr>
                <xdr:cNvCxnSpPr>
                  <a:cxnSpLocks/>
                </xdr:cNvCxnSpPr>
              </xdr:nvCxnSpPr>
              <xdr:spPr>
                <a:xfrm>
                  <a:off x="3251405"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60" name="グループ化 335">
                <a:extLst>
                  <a:ext uri="{FF2B5EF4-FFF2-40B4-BE49-F238E27FC236}">
                    <a16:creationId xmlns:a16="http://schemas.microsoft.com/office/drawing/2014/main" id="{54844EFD-2BCC-4B4B-A625-D52312053EE7}"/>
                  </a:ext>
                </a:extLst>
              </xdr:cNvPr>
              <xdr:cNvGrpSpPr/>
            </xdr:nvGrpSpPr>
            <xdr:grpSpPr>
              <a:xfrm>
                <a:off x="7546296" y="2814773"/>
                <a:ext cx="926605" cy="0"/>
                <a:chOff x="2563558" y="1969952"/>
                <a:chExt cx="926605" cy="0"/>
              </a:xfrm>
            </xdr:grpSpPr>
            <xdr:cxnSp macro="">
              <xdr:nvCxnSpPr>
                <xdr:cNvPr id="369" name="直線矢印コネクタ 336">
                  <a:extLst>
                    <a:ext uri="{FF2B5EF4-FFF2-40B4-BE49-F238E27FC236}">
                      <a16:creationId xmlns:a16="http://schemas.microsoft.com/office/drawing/2014/main" id="{D1490F9D-4248-41D1-B7F3-B49A043D0F9C}"/>
                    </a:ext>
                  </a:extLst>
                </xdr:cNvPr>
                <xdr:cNvCxnSpPr>
                  <a:cxnSpLocks/>
                </xdr:cNvCxnSpPr>
              </xdr:nvCxnSpPr>
              <xdr:spPr>
                <a:xfrm>
                  <a:off x="2563558"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0" name="直線矢印コネクタ 337">
                  <a:extLst>
                    <a:ext uri="{FF2B5EF4-FFF2-40B4-BE49-F238E27FC236}">
                      <a16:creationId xmlns:a16="http://schemas.microsoft.com/office/drawing/2014/main" id="{3664925C-2C1C-46BC-8A76-33BEE40B03A8}"/>
                    </a:ext>
                  </a:extLst>
                </xdr:cNvPr>
                <xdr:cNvCxnSpPr>
                  <a:cxnSpLocks/>
                </xdr:cNvCxnSpPr>
              </xdr:nvCxnSpPr>
              <xdr:spPr>
                <a:xfrm>
                  <a:off x="2786446"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1" name="直線矢印コネクタ 338">
                  <a:extLst>
                    <a:ext uri="{FF2B5EF4-FFF2-40B4-BE49-F238E27FC236}">
                      <a16:creationId xmlns:a16="http://schemas.microsoft.com/office/drawing/2014/main" id="{62433AB2-1E09-4515-B926-1CB30870B23D}"/>
                    </a:ext>
                  </a:extLst>
                </xdr:cNvPr>
                <xdr:cNvCxnSpPr>
                  <a:cxnSpLocks/>
                </xdr:cNvCxnSpPr>
              </xdr:nvCxnSpPr>
              <xdr:spPr>
                <a:xfrm>
                  <a:off x="3018043"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2" name="直線矢印コネクタ 339">
                  <a:extLst>
                    <a:ext uri="{FF2B5EF4-FFF2-40B4-BE49-F238E27FC236}">
                      <a16:creationId xmlns:a16="http://schemas.microsoft.com/office/drawing/2014/main" id="{99D4149F-A6CA-4AD4-A1DC-041F1158971B}"/>
                    </a:ext>
                  </a:extLst>
                </xdr:cNvPr>
                <xdr:cNvCxnSpPr>
                  <a:cxnSpLocks/>
                </xdr:cNvCxnSpPr>
              </xdr:nvCxnSpPr>
              <xdr:spPr>
                <a:xfrm>
                  <a:off x="3251405"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61" name="グループ化 340">
                <a:extLst>
                  <a:ext uri="{FF2B5EF4-FFF2-40B4-BE49-F238E27FC236}">
                    <a16:creationId xmlns:a16="http://schemas.microsoft.com/office/drawing/2014/main" id="{BBD60ECC-A402-4F53-8C55-39E1C520A0B1}"/>
                  </a:ext>
                </a:extLst>
              </xdr:cNvPr>
              <xdr:cNvGrpSpPr/>
            </xdr:nvGrpSpPr>
            <xdr:grpSpPr>
              <a:xfrm>
                <a:off x="8463725" y="2814773"/>
                <a:ext cx="926605" cy="0"/>
                <a:chOff x="2563558" y="1969952"/>
                <a:chExt cx="926605" cy="0"/>
              </a:xfrm>
            </xdr:grpSpPr>
            <xdr:cxnSp macro="">
              <xdr:nvCxnSpPr>
                <xdr:cNvPr id="365" name="直線矢印コネクタ 341">
                  <a:extLst>
                    <a:ext uri="{FF2B5EF4-FFF2-40B4-BE49-F238E27FC236}">
                      <a16:creationId xmlns:a16="http://schemas.microsoft.com/office/drawing/2014/main" id="{9C7CF08D-A42A-4F53-903E-2AFF56505CF9}"/>
                    </a:ext>
                  </a:extLst>
                </xdr:cNvPr>
                <xdr:cNvCxnSpPr>
                  <a:cxnSpLocks/>
                </xdr:cNvCxnSpPr>
              </xdr:nvCxnSpPr>
              <xdr:spPr>
                <a:xfrm>
                  <a:off x="2563558"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66" name="直線矢印コネクタ 342">
                  <a:extLst>
                    <a:ext uri="{FF2B5EF4-FFF2-40B4-BE49-F238E27FC236}">
                      <a16:creationId xmlns:a16="http://schemas.microsoft.com/office/drawing/2014/main" id="{49EF265C-95EE-4A5A-BDB5-53760813DD6A}"/>
                    </a:ext>
                  </a:extLst>
                </xdr:cNvPr>
                <xdr:cNvCxnSpPr>
                  <a:cxnSpLocks/>
                </xdr:cNvCxnSpPr>
              </xdr:nvCxnSpPr>
              <xdr:spPr>
                <a:xfrm>
                  <a:off x="2786446"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67" name="直線矢印コネクタ 343">
                  <a:extLst>
                    <a:ext uri="{FF2B5EF4-FFF2-40B4-BE49-F238E27FC236}">
                      <a16:creationId xmlns:a16="http://schemas.microsoft.com/office/drawing/2014/main" id="{08CFD647-928D-4BBF-9E28-35E047145B69}"/>
                    </a:ext>
                  </a:extLst>
                </xdr:cNvPr>
                <xdr:cNvCxnSpPr>
                  <a:cxnSpLocks/>
                </xdr:cNvCxnSpPr>
              </xdr:nvCxnSpPr>
              <xdr:spPr>
                <a:xfrm>
                  <a:off x="3018043"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68" name="直線矢印コネクタ 344">
                  <a:extLst>
                    <a:ext uri="{FF2B5EF4-FFF2-40B4-BE49-F238E27FC236}">
                      <a16:creationId xmlns:a16="http://schemas.microsoft.com/office/drawing/2014/main" id="{83D76372-3DCA-40DA-B29E-2A102695EA9B}"/>
                    </a:ext>
                  </a:extLst>
                </xdr:cNvPr>
                <xdr:cNvCxnSpPr>
                  <a:cxnSpLocks/>
                </xdr:cNvCxnSpPr>
              </xdr:nvCxnSpPr>
              <xdr:spPr>
                <a:xfrm>
                  <a:off x="3251405"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62" name="グループ化 345">
                <a:extLst>
                  <a:ext uri="{FF2B5EF4-FFF2-40B4-BE49-F238E27FC236}">
                    <a16:creationId xmlns:a16="http://schemas.microsoft.com/office/drawing/2014/main" id="{4DDEABA9-4702-401E-9702-BEFC4819390A}"/>
                  </a:ext>
                </a:extLst>
              </xdr:cNvPr>
              <xdr:cNvGrpSpPr/>
            </xdr:nvGrpSpPr>
            <xdr:grpSpPr>
              <a:xfrm>
                <a:off x="9387247" y="2814773"/>
                <a:ext cx="461646" cy="0"/>
                <a:chOff x="2563558" y="1969952"/>
                <a:chExt cx="461646" cy="0"/>
              </a:xfrm>
            </xdr:grpSpPr>
            <xdr:cxnSp macro="">
              <xdr:nvCxnSpPr>
                <xdr:cNvPr id="363" name="直線矢印コネクタ 346">
                  <a:extLst>
                    <a:ext uri="{FF2B5EF4-FFF2-40B4-BE49-F238E27FC236}">
                      <a16:creationId xmlns:a16="http://schemas.microsoft.com/office/drawing/2014/main" id="{C7DD0A7F-2078-4AAC-9BB9-AC858E02AD64}"/>
                    </a:ext>
                  </a:extLst>
                </xdr:cNvPr>
                <xdr:cNvCxnSpPr>
                  <a:cxnSpLocks/>
                </xdr:cNvCxnSpPr>
              </xdr:nvCxnSpPr>
              <xdr:spPr>
                <a:xfrm>
                  <a:off x="2563558"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64" name="直線矢印コネクタ 347">
                  <a:extLst>
                    <a:ext uri="{FF2B5EF4-FFF2-40B4-BE49-F238E27FC236}">
                      <a16:creationId xmlns:a16="http://schemas.microsoft.com/office/drawing/2014/main" id="{390F9733-69E8-4E7E-A12C-8A08F01AC699}"/>
                    </a:ext>
                  </a:extLst>
                </xdr:cNvPr>
                <xdr:cNvCxnSpPr>
                  <a:cxnSpLocks/>
                </xdr:cNvCxnSpPr>
              </xdr:nvCxnSpPr>
              <xdr:spPr>
                <a:xfrm>
                  <a:off x="2786446" y="1969952"/>
                  <a:ext cx="238758"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289" name="テキスト ボックス 350">
              <a:extLst>
                <a:ext uri="{FF2B5EF4-FFF2-40B4-BE49-F238E27FC236}">
                  <a16:creationId xmlns:a16="http://schemas.microsoft.com/office/drawing/2014/main" id="{0A323A73-ACF8-4E7B-9268-758BD0E48E06}"/>
                </a:ext>
              </a:extLst>
            </xdr:cNvPr>
            <xdr:cNvSpPr txBox="1"/>
          </xdr:nvSpPr>
          <xdr:spPr>
            <a:xfrm>
              <a:off x="9023509" y="3158612"/>
              <a:ext cx="1975352" cy="1041388"/>
            </a:xfrm>
            <a:prstGeom prst="rect">
              <a:avLst/>
            </a:prstGeom>
            <a:noFill/>
          </xdr:spPr>
          <xdr:txBody>
            <a:bodyPr wrap="square">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sng"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Msg_1</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CAN_signal</a:t>
              </a:r>
              <a:r>
                <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_</a:t>
              </a: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1_</a:t>
              </a:r>
              <a:r>
                <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Falt</a:t>
              </a:r>
              <a:endPar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CAN_signal_1_status</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CAN_signal_1_No_Cnt</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CAN_signal_1_No_Cs</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sng"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Msg_2 </a:t>
              </a:r>
            </a:p>
            <a:p>
              <a:pPr marL="457200" marR="0" lvl="1"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mn-ea"/>
                  <a:cs typeface="Arial" panose="020B0604020202020204" pitchFamily="34" charset="0"/>
                </a:rPr>
                <a:t>CAN_signal_2_Actl</a:t>
              </a:r>
            </a:p>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90" name="楕円 351">
              <a:extLst>
                <a:ext uri="{FF2B5EF4-FFF2-40B4-BE49-F238E27FC236}">
                  <a16:creationId xmlns:a16="http://schemas.microsoft.com/office/drawing/2014/main" id="{90EC851D-198F-465B-AB95-E67E80670989}"/>
                </a:ext>
              </a:extLst>
            </xdr:cNvPr>
            <xdr:cNvSpPr/>
          </xdr:nvSpPr>
          <xdr:spPr>
            <a:xfrm>
              <a:off x="17143183" y="1454275"/>
              <a:ext cx="107244" cy="1015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291" name="楕円 352">
              <a:extLst>
                <a:ext uri="{FF2B5EF4-FFF2-40B4-BE49-F238E27FC236}">
                  <a16:creationId xmlns:a16="http://schemas.microsoft.com/office/drawing/2014/main" id="{3EAEA302-28AD-4BF9-9DB1-B2C54A838C80}"/>
                </a:ext>
              </a:extLst>
            </xdr:cNvPr>
            <xdr:cNvSpPr/>
          </xdr:nvSpPr>
          <xdr:spPr>
            <a:xfrm>
              <a:off x="18052480" y="1454275"/>
              <a:ext cx="107244" cy="1015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292" name="直線矢印コネクタ 353">
              <a:extLst>
                <a:ext uri="{FF2B5EF4-FFF2-40B4-BE49-F238E27FC236}">
                  <a16:creationId xmlns:a16="http://schemas.microsoft.com/office/drawing/2014/main" id="{952E13CD-B102-4592-B150-40EBA3FF1B19}"/>
                </a:ext>
              </a:extLst>
            </xdr:cNvPr>
            <xdr:cNvCxnSpPr>
              <a:cxnSpLocks/>
            </xdr:cNvCxnSpPr>
          </xdr:nvCxnSpPr>
          <xdr:spPr>
            <a:xfrm>
              <a:off x="17195958" y="1317832"/>
              <a:ext cx="92660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nvGrpSpPr>
            <xdr:cNvPr id="293" name="グループ化 40">
              <a:extLst>
                <a:ext uri="{FF2B5EF4-FFF2-40B4-BE49-F238E27FC236}">
                  <a16:creationId xmlns:a16="http://schemas.microsoft.com/office/drawing/2014/main" id="{2F4C627F-C981-4C7E-8DB0-5E10F02636D0}"/>
                </a:ext>
              </a:extLst>
            </xdr:cNvPr>
            <xdr:cNvGrpSpPr/>
          </xdr:nvGrpSpPr>
          <xdr:grpSpPr>
            <a:xfrm>
              <a:off x="10899139" y="3418331"/>
              <a:ext cx="7564750" cy="103599"/>
              <a:chOff x="2256694" y="3028385"/>
              <a:chExt cx="7564750" cy="103599"/>
            </a:xfrm>
          </xdr:grpSpPr>
          <xdr:cxnSp macro="">
            <xdr:nvCxnSpPr>
              <xdr:cNvPr id="349" name="直線コネクタ 78">
                <a:extLst>
                  <a:ext uri="{FF2B5EF4-FFF2-40B4-BE49-F238E27FC236}">
                    <a16:creationId xmlns:a16="http://schemas.microsoft.com/office/drawing/2014/main" id="{A19CAF9F-3BB6-4524-891B-6923689BD047}"/>
                  </a:ext>
                </a:extLst>
              </xdr:cNvPr>
              <xdr:cNvCxnSpPr>
                <a:cxnSpLocks/>
              </xdr:cNvCxnSpPr>
            </xdr:nvCxnSpPr>
            <xdr:spPr>
              <a:xfrm>
                <a:off x="2256694" y="3083319"/>
                <a:ext cx="7564750" cy="0"/>
              </a:xfrm>
              <a:prstGeom prst="line">
                <a:avLst/>
              </a:prstGeom>
              <a:ln w="25400"/>
            </xdr:spPr>
            <xdr:style>
              <a:lnRef idx="1">
                <a:schemeClr val="accent1"/>
              </a:lnRef>
              <a:fillRef idx="0">
                <a:schemeClr val="accent1"/>
              </a:fillRef>
              <a:effectRef idx="0">
                <a:schemeClr val="accent1"/>
              </a:effectRef>
              <a:fontRef idx="minor">
                <a:schemeClr val="tx1"/>
              </a:fontRef>
            </xdr:style>
          </xdr:cxnSp>
          <xdr:sp macro="" textlink="">
            <xdr:nvSpPr>
              <xdr:cNvPr id="350" name="楕円 91">
                <a:extLst>
                  <a:ext uri="{FF2B5EF4-FFF2-40B4-BE49-F238E27FC236}">
                    <a16:creationId xmlns:a16="http://schemas.microsoft.com/office/drawing/2014/main" id="{0C5AB430-0D55-444D-B2CA-61BD06F8EBA3}"/>
                  </a:ext>
                </a:extLst>
              </xdr:cNvPr>
              <xdr:cNvSpPr/>
            </xdr:nvSpPr>
            <xdr:spPr>
              <a:xfrm>
                <a:off x="2492190" y="303038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51" name="楕円 394">
                <a:extLst>
                  <a:ext uri="{FF2B5EF4-FFF2-40B4-BE49-F238E27FC236}">
                    <a16:creationId xmlns:a16="http://schemas.microsoft.com/office/drawing/2014/main" id="{FE8BCDE3-1841-4ABA-A5F3-638554843C1B}"/>
                  </a:ext>
                </a:extLst>
              </xdr:cNvPr>
              <xdr:cNvSpPr/>
            </xdr:nvSpPr>
            <xdr:spPr>
              <a:xfrm>
                <a:off x="5720969" y="303038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52" name="楕円 395">
                <a:extLst>
                  <a:ext uri="{FF2B5EF4-FFF2-40B4-BE49-F238E27FC236}">
                    <a16:creationId xmlns:a16="http://schemas.microsoft.com/office/drawing/2014/main" id="{7A2CD8C3-176F-463F-B205-68229EC70FDA}"/>
                  </a:ext>
                </a:extLst>
              </xdr:cNvPr>
              <xdr:cNvSpPr/>
            </xdr:nvSpPr>
            <xdr:spPr>
              <a:xfrm>
                <a:off x="7070632" y="303038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53" name="楕円 396">
                <a:extLst>
                  <a:ext uri="{FF2B5EF4-FFF2-40B4-BE49-F238E27FC236}">
                    <a16:creationId xmlns:a16="http://schemas.microsoft.com/office/drawing/2014/main" id="{7A7E0D6F-AD2E-4955-9824-5B8155B19B60}"/>
                  </a:ext>
                </a:extLst>
              </xdr:cNvPr>
              <xdr:cNvSpPr/>
            </xdr:nvSpPr>
            <xdr:spPr>
              <a:xfrm>
                <a:off x="8927028" y="302838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grpSp>
          <xdr:nvGrpSpPr>
            <xdr:cNvPr id="294" name="グループ化 397">
              <a:extLst>
                <a:ext uri="{FF2B5EF4-FFF2-40B4-BE49-F238E27FC236}">
                  <a16:creationId xmlns:a16="http://schemas.microsoft.com/office/drawing/2014/main" id="{7C1BF405-06CD-4721-943E-E7D57198CE48}"/>
                </a:ext>
              </a:extLst>
            </xdr:cNvPr>
            <xdr:cNvGrpSpPr/>
          </xdr:nvGrpSpPr>
          <xdr:grpSpPr>
            <a:xfrm>
              <a:off x="10899139" y="3584047"/>
              <a:ext cx="7564750" cy="114805"/>
              <a:chOff x="2256694" y="3073209"/>
              <a:chExt cx="7564750" cy="114805"/>
            </a:xfrm>
          </xdr:grpSpPr>
          <xdr:cxnSp macro="">
            <xdr:nvCxnSpPr>
              <xdr:cNvPr id="344" name="直線コネクタ 398">
                <a:extLst>
                  <a:ext uri="{FF2B5EF4-FFF2-40B4-BE49-F238E27FC236}">
                    <a16:creationId xmlns:a16="http://schemas.microsoft.com/office/drawing/2014/main" id="{3EF4728E-16F4-417F-BD62-B2D35DA01654}"/>
                  </a:ext>
                </a:extLst>
              </xdr:cNvPr>
              <xdr:cNvCxnSpPr>
                <a:cxnSpLocks/>
              </xdr:cNvCxnSpPr>
            </xdr:nvCxnSpPr>
            <xdr:spPr>
              <a:xfrm>
                <a:off x="2256694" y="3128143"/>
                <a:ext cx="7564750" cy="0"/>
              </a:xfrm>
              <a:prstGeom prst="line">
                <a:avLst/>
              </a:prstGeom>
              <a:ln w="25400"/>
            </xdr:spPr>
            <xdr:style>
              <a:lnRef idx="1">
                <a:schemeClr val="accent1"/>
              </a:lnRef>
              <a:fillRef idx="0">
                <a:schemeClr val="accent1"/>
              </a:fillRef>
              <a:effectRef idx="0">
                <a:schemeClr val="accent1"/>
              </a:effectRef>
              <a:fontRef idx="minor">
                <a:schemeClr val="tx1"/>
              </a:fontRef>
            </xdr:style>
          </xdr:cxnSp>
          <xdr:sp macro="" textlink="">
            <xdr:nvSpPr>
              <xdr:cNvPr id="345" name="楕円 399">
                <a:extLst>
                  <a:ext uri="{FF2B5EF4-FFF2-40B4-BE49-F238E27FC236}">
                    <a16:creationId xmlns:a16="http://schemas.microsoft.com/office/drawing/2014/main" id="{25846E09-0A0C-426E-8595-08D600BDBEF1}"/>
                  </a:ext>
                </a:extLst>
              </xdr:cNvPr>
              <xdr:cNvSpPr/>
            </xdr:nvSpPr>
            <xdr:spPr>
              <a:xfrm>
                <a:off x="2492190" y="3075209"/>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46" name="楕円 400">
                <a:extLst>
                  <a:ext uri="{FF2B5EF4-FFF2-40B4-BE49-F238E27FC236}">
                    <a16:creationId xmlns:a16="http://schemas.microsoft.com/office/drawing/2014/main" id="{F090AB9F-BEEC-470F-800C-14F262A3C733}"/>
                  </a:ext>
                </a:extLst>
              </xdr:cNvPr>
              <xdr:cNvSpPr/>
            </xdr:nvSpPr>
            <xdr:spPr>
              <a:xfrm>
                <a:off x="5720969" y="308641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47" name="楕円 401">
                <a:extLst>
                  <a:ext uri="{FF2B5EF4-FFF2-40B4-BE49-F238E27FC236}">
                    <a16:creationId xmlns:a16="http://schemas.microsoft.com/office/drawing/2014/main" id="{CA970797-7FC6-4621-94B0-71FDB511C9CF}"/>
                  </a:ext>
                </a:extLst>
              </xdr:cNvPr>
              <xdr:cNvSpPr/>
            </xdr:nvSpPr>
            <xdr:spPr>
              <a:xfrm>
                <a:off x="7070632" y="3075209"/>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48" name="楕円 402">
                <a:extLst>
                  <a:ext uri="{FF2B5EF4-FFF2-40B4-BE49-F238E27FC236}">
                    <a16:creationId xmlns:a16="http://schemas.microsoft.com/office/drawing/2014/main" id="{07A8344E-976F-48E5-B843-3286596D18CD}"/>
                  </a:ext>
                </a:extLst>
              </xdr:cNvPr>
              <xdr:cNvSpPr/>
            </xdr:nvSpPr>
            <xdr:spPr>
              <a:xfrm>
                <a:off x="8927028" y="3073209"/>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grpSp>
          <xdr:nvGrpSpPr>
            <xdr:cNvPr id="295" name="グループ化 403">
              <a:extLst>
                <a:ext uri="{FF2B5EF4-FFF2-40B4-BE49-F238E27FC236}">
                  <a16:creationId xmlns:a16="http://schemas.microsoft.com/office/drawing/2014/main" id="{11B45B24-0EFF-42D4-A639-DA61D8D6657F}"/>
                </a:ext>
              </a:extLst>
            </xdr:cNvPr>
            <xdr:cNvGrpSpPr/>
          </xdr:nvGrpSpPr>
          <xdr:grpSpPr>
            <a:xfrm>
              <a:off x="10899139" y="3739327"/>
              <a:ext cx="7564750" cy="103599"/>
              <a:chOff x="2256694" y="3106827"/>
              <a:chExt cx="7564750" cy="103599"/>
            </a:xfrm>
          </xdr:grpSpPr>
          <xdr:cxnSp macro="">
            <xdr:nvCxnSpPr>
              <xdr:cNvPr id="339" name="直線コネクタ 404">
                <a:extLst>
                  <a:ext uri="{FF2B5EF4-FFF2-40B4-BE49-F238E27FC236}">
                    <a16:creationId xmlns:a16="http://schemas.microsoft.com/office/drawing/2014/main" id="{2DC9E308-A567-4CFC-97AA-BEB4E3BC59B8}"/>
                  </a:ext>
                </a:extLst>
              </xdr:cNvPr>
              <xdr:cNvCxnSpPr>
                <a:cxnSpLocks/>
              </xdr:cNvCxnSpPr>
            </xdr:nvCxnSpPr>
            <xdr:spPr>
              <a:xfrm>
                <a:off x="2256694" y="3161761"/>
                <a:ext cx="7564750" cy="0"/>
              </a:xfrm>
              <a:prstGeom prst="line">
                <a:avLst/>
              </a:prstGeom>
              <a:ln w="25400"/>
            </xdr:spPr>
            <xdr:style>
              <a:lnRef idx="1">
                <a:schemeClr val="accent1"/>
              </a:lnRef>
              <a:fillRef idx="0">
                <a:schemeClr val="accent1"/>
              </a:fillRef>
              <a:effectRef idx="0">
                <a:schemeClr val="accent1"/>
              </a:effectRef>
              <a:fontRef idx="minor">
                <a:schemeClr val="tx1"/>
              </a:fontRef>
            </xdr:style>
          </xdr:cxnSp>
          <xdr:sp macro="" textlink="">
            <xdr:nvSpPr>
              <xdr:cNvPr id="340" name="楕円 405">
                <a:extLst>
                  <a:ext uri="{FF2B5EF4-FFF2-40B4-BE49-F238E27FC236}">
                    <a16:creationId xmlns:a16="http://schemas.microsoft.com/office/drawing/2014/main" id="{00A74A13-B6EA-4E20-AF45-C21BD7EA1D27}"/>
                  </a:ext>
                </a:extLst>
              </xdr:cNvPr>
              <xdr:cNvSpPr/>
            </xdr:nvSpPr>
            <xdr:spPr>
              <a:xfrm>
                <a:off x="2492190" y="3108827"/>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41" name="楕円 406">
                <a:extLst>
                  <a:ext uri="{FF2B5EF4-FFF2-40B4-BE49-F238E27FC236}">
                    <a16:creationId xmlns:a16="http://schemas.microsoft.com/office/drawing/2014/main" id="{19D8BF9E-E0EA-4A8C-A447-A18479AC3CD4}"/>
                  </a:ext>
                </a:extLst>
              </xdr:cNvPr>
              <xdr:cNvSpPr/>
            </xdr:nvSpPr>
            <xdr:spPr>
              <a:xfrm>
                <a:off x="5720969" y="3108827"/>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42" name="楕円 407">
                <a:extLst>
                  <a:ext uri="{FF2B5EF4-FFF2-40B4-BE49-F238E27FC236}">
                    <a16:creationId xmlns:a16="http://schemas.microsoft.com/office/drawing/2014/main" id="{A09F92D0-5964-495F-8DF0-85E0DB71E575}"/>
                  </a:ext>
                </a:extLst>
              </xdr:cNvPr>
              <xdr:cNvSpPr/>
            </xdr:nvSpPr>
            <xdr:spPr>
              <a:xfrm>
                <a:off x="7070632" y="3108827"/>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43" name="楕円 408">
                <a:extLst>
                  <a:ext uri="{FF2B5EF4-FFF2-40B4-BE49-F238E27FC236}">
                    <a16:creationId xmlns:a16="http://schemas.microsoft.com/office/drawing/2014/main" id="{B26A4C21-1120-4B1A-8C2C-969859E8E8CA}"/>
                  </a:ext>
                </a:extLst>
              </xdr:cNvPr>
              <xdr:cNvSpPr/>
            </xdr:nvSpPr>
            <xdr:spPr>
              <a:xfrm>
                <a:off x="8927028" y="3106827"/>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grpSp>
          <xdr:nvGrpSpPr>
            <xdr:cNvPr id="296" name="グループ化 409">
              <a:extLst>
                <a:ext uri="{FF2B5EF4-FFF2-40B4-BE49-F238E27FC236}">
                  <a16:creationId xmlns:a16="http://schemas.microsoft.com/office/drawing/2014/main" id="{53266ABA-3EBE-4A49-99DB-BFC2313A2C70}"/>
                </a:ext>
              </a:extLst>
            </xdr:cNvPr>
            <xdr:cNvGrpSpPr/>
          </xdr:nvGrpSpPr>
          <xdr:grpSpPr>
            <a:xfrm>
              <a:off x="10899139" y="3906001"/>
              <a:ext cx="7564750" cy="103599"/>
              <a:chOff x="2256694" y="3151651"/>
              <a:chExt cx="7564750" cy="103599"/>
            </a:xfrm>
          </xdr:grpSpPr>
          <xdr:cxnSp macro="">
            <xdr:nvCxnSpPr>
              <xdr:cNvPr id="335" name="直線コネクタ 410">
                <a:extLst>
                  <a:ext uri="{FF2B5EF4-FFF2-40B4-BE49-F238E27FC236}">
                    <a16:creationId xmlns:a16="http://schemas.microsoft.com/office/drawing/2014/main" id="{EDF7B851-3496-45ED-8738-C2A5C2B9A465}"/>
                  </a:ext>
                </a:extLst>
              </xdr:cNvPr>
              <xdr:cNvCxnSpPr>
                <a:cxnSpLocks/>
              </xdr:cNvCxnSpPr>
            </xdr:nvCxnSpPr>
            <xdr:spPr>
              <a:xfrm>
                <a:off x="2256694" y="3217791"/>
                <a:ext cx="7564750" cy="0"/>
              </a:xfrm>
              <a:prstGeom prst="line">
                <a:avLst/>
              </a:prstGeom>
              <a:ln w="25400"/>
            </xdr:spPr>
            <xdr:style>
              <a:lnRef idx="1">
                <a:schemeClr val="accent1"/>
              </a:lnRef>
              <a:fillRef idx="0">
                <a:schemeClr val="accent1"/>
              </a:fillRef>
              <a:effectRef idx="0">
                <a:schemeClr val="accent1"/>
              </a:effectRef>
              <a:fontRef idx="minor">
                <a:schemeClr val="tx1"/>
              </a:fontRef>
            </xdr:style>
          </xdr:cxnSp>
          <xdr:sp macro="" textlink="">
            <xdr:nvSpPr>
              <xdr:cNvPr id="336" name="楕円 411">
                <a:extLst>
                  <a:ext uri="{FF2B5EF4-FFF2-40B4-BE49-F238E27FC236}">
                    <a16:creationId xmlns:a16="http://schemas.microsoft.com/office/drawing/2014/main" id="{D68CEEFA-5E4C-4E7C-9896-3D1877F69821}"/>
                  </a:ext>
                </a:extLst>
              </xdr:cNvPr>
              <xdr:cNvSpPr/>
            </xdr:nvSpPr>
            <xdr:spPr>
              <a:xfrm>
                <a:off x="2492190" y="3153651"/>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37" name="楕円 413">
                <a:extLst>
                  <a:ext uri="{FF2B5EF4-FFF2-40B4-BE49-F238E27FC236}">
                    <a16:creationId xmlns:a16="http://schemas.microsoft.com/office/drawing/2014/main" id="{E99E95DF-B778-4FF9-979D-16A6B89E46D1}"/>
                  </a:ext>
                </a:extLst>
              </xdr:cNvPr>
              <xdr:cNvSpPr/>
            </xdr:nvSpPr>
            <xdr:spPr>
              <a:xfrm>
                <a:off x="7070632" y="3153651"/>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38" name="楕円 414">
                <a:extLst>
                  <a:ext uri="{FF2B5EF4-FFF2-40B4-BE49-F238E27FC236}">
                    <a16:creationId xmlns:a16="http://schemas.microsoft.com/office/drawing/2014/main" id="{EDFF028C-F146-45B5-8069-E16D250549AB}"/>
                  </a:ext>
                </a:extLst>
              </xdr:cNvPr>
              <xdr:cNvSpPr/>
            </xdr:nvSpPr>
            <xdr:spPr>
              <a:xfrm>
                <a:off x="8927028" y="3151651"/>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sp macro="" textlink="">
          <xdr:nvSpPr>
            <xdr:cNvPr id="297" name="楕円 424">
              <a:extLst>
                <a:ext uri="{FF2B5EF4-FFF2-40B4-BE49-F238E27FC236}">
                  <a16:creationId xmlns:a16="http://schemas.microsoft.com/office/drawing/2014/main" id="{6E59EA17-7F4F-4068-BB8D-21B25F4EDF23}"/>
                </a:ext>
              </a:extLst>
            </xdr:cNvPr>
            <xdr:cNvSpPr/>
          </xdr:nvSpPr>
          <xdr:spPr>
            <a:xfrm>
              <a:off x="14363414" y="3927662"/>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nvGrpSpPr>
            <xdr:cNvPr id="298" name="グループ化 427">
              <a:extLst>
                <a:ext uri="{FF2B5EF4-FFF2-40B4-BE49-F238E27FC236}">
                  <a16:creationId xmlns:a16="http://schemas.microsoft.com/office/drawing/2014/main" id="{09FC5048-6767-4441-B9DC-8B53E9F73457}"/>
                </a:ext>
              </a:extLst>
            </xdr:cNvPr>
            <xdr:cNvGrpSpPr/>
          </xdr:nvGrpSpPr>
          <xdr:grpSpPr>
            <a:xfrm>
              <a:off x="10899139" y="4229572"/>
              <a:ext cx="7564750" cy="112062"/>
              <a:chOff x="2256694" y="3100543"/>
              <a:chExt cx="7564750" cy="112062"/>
            </a:xfrm>
          </xdr:grpSpPr>
          <xdr:cxnSp macro="">
            <xdr:nvCxnSpPr>
              <xdr:cNvPr id="326" name="直線コネクタ 428">
                <a:extLst>
                  <a:ext uri="{FF2B5EF4-FFF2-40B4-BE49-F238E27FC236}">
                    <a16:creationId xmlns:a16="http://schemas.microsoft.com/office/drawing/2014/main" id="{E97C0946-B38D-48F4-96EC-C1EFCE626A16}"/>
                  </a:ext>
                </a:extLst>
              </xdr:cNvPr>
              <xdr:cNvCxnSpPr>
                <a:cxnSpLocks/>
              </xdr:cNvCxnSpPr>
            </xdr:nvCxnSpPr>
            <xdr:spPr>
              <a:xfrm>
                <a:off x="2256694" y="3153480"/>
                <a:ext cx="7564750" cy="0"/>
              </a:xfrm>
              <a:prstGeom prst="line">
                <a:avLst/>
              </a:prstGeom>
              <a:ln w="25400"/>
            </xdr:spPr>
            <xdr:style>
              <a:lnRef idx="1">
                <a:schemeClr val="accent1"/>
              </a:lnRef>
              <a:fillRef idx="0">
                <a:schemeClr val="accent1"/>
              </a:fillRef>
              <a:effectRef idx="0">
                <a:schemeClr val="accent1"/>
              </a:effectRef>
              <a:fontRef idx="minor">
                <a:schemeClr val="tx1"/>
              </a:fontRef>
            </xdr:style>
          </xdr:cxnSp>
          <xdr:sp macro="" textlink="">
            <xdr:nvSpPr>
              <xdr:cNvPr id="327" name="楕円 429">
                <a:extLst>
                  <a:ext uri="{FF2B5EF4-FFF2-40B4-BE49-F238E27FC236}">
                    <a16:creationId xmlns:a16="http://schemas.microsoft.com/office/drawing/2014/main" id="{249176BF-A968-41F1-97E8-7F320FA697E7}"/>
                  </a:ext>
                </a:extLst>
              </xdr:cNvPr>
              <xdr:cNvSpPr/>
            </xdr:nvSpPr>
            <xdr:spPr>
              <a:xfrm>
                <a:off x="2874319" y="3100543"/>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28" name="楕円 430">
                <a:extLst>
                  <a:ext uri="{FF2B5EF4-FFF2-40B4-BE49-F238E27FC236}">
                    <a16:creationId xmlns:a16="http://schemas.microsoft.com/office/drawing/2014/main" id="{3EB49F65-90B3-480E-B051-0E8664A9D936}"/>
                  </a:ext>
                </a:extLst>
              </xdr:cNvPr>
              <xdr:cNvSpPr/>
            </xdr:nvSpPr>
            <xdr:spPr>
              <a:xfrm>
                <a:off x="5638204" y="3105773"/>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29" name="楕円 433">
                <a:extLst>
                  <a:ext uri="{FF2B5EF4-FFF2-40B4-BE49-F238E27FC236}">
                    <a16:creationId xmlns:a16="http://schemas.microsoft.com/office/drawing/2014/main" id="{F987F2EF-1D3F-45E2-949C-7D428F6CE2F7}"/>
                  </a:ext>
                </a:extLst>
              </xdr:cNvPr>
              <xdr:cNvSpPr/>
            </xdr:nvSpPr>
            <xdr:spPr>
              <a:xfrm>
                <a:off x="3772711" y="3100543"/>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30" name="楕円 434">
                <a:extLst>
                  <a:ext uri="{FF2B5EF4-FFF2-40B4-BE49-F238E27FC236}">
                    <a16:creationId xmlns:a16="http://schemas.microsoft.com/office/drawing/2014/main" id="{0F1B7B5C-EFF0-4F8D-BC00-728B0384685C}"/>
                  </a:ext>
                </a:extLst>
              </xdr:cNvPr>
              <xdr:cNvSpPr/>
            </xdr:nvSpPr>
            <xdr:spPr>
              <a:xfrm>
                <a:off x="4709653" y="3105775"/>
                <a:ext cx="107244" cy="101599"/>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31" name="楕円 435">
                <a:extLst>
                  <a:ext uri="{FF2B5EF4-FFF2-40B4-BE49-F238E27FC236}">
                    <a16:creationId xmlns:a16="http://schemas.microsoft.com/office/drawing/2014/main" id="{A8513B8A-BAA3-490B-A52D-6A189624AAE1}"/>
                  </a:ext>
                </a:extLst>
              </xdr:cNvPr>
              <xdr:cNvSpPr/>
            </xdr:nvSpPr>
            <xdr:spPr>
              <a:xfrm>
                <a:off x="6537138" y="3111005"/>
                <a:ext cx="107244" cy="10160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32" name="楕円 436">
                <a:extLst>
                  <a:ext uri="{FF2B5EF4-FFF2-40B4-BE49-F238E27FC236}">
                    <a16:creationId xmlns:a16="http://schemas.microsoft.com/office/drawing/2014/main" id="{9B3CE53F-0203-4BC3-B754-2DC7862EF3A8}"/>
                  </a:ext>
                </a:extLst>
              </xdr:cNvPr>
              <xdr:cNvSpPr/>
            </xdr:nvSpPr>
            <xdr:spPr>
              <a:xfrm>
                <a:off x="7431064" y="3111005"/>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33" name="楕円 437">
                <a:extLst>
                  <a:ext uri="{FF2B5EF4-FFF2-40B4-BE49-F238E27FC236}">
                    <a16:creationId xmlns:a16="http://schemas.microsoft.com/office/drawing/2014/main" id="{CAF95C9A-9105-4F1E-9396-19EEF3262ADB}"/>
                  </a:ext>
                </a:extLst>
              </xdr:cNvPr>
              <xdr:cNvSpPr/>
            </xdr:nvSpPr>
            <xdr:spPr>
              <a:xfrm>
                <a:off x="8496598" y="3105772"/>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34" name="楕円 438">
                <a:extLst>
                  <a:ext uri="{FF2B5EF4-FFF2-40B4-BE49-F238E27FC236}">
                    <a16:creationId xmlns:a16="http://schemas.microsoft.com/office/drawing/2014/main" id="{478039EE-C348-45C4-9BBB-A02CAF40D6C2}"/>
                  </a:ext>
                </a:extLst>
              </xdr:cNvPr>
              <xdr:cNvSpPr/>
            </xdr:nvSpPr>
            <xdr:spPr>
              <a:xfrm>
                <a:off x="9382083" y="3105772"/>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sp macro="" textlink="">
          <xdr:nvSpPr>
            <xdr:cNvPr id="299" name="テキスト ボックス 439">
              <a:extLst>
                <a:ext uri="{FF2B5EF4-FFF2-40B4-BE49-F238E27FC236}">
                  <a16:creationId xmlns:a16="http://schemas.microsoft.com/office/drawing/2014/main" id="{A9A7FFA5-AC47-4ED2-90BE-B98E8EAB9D31}"/>
                </a:ext>
              </a:extLst>
            </xdr:cNvPr>
            <xdr:cNvSpPr txBox="1"/>
          </xdr:nvSpPr>
          <xdr:spPr>
            <a:xfrm>
              <a:off x="11953788" y="557880"/>
              <a:ext cx="1196790" cy="20310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cyclic: 100ms</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00" name="テキスト ボックス 440">
              <a:extLst>
                <a:ext uri="{FF2B5EF4-FFF2-40B4-BE49-F238E27FC236}">
                  <a16:creationId xmlns:a16="http://schemas.microsoft.com/office/drawing/2014/main" id="{15D53754-A8A7-4A3B-AFF8-3C9258EC7F98}"/>
                </a:ext>
              </a:extLst>
            </xdr:cNvPr>
            <xdr:cNvSpPr txBox="1"/>
          </xdr:nvSpPr>
          <xdr:spPr>
            <a:xfrm>
              <a:off x="11581876" y="1125186"/>
              <a:ext cx="900718" cy="20310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cyclic: 20ms</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01" name="テキスト ボックス 441">
              <a:extLst>
                <a:ext uri="{FF2B5EF4-FFF2-40B4-BE49-F238E27FC236}">
                  <a16:creationId xmlns:a16="http://schemas.microsoft.com/office/drawing/2014/main" id="{23737A36-5464-4780-8B9A-2D507BB232FB}"/>
                </a:ext>
              </a:extLst>
            </xdr:cNvPr>
            <xdr:cNvSpPr txBox="1"/>
          </xdr:nvSpPr>
          <xdr:spPr>
            <a:xfrm>
              <a:off x="8763000" y="2875376"/>
              <a:ext cx="5358046" cy="20310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rPr>
                <a:t>Pre-sampling: signal monitoring with “Receive update MAX time”</a:t>
              </a:r>
              <a:endParaRPr kumimoji="1" lang="ja-JP" altLang="en-US" sz="900" b="0" i="0" u="none" strike="noStrike" kern="1200" cap="none" spc="0" normalizeH="0" baseline="0">
                <a:ln>
                  <a:noFill/>
                </a:ln>
                <a:solidFill>
                  <a:prstClr val="black"/>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302" name="直線矢印コネクタ 442">
              <a:extLst>
                <a:ext uri="{FF2B5EF4-FFF2-40B4-BE49-F238E27FC236}">
                  <a16:creationId xmlns:a16="http://schemas.microsoft.com/office/drawing/2014/main" id="{0A97678A-DD1F-4051-BEB4-EF206F5C3119}"/>
                </a:ext>
              </a:extLst>
            </xdr:cNvPr>
            <xdr:cNvCxnSpPr>
              <a:cxnSpLocks/>
            </xdr:cNvCxnSpPr>
          </xdr:nvCxnSpPr>
          <xdr:spPr>
            <a:xfrm>
              <a:off x="10851384" y="5355612"/>
              <a:ext cx="5632551"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3" name="正方形/長方形 443">
              <a:extLst>
                <a:ext uri="{FF2B5EF4-FFF2-40B4-BE49-F238E27FC236}">
                  <a16:creationId xmlns:a16="http://schemas.microsoft.com/office/drawing/2014/main" id="{E6F8344B-6C9E-42A7-9930-A0600A0DAD08}"/>
                </a:ext>
              </a:extLst>
            </xdr:cNvPr>
            <xdr:cNvSpPr/>
          </xdr:nvSpPr>
          <xdr:spPr>
            <a:xfrm>
              <a:off x="14197853" y="3296511"/>
              <a:ext cx="414618" cy="807908"/>
            </a:xfrm>
            <a:prstGeom prst="rect">
              <a:avLst/>
            </a:pr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04" name="吹き出し: 折線 (枠なし) 446">
              <a:extLst>
                <a:ext uri="{FF2B5EF4-FFF2-40B4-BE49-F238E27FC236}">
                  <a16:creationId xmlns:a16="http://schemas.microsoft.com/office/drawing/2014/main" id="{2AE3E9A1-0E06-48A2-B7E8-A8246DEF4FA8}"/>
                </a:ext>
              </a:extLst>
            </xdr:cNvPr>
            <xdr:cNvSpPr/>
          </xdr:nvSpPr>
          <xdr:spPr>
            <a:xfrm flipH="1">
              <a:off x="11550049" y="3114260"/>
              <a:ext cx="1174656" cy="222195"/>
            </a:xfrm>
            <a:prstGeom prst="callout2">
              <a:avLst>
                <a:gd name="adj1" fmla="val 46777"/>
                <a:gd name="adj2" fmla="val 95361"/>
                <a:gd name="adj3" fmla="val 48063"/>
                <a:gd name="adj4" fmla="val 113411"/>
                <a:gd name="adj5" fmla="val 131587"/>
                <a:gd name="adj6" fmla="val 131346"/>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last valid</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05" name="吹き出し: 折線 (枠なし) 447">
              <a:extLst>
                <a:ext uri="{FF2B5EF4-FFF2-40B4-BE49-F238E27FC236}">
                  <a16:creationId xmlns:a16="http://schemas.microsoft.com/office/drawing/2014/main" id="{18DADCE3-AAA1-406E-8CDE-830F82B550B6}"/>
                </a:ext>
              </a:extLst>
            </xdr:cNvPr>
            <xdr:cNvSpPr/>
          </xdr:nvSpPr>
          <xdr:spPr>
            <a:xfrm flipH="1">
              <a:off x="12841163" y="3223331"/>
              <a:ext cx="1424743" cy="222195"/>
            </a:xfrm>
            <a:prstGeom prst="callout2">
              <a:avLst>
                <a:gd name="adj1" fmla="val 76785"/>
                <a:gd name="adj2" fmla="val 18413"/>
                <a:gd name="adj3" fmla="val 77355"/>
                <a:gd name="adj4" fmla="val 9186"/>
                <a:gd name="adj5" fmla="val 101865"/>
                <a:gd name="adj6" fmla="val -8948"/>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Replaced by the last valid</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06" name="楕円 448">
              <a:extLst>
                <a:ext uri="{FF2B5EF4-FFF2-40B4-BE49-F238E27FC236}">
                  <a16:creationId xmlns:a16="http://schemas.microsoft.com/office/drawing/2014/main" id="{5E2A7C60-F644-4EB4-B696-9F74E2086583}"/>
                </a:ext>
              </a:extLst>
            </xdr:cNvPr>
            <xdr:cNvSpPr/>
          </xdr:nvSpPr>
          <xdr:spPr>
            <a:xfrm>
              <a:off x="16415944" y="5104488"/>
              <a:ext cx="107244" cy="101599"/>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07" name="正方形/長方形 43">
              <a:extLst>
                <a:ext uri="{FF2B5EF4-FFF2-40B4-BE49-F238E27FC236}">
                  <a16:creationId xmlns:a16="http://schemas.microsoft.com/office/drawing/2014/main" id="{FA63A243-CB6F-486E-BF55-9FF0FF89BEE8}"/>
                </a:ext>
              </a:extLst>
            </xdr:cNvPr>
            <xdr:cNvSpPr/>
          </xdr:nvSpPr>
          <xdr:spPr>
            <a:xfrm>
              <a:off x="15635421" y="3267208"/>
              <a:ext cx="628102" cy="1166770"/>
            </a:xfrm>
            <a:prstGeom prst="rect">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08" name="吹き出し: 折線 (枠なし) 449">
              <a:extLst>
                <a:ext uri="{FF2B5EF4-FFF2-40B4-BE49-F238E27FC236}">
                  <a16:creationId xmlns:a16="http://schemas.microsoft.com/office/drawing/2014/main" id="{F7AA35F4-8FA1-4821-AD3F-DD49D2B09311}"/>
                </a:ext>
              </a:extLst>
            </xdr:cNvPr>
            <xdr:cNvSpPr/>
          </xdr:nvSpPr>
          <xdr:spPr>
            <a:xfrm>
              <a:off x="13358112" y="4876359"/>
              <a:ext cx="2772426" cy="187213"/>
            </a:xfrm>
            <a:prstGeom prst="callout2">
              <a:avLst>
                <a:gd name="adj1" fmla="val 45919"/>
                <a:gd name="adj2" fmla="val 94312"/>
                <a:gd name="adj3" fmla="val 45919"/>
                <a:gd name="adj4" fmla="val 99479"/>
                <a:gd name="adj5" fmla="val -12254"/>
                <a:gd name="adj6" fmla="val 10532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Calculate pre-sampled data by data in blue block</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nvGrpSpPr>
            <xdr:cNvPr id="309" name="グループ化 454">
              <a:extLst>
                <a:ext uri="{FF2B5EF4-FFF2-40B4-BE49-F238E27FC236}">
                  <a16:creationId xmlns:a16="http://schemas.microsoft.com/office/drawing/2014/main" id="{15AD1A84-B4B6-4F27-A502-F18EB1A86D62}"/>
                </a:ext>
              </a:extLst>
            </xdr:cNvPr>
            <xdr:cNvGrpSpPr/>
          </xdr:nvGrpSpPr>
          <xdr:grpSpPr>
            <a:xfrm>
              <a:off x="10980590" y="4874203"/>
              <a:ext cx="198992" cy="418060"/>
              <a:chOff x="0" y="0"/>
              <a:chExt cx="358913" cy="1827697"/>
            </a:xfrm>
          </xdr:grpSpPr>
          <xdr:sp macro="" textlink="">
            <xdr:nvSpPr>
              <xdr:cNvPr id="324" name="波線 455">
                <a:extLst>
                  <a:ext uri="{FF2B5EF4-FFF2-40B4-BE49-F238E27FC236}">
                    <a16:creationId xmlns:a16="http://schemas.microsoft.com/office/drawing/2014/main" id="{F6659213-2D35-4D2A-A130-49455162C6DE}"/>
                  </a:ext>
                </a:extLst>
              </xdr:cNvPr>
              <xdr:cNvSpPr/>
            </xdr:nvSpPr>
            <xdr:spPr>
              <a:xfrm rot="5400000">
                <a:off x="-709541" y="731634"/>
                <a:ext cx="1777996" cy="358913"/>
              </a:xfrm>
              <a:prstGeom prst="wave">
                <a:avLst>
                  <a:gd name="adj1" fmla="val 20000"/>
                  <a:gd name="adj2" fmla="val 0"/>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25" name="波線 456">
                <a:extLst>
                  <a:ext uri="{FF2B5EF4-FFF2-40B4-BE49-F238E27FC236}">
                    <a16:creationId xmlns:a16="http://schemas.microsoft.com/office/drawing/2014/main" id="{E8F808CA-5C43-4E99-9B70-613496F03936}"/>
                  </a:ext>
                </a:extLst>
              </xdr:cNvPr>
              <xdr:cNvSpPr/>
            </xdr:nvSpPr>
            <xdr:spPr>
              <a:xfrm rot="5400000">
                <a:off x="-734392" y="739916"/>
                <a:ext cx="1827697" cy="347866"/>
              </a:xfrm>
              <a:prstGeom prst="wave">
                <a:avLst>
                  <a:gd name="adj1" fmla="val 20000"/>
                  <a:gd name="adj2" fmla="val 0"/>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1" lang="ja-JP" altLang="en-US" sz="900" b="0" i="0" u="none" strike="noStrike" kern="1200" cap="none" spc="0" normalizeH="0" baseline="0">
                  <a:ln>
                    <a:noFill/>
                  </a:ln>
                  <a:solidFill>
                    <a:prstClr val="white"/>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sp macro="" textlink="">
          <xdr:nvSpPr>
            <xdr:cNvPr id="310" name="吹き出し: 折線 (枠なし) 458">
              <a:extLst>
                <a:ext uri="{FF2B5EF4-FFF2-40B4-BE49-F238E27FC236}">
                  <a16:creationId xmlns:a16="http://schemas.microsoft.com/office/drawing/2014/main" id="{34102DAD-7908-452C-896A-F58BEDA1B280}"/>
                </a:ext>
              </a:extLst>
            </xdr:cNvPr>
            <xdr:cNvSpPr/>
          </xdr:nvSpPr>
          <xdr:spPr>
            <a:xfrm flipH="1">
              <a:off x="12006795" y="4413009"/>
              <a:ext cx="1424743" cy="162199"/>
            </a:xfrm>
            <a:prstGeom prst="callout2">
              <a:avLst>
                <a:gd name="adj1" fmla="val 4767"/>
                <a:gd name="adj2" fmla="val 18413"/>
                <a:gd name="adj3" fmla="val 4051"/>
                <a:gd name="adj4" fmla="val 8818"/>
                <a:gd name="adj5" fmla="val -46700"/>
                <a:gd name="adj6" fmla="val 2101"/>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Replaced by the last valid</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11" name="吹き出し: 折線 (枠なし) 459">
              <a:extLst>
                <a:ext uri="{FF2B5EF4-FFF2-40B4-BE49-F238E27FC236}">
                  <a16:creationId xmlns:a16="http://schemas.microsoft.com/office/drawing/2014/main" id="{35B8D50E-4D72-4460-B67E-9E38B9D44133}"/>
                </a:ext>
              </a:extLst>
            </xdr:cNvPr>
            <xdr:cNvSpPr/>
          </xdr:nvSpPr>
          <xdr:spPr>
            <a:xfrm flipH="1">
              <a:off x="13822622" y="4418242"/>
              <a:ext cx="1424743" cy="162199"/>
            </a:xfrm>
            <a:prstGeom prst="callout2">
              <a:avLst>
                <a:gd name="adj1" fmla="val 4767"/>
                <a:gd name="adj2" fmla="val 18413"/>
                <a:gd name="adj3" fmla="val 4051"/>
                <a:gd name="adj4" fmla="val 8818"/>
                <a:gd name="adj5" fmla="val -46700"/>
                <a:gd name="adj6" fmla="val 2101"/>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Replaced by the last valid</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cxnSp macro="">
          <xdr:nvCxnSpPr>
            <xdr:cNvPr id="312" name="直線矢印コネクタ 463">
              <a:extLst>
                <a:ext uri="{FF2B5EF4-FFF2-40B4-BE49-F238E27FC236}">
                  <a16:creationId xmlns:a16="http://schemas.microsoft.com/office/drawing/2014/main" id="{A0FC3551-7A0B-47B8-BF20-7A28983A9AB3}"/>
                </a:ext>
              </a:extLst>
            </xdr:cNvPr>
            <xdr:cNvCxnSpPr>
              <a:cxnSpLocks/>
              <a:stCxn id="267" idx="4"/>
              <a:endCxn id="350" idx="0"/>
            </xdr:cNvCxnSpPr>
          </xdr:nvCxnSpPr>
          <xdr:spPr>
            <a:xfrm>
              <a:off x="11185269" y="996261"/>
              <a:ext cx="2988" cy="24240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3" name="直線矢印コネクタ 466">
              <a:extLst>
                <a:ext uri="{FF2B5EF4-FFF2-40B4-BE49-F238E27FC236}">
                  <a16:creationId xmlns:a16="http://schemas.microsoft.com/office/drawing/2014/main" id="{2921798E-B2FB-445D-A291-0DE37ADCAE2C}"/>
                </a:ext>
              </a:extLst>
            </xdr:cNvPr>
            <xdr:cNvCxnSpPr>
              <a:cxnSpLocks/>
              <a:stCxn id="279" idx="4"/>
              <a:endCxn id="327" idx="0"/>
            </xdr:cNvCxnSpPr>
          </xdr:nvCxnSpPr>
          <xdr:spPr>
            <a:xfrm>
              <a:off x="11567580" y="1555874"/>
              <a:ext cx="2806" cy="26736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4" name="直線矢印コネクタ 469">
              <a:extLst>
                <a:ext uri="{FF2B5EF4-FFF2-40B4-BE49-F238E27FC236}">
                  <a16:creationId xmlns:a16="http://schemas.microsoft.com/office/drawing/2014/main" id="{2658A4DC-18AF-47DB-A807-F974BB6E98CB}"/>
                </a:ext>
              </a:extLst>
            </xdr:cNvPr>
            <xdr:cNvCxnSpPr>
              <a:cxnSpLocks/>
              <a:stCxn id="283" idx="4"/>
              <a:endCxn id="329" idx="0"/>
            </xdr:cNvCxnSpPr>
          </xdr:nvCxnSpPr>
          <xdr:spPr>
            <a:xfrm flipH="1">
              <a:off x="12468778" y="1555874"/>
              <a:ext cx="8099" cy="26736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5" name="直線矢印コネクタ 472">
              <a:extLst>
                <a:ext uri="{FF2B5EF4-FFF2-40B4-BE49-F238E27FC236}">
                  <a16:creationId xmlns:a16="http://schemas.microsoft.com/office/drawing/2014/main" id="{D447323F-CF57-4B51-8913-EC38976009FD}"/>
                </a:ext>
              </a:extLst>
            </xdr:cNvPr>
            <xdr:cNvCxnSpPr>
              <a:cxnSpLocks/>
              <a:stCxn id="284" idx="4"/>
              <a:endCxn id="330" idx="0"/>
            </xdr:cNvCxnSpPr>
          </xdr:nvCxnSpPr>
          <xdr:spPr>
            <a:xfrm flipH="1">
              <a:off x="13405720" y="1559312"/>
              <a:ext cx="3104" cy="26754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6" name="直線矢印コネクタ 475">
              <a:extLst>
                <a:ext uri="{FF2B5EF4-FFF2-40B4-BE49-F238E27FC236}">
                  <a16:creationId xmlns:a16="http://schemas.microsoft.com/office/drawing/2014/main" id="{64E3DBDA-FD4C-4101-91CF-5D956ED0A773}"/>
                </a:ext>
              </a:extLst>
            </xdr:cNvPr>
            <xdr:cNvCxnSpPr>
              <a:cxnSpLocks/>
              <a:stCxn id="285" idx="4"/>
              <a:endCxn id="328" idx="0"/>
            </xdr:cNvCxnSpPr>
          </xdr:nvCxnSpPr>
          <xdr:spPr>
            <a:xfrm>
              <a:off x="14328950" y="1555874"/>
              <a:ext cx="5321" cy="267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7" name="直線矢印コネクタ 478">
              <a:extLst>
                <a:ext uri="{FF2B5EF4-FFF2-40B4-BE49-F238E27FC236}">
                  <a16:creationId xmlns:a16="http://schemas.microsoft.com/office/drawing/2014/main" id="{135AA00C-7C72-4A2A-8CE6-231152C218BF}"/>
                </a:ext>
              </a:extLst>
            </xdr:cNvPr>
            <xdr:cNvCxnSpPr>
              <a:cxnSpLocks/>
              <a:stCxn id="268" idx="4"/>
              <a:endCxn id="351" idx="0"/>
            </xdr:cNvCxnSpPr>
          </xdr:nvCxnSpPr>
          <xdr:spPr>
            <a:xfrm>
              <a:off x="14413798" y="993935"/>
              <a:ext cx="3238" cy="24263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8" name="直線矢印コネクタ 481">
              <a:extLst>
                <a:ext uri="{FF2B5EF4-FFF2-40B4-BE49-F238E27FC236}">
                  <a16:creationId xmlns:a16="http://schemas.microsoft.com/office/drawing/2014/main" id="{30C80399-027E-460F-822A-141E9DAFE4A6}"/>
                </a:ext>
              </a:extLst>
            </xdr:cNvPr>
            <xdr:cNvCxnSpPr>
              <a:cxnSpLocks/>
              <a:stCxn id="270" idx="4"/>
              <a:endCxn id="352" idx="0"/>
            </xdr:cNvCxnSpPr>
          </xdr:nvCxnSpPr>
          <xdr:spPr>
            <a:xfrm>
              <a:off x="15764122" y="993934"/>
              <a:ext cx="2577" cy="24263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9" name="直線矢印コネクタ 484">
              <a:extLst>
                <a:ext uri="{FF2B5EF4-FFF2-40B4-BE49-F238E27FC236}">
                  <a16:creationId xmlns:a16="http://schemas.microsoft.com/office/drawing/2014/main" id="{F7783CB6-94A7-4508-A8B9-B5CBD73DC785}"/>
                </a:ext>
              </a:extLst>
            </xdr:cNvPr>
            <xdr:cNvCxnSpPr>
              <a:cxnSpLocks/>
              <a:stCxn id="287" idx="4"/>
              <a:endCxn id="332" idx="0"/>
            </xdr:cNvCxnSpPr>
          </xdr:nvCxnSpPr>
          <xdr:spPr>
            <a:xfrm>
              <a:off x="16122290" y="1555874"/>
              <a:ext cx="4841" cy="26841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0" name="直線矢印コネクタ 488">
              <a:extLst>
                <a:ext uri="{FF2B5EF4-FFF2-40B4-BE49-F238E27FC236}">
                  <a16:creationId xmlns:a16="http://schemas.microsoft.com/office/drawing/2014/main" id="{43D3C436-90D8-4AD7-85AD-36EC20534266}"/>
                </a:ext>
              </a:extLst>
            </xdr:cNvPr>
            <xdr:cNvCxnSpPr>
              <a:cxnSpLocks/>
              <a:stCxn id="290" idx="4"/>
              <a:endCxn id="333" idx="0"/>
            </xdr:cNvCxnSpPr>
          </xdr:nvCxnSpPr>
          <xdr:spPr>
            <a:xfrm flipH="1">
              <a:off x="17192665" y="1555874"/>
              <a:ext cx="4140" cy="26789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1" name="直線矢印コネクタ 492">
              <a:extLst>
                <a:ext uri="{FF2B5EF4-FFF2-40B4-BE49-F238E27FC236}">
                  <a16:creationId xmlns:a16="http://schemas.microsoft.com/office/drawing/2014/main" id="{9BBF8262-C0E5-420B-8CD8-BFFF79AFC269}"/>
                </a:ext>
              </a:extLst>
            </xdr:cNvPr>
            <xdr:cNvCxnSpPr>
              <a:cxnSpLocks/>
              <a:stCxn id="291" idx="4"/>
              <a:endCxn id="334" idx="0"/>
            </xdr:cNvCxnSpPr>
          </xdr:nvCxnSpPr>
          <xdr:spPr>
            <a:xfrm flipH="1">
              <a:off x="18078150" y="1555874"/>
              <a:ext cx="27952" cy="26789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2" name="吹き出し: 折線 (枠なし) 502">
              <a:extLst>
                <a:ext uri="{FF2B5EF4-FFF2-40B4-BE49-F238E27FC236}">
                  <a16:creationId xmlns:a16="http://schemas.microsoft.com/office/drawing/2014/main" id="{BC72CCC1-00C2-4266-AC5E-B37EA347793D}"/>
                </a:ext>
              </a:extLst>
            </xdr:cNvPr>
            <xdr:cNvSpPr/>
          </xdr:nvSpPr>
          <xdr:spPr>
            <a:xfrm flipH="1">
              <a:off x="11347744" y="4466371"/>
              <a:ext cx="1174656" cy="222195"/>
            </a:xfrm>
            <a:prstGeom prst="callout2">
              <a:avLst>
                <a:gd name="adj1" fmla="val 30149"/>
                <a:gd name="adj2" fmla="val 57618"/>
                <a:gd name="adj3" fmla="val -60015"/>
                <a:gd name="adj4" fmla="val 33994"/>
                <a:gd name="adj5" fmla="val -80414"/>
                <a:gd name="adj6" fmla="val 7110"/>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last valid</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sp macro="" textlink="">
          <xdr:nvSpPr>
            <xdr:cNvPr id="323" name="吹き出し: 折線 (枠なし) 503">
              <a:extLst>
                <a:ext uri="{FF2B5EF4-FFF2-40B4-BE49-F238E27FC236}">
                  <a16:creationId xmlns:a16="http://schemas.microsoft.com/office/drawing/2014/main" id="{85B4E85D-8265-482A-86D5-39A911B1DF43}"/>
                </a:ext>
              </a:extLst>
            </xdr:cNvPr>
            <xdr:cNvSpPr/>
          </xdr:nvSpPr>
          <xdr:spPr>
            <a:xfrm flipH="1">
              <a:off x="13194682" y="4554106"/>
              <a:ext cx="1174656" cy="222195"/>
            </a:xfrm>
            <a:prstGeom prst="callout2">
              <a:avLst>
                <a:gd name="adj1" fmla="val 30149"/>
                <a:gd name="adj2" fmla="val 57618"/>
                <a:gd name="adj3" fmla="val -60015"/>
                <a:gd name="adj4" fmla="val 33994"/>
                <a:gd name="adj5" fmla="val -110674"/>
                <a:gd name="adj6" fmla="val 6156"/>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rPr>
                <a:t>last valid</a:t>
              </a:r>
              <a:endParaRPr kumimoji="1" lang="ja-JP" altLang="en-US" sz="900" b="0" i="0" u="none" strike="noStrike" kern="1200" cap="none" spc="0" normalizeH="0" baseline="0">
                <a:ln>
                  <a:noFill/>
                </a:ln>
                <a:solidFill>
                  <a:srgbClr val="002060"/>
                </a:solidFill>
                <a:effectLst/>
                <a:uLnTx/>
                <a:uFillTx/>
                <a:latin typeface="Arial" panose="020B0604020202020204" pitchFamily="34" charset="0"/>
                <a:ea typeface="游ゴシック" panose="020B0400000000000000" pitchFamily="34" charset="-128"/>
                <a:cs typeface="Arial" panose="020B0604020202020204" pitchFamily="34" charset="0"/>
              </a:endParaRPr>
            </a:p>
          </xdr:txBody>
        </xdr:sp>
      </xdr:grpSp>
      <xdr:sp macro="" textlink="">
        <xdr:nvSpPr>
          <xdr:cNvPr id="261" name="TextBox 260">
            <a:extLst>
              <a:ext uri="{FF2B5EF4-FFF2-40B4-BE49-F238E27FC236}">
                <a16:creationId xmlns:a16="http://schemas.microsoft.com/office/drawing/2014/main" id="{B03CE425-EAAE-49AD-9955-08E66925BA0E}"/>
              </a:ext>
            </a:extLst>
          </xdr:cNvPr>
          <xdr:cNvSpPr txBox="1"/>
        </xdr:nvSpPr>
        <xdr:spPr>
          <a:xfrm>
            <a:off x="9549848" y="7388087"/>
            <a:ext cx="1325217" cy="314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EDR sampling</a:t>
            </a:r>
            <a:r>
              <a:rPr lang="en-US" sz="900" baseline="0">
                <a:latin typeface="Arial" panose="020B0604020202020204" pitchFamily="34" charset="0"/>
                <a:cs typeface="Arial" panose="020B0604020202020204" pitchFamily="34" charset="0"/>
              </a:rPr>
              <a:t> data</a:t>
            </a:r>
            <a:endParaRPr lang="en-US" sz="900">
              <a:latin typeface="Arial" panose="020B0604020202020204" pitchFamily="34" charset="0"/>
              <a:cs typeface="Arial" panose="020B0604020202020204" pitchFamily="34" charset="0"/>
            </a:endParaRPr>
          </a:p>
        </xdr:txBody>
      </xdr:sp>
    </xdr:grpSp>
    <xdr:clientData/>
  </xdr:twoCellAnchor>
  <xdr:twoCellAnchor>
    <xdr:from>
      <xdr:col>27</xdr:col>
      <xdr:colOff>282087</xdr:colOff>
      <xdr:row>65</xdr:row>
      <xdr:rowOff>41030</xdr:rowOff>
    </xdr:from>
    <xdr:to>
      <xdr:col>28</xdr:col>
      <xdr:colOff>798634</xdr:colOff>
      <xdr:row>67</xdr:row>
      <xdr:rowOff>117230</xdr:rowOff>
    </xdr:to>
    <xdr:sp macro="" textlink="">
      <xdr:nvSpPr>
        <xdr:cNvPr id="402" name="Oval 401">
          <a:extLst>
            <a:ext uri="{FF2B5EF4-FFF2-40B4-BE49-F238E27FC236}">
              <a16:creationId xmlns:a16="http://schemas.microsoft.com/office/drawing/2014/main" id="{D74DAE39-B07D-4923-8E35-460536A05D5C}"/>
            </a:ext>
          </a:extLst>
        </xdr:cNvPr>
        <xdr:cNvSpPr/>
      </xdr:nvSpPr>
      <xdr:spPr>
        <a:xfrm>
          <a:off x="12312895" y="10987453"/>
          <a:ext cx="897547" cy="405912"/>
        </a:xfrm>
        <a:prstGeom prst="ellipse">
          <a:avLst/>
        </a:prstGeom>
        <a:noFill/>
        <a:ln w="28575">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lientData/>
  </xdr:twoCellAnchor>
  <xdr:twoCellAnchor>
    <xdr:from>
      <xdr:col>27</xdr:col>
      <xdr:colOff>155122</xdr:colOff>
      <xdr:row>61</xdr:row>
      <xdr:rowOff>109276</xdr:rowOff>
    </xdr:from>
    <xdr:to>
      <xdr:col>28</xdr:col>
      <xdr:colOff>563217</xdr:colOff>
      <xdr:row>63</xdr:row>
      <xdr:rowOff>70757</xdr:rowOff>
    </xdr:to>
    <xdr:sp macro="" textlink="">
      <xdr:nvSpPr>
        <xdr:cNvPr id="403" name="Oval 402">
          <a:extLst>
            <a:ext uri="{FF2B5EF4-FFF2-40B4-BE49-F238E27FC236}">
              <a16:creationId xmlns:a16="http://schemas.microsoft.com/office/drawing/2014/main" id="{0686593B-B264-4BBE-9862-75B8952815CD}"/>
            </a:ext>
          </a:extLst>
        </xdr:cNvPr>
        <xdr:cNvSpPr/>
      </xdr:nvSpPr>
      <xdr:spPr>
        <a:xfrm>
          <a:off x="12198035" y="10694450"/>
          <a:ext cx="789095" cy="317633"/>
        </a:xfrm>
        <a:prstGeom prst="ellipse">
          <a:avLst/>
        </a:prstGeom>
        <a:noFill/>
        <a:ln w="28575">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lientData/>
  </xdr:twoCellAnchor>
  <xdr:twoCellAnchor>
    <xdr:from>
      <xdr:col>28</xdr:col>
      <xdr:colOff>511610</xdr:colOff>
      <xdr:row>63</xdr:row>
      <xdr:rowOff>94822</xdr:rowOff>
    </xdr:from>
    <xdr:to>
      <xdr:col>34</xdr:col>
      <xdr:colOff>61464</xdr:colOff>
      <xdr:row>65</xdr:row>
      <xdr:rowOff>125814</xdr:rowOff>
    </xdr:to>
    <xdr:sp macro="" textlink="">
      <xdr:nvSpPr>
        <xdr:cNvPr id="404" name="Callout: Line 403">
          <a:extLst>
            <a:ext uri="{FF2B5EF4-FFF2-40B4-BE49-F238E27FC236}">
              <a16:creationId xmlns:a16="http://schemas.microsoft.com/office/drawing/2014/main" id="{5EE08CE7-4774-484E-A969-9D46D2A83568}"/>
            </a:ext>
          </a:extLst>
        </xdr:cNvPr>
        <xdr:cNvSpPr/>
      </xdr:nvSpPr>
      <xdr:spPr>
        <a:xfrm>
          <a:off x="12923418" y="10704207"/>
          <a:ext cx="2656469" cy="368030"/>
        </a:xfrm>
        <a:prstGeom prst="borderCallout1">
          <a:avLst>
            <a:gd name="adj1" fmla="val 22521"/>
            <a:gd name="adj2" fmla="val -418"/>
            <a:gd name="adj3" fmla="val -3666"/>
            <a:gd name="adj4" fmla="val -6975"/>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00"/>
              </a:solidFill>
              <a:latin typeface="Arial" panose="020B0604020202020204" pitchFamily="34" charset="0"/>
              <a:cs typeface="Arial" panose="020B0604020202020204" pitchFamily="34" charset="0"/>
            </a:rPr>
            <a:t>Change voltage to low or high to make</a:t>
          </a:r>
          <a:r>
            <a:rPr lang="en-US" sz="900" baseline="0">
              <a:solidFill>
                <a:srgbClr val="FF0000"/>
              </a:solidFill>
              <a:latin typeface="Arial" panose="020B0604020202020204" pitchFamily="34" charset="0"/>
              <a:cs typeface="Arial" panose="020B0604020202020204" pitchFamily="34" charset="0"/>
            </a:rPr>
            <a:t> sure that Voltage not impact to this feature</a:t>
          </a:r>
          <a:endParaRPr lang="en-US" sz="900">
            <a:solidFill>
              <a:srgbClr val="FF0000"/>
            </a:solidFill>
            <a:latin typeface="Arial" panose="020B0604020202020204" pitchFamily="34" charset="0"/>
            <a:cs typeface="Arial" panose="020B0604020202020204" pitchFamily="34" charset="0"/>
          </a:endParaRPr>
        </a:p>
      </xdr:txBody>
    </xdr:sp>
    <xdr:clientData/>
  </xdr:twoCellAnchor>
  <xdr:twoCellAnchor>
    <xdr:from>
      <xdr:col>28</xdr:col>
      <xdr:colOff>779377</xdr:colOff>
      <xdr:row>68</xdr:row>
      <xdr:rowOff>54129</xdr:rowOff>
    </xdr:from>
    <xdr:to>
      <xdr:col>31</xdr:col>
      <xdr:colOff>35901</xdr:colOff>
      <xdr:row>70</xdr:row>
      <xdr:rowOff>95983</xdr:rowOff>
    </xdr:to>
    <xdr:sp macro="" textlink="">
      <xdr:nvSpPr>
        <xdr:cNvPr id="405" name="Callout: Line 404">
          <a:extLst>
            <a:ext uri="{FF2B5EF4-FFF2-40B4-BE49-F238E27FC236}">
              <a16:creationId xmlns:a16="http://schemas.microsoft.com/office/drawing/2014/main" id="{FCE378E7-0F55-4116-BCFB-F0C089669467}"/>
            </a:ext>
          </a:extLst>
        </xdr:cNvPr>
        <xdr:cNvSpPr/>
      </xdr:nvSpPr>
      <xdr:spPr>
        <a:xfrm>
          <a:off x="13203290" y="11848564"/>
          <a:ext cx="1219502" cy="389723"/>
        </a:xfrm>
        <a:prstGeom prst="borderCallout1">
          <a:avLst>
            <a:gd name="adj1" fmla="val 68455"/>
            <a:gd name="adj2" fmla="val 2"/>
            <a:gd name="adj3" fmla="val -24775"/>
            <a:gd name="adj4" fmla="val -1677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00"/>
              </a:solidFill>
              <a:latin typeface="Arial" panose="020B0604020202020204" pitchFamily="34" charset="0"/>
              <a:cs typeface="Arial" panose="020B0604020202020204" pitchFamily="34" charset="0"/>
            </a:rPr>
            <a:t>Change to Normal mode,</a:t>
          </a:r>
          <a:r>
            <a:rPr lang="en-US" sz="900" baseline="0">
              <a:solidFill>
                <a:srgbClr val="FF0000"/>
              </a:solidFill>
              <a:latin typeface="Arial" panose="020B0604020202020204" pitchFamily="34" charset="0"/>
              <a:cs typeface="Arial" panose="020B0604020202020204" pitchFamily="34" charset="0"/>
            </a:rPr>
            <a:t> </a:t>
          </a:r>
          <a:r>
            <a:rPr lang="en-US" sz="900">
              <a:solidFill>
                <a:srgbClr val="FF0000"/>
              </a:solidFill>
              <a:latin typeface="Arial" panose="020B0604020202020204" pitchFamily="34" charset="0"/>
              <a:cs typeface="Arial" panose="020B0604020202020204" pitchFamily="34" charset="0"/>
            </a:rPr>
            <a:t>autarky</a:t>
          </a:r>
        </a:p>
      </xdr:txBody>
    </xdr:sp>
    <xdr:clientData/>
  </xdr:twoCellAnchor>
  <xdr:twoCellAnchor>
    <xdr:from>
      <xdr:col>27</xdr:col>
      <xdr:colOff>211850</xdr:colOff>
      <xdr:row>73</xdr:row>
      <xdr:rowOff>72258</xdr:rowOff>
    </xdr:from>
    <xdr:to>
      <xdr:col>28</xdr:col>
      <xdr:colOff>828261</xdr:colOff>
      <xdr:row>75</xdr:row>
      <xdr:rowOff>107074</xdr:rowOff>
    </xdr:to>
    <xdr:sp macro="" textlink="">
      <xdr:nvSpPr>
        <xdr:cNvPr id="406" name="Oval 405">
          <a:extLst>
            <a:ext uri="{FF2B5EF4-FFF2-40B4-BE49-F238E27FC236}">
              <a16:creationId xmlns:a16="http://schemas.microsoft.com/office/drawing/2014/main" id="{E26090D5-9F2C-4233-AEBE-022F45E36BE9}"/>
            </a:ext>
          </a:extLst>
        </xdr:cNvPr>
        <xdr:cNvSpPr/>
      </xdr:nvSpPr>
      <xdr:spPr>
        <a:xfrm>
          <a:off x="12254763" y="12728084"/>
          <a:ext cx="997411" cy="366120"/>
        </a:xfrm>
        <a:prstGeom prst="ellipse">
          <a:avLst/>
        </a:prstGeom>
        <a:noFill/>
        <a:ln w="28575">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lientData/>
  </xdr:twoCellAnchor>
  <xdr:twoCellAnchor>
    <xdr:from>
      <xdr:col>28</xdr:col>
      <xdr:colOff>843915</xdr:colOff>
      <xdr:row>74</xdr:row>
      <xdr:rowOff>109216</xdr:rowOff>
    </xdr:from>
    <xdr:to>
      <xdr:col>31</xdr:col>
      <xdr:colOff>112290</xdr:colOff>
      <xdr:row>77</xdr:row>
      <xdr:rowOff>129209</xdr:rowOff>
    </xdr:to>
    <xdr:sp macro="" textlink="">
      <xdr:nvSpPr>
        <xdr:cNvPr id="407" name="Callout: Line 406">
          <a:extLst>
            <a:ext uri="{FF2B5EF4-FFF2-40B4-BE49-F238E27FC236}">
              <a16:creationId xmlns:a16="http://schemas.microsoft.com/office/drawing/2014/main" id="{97B71122-ACF3-421E-898D-99E0B92857C3}"/>
            </a:ext>
          </a:extLst>
        </xdr:cNvPr>
        <xdr:cNvSpPr/>
      </xdr:nvSpPr>
      <xdr:spPr>
        <a:xfrm>
          <a:off x="13255723" y="12543004"/>
          <a:ext cx="1231990" cy="510897"/>
        </a:xfrm>
        <a:prstGeom prst="borderCallout1">
          <a:avLst>
            <a:gd name="adj1" fmla="val 48266"/>
            <a:gd name="adj2" fmla="val -604"/>
            <a:gd name="adj3" fmla="val 24335"/>
            <a:gd name="adj4" fmla="val -13778"/>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00"/>
              </a:solidFill>
              <a:latin typeface="Arial" panose="020B0604020202020204" pitchFamily="34" charset="0"/>
              <a:cs typeface="Arial" panose="020B0604020202020204" pitchFamily="34" charset="0"/>
            </a:rPr>
            <a:t>Change to all type of CAN signal data and different</a:t>
          </a:r>
          <a:r>
            <a:rPr lang="en-US" sz="900" baseline="0">
              <a:solidFill>
                <a:srgbClr val="FF0000"/>
              </a:solidFill>
              <a:latin typeface="Arial" panose="020B0604020202020204" pitchFamily="34" charset="0"/>
              <a:cs typeface="Arial" panose="020B0604020202020204" pitchFamily="34" charset="0"/>
            </a:rPr>
            <a:t> value</a:t>
          </a:r>
          <a:endParaRPr lang="en-US" sz="900">
            <a:solidFill>
              <a:srgbClr val="FF0000"/>
            </a:solidFill>
            <a:latin typeface="Arial" panose="020B0604020202020204" pitchFamily="34" charset="0"/>
            <a:cs typeface="Arial" panose="020B0604020202020204" pitchFamily="34" charset="0"/>
          </a:endParaRPr>
        </a:p>
      </xdr:txBody>
    </xdr:sp>
    <xdr:clientData/>
  </xdr:twoCellAnchor>
  <xdr:twoCellAnchor>
    <xdr:from>
      <xdr:col>41</xdr:col>
      <xdr:colOff>145120</xdr:colOff>
      <xdr:row>67</xdr:row>
      <xdr:rowOff>1</xdr:rowOff>
    </xdr:from>
    <xdr:to>
      <xdr:col>54</xdr:col>
      <xdr:colOff>149089</xdr:colOff>
      <xdr:row>69</xdr:row>
      <xdr:rowOff>95250</xdr:rowOff>
    </xdr:to>
    <xdr:grpSp>
      <xdr:nvGrpSpPr>
        <xdr:cNvPr id="14" name="Group 13">
          <a:extLst>
            <a:ext uri="{FF2B5EF4-FFF2-40B4-BE49-F238E27FC236}">
              <a16:creationId xmlns:a16="http://schemas.microsoft.com/office/drawing/2014/main" id="{148EA3E1-CFE8-4666-BCBB-8374900986B9}"/>
            </a:ext>
          </a:extLst>
        </xdr:cNvPr>
        <xdr:cNvGrpSpPr/>
      </xdr:nvGrpSpPr>
      <xdr:grpSpPr>
        <a:xfrm>
          <a:off x="18737920" y="11658601"/>
          <a:ext cx="5056029" cy="422909"/>
          <a:chOff x="18485038" y="11389896"/>
          <a:chExt cx="3761815" cy="426117"/>
        </a:xfrm>
      </xdr:grpSpPr>
      <xdr:sp macro="" textlink="">
        <xdr:nvSpPr>
          <xdr:cNvPr id="408" name="Oval 407">
            <a:extLst>
              <a:ext uri="{FF2B5EF4-FFF2-40B4-BE49-F238E27FC236}">
                <a16:creationId xmlns:a16="http://schemas.microsoft.com/office/drawing/2014/main" id="{7A14877B-6390-444D-A81E-7137D4D107A2}"/>
              </a:ext>
            </a:extLst>
          </xdr:cNvPr>
          <xdr:cNvSpPr/>
        </xdr:nvSpPr>
        <xdr:spPr>
          <a:xfrm>
            <a:off x="19927458" y="11389896"/>
            <a:ext cx="2319395" cy="384937"/>
          </a:xfrm>
          <a:prstGeom prst="ellipse">
            <a:avLst/>
          </a:prstGeom>
          <a:noFill/>
          <a:ln w="28575">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sp macro="" textlink="">
        <xdr:nvSpPr>
          <xdr:cNvPr id="409" name="Callout: Line 408">
            <a:extLst>
              <a:ext uri="{FF2B5EF4-FFF2-40B4-BE49-F238E27FC236}">
                <a16:creationId xmlns:a16="http://schemas.microsoft.com/office/drawing/2014/main" id="{B0F000AA-72BD-43F7-9F87-891491067A07}"/>
              </a:ext>
            </a:extLst>
          </xdr:cNvPr>
          <xdr:cNvSpPr/>
        </xdr:nvSpPr>
        <xdr:spPr>
          <a:xfrm>
            <a:off x="18485038" y="11448510"/>
            <a:ext cx="1253850" cy="367503"/>
          </a:xfrm>
          <a:prstGeom prst="borderCallout1">
            <a:avLst>
              <a:gd name="adj1" fmla="val 43922"/>
              <a:gd name="adj2" fmla="val 100668"/>
              <a:gd name="adj3" fmla="val 33767"/>
              <a:gd name="adj4" fmla="val 114992"/>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00"/>
                </a:solidFill>
                <a:latin typeface="Arial" panose="020B0604020202020204" pitchFamily="34" charset="0"/>
                <a:cs typeface="Arial" panose="020B0604020202020204" pitchFamily="34" charset="0"/>
              </a:rPr>
              <a:t>Change to</a:t>
            </a:r>
            <a:r>
              <a:rPr lang="en-US" sz="900" baseline="0">
                <a:solidFill>
                  <a:srgbClr val="FF0000"/>
                </a:solidFill>
                <a:latin typeface="Arial" panose="020B0604020202020204" pitchFamily="34" charset="0"/>
                <a:cs typeface="Arial" panose="020B0604020202020204" pitchFamily="34" charset="0"/>
              </a:rPr>
              <a:t> </a:t>
            </a:r>
            <a:r>
              <a:rPr lang="en-US" sz="900">
                <a:solidFill>
                  <a:srgbClr val="FF0000"/>
                </a:solidFill>
                <a:latin typeface="Arial" panose="020B0604020202020204" pitchFamily="34" charset="0"/>
                <a:cs typeface="Arial" panose="020B0604020202020204" pitchFamily="34" charset="0"/>
              </a:rPr>
              <a:t>all Event type and number of event</a:t>
            </a:r>
          </a:p>
        </xdr:txBody>
      </xdr:sp>
    </xdr:grpSp>
    <xdr:clientData/>
  </xdr:twoCellAnchor>
  <xdr:twoCellAnchor>
    <xdr:from>
      <xdr:col>37</xdr:col>
      <xdr:colOff>13138</xdr:colOff>
      <xdr:row>73</xdr:row>
      <xdr:rowOff>103958</xdr:rowOff>
    </xdr:from>
    <xdr:to>
      <xdr:col>37</xdr:col>
      <xdr:colOff>13138</xdr:colOff>
      <xdr:row>75</xdr:row>
      <xdr:rowOff>4571</xdr:rowOff>
    </xdr:to>
    <xdr:cxnSp macro="">
      <xdr:nvCxnSpPr>
        <xdr:cNvPr id="418" name="Straight Arrow Connector 417">
          <a:extLst>
            <a:ext uri="{FF2B5EF4-FFF2-40B4-BE49-F238E27FC236}">
              <a16:creationId xmlns:a16="http://schemas.microsoft.com/office/drawing/2014/main" id="{715BB588-7BA3-4A43-9A8D-D1692C8708ED}"/>
            </a:ext>
          </a:extLst>
        </xdr:cNvPr>
        <xdr:cNvCxnSpPr/>
      </xdr:nvCxnSpPr>
      <xdr:spPr>
        <a:xfrm flipV="1">
          <a:off x="14110138" y="11924483"/>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170792</xdr:colOff>
      <xdr:row>60</xdr:row>
      <xdr:rowOff>152372</xdr:rowOff>
    </xdr:from>
    <xdr:to>
      <xdr:col>46</xdr:col>
      <xdr:colOff>183173</xdr:colOff>
      <xdr:row>81</xdr:row>
      <xdr:rowOff>139212</xdr:rowOff>
    </xdr:to>
    <xdr:cxnSp macro="">
      <xdr:nvCxnSpPr>
        <xdr:cNvPr id="420" name="Straight Connector 419">
          <a:extLst>
            <a:ext uri="{FF2B5EF4-FFF2-40B4-BE49-F238E27FC236}">
              <a16:creationId xmlns:a16="http://schemas.microsoft.com/office/drawing/2014/main" id="{5FDAD7A7-C5EE-4C42-820D-8E343A6FC21F}"/>
            </a:ext>
          </a:extLst>
        </xdr:cNvPr>
        <xdr:cNvCxnSpPr/>
      </xdr:nvCxnSpPr>
      <xdr:spPr>
        <a:xfrm>
          <a:off x="20261215" y="10248872"/>
          <a:ext cx="12381" cy="3474455"/>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354218</xdr:colOff>
      <xdr:row>81</xdr:row>
      <xdr:rowOff>76555</xdr:rowOff>
    </xdr:from>
    <xdr:to>
      <xdr:col>28</xdr:col>
      <xdr:colOff>787485</xdr:colOff>
      <xdr:row>84</xdr:row>
      <xdr:rowOff>162149</xdr:rowOff>
    </xdr:to>
    <xdr:sp macro="" textlink="">
      <xdr:nvSpPr>
        <xdr:cNvPr id="421" name="TextBox 420">
          <a:extLst>
            <a:ext uri="{FF2B5EF4-FFF2-40B4-BE49-F238E27FC236}">
              <a16:creationId xmlns:a16="http://schemas.microsoft.com/office/drawing/2014/main" id="{53526850-A568-4A42-99D1-5FD735C78533}"/>
            </a:ext>
          </a:extLst>
        </xdr:cNvPr>
        <xdr:cNvSpPr txBox="1"/>
      </xdr:nvSpPr>
      <xdr:spPr>
        <a:xfrm>
          <a:off x="12385026" y="13660670"/>
          <a:ext cx="814267" cy="569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EDR </a:t>
          </a:r>
        </a:p>
        <a:p>
          <a:r>
            <a:rPr lang="en-US" sz="900" b="1">
              <a:latin typeface="Arial" panose="020B0604020202020204" pitchFamily="34" charset="0"/>
              <a:cs typeface="Arial" panose="020B0604020202020204" pitchFamily="34" charset="0"/>
            </a:rPr>
            <a:t>sampling</a:t>
          </a:r>
          <a:r>
            <a:rPr lang="en-US" sz="900" b="1" baseline="0">
              <a:latin typeface="Arial" panose="020B0604020202020204" pitchFamily="34" charset="0"/>
              <a:cs typeface="Arial" panose="020B0604020202020204" pitchFamily="34" charset="0"/>
            </a:rPr>
            <a:t> data</a:t>
          </a:r>
          <a:endParaRPr lang="en-US" sz="900" b="1">
            <a:latin typeface="Arial" panose="020B0604020202020204" pitchFamily="34" charset="0"/>
            <a:cs typeface="Arial" panose="020B0604020202020204" pitchFamily="34" charset="0"/>
          </a:endParaRPr>
        </a:p>
      </xdr:txBody>
    </xdr:sp>
    <xdr:clientData/>
  </xdr:twoCellAnchor>
  <xdr:twoCellAnchor>
    <xdr:from>
      <xdr:col>41</xdr:col>
      <xdr:colOff>141745</xdr:colOff>
      <xdr:row>79</xdr:row>
      <xdr:rowOff>134189</xdr:rowOff>
    </xdr:from>
    <xdr:to>
      <xdr:col>46</xdr:col>
      <xdr:colOff>197637</xdr:colOff>
      <xdr:row>79</xdr:row>
      <xdr:rowOff>135858</xdr:rowOff>
    </xdr:to>
    <xdr:cxnSp macro="">
      <xdr:nvCxnSpPr>
        <xdr:cNvPr id="424" name="Straight Arrow Connector 423">
          <a:extLst>
            <a:ext uri="{FF2B5EF4-FFF2-40B4-BE49-F238E27FC236}">
              <a16:creationId xmlns:a16="http://schemas.microsoft.com/office/drawing/2014/main" id="{EA1ECAB3-6F7D-4B89-A720-C4F906773426}"/>
            </a:ext>
          </a:extLst>
        </xdr:cNvPr>
        <xdr:cNvCxnSpPr/>
      </xdr:nvCxnSpPr>
      <xdr:spPr>
        <a:xfrm>
          <a:off x="18329482" y="13499268"/>
          <a:ext cx="1960892" cy="1669"/>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9685</xdr:colOff>
      <xdr:row>78</xdr:row>
      <xdr:rowOff>115052</xdr:rowOff>
    </xdr:from>
    <xdr:to>
      <xdr:col>45</xdr:col>
      <xdr:colOff>335880</xdr:colOff>
      <xdr:row>80</xdr:row>
      <xdr:rowOff>3922</xdr:rowOff>
    </xdr:to>
    <xdr:sp macro="" textlink="">
      <xdr:nvSpPr>
        <xdr:cNvPr id="425" name="TextBox 424">
          <a:extLst>
            <a:ext uri="{FF2B5EF4-FFF2-40B4-BE49-F238E27FC236}">
              <a16:creationId xmlns:a16="http://schemas.microsoft.com/office/drawing/2014/main" id="{23FF31E1-F897-4881-A4A8-C8E3F70CF2AB}"/>
            </a:ext>
          </a:extLst>
        </xdr:cNvPr>
        <xdr:cNvSpPr txBox="1"/>
      </xdr:nvSpPr>
      <xdr:spPr>
        <a:xfrm>
          <a:off x="18578422" y="13319710"/>
          <a:ext cx="1469195" cy="219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&lt;=500ms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45</xdr:col>
      <xdr:colOff>7723</xdr:colOff>
      <xdr:row>75</xdr:row>
      <xdr:rowOff>57951</xdr:rowOff>
    </xdr:from>
    <xdr:to>
      <xdr:col>46</xdr:col>
      <xdr:colOff>3340</xdr:colOff>
      <xdr:row>75</xdr:row>
      <xdr:rowOff>59211</xdr:rowOff>
    </xdr:to>
    <xdr:cxnSp macro="">
      <xdr:nvCxnSpPr>
        <xdr:cNvPr id="426" name="Straight Arrow Connector 425">
          <a:extLst>
            <a:ext uri="{FF2B5EF4-FFF2-40B4-BE49-F238E27FC236}">
              <a16:creationId xmlns:a16="http://schemas.microsoft.com/office/drawing/2014/main" id="{D2FB527F-F3F6-4102-AF6C-9DB54EFBF8A8}"/>
            </a:ext>
          </a:extLst>
        </xdr:cNvPr>
        <xdr:cNvCxnSpPr/>
      </xdr:nvCxnSpPr>
      <xdr:spPr>
        <a:xfrm flipV="1">
          <a:off x="17152723" y="12202326"/>
          <a:ext cx="376617" cy="1260"/>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85942</xdr:colOff>
      <xdr:row>75</xdr:row>
      <xdr:rowOff>56239</xdr:rowOff>
    </xdr:from>
    <xdr:to>
      <xdr:col>46</xdr:col>
      <xdr:colOff>60199</xdr:colOff>
      <xdr:row>76</xdr:row>
      <xdr:rowOff>102796</xdr:rowOff>
    </xdr:to>
    <xdr:sp macro="" textlink="">
      <xdr:nvSpPr>
        <xdr:cNvPr id="427" name="TextBox 426">
          <a:extLst>
            <a:ext uri="{FF2B5EF4-FFF2-40B4-BE49-F238E27FC236}">
              <a16:creationId xmlns:a16="http://schemas.microsoft.com/office/drawing/2014/main" id="{185ADD74-9C9A-47E4-BC5E-1CB04A00C75F}"/>
            </a:ext>
          </a:extLst>
        </xdr:cNvPr>
        <xdr:cNvSpPr txBox="1"/>
      </xdr:nvSpPr>
      <xdr:spPr>
        <a:xfrm>
          <a:off x="16087942" y="12200614"/>
          <a:ext cx="1498257" cy="2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CAN msg periodic</a:t>
          </a:r>
          <a:r>
            <a:rPr lang="en-US" sz="900" i="1" baseline="0">
              <a:solidFill>
                <a:srgbClr val="0000FF"/>
              </a:solidFill>
              <a:latin typeface="Arial" panose="020B0604020202020204" pitchFamily="34" charset="0"/>
              <a:cs typeface="Arial" panose="020B0604020202020204" pitchFamily="34" charset="0"/>
            </a:rPr>
            <a:t> 100ms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46</xdr:col>
      <xdr:colOff>14653</xdr:colOff>
      <xdr:row>75</xdr:row>
      <xdr:rowOff>21981</xdr:rowOff>
    </xdr:from>
    <xdr:to>
      <xdr:col>46</xdr:col>
      <xdr:colOff>163830</xdr:colOff>
      <xdr:row>78</xdr:row>
      <xdr:rowOff>72390</xdr:rowOff>
    </xdr:to>
    <xdr:cxnSp macro="">
      <xdr:nvCxnSpPr>
        <xdr:cNvPr id="430" name="Straight Arrow Connector 429">
          <a:extLst>
            <a:ext uri="{FF2B5EF4-FFF2-40B4-BE49-F238E27FC236}">
              <a16:creationId xmlns:a16="http://schemas.microsoft.com/office/drawing/2014/main" id="{5061932F-A9C3-47C8-86B3-730F946AA7A2}"/>
            </a:ext>
          </a:extLst>
        </xdr:cNvPr>
        <xdr:cNvCxnSpPr/>
      </xdr:nvCxnSpPr>
      <xdr:spPr>
        <a:xfrm>
          <a:off x="20116213" y="12831201"/>
          <a:ext cx="149177" cy="549519"/>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14653</xdr:colOff>
      <xdr:row>75</xdr:row>
      <xdr:rowOff>14654</xdr:rowOff>
    </xdr:from>
    <xdr:to>
      <xdr:col>36</xdr:col>
      <xdr:colOff>131884</xdr:colOff>
      <xdr:row>78</xdr:row>
      <xdr:rowOff>87923</xdr:rowOff>
    </xdr:to>
    <xdr:cxnSp macro="">
      <xdr:nvCxnSpPr>
        <xdr:cNvPr id="431" name="Straight Arrow Connector 430">
          <a:extLst>
            <a:ext uri="{FF2B5EF4-FFF2-40B4-BE49-F238E27FC236}">
              <a16:creationId xmlns:a16="http://schemas.microsoft.com/office/drawing/2014/main" id="{5B6EEF67-9EEC-401D-89E4-5C8D1E6E5581}"/>
            </a:ext>
          </a:extLst>
        </xdr:cNvPr>
        <xdr:cNvCxnSpPr/>
      </xdr:nvCxnSpPr>
      <xdr:spPr>
        <a:xfrm>
          <a:off x="13730653" y="12159029"/>
          <a:ext cx="117231" cy="559044"/>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380999</xdr:colOff>
      <xdr:row>75</xdr:row>
      <xdr:rowOff>7327</xdr:rowOff>
    </xdr:from>
    <xdr:to>
      <xdr:col>33</xdr:col>
      <xdr:colOff>117230</xdr:colOff>
      <xdr:row>78</xdr:row>
      <xdr:rowOff>80596</xdr:rowOff>
    </xdr:to>
    <xdr:cxnSp macro="">
      <xdr:nvCxnSpPr>
        <xdr:cNvPr id="432" name="Straight Arrow Connector 431">
          <a:extLst>
            <a:ext uri="{FF2B5EF4-FFF2-40B4-BE49-F238E27FC236}">
              <a16:creationId xmlns:a16="http://schemas.microsoft.com/office/drawing/2014/main" id="{9251FF6E-5C2C-4EFF-AECF-F7B3E9E7D603}"/>
            </a:ext>
          </a:extLst>
        </xdr:cNvPr>
        <xdr:cNvCxnSpPr/>
      </xdr:nvCxnSpPr>
      <xdr:spPr>
        <a:xfrm>
          <a:off x="12572999" y="12151702"/>
          <a:ext cx="117231" cy="559044"/>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7326</xdr:colOff>
      <xdr:row>75</xdr:row>
      <xdr:rowOff>14654</xdr:rowOff>
    </xdr:from>
    <xdr:to>
      <xdr:col>41</xdr:col>
      <xdr:colOff>124557</xdr:colOff>
      <xdr:row>78</xdr:row>
      <xdr:rowOff>87923</xdr:rowOff>
    </xdr:to>
    <xdr:cxnSp macro="">
      <xdr:nvCxnSpPr>
        <xdr:cNvPr id="433" name="Straight Arrow Connector 432">
          <a:extLst>
            <a:ext uri="{FF2B5EF4-FFF2-40B4-BE49-F238E27FC236}">
              <a16:creationId xmlns:a16="http://schemas.microsoft.com/office/drawing/2014/main" id="{1F09C83A-6ABD-4E50-A986-14C5EF72501D}"/>
            </a:ext>
          </a:extLst>
        </xdr:cNvPr>
        <xdr:cNvCxnSpPr/>
      </xdr:nvCxnSpPr>
      <xdr:spPr>
        <a:xfrm>
          <a:off x="15628326" y="12159029"/>
          <a:ext cx="117231" cy="559044"/>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118614</xdr:colOff>
      <xdr:row>80</xdr:row>
      <xdr:rowOff>147193</xdr:rowOff>
    </xdr:from>
    <xdr:to>
      <xdr:col>46</xdr:col>
      <xdr:colOff>184912</xdr:colOff>
      <xdr:row>80</xdr:row>
      <xdr:rowOff>150962</xdr:rowOff>
    </xdr:to>
    <xdr:cxnSp macro="">
      <xdr:nvCxnSpPr>
        <xdr:cNvPr id="434" name="Straight Arrow Connector 433">
          <a:extLst>
            <a:ext uri="{FF2B5EF4-FFF2-40B4-BE49-F238E27FC236}">
              <a16:creationId xmlns:a16="http://schemas.microsoft.com/office/drawing/2014/main" id="{79E5FD5F-194F-4ED6-AA08-42AE487472C8}"/>
            </a:ext>
          </a:extLst>
        </xdr:cNvPr>
        <xdr:cNvCxnSpPr/>
      </xdr:nvCxnSpPr>
      <xdr:spPr>
        <a:xfrm flipV="1">
          <a:off x="12691614" y="13101193"/>
          <a:ext cx="5019298" cy="3769"/>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131893</xdr:colOff>
      <xdr:row>79</xdr:row>
      <xdr:rowOff>139936</xdr:rowOff>
    </xdr:from>
    <xdr:to>
      <xdr:col>44</xdr:col>
      <xdr:colOff>58614</xdr:colOff>
      <xdr:row>81</xdr:row>
      <xdr:rowOff>14013</xdr:rowOff>
    </xdr:to>
    <xdr:sp macro="" textlink="">
      <xdr:nvSpPr>
        <xdr:cNvPr id="436" name="TextBox 435">
          <a:extLst>
            <a:ext uri="{FF2B5EF4-FFF2-40B4-BE49-F238E27FC236}">
              <a16:creationId xmlns:a16="http://schemas.microsoft.com/office/drawing/2014/main" id="{39F65E5C-9F45-4A9C-9FC6-B8071F7016DD}"/>
            </a:ext>
          </a:extLst>
        </xdr:cNvPr>
        <xdr:cNvSpPr txBox="1"/>
      </xdr:nvSpPr>
      <xdr:spPr>
        <a:xfrm>
          <a:off x="14609893" y="12932011"/>
          <a:ext cx="2212721" cy="197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1">
              <a:solidFill>
                <a:srgbClr val="0000FF"/>
              </a:solidFill>
              <a:latin typeface="Arial" panose="020B0604020202020204" pitchFamily="34" charset="0"/>
              <a:cs typeface="Arial" panose="020B0604020202020204" pitchFamily="34" charset="0"/>
            </a:rPr>
            <a:t>EDR</a:t>
          </a:r>
          <a:r>
            <a:rPr lang="en-US" sz="900" b="0" i="1" baseline="0">
              <a:solidFill>
                <a:srgbClr val="0000FF"/>
              </a:solidFill>
              <a:latin typeface="Arial" panose="020B0604020202020204" pitchFamily="34" charset="0"/>
              <a:cs typeface="Arial" panose="020B0604020202020204" pitchFamily="34" charset="0"/>
            </a:rPr>
            <a:t> COM data capturing time 5000 ms </a:t>
          </a:r>
          <a:endParaRPr lang="en-US" sz="900" b="0" i="1">
            <a:solidFill>
              <a:srgbClr val="0000FF"/>
            </a:solidFill>
            <a:latin typeface="Arial" panose="020B0604020202020204" pitchFamily="34" charset="0"/>
            <a:cs typeface="Arial" panose="020B0604020202020204" pitchFamily="34" charset="0"/>
          </a:endParaRPr>
        </a:p>
      </xdr:txBody>
    </xdr:sp>
    <xdr:clientData/>
  </xdr:twoCellAnchor>
  <xdr:twoCellAnchor>
    <xdr:from>
      <xdr:col>41</xdr:col>
      <xdr:colOff>151086</xdr:colOff>
      <xdr:row>71</xdr:row>
      <xdr:rowOff>78828</xdr:rowOff>
    </xdr:from>
    <xdr:to>
      <xdr:col>41</xdr:col>
      <xdr:colOff>158248</xdr:colOff>
      <xdr:row>80</xdr:row>
      <xdr:rowOff>26276</xdr:rowOff>
    </xdr:to>
    <xdr:cxnSp macro="">
      <xdr:nvCxnSpPr>
        <xdr:cNvPr id="440" name="Straight Connector 439">
          <a:extLst>
            <a:ext uri="{FF2B5EF4-FFF2-40B4-BE49-F238E27FC236}">
              <a16:creationId xmlns:a16="http://schemas.microsoft.com/office/drawing/2014/main" id="{8646FE1E-D6E2-455E-94A3-DEF253F20E06}"/>
            </a:ext>
          </a:extLst>
        </xdr:cNvPr>
        <xdr:cNvCxnSpPr/>
      </xdr:nvCxnSpPr>
      <xdr:spPr>
        <a:xfrm flipH="1">
          <a:off x="15772086" y="11575503"/>
          <a:ext cx="7162" cy="1404773"/>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226643</xdr:colOff>
      <xdr:row>86</xdr:row>
      <xdr:rowOff>85696</xdr:rowOff>
    </xdr:from>
    <xdr:to>
      <xdr:col>85</xdr:col>
      <xdr:colOff>307185</xdr:colOff>
      <xdr:row>90</xdr:row>
      <xdr:rowOff>85009</xdr:rowOff>
    </xdr:to>
    <xdr:sp macro="" textlink="">
      <xdr:nvSpPr>
        <xdr:cNvPr id="583" name="Speech Bubble: Rectangle 582">
          <a:extLst>
            <a:ext uri="{FF2B5EF4-FFF2-40B4-BE49-F238E27FC236}">
              <a16:creationId xmlns:a16="http://schemas.microsoft.com/office/drawing/2014/main" id="{F64154F5-917B-478B-B332-4E0EACC0CB8A}"/>
            </a:ext>
          </a:extLst>
        </xdr:cNvPr>
        <xdr:cNvSpPr/>
      </xdr:nvSpPr>
      <xdr:spPr>
        <a:xfrm>
          <a:off x="28801643" y="14011246"/>
          <a:ext cx="2747542" cy="647013"/>
        </a:xfrm>
        <a:prstGeom prst="wedgeRectCallout">
          <a:avLst>
            <a:gd name="adj1" fmla="val 4779"/>
            <a:gd name="adj2" fmla="val -88744"/>
          </a:avLst>
        </a:prstGeom>
        <a:solidFill>
          <a:schemeClr val="accent1">
            <a:lumMod val="20000"/>
            <a:lumOff val="8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900">
              <a:solidFill>
                <a:schemeClr val="tx1"/>
              </a:solidFill>
              <a:effectLst/>
              <a:latin typeface="Arial" panose="020B0604020202020204" pitchFamily="34" charset="0"/>
              <a:ea typeface="+mn-ea"/>
              <a:cs typeface="Arial" panose="020B0604020202020204" pitchFamily="34" charset="0"/>
            </a:rPr>
            <a:t>Send</a:t>
          </a:r>
          <a:r>
            <a:rPr lang="en-US" sz="900" baseline="0">
              <a:solidFill>
                <a:schemeClr val="tx1"/>
              </a:solidFill>
              <a:effectLst/>
              <a:latin typeface="Arial" panose="020B0604020202020204" pitchFamily="34" charset="0"/>
              <a:ea typeface="+mn-ea"/>
              <a:cs typeface="Arial" panose="020B0604020202020204" pitchFamily="34" charset="0"/>
            </a:rPr>
            <a:t> DSM: ($22 $D901, $22 $D911, $22 $D921)</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1: EDR COM Data include invalid data</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2: Empty</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3: Empty</a:t>
          </a:r>
          <a:endParaRPr lang="en-US" sz="900">
            <a:solidFill>
              <a:schemeClr val="tx1"/>
            </a:solidFill>
            <a:effectLst/>
            <a:latin typeface="Arial" panose="020B0604020202020204" pitchFamily="34" charset="0"/>
            <a:cs typeface="Arial" panose="020B0604020202020204" pitchFamily="34" charset="0"/>
          </a:endParaRPr>
        </a:p>
        <a:p>
          <a:pPr algn="l"/>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62</xdr:col>
      <xdr:colOff>0</xdr:colOff>
      <xdr:row>73</xdr:row>
      <xdr:rowOff>107675</xdr:rowOff>
    </xdr:from>
    <xdr:to>
      <xdr:col>62</xdr:col>
      <xdr:colOff>0</xdr:colOff>
      <xdr:row>75</xdr:row>
      <xdr:rowOff>8288</xdr:rowOff>
    </xdr:to>
    <xdr:cxnSp macro="">
      <xdr:nvCxnSpPr>
        <xdr:cNvPr id="584" name="Straight Arrow Connector 583">
          <a:extLst>
            <a:ext uri="{FF2B5EF4-FFF2-40B4-BE49-F238E27FC236}">
              <a16:creationId xmlns:a16="http://schemas.microsoft.com/office/drawing/2014/main" id="{EA05BED7-61C4-434E-B890-10F440EF66B7}"/>
            </a:ext>
          </a:extLst>
        </xdr:cNvPr>
        <xdr:cNvCxnSpPr/>
      </xdr:nvCxnSpPr>
      <xdr:spPr>
        <a:xfrm flipV="1">
          <a:off x="22479000" y="11928200"/>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0</xdr:colOff>
      <xdr:row>73</xdr:row>
      <xdr:rowOff>99389</xdr:rowOff>
    </xdr:from>
    <xdr:to>
      <xdr:col>63</xdr:col>
      <xdr:colOff>0</xdr:colOff>
      <xdr:row>75</xdr:row>
      <xdr:rowOff>2</xdr:rowOff>
    </xdr:to>
    <xdr:cxnSp macro="">
      <xdr:nvCxnSpPr>
        <xdr:cNvPr id="585" name="Straight Arrow Connector 584">
          <a:extLst>
            <a:ext uri="{FF2B5EF4-FFF2-40B4-BE49-F238E27FC236}">
              <a16:creationId xmlns:a16="http://schemas.microsoft.com/office/drawing/2014/main" id="{AA39133B-2C2F-44D6-ADB5-8DFEA53642F1}"/>
            </a:ext>
          </a:extLst>
        </xdr:cNvPr>
        <xdr:cNvCxnSpPr/>
      </xdr:nvCxnSpPr>
      <xdr:spPr>
        <a:xfrm flipV="1">
          <a:off x="22860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0</xdr:colOff>
      <xdr:row>73</xdr:row>
      <xdr:rowOff>107672</xdr:rowOff>
    </xdr:from>
    <xdr:to>
      <xdr:col>64</xdr:col>
      <xdr:colOff>0</xdr:colOff>
      <xdr:row>75</xdr:row>
      <xdr:rowOff>8285</xdr:rowOff>
    </xdr:to>
    <xdr:cxnSp macro="">
      <xdr:nvCxnSpPr>
        <xdr:cNvPr id="586" name="Straight Arrow Connector 585">
          <a:extLst>
            <a:ext uri="{FF2B5EF4-FFF2-40B4-BE49-F238E27FC236}">
              <a16:creationId xmlns:a16="http://schemas.microsoft.com/office/drawing/2014/main" id="{8FF8A416-A0D9-4CFA-AC19-FBF2C82CCE52}"/>
            </a:ext>
          </a:extLst>
        </xdr:cNvPr>
        <xdr:cNvCxnSpPr/>
      </xdr:nvCxnSpPr>
      <xdr:spPr>
        <a:xfrm flipV="1">
          <a:off x="23241000" y="11928197"/>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0</xdr:colOff>
      <xdr:row>73</xdr:row>
      <xdr:rowOff>99389</xdr:rowOff>
    </xdr:from>
    <xdr:to>
      <xdr:col>65</xdr:col>
      <xdr:colOff>0</xdr:colOff>
      <xdr:row>75</xdr:row>
      <xdr:rowOff>2</xdr:rowOff>
    </xdr:to>
    <xdr:cxnSp macro="">
      <xdr:nvCxnSpPr>
        <xdr:cNvPr id="587" name="Straight Arrow Connector 586">
          <a:extLst>
            <a:ext uri="{FF2B5EF4-FFF2-40B4-BE49-F238E27FC236}">
              <a16:creationId xmlns:a16="http://schemas.microsoft.com/office/drawing/2014/main" id="{9B6B9EE9-C34D-4E03-BD74-68D980029167}"/>
            </a:ext>
          </a:extLst>
        </xdr:cNvPr>
        <xdr:cNvCxnSpPr/>
      </xdr:nvCxnSpPr>
      <xdr:spPr>
        <a:xfrm flipV="1">
          <a:off x="23622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0</xdr:colOff>
      <xdr:row>73</xdr:row>
      <xdr:rowOff>107672</xdr:rowOff>
    </xdr:from>
    <xdr:to>
      <xdr:col>66</xdr:col>
      <xdr:colOff>0</xdr:colOff>
      <xdr:row>75</xdr:row>
      <xdr:rowOff>8285</xdr:rowOff>
    </xdr:to>
    <xdr:cxnSp macro="">
      <xdr:nvCxnSpPr>
        <xdr:cNvPr id="588" name="Straight Arrow Connector 587">
          <a:extLst>
            <a:ext uri="{FF2B5EF4-FFF2-40B4-BE49-F238E27FC236}">
              <a16:creationId xmlns:a16="http://schemas.microsoft.com/office/drawing/2014/main" id="{89A2D103-BC02-433D-A130-BB196B63729D}"/>
            </a:ext>
          </a:extLst>
        </xdr:cNvPr>
        <xdr:cNvCxnSpPr/>
      </xdr:nvCxnSpPr>
      <xdr:spPr>
        <a:xfrm flipV="1">
          <a:off x="24003000" y="11928197"/>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0</xdr:colOff>
      <xdr:row>73</xdr:row>
      <xdr:rowOff>99389</xdr:rowOff>
    </xdr:from>
    <xdr:to>
      <xdr:col>69</xdr:col>
      <xdr:colOff>0</xdr:colOff>
      <xdr:row>75</xdr:row>
      <xdr:rowOff>2</xdr:rowOff>
    </xdr:to>
    <xdr:cxnSp macro="">
      <xdr:nvCxnSpPr>
        <xdr:cNvPr id="589" name="Straight Arrow Connector 588">
          <a:extLst>
            <a:ext uri="{FF2B5EF4-FFF2-40B4-BE49-F238E27FC236}">
              <a16:creationId xmlns:a16="http://schemas.microsoft.com/office/drawing/2014/main" id="{CD4F6114-6EC2-4BB4-8218-15C53056F7B9}"/>
            </a:ext>
          </a:extLst>
        </xdr:cNvPr>
        <xdr:cNvCxnSpPr/>
      </xdr:nvCxnSpPr>
      <xdr:spPr>
        <a:xfrm flipV="1">
          <a:off x="25146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0</xdr:colOff>
      <xdr:row>73</xdr:row>
      <xdr:rowOff>99389</xdr:rowOff>
    </xdr:from>
    <xdr:to>
      <xdr:col>70</xdr:col>
      <xdr:colOff>0</xdr:colOff>
      <xdr:row>75</xdr:row>
      <xdr:rowOff>2</xdr:rowOff>
    </xdr:to>
    <xdr:cxnSp macro="">
      <xdr:nvCxnSpPr>
        <xdr:cNvPr id="590" name="Straight Arrow Connector 589">
          <a:extLst>
            <a:ext uri="{FF2B5EF4-FFF2-40B4-BE49-F238E27FC236}">
              <a16:creationId xmlns:a16="http://schemas.microsoft.com/office/drawing/2014/main" id="{F87E880C-093F-4CD8-9380-ABE91C64892B}"/>
            </a:ext>
          </a:extLst>
        </xdr:cNvPr>
        <xdr:cNvCxnSpPr/>
      </xdr:nvCxnSpPr>
      <xdr:spPr>
        <a:xfrm flipV="1">
          <a:off x="25527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0</xdr:colOff>
      <xdr:row>73</xdr:row>
      <xdr:rowOff>107672</xdr:rowOff>
    </xdr:from>
    <xdr:to>
      <xdr:col>71</xdr:col>
      <xdr:colOff>0</xdr:colOff>
      <xdr:row>75</xdr:row>
      <xdr:rowOff>8285</xdr:rowOff>
    </xdr:to>
    <xdr:cxnSp macro="">
      <xdr:nvCxnSpPr>
        <xdr:cNvPr id="591" name="Straight Arrow Connector 590">
          <a:extLst>
            <a:ext uri="{FF2B5EF4-FFF2-40B4-BE49-F238E27FC236}">
              <a16:creationId xmlns:a16="http://schemas.microsoft.com/office/drawing/2014/main" id="{A4BB4BAF-58CF-4AFD-B8B5-4C530F90F63D}"/>
            </a:ext>
          </a:extLst>
        </xdr:cNvPr>
        <xdr:cNvCxnSpPr/>
      </xdr:nvCxnSpPr>
      <xdr:spPr>
        <a:xfrm flipV="1">
          <a:off x="25908000" y="11928197"/>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0</xdr:colOff>
      <xdr:row>73</xdr:row>
      <xdr:rowOff>99389</xdr:rowOff>
    </xdr:from>
    <xdr:to>
      <xdr:col>72</xdr:col>
      <xdr:colOff>0</xdr:colOff>
      <xdr:row>75</xdr:row>
      <xdr:rowOff>2</xdr:rowOff>
    </xdr:to>
    <xdr:cxnSp macro="">
      <xdr:nvCxnSpPr>
        <xdr:cNvPr id="592" name="Straight Arrow Connector 591">
          <a:extLst>
            <a:ext uri="{FF2B5EF4-FFF2-40B4-BE49-F238E27FC236}">
              <a16:creationId xmlns:a16="http://schemas.microsoft.com/office/drawing/2014/main" id="{E991A0D7-365A-4EBB-914B-F30A82354F5B}"/>
            </a:ext>
          </a:extLst>
        </xdr:cNvPr>
        <xdr:cNvCxnSpPr/>
      </xdr:nvCxnSpPr>
      <xdr:spPr>
        <a:xfrm flipV="1">
          <a:off x="26289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0</xdr:colOff>
      <xdr:row>73</xdr:row>
      <xdr:rowOff>91106</xdr:rowOff>
    </xdr:from>
    <xdr:to>
      <xdr:col>73</xdr:col>
      <xdr:colOff>0</xdr:colOff>
      <xdr:row>74</xdr:row>
      <xdr:rowOff>165653</xdr:rowOff>
    </xdr:to>
    <xdr:cxnSp macro="">
      <xdr:nvCxnSpPr>
        <xdr:cNvPr id="593" name="Straight Arrow Connector 592">
          <a:extLst>
            <a:ext uri="{FF2B5EF4-FFF2-40B4-BE49-F238E27FC236}">
              <a16:creationId xmlns:a16="http://schemas.microsoft.com/office/drawing/2014/main" id="{367E4214-505F-46B5-9A1D-2A1122D9E372}"/>
            </a:ext>
          </a:extLst>
        </xdr:cNvPr>
        <xdr:cNvCxnSpPr/>
      </xdr:nvCxnSpPr>
      <xdr:spPr>
        <a:xfrm flipV="1">
          <a:off x="26670000" y="11911631"/>
          <a:ext cx="0" cy="236472"/>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0</xdr:colOff>
      <xdr:row>73</xdr:row>
      <xdr:rowOff>99389</xdr:rowOff>
    </xdr:from>
    <xdr:to>
      <xdr:col>74</xdr:col>
      <xdr:colOff>0</xdr:colOff>
      <xdr:row>75</xdr:row>
      <xdr:rowOff>2</xdr:rowOff>
    </xdr:to>
    <xdr:cxnSp macro="">
      <xdr:nvCxnSpPr>
        <xdr:cNvPr id="594" name="Straight Arrow Connector 593">
          <a:extLst>
            <a:ext uri="{FF2B5EF4-FFF2-40B4-BE49-F238E27FC236}">
              <a16:creationId xmlns:a16="http://schemas.microsoft.com/office/drawing/2014/main" id="{D889572A-495E-4E99-B2EA-DAB918105533}"/>
            </a:ext>
          </a:extLst>
        </xdr:cNvPr>
        <xdr:cNvCxnSpPr/>
      </xdr:nvCxnSpPr>
      <xdr:spPr>
        <a:xfrm flipV="1">
          <a:off x="27051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0</xdr:colOff>
      <xdr:row>73</xdr:row>
      <xdr:rowOff>99389</xdr:rowOff>
    </xdr:from>
    <xdr:to>
      <xdr:col>75</xdr:col>
      <xdr:colOff>0</xdr:colOff>
      <xdr:row>75</xdr:row>
      <xdr:rowOff>2</xdr:rowOff>
    </xdr:to>
    <xdr:cxnSp macro="">
      <xdr:nvCxnSpPr>
        <xdr:cNvPr id="595" name="Straight Arrow Connector 594">
          <a:extLst>
            <a:ext uri="{FF2B5EF4-FFF2-40B4-BE49-F238E27FC236}">
              <a16:creationId xmlns:a16="http://schemas.microsoft.com/office/drawing/2014/main" id="{2642843D-9CA4-4EB6-B45D-51E2B476EB3A}"/>
            </a:ext>
          </a:extLst>
        </xdr:cNvPr>
        <xdr:cNvCxnSpPr/>
      </xdr:nvCxnSpPr>
      <xdr:spPr>
        <a:xfrm flipV="1">
          <a:off x="27432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0</xdr:colOff>
      <xdr:row>73</xdr:row>
      <xdr:rowOff>99389</xdr:rowOff>
    </xdr:from>
    <xdr:to>
      <xdr:col>76</xdr:col>
      <xdr:colOff>0</xdr:colOff>
      <xdr:row>75</xdr:row>
      <xdr:rowOff>2</xdr:rowOff>
    </xdr:to>
    <xdr:cxnSp macro="">
      <xdr:nvCxnSpPr>
        <xdr:cNvPr id="596" name="Straight Arrow Connector 595">
          <a:extLst>
            <a:ext uri="{FF2B5EF4-FFF2-40B4-BE49-F238E27FC236}">
              <a16:creationId xmlns:a16="http://schemas.microsoft.com/office/drawing/2014/main" id="{B449C7B3-3739-4F84-8640-9CFFE2BFAF6C}"/>
            </a:ext>
          </a:extLst>
        </xdr:cNvPr>
        <xdr:cNvCxnSpPr/>
      </xdr:nvCxnSpPr>
      <xdr:spPr>
        <a:xfrm flipV="1">
          <a:off x="27813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0</xdr:colOff>
      <xdr:row>73</xdr:row>
      <xdr:rowOff>99389</xdr:rowOff>
    </xdr:from>
    <xdr:to>
      <xdr:col>77</xdr:col>
      <xdr:colOff>0</xdr:colOff>
      <xdr:row>75</xdr:row>
      <xdr:rowOff>2</xdr:rowOff>
    </xdr:to>
    <xdr:cxnSp macro="">
      <xdr:nvCxnSpPr>
        <xdr:cNvPr id="597" name="Straight Arrow Connector 596">
          <a:extLst>
            <a:ext uri="{FF2B5EF4-FFF2-40B4-BE49-F238E27FC236}">
              <a16:creationId xmlns:a16="http://schemas.microsoft.com/office/drawing/2014/main" id="{BFFA9CE6-F1E8-4B27-BF60-CF9FAA520025}"/>
            </a:ext>
          </a:extLst>
        </xdr:cNvPr>
        <xdr:cNvCxnSpPr/>
      </xdr:nvCxnSpPr>
      <xdr:spPr>
        <a:xfrm flipV="1">
          <a:off x="28194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0</xdr:colOff>
      <xdr:row>73</xdr:row>
      <xdr:rowOff>99389</xdr:rowOff>
    </xdr:from>
    <xdr:to>
      <xdr:col>78</xdr:col>
      <xdr:colOff>0</xdr:colOff>
      <xdr:row>75</xdr:row>
      <xdr:rowOff>2</xdr:rowOff>
    </xdr:to>
    <xdr:cxnSp macro="">
      <xdr:nvCxnSpPr>
        <xdr:cNvPr id="598" name="Straight Arrow Connector 597">
          <a:extLst>
            <a:ext uri="{FF2B5EF4-FFF2-40B4-BE49-F238E27FC236}">
              <a16:creationId xmlns:a16="http://schemas.microsoft.com/office/drawing/2014/main" id="{EEE707C4-AB55-43AD-8CE0-865EB196A8DE}"/>
            </a:ext>
          </a:extLst>
        </xdr:cNvPr>
        <xdr:cNvCxnSpPr/>
      </xdr:nvCxnSpPr>
      <xdr:spPr>
        <a:xfrm flipV="1">
          <a:off x="28575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0</xdr:colOff>
      <xdr:row>73</xdr:row>
      <xdr:rowOff>99389</xdr:rowOff>
    </xdr:from>
    <xdr:to>
      <xdr:col>79</xdr:col>
      <xdr:colOff>0</xdr:colOff>
      <xdr:row>75</xdr:row>
      <xdr:rowOff>2</xdr:rowOff>
    </xdr:to>
    <xdr:cxnSp macro="">
      <xdr:nvCxnSpPr>
        <xdr:cNvPr id="599" name="Straight Arrow Connector 598">
          <a:extLst>
            <a:ext uri="{FF2B5EF4-FFF2-40B4-BE49-F238E27FC236}">
              <a16:creationId xmlns:a16="http://schemas.microsoft.com/office/drawing/2014/main" id="{31AF86F2-D191-4794-824D-80C03C1A1680}"/>
            </a:ext>
          </a:extLst>
        </xdr:cNvPr>
        <xdr:cNvCxnSpPr/>
      </xdr:nvCxnSpPr>
      <xdr:spPr>
        <a:xfrm flipV="1">
          <a:off x="28956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0</xdr:colOff>
      <xdr:row>73</xdr:row>
      <xdr:rowOff>99389</xdr:rowOff>
    </xdr:from>
    <xdr:to>
      <xdr:col>80</xdr:col>
      <xdr:colOff>0</xdr:colOff>
      <xdr:row>75</xdr:row>
      <xdr:rowOff>2</xdr:rowOff>
    </xdr:to>
    <xdr:cxnSp macro="">
      <xdr:nvCxnSpPr>
        <xdr:cNvPr id="600" name="Straight Arrow Connector 599">
          <a:extLst>
            <a:ext uri="{FF2B5EF4-FFF2-40B4-BE49-F238E27FC236}">
              <a16:creationId xmlns:a16="http://schemas.microsoft.com/office/drawing/2014/main" id="{EA22D614-1AD0-47E8-A770-612D14A4103C}"/>
            </a:ext>
          </a:extLst>
        </xdr:cNvPr>
        <xdr:cNvCxnSpPr/>
      </xdr:nvCxnSpPr>
      <xdr:spPr>
        <a:xfrm flipV="1">
          <a:off x="29337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73</xdr:row>
      <xdr:rowOff>99389</xdr:rowOff>
    </xdr:from>
    <xdr:to>
      <xdr:col>81</xdr:col>
      <xdr:colOff>0</xdr:colOff>
      <xdr:row>75</xdr:row>
      <xdr:rowOff>2</xdr:rowOff>
    </xdr:to>
    <xdr:cxnSp macro="">
      <xdr:nvCxnSpPr>
        <xdr:cNvPr id="601" name="Straight Arrow Connector 600">
          <a:extLst>
            <a:ext uri="{FF2B5EF4-FFF2-40B4-BE49-F238E27FC236}">
              <a16:creationId xmlns:a16="http://schemas.microsoft.com/office/drawing/2014/main" id="{9C791258-8A30-4D64-81A8-91A78FDF9C08}"/>
            </a:ext>
          </a:extLst>
        </xdr:cNvPr>
        <xdr:cNvCxnSpPr/>
      </xdr:nvCxnSpPr>
      <xdr:spPr>
        <a:xfrm flipV="1">
          <a:off x="29718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0</xdr:colOff>
      <xdr:row>73</xdr:row>
      <xdr:rowOff>99389</xdr:rowOff>
    </xdr:from>
    <xdr:to>
      <xdr:col>82</xdr:col>
      <xdr:colOff>0</xdr:colOff>
      <xdr:row>75</xdr:row>
      <xdr:rowOff>2</xdr:rowOff>
    </xdr:to>
    <xdr:cxnSp macro="">
      <xdr:nvCxnSpPr>
        <xdr:cNvPr id="602" name="Straight Arrow Connector 601">
          <a:extLst>
            <a:ext uri="{FF2B5EF4-FFF2-40B4-BE49-F238E27FC236}">
              <a16:creationId xmlns:a16="http://schemas.microsoft.com/office/drawing/2014/main" id="{7BED61AC-65A7-42C0-93C1-103D8EBDA66A}"/>
            </a:ext>
          </a:extLst>
        </xdr:cNvPr>
        <xdr:cNvCxnSpPr/>
      </xdr:nvCxnSpPr>
      <xdr:spPr>
        <a:xfrm flipV="1">
          <a:off x="30099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0</xdr:colOff>
      <xdr:row>73</xdr:row>
      <xdr:rowOff>99389</xdr:rowOff>
    </xdr:from>
    <xdr:to>
      <xdr:col>83</xdr:col>
      <xdr:colOff>0</xdr:colOff>
      <xdr:row>75</xdr:row>
      <xdr:rowOff>2</xdr:rowOff>
    </xdr:to>
    <xdr:cxnSp macro="">
      <xdr:nvCxnSpPr>
        <xdr:cNvPr id="603" name="Straight Arrow Connector 602">
          <a:extLst>
            <a:ext uri="{FF2B5EF4-FFF2-40B4-BE49-F238E27FC236}">
              <a16:creationId xmlns:a16="http://schemas.microsoft.com/office/drawing/2014/main" id="{298006AC-0FF5-4977-8EE3-366E1A8F382D}"/>
            </a:ext>
          </a:extLst>
        </xdr:cNvPr>
        <xdr:cNvCxnSpPr/>
      </xdr:nvCxnSpPr>
      <xdr:spPr>
        <a:xfrm flipV="1">
          <a:off x="30480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0</xdr:colOff>
      <xdr:row>73</xdr:row>
      <xdr:rowOff>99389</xdr:rowOff>
    </xdr:from>
    <xdr:to>
      <xdr:col>84</xdr:col>
      <xdr:colOff>0</xdr:colOff>
      <xdr:row>75</xdr:row>
      <xdr:rowOff>2</xdr:rowOff>
    </xdr:to>
    <xdr:cxnSp macro="">
      <xdr:nvCxnSpPr>
        <xdr:cNvPr id="604" name="Straight Arrow Connector 603">
          <a:extLst>
            <a:ext uri="{FF2B5EF4-FFF2-40B4-BE49-F238E27FC236}">
              <a16:creationId xmlns:a16="http://schemas.microsoft.com/office/drawing/2014/main" id="{F4B5FD84-2409-495E-A17E-9B4C62535905}"/>
            </a:ext>
          </a:extLst>
        </xdr:cNvPr>
        <xdr:cNvCxnSpPr/>
      </xdr:nvCxnSpPr>
      <xdr:spPr>
        <a:xfrm flipV="1">
          <a:off x="30861000" y="11919914"/>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0</xdr:colOff>
      <xdr:row>73</xdr:row>
      <xdr:rowOff>99386</xdr:rowOff>
    </xdr:from>
    <xdr:to>
      <xdr:col>85</xdr:col>
      <xdr:colOff>0</xdr:colOff>
      <xdr:row>75</xdr:row>
      <xdr:rowOff>11204</xdr:rowOff>
    </xdr:to>
    <xdr:cxnSp macro="">
      <xdr:nvCxnSpPr>
        <xdr:cNvPr id="605" name="Straight Arrow Connector 604">
          <a:extLst>
            <a:ext uri="{FF2B5EF4-FFF2-40B4-BE49-F238E27FC236}">
              <a16:creationId xmlns:a16="http://schemas.microsoft.com/office/drawing/2014/main" id="{DF05A76C-F278-4527-95B7-0606131E6544}"/>
            </a:ext>
          </a:extLst>
        </xdr:cNvPr>
        <xdr:cNvCxnSpPr/>
      </xdr:nvCxnSpPr>
      <xdr:spPr>
        <a:xfrm flipV="1">
          <a:off x="31242000" y="11919911"/>
          <a:ext cx="0" cy="235668"/>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45982</xdr:colOff>
      <xdr:row>61</xdr:row>
      <xdr:rowOff>6568</xdr:rowOff>
    </xdr:from>
    <xdr:to>
      <xdr:col>62</xdr:col>
      <xdr:colOff>78827</xdr:colOff>
      <xdr:row>62</xdr:row>
      <xdr:rowOff>91964</xdr:rowOff>
    </xdr:to>
    <xdr:sp macro="" textlink="">
      <xdr:nvSpPr>
        <xdr:cNvPr id="606" name="TextBox 605">
          <a:extLst>
            <a:ext uri="{FF2B5EF4-FFF2-40B4-BE49-F238E27FC236}">
              <a16:creationId xmlns:a16="http://schemas.microsoft.com/office/drawing/2014/main" id="{E01EF1C1-E340-4FDF-9E72-1F94957BCC77}"/>
            </a:ext>
          </a:extLst>
        </xdr:cNvPr>
        <xdr:cNvSpPr txBox="1"/>
      </xdr:nvSpPr>
      <xdr:spPr>
        <a:xfrm>
          <a:off x="22143982" y="9883993"/>
          <a:ext cx="413845" cy="247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12V</a:t>
          </a:r>
        </a:p>
      </xdr:txBody>
    </xdr:sp>
    <xdr:clientData/>
  </xdr:twoCellAnchor>
  <xdr:twoCellAnchor>
    <xdr:from>
      <xdr:col>60</xdr:col>
      <xdr:colOff>45982</xdr:colOff>
      <xdr:row>62</xdr:row>
      <xdr:rowOff>45982</xdr:rowOff>
    </xdr:from>
    <xdr:to>
      <xdr:col>61</xdr:col>
      <xdr:colOff>78827</xdr:colOff>
      <xdr:row>63</xdr:row>
      <xdr:rowOff>118240</xdr:rowOff>
    </xdr:to>
    <xdr:sp macro="" textlink="">
      <xdr:nvSpPr>
        <xdr:cNvPr id="607" name="TextBox 606">
          <a:extLst>
            <a:ext uri="{FF2B5EF4-FFF2-40B4-BE49-F238E27FC236}">
              <a16:creationId xmlns:a16="http://schemas.microsoft.com/office/drawing/2014/main" id="{EE1A6F14-BA9E-4DA1-A521-47B9CAAB184E}"/>
            </a:ext>
          </a:extLst>
        </xdr:cNvPr>
        <xdr:cNvSpPr txBox="1"/>
      </xdr:nvSpPr>
      <xdr:spPr>
        <a:xfrm>
          <a:off x="21762982" y="10085332"/>
          <a:ext cx="413845" cy="234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0V</a:t>
          </a:r>
        </a:p>
      </xdr:txBody>
    </xdr:sp>
    <xdr:clientData/>
  </xdr:twoCellAnchor>
  <xdr:twoCellAnchor>
    <xdr:from>
      <xdr:col>80</xdr:col>
      <xdr:colOff>111670</xdr:colOff>
      <xdr:row>60</xdr:row>
      <xdr:rowOff>151647</xdr:rowOff>
    </xdr:from>
    <xdr:to>
      <xdr:col>83</xdr:col>
      <xdr:colOff>366345</xdr:colOff>
      <xdr:row>86</xdr:row>
      <xdr:rowOff>19050</xdr:rowOff>
    </xdr:to>
    <xdr:grpSp>
      <xdr:nvGrpSpPr>
        <xdr:cNvPr id="608" name="Group 607">
          <a:extLst>
            <a:ext uri="{FF2B5EF4-FFF2-40B4-BE49-F238E27FC236}">
              <a16:creationId xmlns:a16="http://schemas.microsoft.com/office/drawing/2014/main" id="{2C3B3E12-5F24-4D5B-BB9B-DDF58A6BEBC6}"/>
            </a:ext>
          </a:extLst>
        </xdr:cNvPr>
        <xdr:cNvGrpSpPr/>
      </xdr:nvGrpSpPr>
      <xdr:grpSpPr>
        <a:xfrm>
          <a:off x="33860650" y="10636767"/>
          <a:ext cx="1420535" cy="4165083"/>
          <a:chOff x="17141499" y="10419594"/>
          <a:chExt cx="1397675" cy="3463934"/>
        </a:xfrm>
      </xdr:grpSpPr>
      <xdr:cxnSp macro="">
        <xdr:nvCxnSpPr>
          <xdr:cNvPr id="609" name="Straight Connector 608">
            <a:extLst>
              <a:ext uri="{FF2B5EF4-FFF2-40B4-BE49-F238E27FC236}">
                <a16:creationId xmlns:a16="http://schemas.microsoft.com/office/drawing/2014/main" id="{16FC9264-CD44-4289-9BDF-418D5F81855C}"/>
              </a:ext>
            </a:extLst>
          </xdr:cNvPr>
          <xdr:cNvCxnSpPr/>
        </xdr:nvCxnSpPr>
        <xdr:spPr>
          <a:xfrm>
            <a:off x="17950804" y="10419594"/>
            <a:ext cx="15843" cy="3443203"/>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610" name="Straight Arrow Connector 609">
            <a:extLst>
              <a:ext uri="{FF2B5EF4-FFF2-40B4-BE49-F238E27FC236}">
                <a16:creationId xmlns:a16="http://schemas.microsoft.com/office/drawing/2014/main" id="{F6D802E0-FEFD-48BE-8FDA-31B463494ABA}"/>
              </a:ext>
            </a:extLst>
          </xdr:cNvPr>
          <xdr:cNvCxnSpPr/>
        </xdr:nvCxnSpPr>
        <xdr:spPr>
          <a:xfrm>
            <a:off x="17183100" y="13811250"/>
            <a:ext cx="790575" cy="0"/>
          </a:xfrm>
          <a:prstGeom prst="straightConnector1">
            <a:avLst/>
          </a:prstGeom>
          <a:ln w="12700">
            <a:solidFill>
              <a:srgbClr val="008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11" name="Straight Connector 610">
            <a:extLst>
              <a:ext uri="{FF2B5EF4-FFF2-40B4-BE49-F238E27FC236}">
                <a16:creationId xmlns:a16="http://schemas.microsoft.com/office/drawing/2014/main" id="{2185A5D7-7EAA-4663-B10C-156433B6B13A}"/>
              </a:ext>
            </a:extLst>
          </xdr:cNvPr>
          <xdr:cNvCxnSpPr/>
        </xdr:nvCxnSpPr>
        <xdr:spPr>
          <a:xfrm>
            <a:off x="17183100" y="10420350"/>
            <a:ext cx="1681" cy="3463178"/>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612" name="TextBox 611">
            <a:extLst>
              <a:ext uri="{FF2B5EF4-FFF2-40B4-BE49-F238E27FC236}">
                <a16:creationId xmlns:a16="http://schemas.microsoft.com/office/drawing/2014/main" id="{C05B0473-9079-46AF-8137-D9BD716C388D}"/>
              </a:ext>
            </a:extLst>
          </xdr:cNvPr>
          <xdr:cNvSpPr txBox="1"/>
        </xdr:nvSpPr>
        <xdr:spPr>
          <a:xfrm>
            <a:off x="17141499" y="13443801"/>
            <a:ext cx="1397675" cy="302843"/>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wait for</a:t>
            </a:r>
            <a:r>
              <a:rPr lang="en-US" sz="900" b="1" baseline="0">
                <a:latin typeface="Arial" panose="020B0604020202020204" pitchFamily="34" charset="0"/>
                <a:cs typeface="Arial" panose="020B0604020202020204" pitchFamily="34" charset="0"/>
              </a:rPr>
              <a:t> EDR record completed </a:t>
            </a:r>
            <a:r>
              <a:rPr lang="en-US" sz="900" b="1">
                <a:latin typeface="Arial" panose="020B0604020202020204" pitchFamily="34" charset="0"/>
                <a:cs typeface="Arial" panose="020B0604020202020204" pitchFamily="34" charset="0"/>
              </a:rPr>
              <a:t>&gt; 15s</a:t>
            </a:r>
          </a:p>
        </xdr:txBody>
      </xdr:sp>
    </xdr:grpSp>
    <xdr:clientData/>
  </xdr:twoCellAnchor>
  <xdr:twoCellAnchor>
    <xdr:from>
      <xdr:col>76</xdr:col>
      <xdr:colOff>293609</xdr:colOff>
      <xdr:row>67</xdr:row>
      <xdr:rowOff>91859</xdr:rowOff>
    </xdr:from>
    <xdr:to>
      <xdr:col>81</xdr:col>
      <xdr:colOff>133724</xdr:colOff>
      <xdr:row>73</xdr:row>
      <xdr:rowOff>28596</xdr:rowOff>
    </xdr:to>
    <xdr:grpSp>
      <xdr:nvGrpSpPr>
        <xdr:cNvPr id="621" name="Group 620">
          <a:extLst>
            <a:ext uri="{FF2B5EF4-FFF2-40B4-BE49-F238E27FC236}">
              <a16:creationId xmlns:a16="http://schemas.microsoft.com/office/drawing/2014/main" id="{BE585A62-039A-4BF4-8331-E2515FB24E2B}"/>
            </a:ext>
          </a:extLst>
        </xdr:cNvPr>
        <xdr:cNvGrpSpPr/>
      </xdr:nvGrpSpPr>
      <xdr:grpSpPr>
        <a:xfrm>
          <a:off x="32488109" y="11750459"/>
          <a:ext cx="1783215" cy="927337"/>
          <a:chOff x="19323903" y="11515279"/>
          <a:chExt cx="1745115" cy="948411"/>
        </a:xfrm>
      </xdr:grpSpPr>
      <xdr:grpSp>
        <xdr:nvGrpSpPr>
          <xdr:cNvPr id="622" name="Group 621">
            <a:extLst>
              <a:ext uri="{FF2B5EF4-FFF2-40B4-BE49-F238E27FC236}">
                <a16:creationId xmlns:a16="http://schemas.microsoft.com/office/drawing/2014/main" id="{B444F282-996B-41ED-9046-DB8C7C326126}"/>
              </a:ext>
            </a:extLst>
          </xdr:cNvPr>
          <xdr:cNvGrpSpPr/>
        </xdr:nvGrpSpPr>
        <xdr:grpSpPr>
          <a:xfrm>
            <a:off x="19580404" y="11750849"/>
            <a:ext cx="1125101" cy="509980"/>
            <a:chOff x="17173575" y="11778270"/>
            <a:chExt cx="1895475" cy="508980"/>
          </a:xfrm>
        </xdr:grpSpPr>
        <xdr:cxnSp macro="">
          <xdr:nvCxnSpPr>
            <xdr:cNvPr id="626" name="Straight Connector 625">
              <a:extLst>
                <a:ext uri="{FF2B5EF4-FFF2-40B4-BE49-F238E27FC236}">
                  <a16:creationId xmlns:a16="http://schemas.microsoft.com/office/drawing/2014/main" id="{1DF5305F-64DA-411B-93C3-69C50D6C1A1B}"/>
                </a:ext>
              </a:extLst>
            </xdr:cNvPr>
            <xdr:cNvCxnSpPr/>
          </xdr:nvCxnSpPr>
          <xdr:spPr>
            <a:xfrm flipV="1">
              <a:off x="17173575" y="11782425"/>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627" name="Straight Connector 626">
              <a:extLst>
                <a:ext uri="{FF2B5EF4-FFF2-40B4-BE49-F238E27FC236}">
                  <a16:creationId xmlns:a16="http://schemas.microsoft.com/office/drawing/2014/main" id="{A51123CF-B478-48D9-B6B1-18F888A79B6F}"/>
                </a:ext>
              </a:extLst>
            </xdr:cNvPr>
            <xdr:cNvCxnSpPr/>
          </xdr:nvCxnSpPr>
          <xdr:spPr>
            <a:xfrm flipV="1">
              <a:off x="19069050" y="11791950"/>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628" name="Straight Connector 627">
              <a:extLst>
                <a:ext uri="{FF2B5EF4-FFF2-40B4-BE49-F238E27FC236}">
                  <a16:creationId xmlns:a16="http://schemas.microsoft.com/office/drawing/2014/main" id="{93F4216C-D6FF-453E-A45E-66556EBE2229}"/>
                </a:ext>
              </a:extLst>
            </xdr:cNvPr>
            <xdr:cNvCxnSpPr/>
          </xdr:nvCxnSpPr>
          <xdr:spPr>
            <a:xfrm>
              <a:off x="17182745" y="11778270"/>
              <a:ext cx="1885509" cy="97"/>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623" name="TextBox 622">
            <a:extLst>
              <a:ext uri="{FF2B5EF4-FFF2-40B4-BE49-F238E27FC236}">
                <a16:creationId xmlns:a16="http://schemas.microsoft.com/office/drawing/2014/main" id="{308FABCD-41D4-4D18-A10F-DD5AF8E09372}"/>
              </a:ext>
            </a:extLst>
          </xdr:cNvPr>
          <xdr:cNvSpPr txBox="1"/>
        </xdr:nvSpPr>
        <xdr:spPr>
          <a:xfrm>
            <a:off x="19827367" y="11515279"/>
            <a:ext cx="683759" cy="222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Event 1</a:t>
            </a:r>
          </a:p>
        </xdr:txBody>
      </xdr:sp>
      <xdr:sp macro="" textlink="">
        <xdr:nvSpPr>
          <xdr:cNvPr id="624" name="TextBox 623">
            <a:extLst>
              <a:ext uri="{FF2B5EF4-FFF2-40B4-BE49-F238E27FC236}">
                <a16:creationId xmlns:a16="http://schemas.microsoft.com/office/drawing/2014/main" id="{CDA3A73B-5A5B-428C-91AD-C07487344233}"/>
              </a:ext>
            </a:extLst>
          </xdr:cNvPr>
          <xdr:cNvSpPr txBox="1"/>
        </xdr:nvSpPr>
        <xdr:spPr>
          <a:xfrm>
            <a:off x="19323903" y="12235021"/>
            <a:ext cx="581705"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T0_1</a:t>
            </a:r>
          </a:p>
        </xdr:txBody>
      </xdr:sp>
      <xdr:sp macro="" textlink="">
        <xdr:nvSpPr>
          <xdr:cNvPr id="625" name="TextBox 624">
            <a:extLst>
              <a:ext uri="{FF2B5EF4-FFF2-40B4-BE49-F238E27FC236}">
                <a16:creationId xmlns:a16="http://schemas.microsoft.com/office/drawing/2014/main" id="{2A7D5F1B-2C26-4397-96D2-90796E6B7C4E}"/>
              </a:ext>
            </a:extLst>
          </xdr:cNvPr>
          <xdr:cNvSpPr txBox="1"/>
        </xdr:nvSpPr>
        <xdr:spPr>
          <a:xfrm>
            <a:off x="20364850" y="12241166"/>
            <a:ext cx="704168"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TEnd_1</a:t>
            </a:r>
          </a:p>
        </xdr:txBody>
      </xdr:sp>
    </xdr:grpSp>
    <xdr:clientData/>
  </xdr:twoCellAnchor>
  <xdr:twoCellAnchor>
    <xdr:from>
      <xdr:col>68</xdr:col>
      <xdr:colOff>13138</xdr:colOff>
      <xdr:row>73</xdr:row>
      <xdr:rowOff>103958</xdr:rowOff>
    </xdr:from>
    <xdr:to>
      <xdr:col>68</xdr:col>
      <xdr:colOff>13138</xdr:colOff>
      <xdr:row>75</xdr:row>
      <xdr:rowOff>4571</xdr:rowOff>
    </xdr:to>
    <xdr:cxnSp macro="">
      <xdr:nvCxnSpPr>
        <xdr:cNvPr id="629" name="Straight Arrow Connector 628">
          <a:extLst>
            <a:ext uri="{FF2B5EF4-FFF2-40B4-BE49-F238E27FC236}">
              <a16:creationId xmlns:a16="http://schemas.microsoft.com/office/drawing/2014/main" id="{BC75D19B-9514-4F02-859A-124E21538F9C}"/>
            </a:ext>
          </a:extLst>
        </xdr:cNvPr>
        <xdr:cNvCxnSpPr/>
      </xdr:nvCxnSpPr>
      <xdr:spPr>
        <a:xfrm flipV="1">
          <a:off x="24778138" y="11924483"/>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6569</xdr:colOff>
      <xdr:row>73</xdr:row>
      <xdr:rowOff>103958</xdr:rowOff>
    </xdr:from>
    <xdr:to>
      <xdr:col>67</xdr:col>
      <xdr:colOff>6569</xdr:colOff>
      <xdr:row>75</xdr:row>
      <xdr:rowOff>4571</xdr:rowOff>
    </xdr:to>
    <xdr:cxnSp macro="">
      <xdr:nvCxnSpPr>
        <xdr:cNvPr id="630" name="Straight Arrow Connector 629">
          <a:extLst>
            <a:ext uri="{FF2B5EF4-FFF2-40B4-BE49-F238E27FC236}">
              <a16:creationId xmlns:a16="http://schemas.microsoft.com/office/drawing/2014/main" id="{612CE3C9-9E54-4CD2-A3FA-BF62E84980F1}"/>
            </a:ext>
          </a:extLst>
        </xdr:cNvPr>
        <xdr:cNvCxnSpPr/>
      </xdr:nvCxnSpPr>
      <xdr:spPr>
        <a:xfrm flipV="1">
          <a:off x="24390569" y="11924483"/>
          <a:ext cx="0" cy="224463"/>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162509</xdr:colOff>
      <xdr:row>60</xdr:row>
      <xdr:rowOff>152372</xdr:rowOff>
    </xdr:from>
    <xdr:to>
      <xdr:col>77</xdr:col>
      <xdr:colOff>182217</xdr:colOff>
      <xdr:row>87</xdr:row>
      <xdr:rowOff>104775</xdr:rowOff>
    </xdr:to>
    <xdr:cxnSp macro="">
      <xdr:nvCxnSpPr>
        <xdr:cNvPr id="631" name="Straight Connector 630">
          <a:extLst>
            <a:ext uri="{FF2B5EF4-FFF2-40B4-BE49-F238E27FC236}">
              <a16:creationId xmlns:a16="http://schemas.microsoft.com/office/drawing/2014/main" id="{9A715218-18DC-4EE9-B6AB-DB817BAF3EDB}"/>
            </a:ext>
          </a:extLst>
        </xdr:cNvPr>
        <xdr:cNvCxnSpPr/>
      </xdr:nvCxnSpPr>
      <xdr:spPr>
        <a:xfrm>
          <a:off x="30932400" y="10571894"/>
          <a:ext cx="19708" cy="4565816"/>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295603</xdr:colOff>
      <xdr:row>77</xdr:row>
      <xdr:rowOff>98535</xdr:rowOff>
    </xdr:from>
    <xdr:to>
      <xdr:col>61</xdr:col>
      <xdr:colOff>262758</xdr:colOff>
      <xdr:row>80</xdr:row>
      <xdr:rowOff>39413</xdr:rowOff>
    </xdr:to>
    <xdr:sp macro="" textlink="">
      <xdr:nvSpPr>
        <xdr:cNvPr id="632" name="TextBox 631">
          <a:extLst>
            <a:ext uri="{FF2B5EF4-FFF2-40B4-BE49-F238E27FC236}">
              <a16:creationId xmlns:a16="http://schemas.microsoft.com/office/drawing/2014/main" id="{423E3480-7A0F-45D6-AA23-EA9083B82253}"/>
            </a:ext>
          </a:extLst>
        </xdr:cNvPr>
        <xdr:cNvSpPr txBox="1"/>
      </xdr:nvSpPr>
      <xdr:spPr>
        <a:xfrm>
          <a:off x="24969494" y="13425252"/>
          <a:ext cx="1110155" cy="446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EDR </a:t>
          </a:r>
        </a:p>
        <a:p>
          <a:r>
            <a:rPr lang="en-US" sz="900" b="1">
              <a:latin typeface="Arial" panose="020B0604020202020204" pitchFamily="34" charset="0"/>
              <a:cs typeface="Arial" panose="020B0604020202020204" pitchFamily="34" charset="0"/>
            </a:rPr>
            <a:t>sampling</a:t>
          </a:r>
          <a:r>
            <a:rPr lang="en-US" sz="900" b="1" baseline="0">
              <a:latin typeface="Arial" panose="020B0604020202020204" pitchFamily="34" charset="0"/>
              <a:cs typeface="Arial" panose="020B0604020202020204" pitchFamily="34" charset="0"/>
            </a:rPr>
            <a:t> data</a:t>
          </a:r>
          <a:endParaRPr lang="en-US" sz="900" b="1">
            <a:latin typeface="Arial" panose="020B0604020202020204" pitchFamily="34" charset="0"/>
            <a:cs typeface="Arial" panose="020B0604020202020204" pitchFamily="34" charset="0"/>
          </a:endParaRPr>
        </a:p>
      </xdr:txBody>
    </xdr:sp>
    <xdr:clientData/>
  </xdr:twoCellAnchor>
  <xdr:twoCellAnchor>
    <xdr:from>
      <xdr:col>77</xdr:col>
      <xdr:colOff>177362</xdr:colOff>
      <xdr:row>77</xdr:row>
      <xdr:rowOff>105958</xdr:rowOff>
    </xdr:from>
    <xdr:to>
      <xdr:col>77</xdr:col>
      <xdr:colOff>177362</xdr:colOff>
      <xdr:row>79</xdr:row>
      <xdr:rowOff>6570</xdr:rowOff>
    </xdr:to>
    <xdr:cxnSp macro="">
      <xdr:nvCxnSpPr>
        <xdr:cNvPr id="633" name="Straight Arrow Connector 632">
          <a:extLst>
            <a:ext uri="{FF2B5EF4-FFF2-40B4-BE49-F238E27FC236}">
              <a16:creationId xmlns:a16="http://schemas.microsoft.com/office/drawing/2014/main" id="{D91317C3-1895-42B9-8CD6-0A9EF46DEEAE}"/>
            </a:ext>
          </a:extLst>
        </xdr:cNvPr>
        <xdr:cNvCxnSpPr/>
      </xdr:nvCxnSpPr>
      <xdr:spPr>
        <a:xfrm flipV="1">
          <a:off x="28371362" y="12574183"/>
          <a:ext cx="0" cy="224462"/>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139211</xdr:colOff>
      <xdr:row>80</xdr:row>
      <xdr:rowOff>21980</xdr:rowOff>
    </xdr:from>
    <xdr:to>
      <xdr:col>72</xdr:col>
      <xdr:colOff>153865</xdr:colOff>
      <xdr:row>80</xdr:row>
      <xdr:rowOff>21981</xdr:rowOff>
    </xdr:to>
    <xdr:cxnSp macro="">
      <xdr:nvCxnSpPr>
        <xdr:cNvPr id="635" name="Straight Arrow Connector 634">
          <a:extLst>
            <a:ext uri="{FF2B5EF4-FFF2-40B4-BE49-F238E27FC236}">
              <a16:creationId xmlns:a16="http://schemas.microsoft.com/office/drawing/2014/main" id="{4298840B-A882-45D0-98DD-34541D50C2AB}"/>
            </a:ext>
          </a:extLst>
        </xdr:cNvPr>
        <xdr:cNvCxnSpPr/>
      </xdr:nvCxnSpPr>
      <xdr:spPr>
        <a:xfrm>
          <a:off x="27087634" y="13437576"/>
          <a:ext cx="1919654" cy="1"/>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60974</xdr:colOff>
      <xdr:row>78</xdr:row>
      <xdr:rowOff>159014</xdr:rowOff>
    </xdr:from>
    <xdr:to>
      <xdr:col>71</xdr:col>
      <xdr:colOff>345110</xdr:colOff>
      <xdr:row>80</xdr:row>
      <xdr:rowOff>47884</xdr:rowOff>
    </xdr:to>
    <xdr:sp macro="" textlink="">
      <xdr:nvSpPr>
        <xdr:cNvPr id="636" name="TextBox 635">
          <a:extLst>
            <a:ext uri="{FF2B5EF4-FFF2-40B4-BE49-F238E27FC236}">
              <a16:creationId xmlns:a16="http://schemas.microsoft.com/office/drawing/2014/main" id="{4DBBD118-64D8-48F4-BC19-E14FF3667C07}"/>
            </a:ext>
          </a:extLst>
        </xdr:cNvPr>
        <xdr:cNvSpPr txBox="1"/>
      </xdr:nvSpPr>
      <xdr:spPr>
        <a:xfrm>
          <a:off x="27390397" y="13244899"/>
          <a:ext cx="1427136" cy="218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76</xdr:col>
      <xdr:colOff>7723</xdr:colOff>
      <xdr:row>75</xdr:row>
      <xdr:rowOff>57951</xdr:rowOff>
    </xdr:from>
    <xdr:to>
      <xdr:col>77</xdr:col>
      <xdr:colOff>3340</xdr:colOff>
      <xdr:row>75</xdr:row>
      <xdr:rowOff>59211</xdr:rowOff>
    </xdr:to>
    <xdr:cxnSp macro="">
      <xdr:nvCxnSpPr>
        <xdr:cNvPr id="637" name="Straight Arrow Connector 636">
          <a:extLst>
            <a:ext uri="{FF2B5EF4-FFF2-40B4-BE49-F238E27FC236}">
              <a16:creationId xmlns:a16="http://schemas.microsoft.com/office/drawing/2014/main" id="{40A30539-C47B-416D-926E-DE6EB90FFEAD}"/>
            </a:ext>
          </a:extLst>
        </xdr:cNvPr>
        <xdr:cNvCxnSpPr/>
      </xdr:nvCxnSpPr>
      <xdr:spPr>
        <a:xfrm flipV="1">
          <a:off x="27820723" y="12202326"/>
          <a:ext cx="376617" cy="1260"/>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85942</xdr:colOff>
      <xdr:row>75</xdr:row>
      <xdr:rowOff>56239</xdr:rowOff>
    </xdr:from>
    <xdr:to>
      <xdr:col>77</xdr:col>
      <xdr:colOff>60199</xdr:colOff>
      <xdr:row>76</xdr:row>
      <xdr:rowOff>102796</xdr:rowOff>
    </xdr:to>
    <xdr:sp macro="" textlink="">
      <xdr:nvSpPr>
        <xdr:cNvPr id="638" name="TextBox 637">
          <a:extLst>
            <a:ext uri="{FF2B5EF4-FFF2-40B4-BE49-F238E27FC236}">
              <a16:creationId xmlns:a16="http://schemas.microsoft.com/office/drawing/2014/main" id="{5B3A86EE-00FB-4348-8E06-71FB7C6BD8F1}"/>
            </a:ext>
          </a:extLst>
        </xdr:cNvPr>
        <xdr:cNvSpPr txBox="1"/>
      </xdr:nvSpPr>
      <xdr:spPr>
        <a:xfrm>
          <a:off x="26755942" y="12200614"/>
          <a:ext cx="1498257" cy="2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CAN msg periodic</a:t>
          </a:r>
          <a:r>
            <a:rPr lang="en-US" sz="900" i="1" baseline="0">
              <a:solidFill>
                <a:srgbClr val="0000FF"/>
              </a:solidFill>
              <a:latin typeface="Arial" panose="020B0604020202020204" pitchFamily="34" charset="0"/>
              <a:cs typeface="Arial" panose="020B0604020202020204" pitchFamily="34" charset="0"/>
            </a:rPr>
            <a:t> 100ms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64</xdr:col>
      <xdr:colOff>125569</xdr:colOff>
      <xdr:row>77</xdr:row>
      <xdr:rowOff>90545</xdr:rowOff>
    </xdr:from>
    <xdr:to>
      <xdr:col>64</xdr:col>
      <xdr:colOff>125569</xdr:colOff>
      <xdr:row>78</xdr:row>
      <xdr:rowOff>152349</xdr:rowOff>
    </xdr:to>
    <xdr:cxnSp macro="">
      <xdr:nvCxnSpPr>
        <xdr:cNvPr id="640" name="Straight Arrow Connector 639">
          <a:extLst>
            <a:ext uri="{FF2B5EF4-FFF2-40B4-BE49-F238E27FC236}">
              <a16:creationId xmlns:a16="http://schemas.microsoft.com/office/drawing/2014/main" id="{5D5C3B2F-AFFC-49A2-BAF0-021093E7E2DF}"/>
            </a:ext>
          </a:extLst>
        </xdr:cNvPr>
        <xdr:cNvCxnSpPr/>
      </xdr:nvCxnSpPr>
      <xdr:spPr>
        <a:xfrm flipV="1">
          <a:off x="23366569" y="12558770"/>
          <a:ext cx="0" cy="223729"/>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14653</xdr:colOff>
      <xdr:row>75</xdr:row>
      <xdr:rowOff>21981</xdr:rowOff>
    </xdr:from>
    <xdr:to>
      <xdr:col>77</xdr:col>
      <xdr:colOff>160734</xdr:colOff>
      <xdr:row>78</xdr:row>
      <xdr:rowOff>107156</xdr:rowOff>
    </xdr:to>
    <xdr:cxnSp macro="">
      <xdr:nvCxnSpPr>
        <xdr:cNvPr id="641" name="Straight Arrow Connector 640">
          <a:extLst>
            <a:ext uri="{FF2B5EF4-FFF2-40B4-BE49-F238E27FC236}">
              <a16:creationId xmlns:a16="http://schemas.microsoft.com/office/drawing/2014/main" id="{F003B0EE-E88E-48ED-98E9-03A1F02C9281}"/>
            </a:ext>
          </a:extLst>
        </xdr:cNvPr>
        <xdr:cNvCxnSpPr/>
      </xdr:nvCxnSpPr>
      <xdr:spPr>
        <a:xfrm>
          <a:off x="28208653" y="12166356"/>
          <a:ext cx="146081" cy="570950"/>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7326</xdr:colOff>
      <xdr:row>75</xdr:row>
      <xdr:rowOff>14654</xdr:rowOff>
    </xdr:from>
    <xdr:to>
      <xdr:col>72</xdr:col>
      <xdr:colOff>124557</xdr:colOff>
      <xdr:row>78</xdr:row>
      <xdr:rowOff>87923</xdr:rowOff>
    </xdr:to>
    <xdr:cxnSp macro="">
      <xdr:nvCxnSpPr>
        <xdr:cNvPr id="644" name="Straight Arrow Connector 643">
          <a:extLst>
            <a:ext uri="{FF2B5EF4-FFF2-40B4-BE49-F238E27FC236}">
              <a16:creationId xmlns:a16="http://schemas.microsoft.com/office/drawing/2014/main" id="{0F68F86F-121E-4D2C-B813-F2285BF892E4}"/>
            </a:ext>
          </a:extLst>
        </xdr:cNvPr>
        <xdr:cNvCxnSpPr/>
      </xdr:nvCxnSpPr>
      <xdr:spPr>
        <a:xfrm>
          <a:off x="26296326" y="12159029"/>
          <a:ext cx="117231" cy="559044"/>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118614</xdr:colOff>
      <xdr:row>80</xdr:row>
      <xdr:rowOff>147193</xdr:rowOff>
    </xdr:from>
    <xdr:to>
      <xdr:col>77</xdr:col>
      <xdr:colOff>184912</xdr:colOff>
      <xdr:row>80</xdr:row>
      <xdr:rowOff>150962</xdr:rowOff>
    </xdr:to>
    <xdr:cxnSp macro="">
      <xdr:nvCxnSpPr>
        <xdr:cNvPr id="645" name="Straight Arrow Connector 644">
          <a:extLst>
            <a:ext uri="{FF2B5EF4-FFF2-40B4-BE49-F238E27FC236}">
              <a16:creationId xmlns:a16="http://schemas.microsoft.com/office/drawing/2014/main" id="{859B2B8E-E32D-46F7-8D8C-0CE056BF4BB9}"/>
            </a:ext>
          </a:extLst>
        </xdr:cNvPr>
        <xdr:cNvCxnSpPr/>
      </xdr:nvCxnSpPr>
      <xdr:spPr>
        <a:xfrm flipV="1">
          <a:off x="23359614" y="13101193"/>
          <a:ext cx="5019298" cy="3769"/>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263777</xdr:colOff>
      <xdr:row>80</xdr:row>
      <xdr:rowOff>117955</xdr:rowOff>
    </xdr:from>
    <xdr:to>
      <xdr:col>73</xdr:col>
      <xdr:colOff>190498</xdr:colOff>
      <xdr:row>81</xdr:row>
      <xdr:rowOff>160551</xdr:rowOff>
    </xdr:to>
    <xdr:sp macro="" textlink="">
      <xdr:nvSpPr>
        <xdr:cNvPr id="647" name="TextBox 646">
          <a:extLst>
            <a:ext uri="{FF2B5EF4-FFF2-40B4-BE49-F238E27FC236}">
              <a16:creationId xmlns:a16="http://schemas.microsoft.com/office/drawing/2014/main" id="{55D3ED6D-2792-4782-8815-7E1AFD7F17BB}"/>
            </a:ext>
          </a:extLst>
        </xdr:cNvPr>
        <xdr:cNvSpPr txBox="1"/>
      </xdr:nvSpPr>
      <xdr:spPr>
        <a:xfrm>
          <a:off x="27212200" y="13533551"/>
          <a:ext cx="2212721" cy="211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1">
              <a:solidFill>
                <a:srgbClr val="0000FF"/>
              </a:solidFill>
              <a:latin typeface="Arial" panose="020B0604020202020204" pitchFamily="34" charset="0"/>
              <a:cs typeface="Arial" panose="020B0604020202020204" pitchFamily="34" charset="0"/>
            </a:rPr>
            <a:t>EDR</a:t>
          </a:r>
          <a:r>
            <a:rPr lang="en-US" sz="900" b="0" i="1" baseline="0">
              <a:solidFill>
                <a:srgbClr val="0000FF"/>
              </a:solidFill>
              <a:latin typeface="Arial" panose="020B0604020202020204" pitchFamily="34" charset="0"/>
              <a:cs typeface="Arial" panose="020B0604020202020204" pitchFamily="34" charset="0"/>
            </a:rPr>
            <a:t> COM data capturing time 5000 ms </a:t>
          </a:r>
          <a:endParaRPr lang="en-US" sz="900" b="0" i="1">
            <a:solidFill>
              <a:srgbClr val="0000FF"/>
            </a:solidFill>
            <a:latin typeface="Arial" panose="020B0604020202020204" pitchFamily="34" charset="0"/>
            <a:cs typeface="Arial" panose="020B0604020202020204" pitchFamily="34" charset="0"/>
          </a:endParaRPr>
        </a:p>
      </xdr:txBody>
    </xdr:sp>
    <xdr:clientData/>
  </xdr:twoCellAnchor>
  <xdr:twoCellAnchor>
    <xdr:from>
      <xdr:col>77</xdr:col>
      <xdr:colOff>77392</xdr:colOff>
      <xdr:row>77</xdr:row>
      <xdr:rowOff>29766</xdr:rowOff>
    </xdr:from>
    <xdr:to>
      <xdr:col>81</xdr:col>
      <xdr:colOff>118118</xdr:colOff>
      <xdr:row>81</xdr:row>
      <xdr:rowOff>72839</xdr:rowOff>
    </xdr:to>
    <xdr:grpSp>
      <xdr:nvGrpSpPr>
        <xdr:cNvPr id="653" name="Group 652">
          <a:extLst>
            <a:ext uri="{FF2B5EF4-FFF2-40B4-BE49-F238E27FC236}">
              <a16:creationId xmlns:a16="http://schemas.microsoft.com/office/drawing/2014/main" id="{3E0DB044-66CA-4722-A186-668321967ABE}"/>
            </a:ext>
          </a:extLst>
        </xdr:cNvPr>
        <xdr:cNvGrpSpPr/>
      </xdr:nvGrpSpPr>
      <xdr:grpSpPr>
        <a:xfrm>
          <a:off x="32660512" y="13326666"/>
          <a:ext cx="1595206" cy="698393"/>
          <a:chOff x="30027564" y="13209985"/>
          <a:chExt cx="1564726" cy="709823"/>
        </a:xfrm>
      </xdr:grpSpPr>
      <xdr:sp macro="" textlink="">
        <xdr:nvSpPr>
          <xdr:cNvPr id="654" name="Oval 653">
            <a:extLst>
              <a:ext uri="{FF2B5EF4-FFF2-40B4-BE49-F238E27FC236}">
                <a16:creationId xmlns:a16="http://schemas.microsoft.com/office/drawing/2014/main" id="{771B7DF3-DD61-4049-A71D-7EA1A41E1D30}"/>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655" name="Callout: Line 654">
            <a:extLst>
              <a:ext uri="{FF2B5EF4-FFF2-40B4-BE49-F238E27FC236}">
                <a16:creationId xmlns:a16="http://schemas.microsoft.com/office/drawing/2014/main" id="{C114F69C-2E3B-400E-9CA6-72205F04DFD2}"/>
              </a:ext>
            </a:extLst>
          </xdr:cNvPr>
          <xdr:cNvSpPr/>
        </xdr:nvSpPr>
        <xdr:spPr>
          <a:xfrm>
            <a:off x="30360937" y="13537406"/>
            <a:ext cx="1231353" cy="382402"/>
          </a:xfrm>
          <a:prstGeom prst="borderCallout1">
            <a:avLst>
              <a:gd name="adj1" fmla="val 48266"/>
              <a:gd name="adj2" fmla="val -604"/>
              <a:gd name="adj3" fmla="val 6342"/>
              <a:gd name="adj4" fmla="val -14745"/>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invalid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72</xdr:col>
      <xdr:colOff>41673</xdr:colOff>
      <xdr:row>76</xdr:row>
      <xdr:rowOff>71438</xdr:rowOff>
    </xdr:from>
    <xdr:to>
      <xdr:col>76</xdr:col>
      <xdr:colOff>130024</xdr:colOff>
      <xdr:row>79</xdr:row>
      <xdr:rowOff>100301</xdr:rowOff>
    </xdr:to>
    <xdr:grpSp>
      <xdr:nvGrpSpPr>
        <xdr:cNvPr id="656" name="Group 655">
          <a:extLst>
            <a:ext uri="{FF2B5EF4-FFF2-40B4-BE49-F238E27FC236}">
              <a16:creationId xmlns:a16="http://schemas.microsoft.com/office/drawing/2014/main" id="{6EE50A28-2FB4-4A99-BED8-3174D6AB8BC9}"/>
            </a:ext>
          </a:extLst>
        </xdr:cNvPr>
        <xdr:cNvGrpSpPr/>
      </xdr:nvGrpSpPr>
      <xdr:grpSpPr>
        <a:xfrm>
          <a:off x="30681693" y="13208318"/>
          <a:ext cx="1642831" cy="508923"/>
          <a:chOff x="30027564" y="13055203"/>
          <a:chExt cx="1612351" cy="511067"/>
        </a:xfrm>
      </xdr:grpSpPr>
      <xdr:sp macro="" textlink="">
        <xdr:nvSpPr>
          <xdr:cNvPr id="657" name="Oval 656">
            <a:extLst>
              <a:ext uri="{FF2B5EF4-FFF2-40B4-BE49-F238E27FC236}">
                <a16:creationId xmlns:a16="http://schemas.microsoft.com/office/drawing/2014/main" id="{3CE84717-ED87-44A4-8082-F7DD0642120B}"/>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658" name="Callout: Line 657">
            <a:extLst>
              <a:ext uri="{FF2B5EF4-FFF2-40B4-BE49-F238E27FC236}">
                <a16:creationId xmlns:a16="http://schemas.microsoft.com/office/drawing/2014/main" id="{30C8243E-412F-4FC8-856C-EE5A534ACDF2}"/>
              </a:ext>
            </a:extLst>
          </xdr:cNvPr>
          <xdr:cNvSpPr/>
        </xdr:nvSpPr>
        <xdr:spPr>
          <a:xfrm>
            <a:off x="30408562" y="13055203"/>
            <a:ext cx="1231353" cy="382402"/>
          </a:xfrm>
          <a:prstGeom prst="borderCallout1">
            <a:avLst>
              <a:gd name="adj1" fmla="val 48266"/>
              <a:gd name="adj2" fmla="val -604"/>
              <a:gd name="adj3" fmla="val 70170"/>
              <a:gd name="adj4" fmla="val -11844"/>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valid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67</xdr:col>
      <xdr:colOff>41673</xdr:colOff>
      <xdr:row>76</xdr:row>
      <xdr:rowOff>17860</xdr:rowOff>
    </xdr:from>
    <xdr:to>
      <xdr:col>71</xdr:col>
      <xdr:colOff>88352</xdr:colOff>
      <xdr:row>79</xdr:row>
      <xdr:rowOff>76489</xdr:rowOff>
    </xdr:to>
    <xdr:grpSp>
      <xdr:nvGrpSpPr>
        <xdr:cNvPr id="659" name="Group 658">
          <a:extLst>
            <a:ext uri="{FF2B5EF4-FFF2-40B4-BE49-F238E27FC236}">
              <a16:creationId xmlns:a16="http://schemas.microsoft.com/office/drawing/2014/main" id="{49699687-DE30-4208-9DCD-DE792646116E}"/>
            </a:ext>
          </a:extLst>
        </xdr:cNvPr>
        <xdr:cNvGrpSpPr/>
      </xdr:nvGrpSpPr>
      <xdr:grpSpPr>
        <a:xfrm>
          <a:off x="28738593" y="13154740"/>
          <a:ext cx="1601159" cy="538689"/>
          <a:chOff x="30027564" y="13025437"/>
          <a:chExt cx="1570679" cy="540833"/>
        </a:xfrm>
      </xdr:grpSpPr>
      <xdr:sp macro="" textlink="">
        <xdr:nvSpPr>
          <xdr:cNvPr id="660" name="Oval 659">
            <a:extLst>
              <a:ext uri="{FF2B5EF4-FFF2-40B4-BE49-F238E27FC236}">
                <a16:creationId xmlns:a16="http://schemas.microsoft.com/office/drawing/2014/main" id="{BF5A0803-FCBD-45D9-8C80-DBE197DE9430}"/>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661" name="Callout: Line 660">
            <a:extLst>
              <a:ext uri="{FF2B5EF4-FFF2-40B4-BE49-F238E27FC236}">
                <a16:creationId xmlns:a16="http://schemas.microsoft.com/office/drawing/2014/main" id="{32C5A2CD-67DB-47C3-8BDC-EE48B973635C}"/>
              </a:ext>
            </a:extLst>
          </xdr:cNvPr>
          <xdr:cNvSpPr/>
        </xdr:nvSpPr>
        <xdr:spPr>
          <a:xfrm>
            <a:off x="30366890" y="13025437"/>
            <a:ext cx="1231353" cy="382402"/>
          </a:xfrm>
          <a:prstGeom prst="borderCallout1">
            <a:avLst>
              <a:gd name="adj1" fmla="val 48266"/>
              <a:gd name="adj2" fmla="val -604"/>
              <a:gd name="adj3" fmla="val 70170"/>
              <a:gd name="adj4" fmla="val -9910"/>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valid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60</xdr:col>
      <xdr:colOff>250030</xdr:colOff>
      <xdr:row>77</xdr:row>
      <xdr:rowOff>35719</xdr:rowOff>
    </xdr:from>
    <xdr:to>
      <xdr:col>64</xdr:col>
      <xdr:colOff>220266</xdr:colOff>
      <xdr:row>82</xdr:row>
      <xdr:rowOff>66886</xdr:rowOff>
    </xdr:to>
    <xdr:grpSp>
      <xdr:nvGrpSpPr>
        <xdr:cNvPr id="662" name="Group 661">
          <a:extLst>
            <a:ext uri="{FF2B5EF4-FFF2-40B4-BE49-F238E27FC236}">
              <a16:creationId xmlns:a16="http://schemas.microsoft.com/office/drawing/2014/main" id="{EB21975D-FF73-4469-919B-F3F843DEA62F}"/>
            </a:ext>
          </a:extLst>
        </xdr:cNvPr>
        <xdr:cNvGrpSpPr/>
      </xdr:nvGrpSpPr>
      <xdr:grpSpPr>
        <a:xfrm>
          <a:off x="26226610" y="13332619"/>
          <a:ext cx="1524716" cy="846507"/>
          <a:chOff x="28753593" y="13209985"/>
          <a:chExt cx="1494236" cy="858651"/>
        </a:xfrm>
      </xdr:grpSpPr>
      <xdr:sp macro="" textlink="">
        <xdr:nvSpPr>
          <xdr:cNvPr id="663" name="Oval 662">
            <a:extLst>
              <a:ext uri="{FF2B5EF4-FFF2-40B4-BE49-F238E27FC236}">
                <a16:creationId xmlns:a16="http://schemas.microsoft.com/office/drawing/2014/main" id="{FF02FF0D-03C1-4427-BF56-61E540481B80}"/>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664" name="Callout: Line 663">
            <a:extLst>
              <a:ext uri="{FF2B5EF4-FFF2-40B4-BE49-F238E27FC236}">
                <a16:creationId xmlns:a16="http://schemas.microsoft.com/office/drawing/2014/main" id="{5802ACF1-F570-4732-80AA-F6692CDC4E83}"/>
              </a:ext>
            </a:extLst>
          </xdr:cNvPr>
          <xdr:cNvSpPr/>
        </xdr:nvSpPr>
        <xdr:spPr>
          <a:xfrm>
            <a:off x="28753593" y="13686234"/>
            <a:ext cx="1231353" cy="382402"/>
          </a:xfrm>
          <a:prstGeom prst="borderCallout1">
            <a:avLst>
              <a:gd name="adj1" fmla="val 6"/>
              <a:gd name="adj2" fmla="val 99473"/>
              <a:gd name="adj3" fmla="val -38804"/>
              <a:gd name="adj4" fmla="val 108538"/>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invalid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105</xdr:col>
      <xdr:colOff>289035</xdr:colOff>
      <xdr:row>86</xdr:row>
      <xdr:rowOff>85696</xdr:rowOff>
    </xdr:from>
    <xdr:to>
      <xdr:col>113</xdr:col>
      <xdr:colOff>307185</xdr:colOff>
      <xdr:row>90</xdr:row>
      <xdr:rowOff>85009</xdr:rowOff>
    </xdr:to>
    <xdr:sp macro="" textlink="">
      <xdr:nvSpPr>
        <xdr:cNvPr id="665" name="Speech Bubble: Rectangle 664">
          <a:extLst>
            <a:ext uri="{FF2B5EF4-FFF2-40B4-BE49-F238E27FC236}">
              <a16:creationId xmlns:a16="http://schemas.microsoft.com/office/drawing/2014/main" id="{F2675DE2-56D1-4261-9840-2E6D6272B072}"/>
            </a:ext>
          </a:extLst>
        </xdr:cNvPr>
        <xdr:cNvSpPr/>
      </xdr:nvSpPr>
      <xdr:spPr>
        <a:xfrm>
          <a:off x="41732638" y="14708213"/>
          <a:ext cx="3066150" cy="662779"/>
        </a:xfrm>
        <a:prstGeom prst="wedgeRectCallout">
          <a:avLst>
            <a:gd name="adj1" fmla="val 8207"/>
            <a:gd name="adj2" fmla="val -87753"/>
          </a:avLst>
        </a:prstGeom>
        <a:solidFill>
          <a:schemeClr val="accent1">
            <a:lumMod val="20000"/>
            <a:lumOff val="8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900">
              <a:solidFill>
                <a:schemeClr val="tx1"/>
              </a:solidFill>
              <a:effectLst/>
              <a:latin typeface="Arial" panose="020B0604020202020204" pitchFamily="34" charset="0"/>
              <a:ea typeface="+mn-ea"/>
              <a:cs typeface="Arial" panose="020B0604020202020204" pitchFamily="34" charset="0"/>
            </a:rPr>
            <a:t>Send</a:t>
          </a:r>
          <a:r>
            <a:rPr lang="en-US" sz="900" baseline="0">
              <a:solidFill>
                <a:schemeClr val="tx1"/>
              </a:solidFill>
              <a:effectLst/>
              <a:latin typeface="Arial" panose="020B0604020202020204" pitchFamily="34" charset="0"/>
              <a:ea typeface="+mn-ea"/>
              <a:cs typeface="Arial" panose="020B0604020202020204" pitchFamily="34" charset="0"/>
            </a:rPr>
            <a:t> DSM: ($22 $D901, $22 $D911, $22 $D921)</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1: EDR COM Data include unobtained data</a:t>
          </a:r>
        </a:p>
        <a:p>
          <a:r>
            <a:rPr lang="en-US" sz="900" baseline="0">
              <a:solidFill>
                <a:schemeClr val="tx1"/>
              </a:solidFill>
              <a:effectLst/>
              <a:latin typeface="Arial" panose="020B0604020202020204" pitchFamily="34" charset="0"/>
              <a:ea typeface="+mn-ea"/>
              <a:cs typeface="Arial" panose="020B0604020202020204" pitchFamily="34" charset="0"/>
            </a:rPr>
            <a:t>Record 2: Empty</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3: Empty</a:t>
          </a:r>
          <a:endParaRPr lang="en-US" sz="900">
            <a:solidFill>
              <a:schemeClr val="tx1"/>
            </a:solidFill>
            <a:effectLst/>
            <a:latin typeface="Arial" panose="020B0604020202020204" pitchFamily="34" charset="0"/>
            <a:cs typeface="Arial" panose="020B0604020202020204" pitchFamily="34" charset="0"/>
          </a:endParaRPr>
        </a:p>
        <a:p>
          <a:pPr algn="l"/>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90</xdr:col>
      <xdr:colOff>0</xdr:colOff>
      <xdr:row>73</xdr:row>
      <xdr:rowOff>107675</xdr:rowOff>
    </xdr:from>
    <xdr:to>
      <xdr:col>90</xdr:col>
      <xdr:colOff>0</xdr:colOff>
      <xdr:row>75</xdr:row>
      <xdr:rowOff>8288</xdr:rowOff>
    </xdr:to>
    <xdr:cxnSp macro="">
      <xdr:nvCxnSpPr>
        <xdr:cNvPr id="666" name="Straight Arrow Connector 665">
          <a:extLst>
            <a:ext uri="{FF2B5EF4-FFF2-40B4-BE49-F238E27FC236}">
              <a16:creationId xmlns:a16="http://schemas.microsoft.com/office/drawing/2014/main" id="{F89988E8-64F2-4987-8331-542432ADC5C2}"/>
            </a:ext>
          </a:extLst>
        </xdr:cNvPr>
        <xdr:cNvCxnSpPr/>
      </xdr:nvCxnSpPr>
      <xdr:spPr>
        <a:xfrm flipV="1">
          <a:off x="33147000" y="11928200"/>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0</xdr:colOff>
      <xdr:row>73</xdr:row>
      <xdr:rowOff>99389</xdr:rowOff>
    </xdr:from>
    <xdr:to>
      <xdr:col>91</xdr:col>
      <xdr:colOff>0</xdr:colOff>
      <xdr:row>75</xdr:row>
      <xdr:rowOff>2</xdr:rowOff>
    </xdr:to>
    <xdr:cxnSp macro="">
      <xdr:nvCxnSpPr>
        <xdr:cNvPr id="667" name="Straight Arrow Connector 666">
          <a:extLst>
            <a:ext uri="{FF2B5EF4-FFF2-40B4-BE49-F238E27FC236}">
              <a16:creationId xmlns:a16="http://schemas.microsoft.com/office/drawing/2014/main" id="{D88DF8B5-2318-4515-96EF-4B7686865F4D}"/>
            </a:ext>
          </a:extLst>
        </xdr:cNvPr>
        <xdr:cNvCxnSpPr/>
      </xdr:nvCxnSpPr>
      <xdr:spPr>
        <a:xfrm flipV="1">
          <a:off x="33528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0</xdr:colOff>
      <xdr:row>73</xdr:row>
      <xdr:rowOff>107672</xdr:rowOff>
    </xdr:from>
    <xdr:to>
      <xdr:col>92</xdr:col>
      <xdr:colOff>0</xdr:colOff>
      <xdr:row>75</xdr:row>
      <xdr:rowOff>8285</xdr:rowOff>
    </xdr:to>
    <xdr:cxnSp macro="">
      <xdr:nvCxnSpPr>
        <xdr:cNvPr id="668" name="Straight Arrow Connector 667">
          <a:extLst>
            <a:ext uri="{FF2B5EF4-FFF2-40B4-BE49-F238E27FC236}">
              <a16:creationId xmlns:a16="http://schemas.microsoft.com/office/drawing/2014/main" id="{55F762AB-2E54-45DD-86B3-F3C9408197DF}"/>
            </a:ext>
          </a:extLst>
        </xdr:cNvPr>
        <xdr:cNvCxnSpPr/>
      </xdr:nvCxnSpPr>
      <xdr:spPr>
        <a:xfrm flipV="1">
          <a:off x="33909000" y="11928197"/>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0</xdr:colOff>
      <xdr:row>73</xdr:row>
      <xdr:rowOff>99389</xdr:rowOff>
    </xdr:from>
    <xdr:to>
      <xdr:col>93</xdr:col>
      <xdr:colOff>0</xdr:colOff>
      <xdr:row>75</xdr:row>
      <xdr:rowOff>2</xdr:rowOff>
    </xdr:to>
    <xdr:cxnSp macro="">
      <xdr:nvCxnSpPr>
        <xdr:cNvPr id="669" name="Straight Arrow Connector 668">
          <a:extLst>
            <a:ext uri="{FF2B5EF4-FFF2-40B4-BE49-F238E27FC236}">
              <a16:creationId xmlns:a16="http://schemas.microsoft.com/office/drawing/2014/main" id="{B6E0229C-C8C9-4CDD-BB82-CA441C2B3511}"/>
            </a:ext>
          </a:extLst>
        </xdr:cNvPr>
        <xdr:cNvCxnSpPr/>
      </xdr:nvCxnSpPr>
      <xdr:spPr>
        <a:xfrm flipV="1">
          <a:off x="34290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0</xdr:colOff>
      <xdr:row>73</xdr:row>
      <xdr:rowOff>107672</xdr:rowOff>
    </xdr:from>
    <xdr:to>
      <xdr:col>94</xdr:col>
      <xdr:colOff>0</xdr:colOff>
      <xdr:row>75</xdr:row>
      <xdr:rowOff>8285</xdr:rowOff>
    </xdr:to>
    <xdr:cxnSp macro="">
      <xdr:nvCxnSpPr>
        <xdr:cNvPr id="670" name="Straight Arrow Connector 669">
          <a:extLst>
            <a:ext uri="{FF2B5EF4-FFF2-40B4-BE49-F238E27FC236}">
              <a16:creationId xmlns:a16="http://schemas.microsoft.com/office/drawing/2014/main" id="{2CA55762-534C-44DC-A863-9238DDF846F0}"/>
            </a:ext>
          </a:extLst>
        </xdr:cNvPr>
        <xdr:cNvCxnSpPr/>
      </xdr:nvCxnSpPr>
      <xdr:spPr>
        <a:xfrm flipV="1">
          <a:off x="34671000" y="11928197"/>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0</xdr:colOff>
      <xdr:row>73</xdr:row>
      <xdr:rowOff>99389</xdr:rowOff>
    </xdr:from>
    <xdr:to>
      <xdr:col>97</xdr:col>
      <xdr:colOff>0</xdr:colOff>
      <xdr:row>75</xdr:row>
      <xdr:rowOff>2</xdr:rowOff>
    </xdr:to>
    <xdr:cxnSp macro="">
      <xdr:nvCxnSpPr>
        <xdr:cNvPr id="671" name="Straight Arrow Connector 670">
          <a:extLst>
            <a:ext uri="{FF2B5EF4-FFF2-40B4-BE49-F238E27FC236}">
              <a16:creationId xmlns:a16="http://schemas.microsoft.com/office/drawing/2014/main" id="{E7FF5DBA-7577-412B-9742-CBA68D07286E}"/>
            </a:ext>
          </a:extLst>
        </xdr:cNvPr>
        <xdr:cNvCxnSpPr/>
      </xdr:nvCxnSpPr>
      <xdr:spPr>
        <a:xfrm flipV="1">
          <a:off x="35814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0</xdr:colOff>
      <xdr:row>73</xdr:row>
      <xdr:rowOff>99389</xdr:rowOff>
    </xdr:from>
    <xdr:to>
      <xdr:col>98</xdr:col>
      <xdr:colOff>0</xdr:colOff>
      <xdr:row>75</xdr:row>
      <xdr:rowOff>2</xdr:rowOff>
    </xdr:to>
    <xdr:cxnSp macro="">
      <xdr:nvCxnSpPr>
        <xdr:cNvPr id="672" name="Straight Arrow Connector 671">
          <a:extLst>
            <a:ext uri="{FF2B5EF4-FFF2-40B4-BE49-F238E27FC236}">
              <a16:creationId xmlns:a16="http://schemas.microsoft.com/office/drawing/2014/main" id="{52C72DED-0863-401B-A5D4-93740354D715}"/>
            </a:ext>
          </a:extLst>
        </xdr:cNvPr>
        <xdr:cNvCxnSpPr/>
      </xdr:nvCxnSpPr>
      <xdr:spPr>
        <a:xfrm flipV="1">
          <a:off x="36195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0</xdr:colOff>
      <xdr:row>73</xdr:row>
      <xdr:rowOff>107672</xdr:rowOff>
    </xdr:from>
    <xdr:to>
      <xdr:col>99</xdr:col>
      <xdr:colOff>0</xdr:colOff>
      <xdr:row>75</xdr:row>
      <xdr:rowOff>8285</xdr:rowOff>
    </xdr:to>
    <xdr:cxnSp macro="">
      <xdr:nvCxnSpPr>
        <xdr:cNvPr id="673" name="Straight Arrow Connector 672">
          <a:extLst>
            <a:ext uri="{FF2B5EF4-FFF2-40B4-BE49-F238E27FC236}">
              <a16:creationId xmlns:a16="http://schemas.microsoft.com/office/drawing/2014/main" id="{0E532293-5EA1-44B1-B6F2-7C02D9C2A33A}"/>
            </a:ext>
          </a:extLst>
        </xdr:cNvPr>
        <xdr:cNvCxnSpPr/>
      </xdr:nvCxnSpPr>
      <xdr:spPr>
        <a:xfrm flipV="1">
          <a:off x="36576000" y="11928197"/>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0</xdr:colOff>
      <xdr:row>73</xdr:row>
      <xdr:rowOff>99389</xdr:rowOff>
    </xdr:from>
    <xdr:to>
      <xdr:col>100</xdr:col>
      <xdr:colOff>0</xdr:colOff>
      <xdr:row>75</xdr:row>
      <xdr:rowOff>2</xdr:rowOff>
    </xdr:to>
    <xdr:cxnSp macro="">
      <xdr:nvCxnSpPr>
        <xdr:cNvPr id="674" name="Straight Arrow Connector 673">
          <a:extLst>
            <a:ext uri="{FF2B5EF4-FFF2-40B4-BE49-F238E27FC236}">
              <a16:creationId xmlns:a16="http://schemas.microsoft.com/office/drawing/2014/main" id="{C58A9BF5-08C8-4F82-A6EA-690773EEF699}"/>
            </a:ext>
          </a:extLst>
        </xdr:cNvPr>
        <xdr:cNvCxnSpPr/>
      </xdr:nvCxnSpPr>
      <xdr:spPr>
        <a:xfrm flipV="1">
          <a:off x="36957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0</xdr:colOff>
      <xdr:row>73</xdr:row>
      <xdr:rowOff>91106</xdr:rowOff>
    </xdr:from>
    <xdr:to>
      <xdr:col>101</xdr:col>
      <xdr:colOff>0</xdr:colOff>
      <xdr:row>74</xdr:row>
      <xdr:rowOff>165653</xdr:rowOff>
    </xdr:to>
    <xdr:cxnSp macro="">
      <xdr:nvCxnSpPr>
        <xdr:cNvPr id="675" name="Straight Arrow Connector 674">
          <a:extLst>
            <a:ext uri="{FF2B5EF4-FFF2-40B4-BE49-F238E27FC236}">
              <a16:creationId xmlns:a16="http://schemas.microsoft.com/office/drawing/2014/main" id="{481D4DD3-36A7-4279-A55E-65DFE7CF4948}"/>
            </a:ext>
          </a:extLst>
        </xdr:cNvPr>
        <xdr:cNvCxnSpPr/>
      </xdr:nvCxnSpPr>
      <xdr:spPr>
        <a:xfrm flipV="1">
          <a:off x="37338000" y="11911631"/>
          <a:ext cx="0" cy="236472"/>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0</xdr:colOff>
      <xdr:row>73</xdr:row>
      <xdr:rowOff>99389</xdr:rowOff>
    </xdr:from>
    <xdr:to>
      <xdr:col>102</xdr:col>
      <xdr:colOff>0</xdr:colOff>
      <xdr:row>75</xdr:row>
      <xdr:rowOff>2</xdr:rowOff>
    </xdr:to>
    <xdr:cxnSp macro="">
      <xdr:nvCxnSpPr>
        <xdr:cNvPr id="676" name="Straight Arrow Connector 675">
          <a:extLst>
            <a:ext uri="{FF2B5EF4-FFF2-40B4-BE49-F238E27FC236}">
              <a16:creationId xmlns:a16="http://schemas.microsoft.com/office/drawing/2014/main" id="{4CFE7B0D-C24A-423A-A96D-8A8F604BF4E2}"/>
            </a:ext>
          </a:extLst>
        </xdr:cNvPr>
        <xdr:cNvCxnSpPr/>
      </xdr:nvCxnSpPr>
      <xdr:spPr>
        <a:xfrm flipV="1">
          <a:off x="37719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0</xdr:colOff>
      <xdr:row>73</xdr:row>
      <xdr:rowOff>99389</xdr:rowOff>
    </xdr:from>
    <xdr:to>
      <xdr:col>103</xdr:col>
      <xdr:colOff>0</xdr:colOff>
      <xdr:row>75</xdr:row>
      <xdr:rowOff>2</xdr:rowOff>
    </xdr:to>
    <xdr:cxnSp macro="">
      <xdr:nvCxnSpPr>
        <xdr:cNvPr id="677" name="Straight Arrow Connector 676">
          <a:extLst>
            <a:ext uri="{FF2B5EF4-FFF2-40B4-BE49-F238E27FC236}">
              <a16:creationId xmlns:a16="http://schemas.microsoft.com/office/drawing/2014/main" id="{173D1F34-F831-4FFE-B48A-832B06068955}"/>
            </a:ext>
          </a:extLst>
        </xdr:cNvPr>
        <xdr:cNvCxnSpPr/>
      </xdr:nvCxnSpPr>
      <xdr:spPr>
        <a:xfrm flipV="1">
          <a:off x="38100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0</xdr:colOff>
      <xdr:row>73</xdr:row>
      <xdr:rowOff>99389</xdr:rowOff>
    </xdr:from>
    <xdr:to>
      <xdr:col>104</xdr:col>
      <xdr:colOff>0</xdr:colOff>
      <xdr:row>75</xdr:row>
      <xdr:rowOff>2</xdr:rowOff>
    </xdr:to>
    <xdr:cxnSp macro="">
      <xdr:nvCxnSpPr>
        <xdr:cNvPr id="678" name="Straight Arrow Connector 677">
          <a:extLst>
            <a:ext uri="{FF2B5EF4-FFF2-40B4-BE49-F238E27FC236}">
              <a16:creationId xmlns:a16="http://schemas.microsoft.com/office/drawing/2014/main" id="{921EAC30-3E80-465E-9C90-885CC2475216}"/>
            </a:ext>
          </a:extLst>
        </xdr:cNvPr>
        <xdr:cNvCxnSpPr/>
      </xdr:nvCxnSpPr>
      <xdr:spPr>
        <a:xfrm flipV="1">
          <a:off x="38481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0</xdr:colOff>
      <xdr:row>73</xdr:row>
      <xdr:rowOff>99389</xdr:rowOff>
    </xdr:from>
    <xdr:to>
      <xdr:col>105</xdr:col>
      <xdr:colOff>0</xdr:colOff>
      <xdr:row>75</xdr:row>
      <xdr:rowOff>2</xdr:rowOff>
    </xdr:to>
    <xdr:cxnSp macro="">
      <xdr:nvCxnSpPr>
        <xdr:cNvPr id="679" name="Straight Arrow Connector 678">
          <a:extLst>
            <a:ext uri="{FF2B5EF4-FFF2-40B4-BE49-F238E27FC236}">
              <a16:creationId xmlns:a16="http://schemas.microsoft.com/office/drawing/2014/main" id="{95B31C9A-76D0-4222-94E4-37AB0CC54C8D}"/>
            </a:ext>
          </a:extLst>
        </xdr:cNvPr>
        <xdr:cNvCxnSpPr/>
      </xdr:nvCxnSpPr>
      <xdr:spPr>
        <a:xfrm flipV="1">
          <a:off x="38862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0</xdr:colOff>
      <xdr:row>73</xdr:row>
      <xdr:rowOff>99389</xdr:rowOff>
    </xdr:from>
    <xdr:to>
      <xdr:col>106</xdr:col>
      <xdr:colOff>0</xdr:colOff>
      <xdr:row>75</xdr:row>
      <xdr:rowOff>2</xdr:rowOff>
    </xdr:to>
    <xdr:cxnSp macro="">
      <xdr:nvCxnSpPr>
        <xdr:cNvPr id="680" name="Straight Arrow Connector 679">
          <a:extLst>
            <a:ext uri="{FF2B5EF4-FFF2-40B4-BE49-F238E27FC236}">
              <a16:creationId xmlns:a16="http://schemas.microsoft.com/office/drawing/2014/main" id="{82413D4C-30FF-407A-9283-EED31AAB0392}"/>
            </a:ext>
          </a:extLst>
        </xdr:cNvPr>
        <xdr:cNvCxnSpPr/>
      </xdr:nvCxnSpPr>
      <xdr:spPr>
        <a:xfrm flipV="1">
          <a:off x="39243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73</xdr:row>
      <xdr:rowOff>99389</xdr:rowOff>
    </xdr:from>
    <xdr:to>
      <xdr:col>107</xdr:col>
      <xdr:colOff>0</xdr:colOff>
      <xdr:row>75</xdr:row>
      <xdr:rowOff>2</xdr:rowOff>
    </xdr:to>
    <xdr:cxnSp macro="">
      <xdr:nvCxnSpPr>
        <xdr:cNvPr id="681" name="Straight Arrow Connector 680">
          <a:extLst>
            <a:ext uri="{FF2B5EF4-FFF2-40B4-BE49-F238E27FC236}">
              <a16:creationId xmlns:a16="http://schemas.microsoft.com/office/drawing/2014/main" id="{95FE4536-BA74-4FDE-80ED-FEA34B2F73CA}"/>
            </a:ext>
          </a:extLst>
        </xdr:cNvPr>
        <xdr:cNvCxnSpPr/>
      </xdr:nvCxnSpPr>
      <xdr:spPr>
        <a:xfrm flipV="1">
          <a:off x="39624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108</xdr:col>
      <xdr:colOff>0</xdr:colOff>
      <xdr:row>73</xdr:row>
      <xdr:rowOff>99389</xdr:rowOff>
    </xdr:from>
    <xdr:to>
      <xdr:col>108</xdr:col>
      <xdr:colOff>0</xdr:colOff>
      <xdr:row>75</xdr:row>
      <xdr:rowOff>2</xdr:rowOff>
    </xdr:to>
    <xdr:cxnSp macro="">
      <xdr:nvCxnSpPr>
        <xdr:cNvPr id="682" name="Straight Arrow Connector 681">
          <a:extLst>
            <a:ext uri="{FF2B5EF4-FFF2-40B4-BE49-F238E27FC236}">
              <a16:creationId xmlns:a16="http://schemas.microsoft.com/office/drawing/2014/main" id="{2A6B014D-DF4B-437F-92F7-887763DE5EC1}"/>
            </a:ext>
          </a:extLst>
        </xdr:cNvPr>
        <xdr:cNvCxnSpPr/>
      </xdr:nvCxnSpPr>
      <xdr:spPr>
        <a:xfrm flipV="1">
          <a:off x="40005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0</xdr:colOff>
      <xdr:row>73</xdr:row>
      <xdr:rowOff>99389</xdr:rowOff>
    </xdr:from>
    <xdr:to>
      <xdr:col>109</xdr:col>
      <xdr:colOff>0</xdr:colOff>
      <xdr:row>75</xdr:row>
      <xdr:rowOff>2</xdr:rowOff>
    </xdr:to>
    <xdr:cxnSp macro="">
      <xdr:nvCxnSpPr>
        <xdr:cNvPr id="683" name="Straight Arrow Connector 682">
          <a:extLst>
            <a:ext uri="{FF2B5EF4-FFF2-40B4-BE49-F238E27FC236}">
              <a16:creationId xmlns:a16="http://schemas.microsoft.com/office/drawing/2014/main" id="{2144D02B-3A9E-4976-90E0-91F158D7FFB8}"/>
            </a:ext>
          </a:extLst>
        </xdr:cNvPr>
        <xdr:cNvCxnSpPr/>
      </xdr:nvCxnSpPr>
      <xdr:spPr>
        <a:xfrm flipV="1">
          <a:off x="40386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0</xdr:colOff>
      <xdr:row>73</xdr:row>
      <xdr:rowOff>99389</xdr:rowOff>
    </xdr:from>
    <xdr:to>
      <xdr:col>110</xdr:col>
      <xdr:colOff>0</xdr:colOff>
      <xdr:row>75</xdr:row>
      <xdr:rowOff>2</xdr:rowOff>
    </xdr:to>
    <xdr:cxnSp macro="">
      <xdr:nvCxnSpPr>
        <xdr:cNvPr id="684" name="Straight Arrow Connector 683">
          <a:extLst>
            <a:ext uri="{FF2B5EF4-FFF2-40B4-BE49-F238E27FC236}">
              <a16:creationId xmlns:a16="http://schemas.microsoft.com/office/drawing/2014/main" id="{FBA8257C-EDC4-44DA-BDE7-4DB0C64612CE}"/>
            </a:ext>
          </a:extLst>
        </xdr:cNvPr>
        <xdr:cNvCxnSpPr/>
      </xdr:nvCxnSpPr>
      <xdr:spPr>
        <a:xfrm flipV="1">
          <a:off x="40767000" y="119199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73</xdr:row>
      <xdr:rowOff>99389</xdr:rowOff>
    </xdr:from>
    <xdr:to>
      <xdr:col>111</xdr:col>
      <xdr:colOff>0</xdr:colOff>
      <xdr:row>75</xdr:row>
      <xdr:rowOff>2</xdr:rowOff>
    </xdr:to>
    <xdr:cxnSp macro="">
      <xdr:nvCxnSpPr>
        <xdr:cNvPr id="685" name="Straight Arrow Connector 684">
          <a:extLst>
            <a:ext uri="{FF2B5EF4-FFF2-40B4-BE49-F238E27FC236}">
              <a16:creationId xmlns:a16="http://schemas.microsoft.com/office/drawing/2014/main" id="{C3038BC0-ADDE-4DAE-875E-DFAABF54229B}"/>
            </a:ext>
          </a:extLst>
        </xdr:cNvPr>
        <xdr:cNvCxnSpPr/>
      </xdr:nvCxnSpPr>
      <xdr:spPr>
        <a:xfrm flipV="1">
          <a:off x="41148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0</xdr:colOff>
      <xdr:row>73</xdr:row>
      <xdr:rowOff>99389</xdr:rowOff>
    </xdr:from>
    <xdr:to>
      <xdr:col>112</xdr:col>
      <xdr:colOff>0</xdr:colOff>
      <xdr:row>75</xdr:row>
      <xdr:rowOff>2</xdr:rowOff>
    </xdr:to>
    <xdr:cxnSp macro="">
      <xdr:nvCxnSpPr>
        <xdr:cNvPr id="686" name="Straight Arrow Connector 685">
          <a:extLst>
            <a:ext uri="{FF2B5EF4-FFF2-40B4-BE49-F238E27FC236}">
              <a16:creationId xmlns:a16="http://schemas.microsoft.com/office/drawing/2014/main" id="{C0F06C7A-DFC6-4CDC-B517-E3BF8A81B992}"/>
            </a:ext>
          </a:extLst>
        </xdr:cNvPr>
        <xdr:cNvCxnSpPr/>
      </xdr:nvCxnSpPr>
      <xdr:spPr>
        <a:xfrm flipV="1">
          <a:off x="41529000" y="11919914"/>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371475</xdr:colOff>
      <xdr:row>73</xdr:row>
      <xdr:rowOff>99386</xdr:rowOff>
    </xdr:from>
    <xdr:to>
      <xdr:col>112</xdr:col>
      <xdr:colOff>371475</xdr:colOff>
      <xdr:row>75</xdr:row>
      <xdr:rowOff>11204</xdr:rowOff>
    </xdr:to>
    <xdr:cxnSp macro="">
      <xdr:nvCxnSpPr>
        <xdr:cNvPr id="687" name="Straight Arrow Connector 686">
          <a:extLst>
            <a:ext uri="{FF2B5EF4-FFF2-40B4-BE49-F238E27FC236}">
              <a16:creationId xmlns:a16="http://schemas.microsoft.com/office/drawing/2014/main" id="{BED56F41-B09C-4787-96CC-28551C50DEDE}"/>
            </a:ext>
          </a:extLst>
        </xdr:cNvPr>
        <xdr:cNvCxnSpPr/>
      </xdr:nvCxnSpPr>
      <xdr:spPr>
        <a:xfrm flipV="1">
          <a:off x="41900475" y="11919911"/>
          <a:ext cx="0" cy="23566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45982</xdr:colOff>
      <xdr:row>61</xdr:row>
      <xdr:rowOff>6568</xdr:rowOff>
    </xdr:from>
    <xdr:to>
      <xdr:col>90</xdr:col>
      <xdr:colOff>78827</xdr:colOff>
      <xdr:row>62</xdr:row>
      <xdr:rowOff>91964</xdr:rowOff>
    </xdr:to>
    <xdr:sp macro="" textlink="">
      <xdr:nvSpPr>
        <xdr:cNvPr id="688" name="TextBox 687">
          <a:extLst>
            <a:ext uri="{FF2B5EF4-FFF2-40B4-BE49-F238E27FC236}">
              <a16:creationId xmlns:a16="http://schemas.microsoft.com/office/drawing/2014/main" id="{E656569A-2172-40B7-9390-E2B8AD0BCD51}"/>
            </a:ext>
          </a:extLst>
        </xdr:cNvPr>
        <xdr:cNvSpPr txBox="1"/>
      </xdr:nvSpPr>
      <xdr:spPr>
        <a:xfrm>
          <a:off x="32811982" y="9883993"/>
          <a:ext cx="413845" cy="247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12V</a:t>
          </a:r>
        </a:p>
      </xdr:txBody>
    </xdr:sp>
    <xdr:clientData/>
  </xdr:twoCellAnchor>
  <xdr:twoCellAnchor>
    <xdr:from>
      <xdr:col>88</xdr:col>
      <xdr:colOff>45982</xdr:colOff>
      <xdr:row>62</xdr:row>
      <xdr:rowOff>45982</xdr:rowOff>
    </xdr:from>
    <xdr:to>
      <xdr:col>89</xdr:col>
      <xdr:colOff>78827</xdr:colOff>
      <xdr:row>63</xdr:row>
      <xdr:rowOff>118240</xdr:rowOff>
    </xdr:to>
    <xdr:sp macro="" textlink="">
      <xdr:nvSpPr>
        <xdr:cNvPr id="689" name="TextBox 688">
          <a:extLst>
            <a:ext uri="{FF2B5EF4-FFF2-40B4-BE49-F238E27FC236}">
              <a16:creationId xmlns:a16="http://schemas.microsoft.com/office/drawing/2014/main" id="{39B553B9-E79C-4149-B4FE-6C2C70635D60}"/>
            </a:ext>
          </a:extLst>
        </xdr:cNvPr>
        <xdr:cNvSpPr txBox="1"/>
      </xdr:nvSpPr>
      <xdr:spPr>
        <a:xfrm>
          <a:off x="32430982" y="10085332"/>
          <a:ext cx="413845" cy="234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0V</a:t>
          </a:r>
        </a:p>
      </xdr:txBody>
    </xdr:sp>
    <xdr:clientData/>
  </xdr:twoCellAnchor>
  <xdr:twoCellAnchor>
    <xdr:from>
      <xdr:col>108</xdr:col>
      <xdr:colOff>111671</xdr:colOff>
      <xdr:row>60</xdr:row>
      <xdr:rowOff>151647</xdr:rowOff>
    </xdr:from>
    <xdr:to>
      <xdr:col>111</xdr:col>
      <xdr:colOff>302171</xdr:colOff>
      <xdr:row>86</xdr:row>
      <xdr:rowOff>19050</xdr:rowOff>
    </xdr:to>
    <xdr:grpSp>
      <xdr:nvGrpSpPr>
        <xdr:cNvPr id="690" name="Group 689">
          <a:extLst>
            <a:ext uri="{FF2B5EF4-FFF2-40B4-BE49-F238E27FC236}">
              <a16:creationId xmlns:a16="http://schemas.microsoft.com/office/drawing/2014/main" id="{162B45C5-9889-4A0D-BA3A-61E80E4E77A0}"/>
            </a:ext>
          </a:extLst>
        </xdr:cNvPr>
        <xdr:cNvGrpSpPr/>
      </xdr:nvGrpSpPr>
      <xdr:grpSpPr>
        <a:xfrm>
          <a:off x="44742011" y="10636767"/>
          <a:ext cx="1356360" cy="4165083"/>
          <a:chOff x="17141500" y="10419594"/>
          <a:chExt cx="1333500" cy="3463934"/>
        </a:xfrm>
      </xdr:grpSpPr>
      <xdr:cxnSp macro="">
        <xdr:nvCxnSpPr>
          <xdr:cNvPr id="691" name="Straight Connector 690">
            <a:extLst>
              <a:ext uri="{FF2B5EF4-FFF2-40B4-BE49-F238E27FC236}">
                <a16:creationId xmlns:a16="http://schemas.microsoft.com/office/drawing/2014/main" id="{1BF7EE79-9E31-4C7B-B666-C5EC1AC56DD2}"/>
              </a:ext>
            </a:extLst>
          </xdr:cNvPr>
          <xdr:cNvCxnSpPr/>
        </xdr:nvCxnSpPr>
        <xdr:spPr>
          <a:xfrm>
            <a:off x="17950804" y="10419594"/>
            <a:ext cx="15843" cy="3443203"/>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692" name="Straight Arrow Connector 691">
            <a:extLst>
              <a:ext uri="{FF2B5EF4-FFF2-40B4-BE49-F238E27FC236}">
                <a16:creationId xmlns:a16="http://schemas.microsoft.com/office/drawing/2014/main" id="{8A67D4A8-6968-47B7-B9E7-11C5A077CC9A}"/>
              </a:ext>
            </a:extLst>
          </xdr:cNvPr>
          <xdr:cNvCxnSpPr/>
        </xdr:nvCxnSpPr>
        <xdr:spPr>
          <a:xfrm>
            <a:off x="17183100" y="13811250"/>
            <a:ext cx="790575" cy="0"/>
          </a:xfrm>
          <a:prstGeom prst="straightConnector1">
            <a:avLst/>
          </a:prstGeom>
          <a:ln w="12700">
            <a:solidFill>
              <a:srgbClr val="008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93" name="Straight Connector 692">
            <a:extLst>
              <a:ext uri="{FF2B5EF4-FFF2-40B4-BE49-F238E27FC236}">
                <a16:creationId xmlns:a16="http://schemas.microsoft.com/office/drawing/2014/main" id="{7D4F6561-1513-45F1-867E-6A31B3B8DFDE}"/>
              </a:ext>
            </a:extLst>
          </xdr:cNvPr>
          <xdr:cNvCxnSpPr/>
        </xdr:nvCxnSpPr>
        <xdr:spPr>
          <a:xfrm>
            <a:off x="17183100" y="10420350"/>
            <a:ext cx="1681" cy="3463178"/>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694" name="TextBox 693">
            <a:extLst>
              <a:ext uri="{FF2B5EF4-FFF2-40B4-BE49-F238E27FC236}">
                <a16:creationId xmlns:a16="http://schemas.microsoft.com/office/drawing/2014/main" id="{24CE97A4-E8F4-4B97-BE3A-E56A27DD1756}"/>
              </a:ext>
            </a:extLst>
          </xdr:cNvPr>
          <xdr:cNvSpPr txBox="1"/>
        </xdr:nvSpPr>
        <xdr:spPr>
          <a:xfrm>
            <a:off x="17141500" y="13437743"/>
            <a:ext cx="1333500" cy="421571"/>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wait for</a:t>
            </a:r>
            <a:r>
              <a:rPr lang="en-US" sz="900" b="1" baseline="0">
                <a:latin typeface="Arial" panose="020B0604020202020204" pitchFamily="34" charset="0"/>
                <a:cs typeface="Arial" panose="020B0604020202020204" pitchFamily="34" charset="0"/>
              </a:rPr>
              <a:t> EDR record completed </a:t>
            </a:r>
            <a:r>
              <a:rPr lang="en-US" sz="900" b="1">
                <a:latin typeface="Arial" panose="020B0604020202020204" pitchFamily="34" charset="0"/>
                <a:cs typeface="Arial" panose="020B0604020202020204" pitchFamily="34" charset="0"/>
              </a:rPr>
              <a:t>&gt; 15s</a:t>
            </a:r>
          </a:p>
        </xdr:txBody>
      </xdr:sp>
    </xdr:grpSp>
    <xdr:clientData/>
  </xdr:twoCellAnchor>
  <xdr:twoCellAnchor>
    <xdr:from>
      <xdr:col>104</xdr:col>
      <xdr:colOff>293609</xdr:colOff>
      <xdr:row>67</xdr:row>
      <xdr:rowOff>91859</xdr:rowOff>
    </xdr:from>
    <xdr:to>
      <xdr:col>109</xdr:col>
      <xdr:colOff>133724</xdr:colOff>
      <xdr:row>73</xdr:row>
      <xdr:rowOff>28596</xdr:rowOff>
    </xdr:to>
    <xdr:grpSp>
      <xdr:nvGrpSpPr>
        <xdr:cNvPr id="703" name="Group 702">
          <a:extLst>
            <a:ext uri="{FF2B5EF4-FFF2-40B4-BE49-F238E27FC236}">
              <a16:creationId xmlns:a16="http://schemas.microsoft.com/office/drawing/2014/main" id="{6325EA62-C60A-459D-B496-358643B572A3}"/>
            </a:ext>
          </a:extLst>
        </xdr:cNvPr>
        <xdr:cNvGrpSpPr/>
      </xdr:nvGrpSpPr>
      <xdr:grpSpPr>
        <a:xfrm>
          <a:off x="43369469" y="11750459"/>
          <a:ext cx="1783215" cy="927337"/>
          <a:chOff x="19323903" y="11515279"/>
          <a:chExt cx="1745115" cy="948411"/>
        </a:xfrm>
      </xdr:grpSpPr>
      <xdr:grpSp>
        <xdr:nvGrpSpPr>
          <xdr:cNvPr id="704" name="Group 703">
            <a:extLst>
              <a:ext uri="{FF2B5EF4-FFF2-40B4-BE49-F238E27FC236}">
                <a16:creationId xmlns:a16="http://schemas.microsoft.com/office/drawing/2014/main" id="{0E09AA53-5A32-414B-84B1-9B49C8A72347}"/>
              </a:ext>
            </a:extLst>
          </xdr:cNvPr>
          <xdr:cNvGrpSpPr/>
        </xdr:nvGrpSpPr>
        <xdr:grpSpPr>
          <a:xfrm>
            <a:off x="19580404" y="11750849"/>
            <a:ext cx="1125101" cy="509980"/>
            <a:chOff x="17173575" y="11778270"/>
            <a:chExt cx="1895475" cy="508980"/>
          </a:xfrm>
        </xdr:grpSpPr>
        <xdr:cxnSp macro="">
          <xdr:nvCxnSpPr>
            <xdr:cNvPr id="708" name="Straight Connector 707">
              <a:extLst>
                <a:ext uri="{FF2B5EF4-FFF2-40B4-BE49-F238E27FC236}">
                  <a16:creationId xmlns:a16="http://schemas.microsoft.com/office/drawing/2014/main" id="{D4135177-278D-46C6-B2B5-B13A4EAAC0B0}"/>
                </a:ext>
              </a:extLst>
            </xdr:cNvPr>
            <xdr:cNvCxnSpPr/>
          </xdr:nvCxnSpPr>
          <xdr:spPr>
            <a:xfrm flipV="1">
              <a:off x="17173575" y="11782425"/>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709" name="Straight Connector 708">
              <a:extLst>
                <a:ext uri="{FF2B5EF4-FFF2-40B4-BE49-F238E27FC236}">
                  <a16:creationId xmlns:a16="http://schemas.microsoft.com/office/drawing/2014/main" id="{C3EF1AEA-E29F-4604-B17B-64FA3D648101}"/>
                </a:ext>
              </a:extLst>
            </xdr:cNvPr>
            <xdr:cNvCxnSpPr/>
          </xdr:nvCxnSpPr>
          <xdr:spPr>
            <a:xfrm flipV="1">
              <a:off x="19069050" y="11791950"/>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710" name="Straight Connector 709">
              <a:extLst>
                <a:ext uri="{FF2B5EF4-FFF2-40B4-BE49-F238E27FC236}">
                  <a16:creationId xmlns:a16="http://schemas.microsoft.com/office/drawing/2014/main" id="{7366509B-12D2-45ED-9E25-466EE6628EFC}"/>
                </a:ext>
              </a:extLst>
            </xdr:cNvPr>
            <xdr:cNvCxnSpPr/>
          </xdr:nvCxnSpPr>
          <xdr:spPr>
            <a:xfrm>
              <a:off x="17182745" y="11778270"/>
              <a:ext cx="1885509" cy="97"/>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705" name="TextBox 704">
            <a:extLst>
              <a:ext uri="{FF2B5EF4-FFF2-40B4-BE49-F238E27FC236}">
                <a16:creationId xmlns:a16="http://schemas.microsoft.com/office/drawing/2014/main" id="{1788C5CC-206E-43A2-8659-FBE5EEC4FD61}"/>
              </a:ext>
            </a:extLst>
          </xdr:cNvPr>
          <xdr:cNvSpPr txBox="1"/>
        </xdr:nvSpPr>
        <xdr:spPr>
          <a:xfrm>
            <a:off x="19827367" y="11515279"/>
            <a:ext cx="683759" cy="222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Event 1</a:t>
            </a:r>
          </a:p>
        </xdr:txBody>
      </xdr:sp>
      <xdr:sp macro="" textlink="">
        <xdr:nvSpPr>
          <xdr:cNvPr id="706" name="TextBox 705">
            <a:extLst>
              <a:ext uri="{FF2B5EF4-FFF2-40B4-BE49-F238E27FC236}">
                <a16:creationId xmlns:a16="http://schemas.microsoft.com/office/drawing/2014/main" id="{D8F62186-2F76-44D7-B0FF-23AC31C00107}"/>
              </a:ext>
            </a:extLst>
          </xdr:cNvPr>
          <xdr:cNvSpPr txBox="1"/>
        </xdr:nvSpPr>
        <xdr:spPr>
          <a:xfrm>
            <a:off x="19323903" y="12235021"/>
            <a:ext cx="581705"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T0_1</a:t>
            </a:r>
          </a:p>
        </xdr:txBody>
      </xdr:sp>
      <xdr:sp macro="" textlink="">
        <xdr:nvSpPr>
          <xdr:cNvPr id="707" name="TextBox 706">
            <a:extLst>
              <a:ext uri="{FF2B5EF4-FFF2-40B4-BE49-F238E27FC236}">
                <a16:creationId xmlns:a16="http://schemas.microsoft.com/office/drawing/2014/main" id="{9D611C4B-22E9-4250-9BBE-EF057F97D152}"/>
              </a:ext>
            </a:extLst>
          </xdr:cNvPr>
          <xdr:cNvSpPr txBox="1"/>
        </xdr:nvSpPr>
        <xdr:spPr>
          <a:xfrm>
            <a:off x="20364850" y="12241166"/>
            <a:ext cx="704168"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TEnd_1</a:t>
            </a:r>
          </a:p>
        </xdr:txBody>
      </xdr:sp>
    </xdr:grpSp>
    <xdr:clientData/>
  </xdr:twoCellAnchor>
  <xdr:twoCellAnchor>
    <xdr:from>
      <xdr:col>96</xdr:col>
      <xdr:colOff>13138</xdr:colOff>
      <xdr:row>73</xdr:row>
      <xdr:rowOff>103958</xdr:rowOff>
    </xdr:from>
    <xdr:to>
      <xdr:col>96</xdr:col>
      <xdr:colOff>13138</xdr:colOff>
      <xdr:row>75</xdr:row>
      <xdr:rowOff>4571</xdr:rowOff>
    </xdr:to>
    <xdr:cxnSp macro="">
      <xdr:nvCxnSpPr>
        <xdr:cNvPr id="711" name="Straight Arrow Connector 710">
          <a:extLst>
            <a:ext uri="{FF2B5EF4-FFF2-40B4-BE49-F238E27FC236}">
              <a16:creationId xmlns:a16="http://schemas.microsoft.com/office/drawing/2014/main" id="{BBA264A8-C796-4DB9-B6B1-2C023322F4E4}"/>
            </a:ext>
          </a:extLst>
        </xdr:cNvPr>
        <xdr:cNvCxnSpPr/>
      </xdr:nvCxnSpPr>
      <xdr:spPr>
        <a:xfrm flipV="1">
          <a:off x="35446138" y="11924483"/>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6569</xdr:colOff>
      <xdr:row>73</xdr:row>
      <xdr:rowOff>103958</xdr:rowOff>
    </xdr:from>
    <xdr:to>
      <xdr:col>95</xdr:col>
      <xdr:colOff>6569</xdr:colOff>
      <xdr:row>75</xdr:row>
      <xdr:rowOff>4571</xdr:rowOff>
    </xdr:to>
    <xdr:cxnSp macro="">
      <xdr:nvCxnSpPr>
        <xdr:cNvPr id="712" name="Straight Arrow Connector 711">
          <a:extLst>
            <a:ext uri="{FF2B5EF4-FFF2-40B4-BE49-F238E27FC236}">
              <a16:creationId xmlns:a16="http://schemas.microsoft.com/office/drawing/2014/main" id="{1A34CAC7-F58C-42BF-B3C3-2E215FB7DE40}"/>
            </a:ext>
          </a:extLst>
        </xdr:cNvPr>
        <xdr:cNvCxnSpPr/>
      </xdr:nvCxnSpPr>
      <xdr:spPr>
        <a:xfrm flipV="1">
          <a:off x="35058569" y="11924483"/>
          <a:ext cx="0" cy="22446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170792</xdr:colOff>
      <xdr:row>60</xdr:row>
      <xdr:rowOff>152372</xdr:rowOff>
    </xdr:from>
    <xdr:to>
      <xdr:col>105</xdr:col>
      <xdr:colOff>190500</xdr:colOff>
      <xdr:row>87</xdr:row>
      <xdr:rowOff>104775</xdr:rowOff>
    </xdr:to>
    <xdr:cxnSp macro="">
      <xdr:nvCxnSpPr>
        <xdr:cNvPr id="713" name="Straight Connector 712">
          <a:extLst>
            <a:ext uri="{FF2B5EF4-FFF2-40B4-BE49-F238E27FC236}">
              <a16:creationId xmlns:a16="http://schemas.microsoft.com/office/drawing/2014/main" id="{F154C94E-C13D-47BC-BCB2-184EB86D9755}"/>
            </a:ext>
          </a:extLst>
        </xdr:cNvPr>
        <xdr:cNvCxnSpPr/>
      </xdr:nvCxnSpPr>
      <xdr:spPr>
        <a:xfrm>
          <a:off x="39032792" y="9867872"/>
          <a:ext cx="19708" cy="4324378"/>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312170</xdr:colOff>
      <xdr:row>77</xdr:row>
      <xdr:rowOff>123383</xdr:rowOff>
    </xdr:from>
    <xdr:to>
      <xdr:col>89</xdr:col>
      <xdr:colOff>279325</xdr:colOff>
      <xdr:row>80</xdr:row>
      <xdr:rowOff>64261</xdr:rowOff>
    </xdr:to>
    <xdr:sp macro="" textlink="">
      <xdr:nvSpPr>
        <xdr:cNvPr id="714" name="TextBox 713">
          <a:extLst>
            <a:ext uri="{FF2B5EF4-FFF2-40B4-BE49-F238E27FC236}">
              <a16:creationId xmlns:a16="http://schemas.microsoft.com/office/drawing/2014/main" id="{CF81E4AA-E273-4685-8127-808CF20D2B11}"/>
            </a:ext>
          </a:extLst>
        </xdr:cNvPr>
        <xdr:cNvSpPr txBox="1"/>
      </xdr:nvSpPr>
      <xdr:spPr>
        <a:xfrm>
          <a:off x="35654061" y="13450100"/>
          <a:ext cx="1110155" cy="446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EDR </a:t>
          </a:r>
        </a:p>
        <a:p>
          <a:r>
            <a:rPr lang="en-US" sz="900" b="1">
              <a:latin typeface="Arial" panose="020B0604020202020204" pitchFamily="34" charset="0"/>
              <a:cs typeface="Arial" panose="020B0604020202020204" pitchFamily="34" charset="0"/>
            </a:rPr>
            <a:t>sampling</a:t>
          </a:r>
          <a:r>
            <a:rPr lang="en-US" sz="900" b="1" baseline="0">
              <a:latin typeface="Arial" panose="020B0604020202020204" pitchFamily="34" charset="0"/>
              <a:cs typeface="Arial" panose="020B0604020202020204" pitchFamily="34" charset="0"/>
            </a:rPr>
            <a:t> data</a:t>
          </a:r>
          <a:endParaRPr lang="en-US" sz="900" b="1">
            <a:latin typeface="Arial" panose="020B0604020202020204" pitchFamily="34" charset="0"/>
            <a:cs typeface="Arial" panose="020B0604020202020204" pitchFamily="34" charset="0"/>
          </a:endParaRPr>
        </a:p>
      </xdr:txBody>
    </xdr:sp>
    <xdr:clientData/>
  </xdr:twoCellAnchor>
  <xdr:twoCellAnchor>
    <xdr:from>
      <xdr:col>105</xdr:col>
      <xdr:colOff>177362</xdr:colOff>
      <xdr:row>77</xdr:row>
      <xdr:rowOff>105958</xdr:rowOff>
    </xdr:from>
    <xdr:to>
      <xdr:col>105</xdr:col>
      <xdr:colOff>177362</xdr:colOff>
      <xdr:row>79</xdr:row>
      <xdr:rowOff>6570</xdr:rowOff>
    </xdr:to>
    <xdr:cxnSp macro="">
      <xdr:nvCxnSpPr>
        <xdr:cNvPr id="715" name="Straight Arrow Connector 714">
          <a:extLst>
            <a:ext uri="{FF2B5EF4-FFF2-40B4-BE49-F238E27FC236}">
              <a16:creationId xmlns:a16="http://schemas.microsoft.com/office/drawing/2014/main" id="{AADB5D15-F2EA-4194-BF0E-2D9B2783E5B6}"/>
            </a:ext>
          </a:extLst>
        </xdr:cNvPr>
        <xdr:cNvCxnSpPr/>
      </xdr:nvCxnSpPr>
      <xdr:spPr>
        <a:xfrm flipV="1">
          <a:off x="39039362" y="12574183"/>
          <a:ext cx="0" cy="224462"/>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113410</xdr:colOff>
      <xdr:row>79</xdr:row>
      <xdr:rowOff>167319</xdr:rowOff>
    </xdr:from>
    <xdr:to>
      <xdr:col>100</xdr:col>
      <xdr:colOff>169302</xdr:colOff>
      <xdr:row>79</xdr:row>
      <xdr:rowOff>168988</xdr:rowOff>
    </xdr:to>
    <xdr:cxnSp macro="">
      <xdr:nvCxnSpPr>
        <xdr:cNvPr id="717" name="Straight Arrow Connector 716">
          <a:extLst>
            <a:ext uri="{FF2B5EF4-FFF2-40B4-BE49-F238E27FC236}">
              <a16:creationId xmlns:a16="http://schemas.microsoft.com/office/drawing/2014/main" id="{E5C3ED1A-0228-4804-A3E2-BA7EA082F6D7}"/>
            </a:ext>
          </a:extLst>
        </xdr:cNvPr>
        <xdr:cNvCxnSpPr/>
      </xdr:nvCxnSpPr>
      <xdr:spPr>
        <a:xfrm>
          <a:off x="37741301" y="13825341"/>
          <a:ext cx="1960892" cy="1669"/>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1403</xdr:colOff>
      <xdr:row>78</xdr:row>
      <xdr:rowOff>148182</xdr:rowOff>
    </xdr:from>
    <xdr:to>
      <xdr:col>99</xdr:col>
      <xdr:colOff>285539</xdr:colOff>
      <xdr:row>80</xdr:row>
      <xdr:rowOff>37052</xdr:rowOff>
    </xdr:to>
    <xdr:sp macro="" textlink="">
      <xdr:nvSpPr>
        <xdr:cNvPr id="718" name="TextBox 717">
          <a:extLst>
            <a:ext uri="{FF2B5EF4-FFF2-40B4-BE49-F238E27FC236}">
              <a16:creationId xmlns:a16="http://schemas.microsoft.com/office/drawing/2014/main" id="{20BDA9AF-4511-4D17-B0D9-6E91C9C478BC}"/>
            </a:ext>
          </a:extLst>
        </xdr:cNvPr>
        <xdr:cNvSpPr txBox="1"/>
      </xdr:nvSpPr>
      <xdr:spPr>
        <a:xfrm>
          <a:off x="38010294" y="13640552"/>
          <a:ext cx="1427136" cy="228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104</xdr:col>
      <xdr:colOff>7723</xdr:colOff>
      <xdr:row>75</xdr:row>
      <xdr:rowOff>57951</xdr:rowOff>
    </xdr:from>
    <xdr:to>
      <xdr:col>105</xdr:col>
      <xdr:colOff>3340</xdr:colOff>
      <xdr:row>75</xdr:row>
      <xdr:rowOff>59211</xdr:rowOff>
    </xdr:to>
    <xdr:cxnSp macro="">
      <xdr:nvCxnSpPr>
        <xdr:cNvPr id="719" name="Straight Arrow Connector 718">
          <a:extLst>
            <a:ext uri="{FF2B5EF4-FFF2-40B4-BE49-F238E27FC236}">
              <a16:creationId xmlns:a16="http://schemas.microsoft.com/office/drawing/2014/main" id="{4A27DFA0-B917-43EF-937D-C2704C865083}"/>
            </a:ext>
          </a:extLst>
        </xdr:cNvPr>
        <xdr:cNvCxnSpPr/>
      </xdr:nvCxnSpPr>
      <xdr:spPr>
        <a:xfrm flipV="1">
          <a:off x="38488723" y="12202326"/>
          <a:ext cx="376617" cy="1260"/>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85942</xdr:colOff>
      <xdr:row>75</xdr:row>
      <xdr:rowOff>56239</xdr:rowOff>
    </xdr:from>
    <xdr:to>
      <xdr:col>105</xdr:col>
      <xdr:colOff>60199</xdr:colOff>
      <xdr:row>76</xdr:row>
      <xdr:rowOff>102796</xdr:rowOff>
    </xdr:to>
    <xdr:sp macro="" textlink="">
      <xdr:nvSpPr>
        <xdr:cNvPr id="720" name="TextBox 719">
          <a:extLst>
            <a:ext uri="{FF2B5EF4-FFF2-40B4-BE49-F238E27FC236}">
              <a16:creationId xmlns:a16="http://schemas.microsoft.com/office/drawing/2014/main" id="{15FA1A81-9BE6-4CD7-BB62-CD6625F0ADE7}"/>
            </a:ext>
          </a:extLst>
        </xdr:cNvPr>
        <xdr:cNvSpPr txBox="1"/>
      </xdr:nvSpPr>
      <xdr:spPr>
        <a:xfrm>
          <a:off x="37423942" y="12200614"/>
          <a:ext cx="1498257" cy="2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CAN msg periodic</a:t>
          </a:r>
          <a:r>
            <a:rPr lang="en-US" sz="900" i="1" baseline="0">
              <a:solidFill>
                <a:srgbClr val="0000FF"/>
              </a:solidFill>
              <a:latin typeface="Arial" panose="020B0604020202020204" pitchFamily="34" charset="0"/>
              <a:cs typeface="Arial" panose="020B0604020202020204" pitchFamily="34" charset="0"/>
            </a:rPr>
            <a:t> 100ms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105</xdr:col>
      <xdr:colOff>14653</xdr:colOff>
      <xdr:row>75</xdr:row>
      <xdr:rowOff>21981</xdr:rowOff>
    </xdr:from>
    <xdr:to>
      <xdr:col>105</xdr:col>
      <xdr:colOff>160734</xdr:colOff>
      <xdr:row>78</xdr:row>
      <xdr:rowOff>107156</xdr:rowOff>
    </xdr:to>
    <xdr:cxnSp macro="">
      <xdr:nvCxnSpPr>
        <xdr:cNvPr id="723" name="Straight Arrow Connector 722">
          <a:extLst>
            <a:ext uri="{FF2B5EF4-FFF2-40B4-BE49-F238E27FC236}">
              <a16:creationId xmlns:a16="http://schemas.microsoft.com/office/drawing/2014/main" id="{B5D2F6C7-FF5A-462E-823C-5F270AD0E431}"/>
            </a:ext>
          </a:extLst>
        </xdr:cNvPr>
        <xdr:cNvCxnSpPr/>
      </xdr:nvCxnSpPr>
      <xdr:spPr>
        <a:xfrm>
          <a:off x="38876653" y="12166356"/>
          <a:ext cx="146081" cy="570950"/>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14653</xdr:colOff>
      <xdr:row>75</xdr:row>
      <xdr:rowOff>14654</xdr:rowOff>
    </xdr:from>
    <xdr:to>
      <xdr:col>95</xdr:col>
      <xdr:colOff>131884</xdr:colOff>
      <xdr:row>78</xdr:row>
      <xdr:rowOff>87923</xdr:rowOff>
    </xdr:to>
    <xdr:cxnSp macro="">
      <xdr:nvCxnSpPr>
        <xdr:cNvPr id="724" name="Straight Arrow Connector 723">
          <a:extLst>
            <a:ext uri="{FF2B5EF4-FFF2-40B4-BE49-F238E27FC236}">
              <a16:creationId xmlns:a16="http://schemas.microsoft.com/office/drawing/2014/main" id="{B40769B3-73C0-4029-AF36-4F6F67B7C69A}"/>
            </a:ext>
          </a:extLst>
        </xdr:cNvPr>
        <xdr:cNvCxnSpPr/>
      </xdr:nvCxnSpPr>
      <xdr:spPr>
        <a:xfrm>
          <a:off x="35066653" y="12159029"/>
          <a:ext cx="117231" cy="559044"/>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380999</xdr:colOff>
      <xdr:row>75</xdr:row>
      <xdr:rowOff>7327</xdr:rowOff>
    </xdr:from>
    <xdr:to>
      <xdr:col>92</xdr:col>
      <xdr:colOff>117230</xdr:colOff>
      <xdr:row>78</xdr:row>
      <xdr:rowOff>80596</xdr:rowOff>
    </xdr:to>
    <xdr:cxnSp macro="">
      <xdr:nvCxnSpPr>
        <xdr:cNvPr id="725" name="Straight Arrow Connector 724">
          <a:extLst>
            <a:ext uri="{FF2B5EF4-FFF2-40B4-BE49-F238E27FC236}">
              <a16:creationId xmlns:a16="http://schemas.microsoft.com/office/drawing/2014/main" id="{D902EA1A-7AC0-4C77-A01B-634C1F23D978}"/>
            </a:ext>
          </a:extLst>
        </xdr:cNvPr>
        <xdr:cNvCxnSpPr/>
      </xdr:nvCxnSpPr>
      <xdr:spPr>
        <a:xfrm>
          <a:off x="33908999" y="12151702"/>
          <a:ext cx="117231" cy="559044"/>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7326</xdr:colOff>
      <xdr:row>75</xdr:row>
      <xdr:rowOff>14654</xdr:rowOff>
    </xdr:from>
    <xdr:to>
      <xdr:col>100</xdr:col>
      <xdr:colOff>124557</xdr:colOff>
      <xdr:row>78</xdr:row>
      <xdr:rowOff>87923</xdr:rowOff>
    </xdr:to>
    <xdr:cxnSp macro="">
      <xdr:nvCxnSpPr>
        <xdr:cNvPr id="726" name="Straight Arrow Connector 725">
          <a:extLst>
            <a:ext uri="{FF2B5EF4-FFF2-40B4-BE49-F238E27FC236}">
              <a16:creationId xmlns:a16="http://schemas.microsoft.com/office/drawing/2014/main" id="{6DEA0B27-59E5-425E-AC9A-D0AB9044D63F}"/>
            </a:ext>
          </a:extLst>
        </xdr:cNvPr>
        <xdr:cNvCxnSpPr/>
      </xdr:nvCxnSpPr>
      <xdr:spPr>
        <a:xfrm>
          <a:off x="36964326" y="12159029"/>
          <a:ext cx="117231" cy="559044"/>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118614</xdr:colOff>
      <xdr:row>80</xdr:row>
      <xdr:rowOff>147193</xdr:rowOff>
    </xdr:from>
    <xdr:to>
      <xdr:col>105</xdr:col>
      <xdr:colOff>184912</xdr:colOff>
      <xdr:row>80</xdr:row>
      <xdr:rowOff>150962</xdr:rowOff>
    </xdr:to>
    <xdr:cxnSp macro="">
      <xdr:nvCxnSpPr>
        <xdr:cNvPr id="727" name="Straight Arrow Connector 726">
          <a:extLst>
            <a:ext uri="{FF2B5EF4-FFF2-40B4-BE49-F238E27FC236}">
              <a16:creationId xmlns:a16="http://schemas.microsoft.com/office/drawing/2014/main" id="{7959D27D-4070-4D6A-808F-DAD0B8C55B45}"/>
            </a:ext>
          </a:extLst>
        </xdr:cNvPr>
        <xdr:cNvCxnSpPr/>
      </xdr:nvCxnSpPr>
      <xdr:spPr>
        <a:xfrm flipV="1">
          <a:off x="34027614" y="13101193"/>
          <a:ext cx="5019298" cy="3769"/>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131893</xdr:colOff>
      <xdr:row>79</xdr:row>
      <xdr:rowOff>139936</xdr:rowOff>
    </xdr:from>
    <xdr:to>
      <xdr:col>103</xdr:col>
      <xdr:colOff>58614</xdr:colOff>
      <xdr:row>81</xdr:row>
      <xdr:rowOff>14013</xdr:rowOff>
    </xdr:to>
    <xdr:sp macro="" textlink="">
      <xdr:nvSpPr>
        <xdr:cNvPr id="729" name="TextBox 728">
          <a:extLst>
            <a:ext uri="{FF2B5EF4-FFF2-40B4-BE49-F238E27FC236}">
              <a16:creationId xmlns:a16="http://schemas.microsoft.com/office/drawing/2014/main" id="{BECEA52F-EDEE-4FB9-A2DF-24F1B08CA5F5}"/>
            </a:ext>
          </a:extLst>
        </xdr:cNvPr>
        <xdr:cNvSpPr txBox="1"/>
      </xdr:nvSpPr>
      <xdr:spPr>
        <a:xfrm>
          <a:off x="35945893" y="12932011"/>
          <a:ext cx="2212721" cy="197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1">
              <a:solidFill>
                <a:srgbClr val="0000FF"/>
              </a:solidFill>
              <a:latin typeface="Arial" panose="020B0604020202020204" pitchFamily="34" charset="0"/>
              <a:cs typeface="Arial" panose="020B0604020202020204" pitchFamily="34" charset="0"/>
            </a:rPr>
            <a:t>EDR</a:t>
          </a:r>
          <a:r>
            <a:rPr lang="en-US" sz="900" b="0" i="1" baseline="0">
              <a:solidFill>
                <a:srgbClr val="0000FF"/>
              </a:solidFill>
              <a:latin typeface="Arial" panose="020B0604020202020204" pitchFamily="34" charset="0"/>
              <a:cs typeface="Arial" panose="020B0604020202020204" pitchFamily="34" charset="0"/>
            </a:rPr>
            <a:t> COM data capturing time 5000 ms </a:t>
          </a:r>
          <a:endParaRPr lang="en-US" sz="900" b="0" i="1">
            <a:solidFill>
              <a:srgbClr val="0000FF"/>
            </a:solidFill>
            <a:latin typeface="Arial" panose="020B0604020202020204" pitchFamily="34" charset="0"/>
            <a:cs typeface="Arial" panose="020B0604020202020204" pitchFamily="34" charset="0"/>
          </a:endParaRPr>
        </a:p>
      </xdr:txBody>
    </xdr:sp>
    <xdr:clientData/>
  </xdr:twoCellAnchor>
  <xdr:twoCellAnchor>
    <xdr:from>
      <xdr:col>105</xdr:col>
      <xdr:colOff>375986</xdr:colOff>
      <xdr:row>71</xdr:row>
      <xdr:rowOff>22412</xdr:rowOff>
    </xdr:from>
    <xdr:to>
      <xdr:col>106</xdr:col>
      <xdr:colOff>429</xdr:colOff>
      <xdr:row>79</xdr:row>
      <xdr:rowOff>87086</xdr:rowOff>
    </xdr:to>
    <xdr:cxnSp macro="">
      <xdr:nvCxnSpPr>
        <xdr:cNvPr id="730" name="Straight Connector 729">
          <a:extLst>
            <a:ext uri="{FF2B5EF4-FFF2-40B4-BE49-F238E27FC236}">
              <a16:creationId xmlns:a16="http://schemas.microsoft.com/office/drawing/2014/main" id="{FD17F965-9BB9-476F-AC6B-2F4E0413964C}"/>
            </a:ext>
          </a:extLst>
        </xdr:cNvPr>
        <xdr:cNvCxnSpPr/>
      </xdr:nvCxnSpPr>
      <xdr:spPr>
        <a:xfrm>
          <a:off x="39237986" y="11519087"/>
          <a:ext cx="5443" cy="1360074"/>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161192</xdr:colOff>
      <xdr:row>75</xdr:row>
      <xdr:rowOff>96510</xdr:rowOff>
    </xdr:from>
    <xdr:to>
      <xdr:col>106</xdr:col>
      <xdr:colOff>5149</xdr:colOff>
      <xdr:row>75</xdr:row>
      <xdr:rowOff>97824</xdr:rowOff>
    </xdr:to>
    <xdr:cxnSp macro="">
      <xdr:nvCxnSpPr>
        <xdr:cNvPr id="731" name="Straight Arrow Connector 730">
          <a:extLst>
            <a:ext uri="{FF2B5EF4-FFF2-40B4-BE49-F238E27FC236}">
              <a16:creationId xmlns:a16="http://schemas.microsoft.com/office/drawing/2014/main" id="{91B601D9-3667-4C56-B6C2-22357996130F}"/>
            </a:ext>
          </a:extLst>
        </xdr:cNvPr>
        <xdr:cNvCxnSpPr/>
      </xdr:nvCxnSpPr>
      <xdr:spPr>
        <a:xfrm>
          <a:off x="39023192" y="12240885"/>
          <a:ext cx="224957" cy="1314"/>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26275</xdr:colOff>
      <xdr:row>75</xdr:row>
      <xdr:rowOff>151087</xdr:rowOff>
    </xdr:from>
    <xdr:to>
      <xdr:col>109</xdr:col>
      <xdr:colOff>269326</xdr:colOff>
      <xdr:row>78</xdr:row>
      <xdr:rowOff>16329</xdr:rowOff>
    </xdr:to>
    <xdr:sp macro="" textlink="">
      <xdr:nvSpPr>
        <xdr:cNvPr id="732" name="Callout: Line 731">
          <a:extLst>
            <a:ext uri="{FF2B5EF4-FFF2-40B4-BE49-F238E27FC236}">
              <a16:creationId xmlns:a16="http://schemas.microsoft.com/office/drawing/2014/main" id="{9DE58ED8-196B-4542-BC9A-A7D1A0600628}"/>
            </a:ext>
          </a:extLst>
        </xdr:cNvPr>
        <xdr:cNvSpPr/>
      </xdr:nvSpPr>
      <xdr:spPr>
        <a:xfrm>
          <a:off x="39269275" y="12295462"/>
          <a:ext cx="1386051" cy="351017"/>
        </a:xfrm>
        <a:prstGeom prst="borderCallout1">
          <a:avLst>
            <a:gd name="adj1" fmla="val 55133"/>
            <a:gd name="adj2" fmla="val -604"/>
            <a:gd name="adj3" fmla="val -11340"/>
            <a:gd name="adj4" fmla="val -9090"/>
          </a:avLst>
        </a:prstGeom>
        <a:noFill/>
        <a:ln>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00FF"/>
              </a:solidFill>
              <a:latin typeface="Arial" panose="020B0604020202020204" pitchFamily="34" charset="0"/>
              <a:cs typeface="Arial" panose="020B0604020202020204" pitchFamily="34" charset="0"/>
            </a:rPr>
            <a:t>Greater than receive</a:t>
          </a:r>
          <a:r>
            <a:rPr lang="en-US" sz="900" baseline="0">
              <a:solidFill>
                <a:srgbClr val="0000FF"/>
              </a:solidFill>
              <a:latin typeface="Arial" panose="020B0604020202020204" pitchFamily="34" charset="0"/>
              <a:cs typeface="Arial" panose="020B0604020202020204" pitchFamily="34" charset="0"/>
            </a:rPr>
            <a:t> update MAX time</a:t>
          </a:r>
          <a:endParaRPr lang="en-US" sz="900">
            <a:solidFill>
              <a:srgbClr val="0000FF"/>
            </a:solidFill>
            <a:latin typeface="Arial" panose="020B0604020202020204" pitchFamily="34" charset="0"/>
            <a:cs typeface="Arial" panose="020B0604020202020204" pitchFamily="34" charset="0"/>
          </a:endParaRPr>
        </a:p>
      </xdr:txBody>
    </xdr:sp>
    <xdr:clientData/>
  </xdr:twoCellAnchor>
  <xdr:twoCellAnchor>
    <xdr:from>
      <xdr:col>105</xdr:col>
      <xdr:colOff>77392</xdr:colOff>
      <xdr:row>77</xdr:row>
      <xdr:rowOff>29766</xdr:rowOff>
    </xdr:from>
    <xdr:to>
      <xdr:col>109</xdr:col>
      <xdr:colOff>118118</xdr:colOff>
      <xdr:row>81</xdr:row>
      <xdr:rowOff>72839</xdr:rowOff>
    </xdr:to>
    <xdr:grpSp>
      <xdr:nvGrpSpPr>
        <xdr:cNvPr id="735" name="Group 734">
          <a:extLst>
            <a:ext uri="{FF2B5EF4-FFF2-40B4-BE49-F238E27FC236}">
              <a16:creationId xmlns:a16="http://schemas.microsoft.com/office/drawing/2014/main" id="{57BDC9F1-ADED-4B0B-8C68-D5D91CBBD81D}"/>
            </a:ext>
          </a:extLst>
        </xdr:cNvPr>
        <xdr:cNvGrpSpPr/>
      </xdr:nvGrpSpPr>
      <xdr:grpSpPr>
        <a:xfrm>
          <a:off x="43541872" y="13326666"/>
          <a:ext cx="1595206" cy="698393"/>
          <a:chOff x="30027564" y="13209985"/>
          <a:chExt cx="1564726" cy="709823"/>
        </a:xfrm>
      </xdr:grpSpPr>
      <xdr:sp macro="" textlink="">
        <xdr:nvSpPr>
          <xdr:cNvPr id="736" name="Oval 735">
            <a:extLst>
              <a:ext uri="{FF2B5EF4-FFF2-40B4-BE49-F238E27FC236}">
                <a16:creationId xmlns:a16="http://schemas.microsoft.com/office/drawing/2014/main" id="{84D5B618-6A57-4C78-8CEC-0CE9660961B1}"/>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737" name="Callout: Line 736">
            <a:extLst>
              <a:ext uri="{FF2B5EF4-FFF2-40B4-BE49-F238E27FC236}">
                <a16:creationId xmlns:a16="http://schemas.microsoft.com/office/drawing/2014/main" id="{B79F914B-4A86-41A5-BC07-8059827BCEE0}"/>
              </a:ext>
            </a:extLst>
          </xdr:cNvPr>
          <xdr:cNvSpPr/>
        </xdr:nvSpPr>
        <xdr:spPr>
          <a:xfrm>
            <a:off x="30360937" y="13537406"/>
            <a:ext cx="1231353" cy="382402"/>
          </a:xfrm>
          <a:prstGeom prst="borderCallout1">
            <a:avLst>
              <a:gd name="adj1" fmla="val 48266"/>
              <a:gd name="adj2" fmla="val -604"/>
              <a:gd name="adj3" fmla="val 6342"/>
              <a:gd name="adj4" fmla="val -14745"/>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unobtained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100</xdr:col>
      <xdr:colOff>41673</xdr:colOff>
      <xdr:row>76</xdr:row>
      <xdr:rowOff>71438</xdr:rowOff>
    </xdr:from>
    <xdr:to>
      <xdr:col>104</xdr:col>
      <xdr:colOff>130024</xdr:colOff>
      <xdr:row>79</xdr:row>
      <xdr:rowOff>100301</xdr:rowOff>
    </xdr:to>
    <xdr:grpSp>
      <xdr:nvGrpSpPr>
        <xdr:cNvPr id="738" name="Group 737">
          <a:extLst>
            <a:ext uri="{FF2B5EF4-FFF2-40B4-BE49-F238E27FC236}">
              <a16:creationId xmlns:a16="http://schemas.microsoft.com/office/drawing/2014/main" id="{C0D805A7-DE7B-4586-9E53-BA6139D2F36B}"/>
            </a:ext>
          </a:extLst>
        </xdr:cNvPr>
        <xdr:cNvGrpSpPr/>
      </xdr:nvGrpSpPr>
      <xdr:grpSpPr>
        <a:xfrm>
          <a:off x="41563053" y="13208318"/>
          <a:ext cx="1642831" cy="508923"/>
          <a:chOff x="30027564" y="13055203"/>
          <a:chExt cx="1612351" cy="511067"/>
        </a:xfrm>
      </xdr:grpSpPr>
      <xdr:sp macro="" textlink="">
        <xdr:nvSpPr>
          <xdr:cNvPr id="739" name="Oval 738">
            <a:extLst>
              <a:ext uri="{FF2B5EF4-FFF2-40B4-BE49-F238E27FC236}">
                <a16:creationId xmlns:a16="http://schemas.microsoft.com/office/drawing/2014/main" id="{0139A5C3-2030-4B32-8164-F79677919FBB}"/>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740" name="Callout: Line 739">
            <a:extLst>
              <a:ext uri="{FF2B5EF4-FFF2-40B4-BE49-F238E27FC236}">
                <a16:creationId xmlns:a16="http://schemas.microsoft.com/office/drawing/2014/main" id="{4435E50C-E502-4E0E-88F2-1E6456696AB1}"/>
              </a:ext>
            </a:extLst>
          </xdr:cNvPr>
          <xdr:cNvSpPr/>
        </xdr:nvSpPr>
        <xdr:spPr>
          <a:xfrm>
            <a:off x="30408562" y="13055203"/>
            <a:ext cx="1231353" cy="382402"/>
          </a:xfrm>
          <a:prstGeom prst="borderCallout1">
            <a:avLst>
              <a:gd name="adj1" fmla="val 48266"/>
              <a:gd name="adj2" fmla="val -604"/>
              <a:gd name="adj3" fmla="val 70170"/>
              <a:gd name="adj4" fmla="val -11844"/>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valid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95</xdr:col>
      <xdr:colOff>41673</xdr:colOff>
      <xdr:row>76</xdr:row>
      <xdr:rowOff>17860</xdr:rowOff>
    </xdr:from>
    <xdr:to>
      <xdr:col>99</xdr:col>
      <xdr:colOff>88352</xdr:colOff>
      <xdr:row>79</xdr:row>
      <xdr:rowOff>76489</xdr:rowOff>
    </xdr:to>
    <xdr:grpSp>
      <xdr:nvGrpSpPr>
        <xdr:cNvPr id="741" name="Group 740">
          <a:extLst>
            <a:ext uri="{FF2B5EF4-FFF2-40B4-BE49-F238E27FC236}">
              <a16:creationId xmlns:a16="http://schemas.microsoft.com/office/drawing/2014/main" id="{A390F748-5425-40AF-B35B-1CA8A38D958D}"/>
            </a:ext>
          </a:extLst>
        </xdr:cNvPr>
        <xdr:cNvGrpSpPr/>
      </xdr:nvGrpSpPr>
      <xdr:grpSpPr>
        <a:xfrm>
          <a:off x="39619953" y="13154740"/>
          <a:ext cx="1601159" cy="538689"/>
          <a:chOff x="30027564" y="13025437"/>
          <a:chExt cx="1570679" cy="540833"/>
        </a:xfrm>
      </xdr:grpSpPr>
      <xdr:sp macro="" textlink="">
        <xdr:nvSpPr>
          <xdr:cNvPr id="742" name="Oval 741">
            <a:extLst>
              <a:ext uri="{FF2B5EF4-FFF2-40B4-BE49-F238E27FC236}">
                <a16:creationId xmlns:a16="http://schemas.microsoft.com/office/drawing/2014/main" id="{225AF031-AE3B-44F7-A730-13F14646C5A2}"/>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743" name="Callout: Line 742">
            <a:extLst>
              <a:ext uri="{FF2B5EF4-FFF2-40B4-BE49-F238E27FC236}">
                <a16:creationId xmlns:a16="http://schemas.microsoft.com/office/drawing/2014/main" id="{7C753E7B-57F0-4D78-885B-1C480BC112E2}"/>
              </a:ext>
            </a:extLst>
          </xdr:cNvPr>
          <xdr:cNvSpPr/>
        </xdr:nvSpPr>
        <xdr:spPr>
          <a:xfrm>
            <a:off x="30366890" y="13025437"/>
            <a:ext cx="1231353" cy="382402"/>
          </a:xfrm>
          <a:prstGeom prst="borderCallout1">
            <a:avLst>
              <a:gd name="adj1" fmla="val 48266"/>
              <a:gd name="adj2" fmla="val -604"/>
              <a:gd name="adj3" fmla="val 70170"/>
              <a:gd name="adj4" fmla="val -9910"/>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valid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88</xdr:col>
      <xdr:colOff>250030</xdr:colOff>
      <xdr:row>77</xdr:row>
      <xdr:rowOff>35719</xdr:rowOff>
    </xdr:from>
    <xdr:to>
      <xdr:col>92</xdr:col>
      <xdr:colOff>220266</xdr:colOff>
      <xdr:row>82</xdr:row>
      <xdr:rowOff>66886</xdr:rowOff>
    </xdr:to>
    <xdr:grpSp>
      <xdr:nvGrpSpPr>
        <xdr:cNvPr id="744" name="Group 743">
          <a:extLst>
            <a:ext uri="{FF2B5EF4-FFF2-40B4-BE49-F238E27FC236}">
              <a16:creationId xmlns:a16="http://schemas.microsoft.com/office/drawing/2014/main" id="{E9BEF825-CE94-495D-83C9-A223E211EEAC}"/>
            </a:ext>
          </a:extLst>
        </xdr:cNvPr>
        <xdr:cNvGrpSpPr/>
      </xdr:nvGrpSpPr>
      <xdr:grpSpPr>
        <a:xfrm>
          <a:off x="37107970" y="13332619"/>
          <a:ext cx="1524716" cy="846507"/>
          <a:chOff x="28753593" y="13209985"/>
          <a:chExt cx="1494236" cy="858651"/>
        </a:xfrm>
      </xdr:grpSpPr>
      <xdr:sp macro="" textlink="">
        <xdr:nvSpPr>
          <xdr:cNvPr id="745" name="Oval 744">
            <a:extLst>
              <a:ext uri="{FF2B5EF4-FFF2-40B4-BE49-F238E27FC236}">
                <a16:creationId xmlns:a16="http://schemas.microsoft.com/office/drawing/2014/main" id="{7D69307E-3E20-4D21-B3A1-743B13504006}"/>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746" name="Callout: Line 745">
            <a:extLst>
              <a:ext uri="{FF2B5EF4-FFF2-40B4-BE49-F238E27FC236}">
                <a16:creationId xmlns:a16="http://schemas.microsoft.com/office/drawing/2014/main" id="{137E7868-C66C-48AC-AC91-858E03E6DE2E}"/>
              </a:ext>
            </a:extLst>
          </xdr:cNvPr>
          <xdr:cNvSpPr/>
        </xdr:nvSpPr>
        <xdr:spPr>
          <a:xfrm>
            <a:off x="28753593" y="13686234"/>
            <a:ext cx="1231353" cy="382402"/>
          </a:xfrm>
          <a:prstGeom prst="borderCallout1">
            <a:avLst>
              <a:gd name="adj1" fmla="val 6"/>
              <a:gd name="adj2" fmla="val 99473"/>
              <a:gd name="adj3" fmla="val -38804"/>
              <a:gd name="adj4" fmla="val 108538"/>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unobtained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47</xdr:col>
      <xdr:colOff>214396</xdr:colOff>
      <xdr:row>126</xdr:row>
      <xdr:rowOff>102025</xdr:rowOff>
    </xdr:from>
    <xdr:to>
      <xdr:col>57</xdr:col>
      <xdr:colOff>294938</xdr:colOff>
      <xdr:row>130</xdr:row>
      <xdr:rowOff>110863</xdr:rowOff>
    </xdr:to>
    <xdr:sp macro="" textlink="">
      <xdr:nvSpPr>
        <xdr:cNvPr id="749" name="Speech Bubble: Rectangle 748">
          <a:extLst>
            <a:ext uri="{FF2B5EF4-FFF2-40B4-BE49-F238E27FC236}">
              <a16:creationId xmlns:a16="http://schemas.microsoft.com/office/drawing/2014/main" id="{E1572080-906E-4EF7-BB34-32CC4DCCC210}"/>
            </a:ext>
          </a:extLst>
        </xdr:cNvPr>
        <xdr:cNvSpPr/>
      </xdr:nvSpPr>
      <xdr:spPr>
        <a:xfrm>
          <a:off x="20701310" y="32878911"/>
          <a:ext cx="2747542" cy="661981"/>
        </a:xfrm>
        <a:prstGeom prst="wedgeRectCallout">
          <a:avLst>
            <a:gd name="adj1" fmla="val 4779"/>
            <a:gd name="adj2" fmla="val -88744"/>
          </a:avLst>
        </a:prstGeom>
        <a:solidFill>
          <a:schemeClr val="accent1">
            <a:lumMod val="20000"/>
            <a:lumOff val="8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900">
              <a:solidFill>
                <a:schemeClr val="tx1"/>
              </a:solidFill>
              <a:effectLst/>
              <a:latin typeface="Arial" panose="020B0604020202020204" pitchFamily="34" charset="0"/>
              <a:ea typeface="+mn-ea"/>
              <a:cs typeface="Arial" panose="020B0604020202020204" pitchFamily="34" charset="0"/>
            </a:rPr>
            <a:t>Send</a:t>
          </a:r>
          <a:r>
            <a:rPr lang="en-US" sz="900" baseline="0">
              <a:solidFill>
                <a:schemeClr val="tx1"/>
              </a:solidFill>
              <a:effectLst/>
              <a:latin typeface="Arial" panose="020B0604020202020204" pitchFamily="34" charset="0"/>
              <a:ea typeface="+mn-ea"/>
              <a:cs typeface="Arial" panose="020B0604020202020204" pitchFamily="34" charset="0"/>
            </a:rPr>
            <a:t> DSM: ($22 $D901, $22 $D911, $22 $D921)</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1: Valid Data</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2: Empty</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3: Empty</a:t>
          </a:r>
          <a:endParaRPr lang="en-US" sz="900">
            <a:solidFill>
              <a:schemeClr val="tx1"/>
            </a:solidFill>
            <a:effectLst/>
            <a:latin typeface="Arial" panose="020B0604020202020204" pitchFamily="34" charset="0"/>
            <a:cs typeface="Arial" panose="020B0604020202020204" pitchFamily="34" charset="0"/>
          </a:endParaRPr>
        </a:p>
        <a:p>
          <a:pPr algn="l"/>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31</xdr:col>
      <xdr:colOff>0</xdr:colOff>
      <xdr:row>114</xdr:row>
      <xdr:rowOff>114245</xdr:rowOff>
    </xdr:from>
    <xdr:to>
      <xdr:col>31</xdr:col>
      <xdr:colOff>0</xdr:colOff>
      <xdr:row>116</xdr:row>
      <xdr:rowOff>14858</xdr:rowOff>
    </xdr:to>
    <xdr:cxnSp macro="">
      <xdr:nvCxnSpPr>
        <xdr:cNvPr id="750" name="Straight Arrow Connector 749">
          <a:extLst>
            <a:ext uri="{FF2B5EF4-FFF2-40B4-BE49-F238E27FC236}">
              <a16:creationId xmlns:a16="http://schemas.microsoft.com/office/drawing/2014/main" id="{3DA43AD0-A7A7-4819-9CD5-A9761E577DBA}"/>
            </a:ext>
          </a:extLst>
        </xdr:cNvPr>
        <xdr:cNvCxnSpPr/>
      </xdr:nvCxnSpPr>
      <xdr:spPr>
        <a:xfrm flipV="1">
          <a:off x="11811000" y="29422670"/>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111</xdr:row>
      <xdr:rowOff>99389</xdr:rowOff>
    </xdr:from>
    <xdr:to>
      <xdr:col>32</xdr:col>
      <xdr:colOff>0</xdr:colOff>
      <xdr:row>113</xdr:row>
      <xdr:rowOff>2</xdr:rowOff>
    </xdr:to>
    <xdr:cxnSp macro="">
      <xdr:nvCxnSpPr>
        <xdr:cNvPr id="751" name="Straight Arrow Connector 750">
          <a:extLst>
            <a:ext uri="{FF2B5EF4-FFF2-40B4-BE49-F238E27FC236}">
              <a16:creationId xmlns:a16="http://schemas.microsoft.com/office/drawing/2014/main" id="{38A446A2-F24D-40F9-97F4-90BD41ED5069}"/>
            </a:ext>
          </a:extLst>
        </xdr:cNvPr>
        <xdr:cNvCxnSpPr/>
      </xdr:nvCxnSpPr>
      <xdr:spPr>
        <a:xfrm flipV="1">
          <a:off x="12192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111</xdr:row>
      <xdr:rowOff>107672</xdr:rowOff>
    </xdr:from>
    <xdr:to>
      <xdr:col>33</xdr:col>
      <xdr:colOff>0</xdr:colOff>
      <xdr:row>113</xdr:row>
      <xdr:rowOff>8285</xdr:rowOff>
    </xdr:to>
    <xdr:cxnSp macro="">
      <xdr:nvCxnSpPr>
        <xdr:cNvPr id="752" name="Straight Arrow Connector 751">
          <a:extLst>
            <a:ext uri="{FF2B5EF4-FFF2-40B4-BE49-F238E27FC236}">
              <a16:creationId xmlns:a16="http://schemas.microsoft.com/office/drawing/2014/main" id="{521BAE61-09FA-456C-BC3B-02544DC0D9BC}"/>
            </a:ext>
          </a:extLst>
        </xdr:cNvPr>
        <xdr:cNvCxnSpPr/>
      </xdr:nvCxnSpPr>
      <xdr:spPr>
        <a:xfrm flipV="1">
          <a:off x="12573000" y="28930322"/>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111</xdr:row>
      <xdr:rowOff>99389</xdr:rowOff>
    </xdr:from>
    <xdr:to>
      <xdr:col>34</xdr:col>
      <xdr:colOff>0</xdr:colOff>
      <xdr:row>113</xdr:row>
      <xdr:rowOff>2</xdr:rowOff>
    </xdr:to>
    <xdr:cxnSp macro="">
      <xdr:nvCxnSpPr>
        <xdr:cNvPr id="753" name="Straight Arrow Connector 752">
          <a:extLst>
            <a:ext uri="{FF2B5EF4-FFF2-40B4-BE49-F238E27FC236}">
              <a16:creationId xmlns:a16="http://schemas.microsoft.com/office/drawing/2014/main" id="{9B94E5F2-4BB5-43D6-A3DD-1571C25EBBCF}"/>
            </a:ext>
          </a:extLst>
        </xdr:cNvPr>
        <xdr:cNvCxnSpPr/>
      </xdr:nvCxnSpPr>
      <xdr:spPr>
        <a:xfrm flipV="1">
          <a:off x="12954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111</xdr:row>
      <xdr:rowOff>107672</xdr:rowOff>
    </xdr:from>
    <xdr:to>
      <xdr:col>35</xdr:col>
      <xdr:colOff>0</xdr:colOff>
      <xdr:row>113</xdr:row>
      <xdr:rowOff>8285</xdr:rowOff>
    </xdr:to>
    <xdr:cxnSp macro="">
      <xdr:nvCxnSpPr>
        <xdr:cNvPr id="754" name="Straight Arrow Connector 753">
          <a:extLst>
            <a:ext uri="{FF2B5EF4-FFF2-40B4-BE49-F238E27FC236}">
              <a16:creationId xmlns:a16="http://schemas.microsoft.com/office/drawing/2014/main" id="{9CBF9EB5-10C4-4667-B058-C28968CEE083}"/>
            </a:ext>
          </a:extLst>
        </xdr:cNvPr>
        <xdr:cNvCxnSpPr/>
      </xdr:nvCxnSpPr>
      <xdr:spPr>
        <a:xfrm flipV="1">
          <a:off x="13335000" y="28930322"/>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111</xdr:row>
      <xdr:rowOff>99389</xdr:rowOff>
    </xdr:from>
    <xdr:to>
      <xdr:col>38</xdr:col>
      <xdr:colOff>0</xdr:colOff>
      <xdr:row>113</xdr:row>
      <xdr:rowOff>2</xdr:rowOff>
    </xdr:to>
    <xdr:cxnSp macro="">
      <xdr:nvCxnSpPr>
        <xdr:cNvPr id="755" name="Straight Arrow Connector 754">
          <a:extLst>
            <a:ext uri="{FF2B5EF4-FFF2-40B4-BE49-F238E27FC236}">
              <a16:creationId xmlns:a16="http://schemas.microsoft.com/office/drawing/2014/main" id="{1E430FB0-BE93-43D6-8144-7B866ED8D286}"/>
            </a:ext>
          </a:extLst>
        </xdr:cNvPr>
        <xdr:cNvCxnSpPr/>
      </xdr:nvCxnSpPr>
      <xdr:spPr>
        <a:xfrm flipV="1">
          <a:off x="14478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111</xdr:row>
      <xdr:rowOff>99389</xdr:rowOff>
    </xdr:from>
    <xdr:to>
      <xdr:col>39</xdr:col>
      <xdr:colOff>0</xdr:colOff>
      <xdr:row>113</xdr:row>
      <xdr:rowOff>2</xdr:rowOff>
    </xdr:to>
    <xdr:cxnSp macro="">
      <xdr:nvCxnSpPr>
        <xdr:cNvPr id="756" name="Straight Arrow Connector 755">
          <a:extLst>
            <a:ext uri="{FF2B5EF4-FFF2-40B4-BE49-F238E27FC236}">
              <a16:creationId xmlns:a16="http://schemas.microsoft.com/office/drawing/2014/main" id="{20014D0E-F29B-4C4B-A045-7802E66BAFC0}"/>
            </a:ext>
          </a:extLst>
        </xdr:cNvPr>
        <xdr:cNvCxnSpPr/>
      </xdr:nvCxnSpPr>
      <xdr:spPr>
        <a:xfrm flipV="1">
          <a:off x="14859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111</xdr:row>
      <xdr:rowOff>107672</xdr:rowOff>
    </xdr:from>
    <xdr:to>
      <xdr:col>40</xdr:col>
      <xdr:colOff>0</xdr:colOff>
      <xdr:row>113</xdr:row>
      <xdr:rowOff>8285</xdr:rowOff>
    </xdr:to>
    <xdr:cxnSp macro="">
      <xdr:nvCxnSpPr>
        <xdr:cNvPr id="757" name="Straight Arrow Connector 756">
          <a:extLst>
            <a:ext uri="{FF2B5EF4-FFF2-40B4-BE49-F238E27FC236}">
              <a16:creationId xmlns:a16="http://schemas.microsoft.com/office/drawing/2014/main" id="{3BF8DFDB-50BF-46A8-8314-659DE2194538}"/>
            </a:ext>
          </a:extLst>
        </xdr:cNvPr>
        <xdr:cNvCxnSpPr/>
      </xdr:nvCxnSpPr>
      <xdr:spPr>
        <a:xfrm flipV="1">
          <a:off x="15240000" y="28930322"/>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111</xdr:row>
      <xdr:rowOff>99389</xdr:rowOff>
    </xdr:from>
    <xdr:to>
      <xdr:col>41</xdr:col>
      <xdr:colOff>0</xdr:colOff>
      <xdr:row>113</xdr:row>
      <xdr:rowOff>2</xdr:rowOff>
    </xdr:to>
    <xdr:cxnSp macro="">
      <xdr:nvCxnSpPr>
        <xdr:cNvPr id="758" name="Straight Arrow Connector 757">
          <a:extLst>
            <a:ext uri="{FF2B5EF4-FFF2-40B4-BE49-F238E27FC236}">
              <a16:creationId xmlns:a16="http://schemas.microsoft.com/office/drawing/2014/main" id="{6D45935C-EA1F-4B69-A574-4055529A80A9}"/>
            </a:ext>
          </a:extLst>
        </xdr:cNvPr>
        <xdr:cNvCxnSpPr/>
      </xdr:nvCxnSpPr>
      <xdr:spPr>
        <a:xfrm flipV="1">
          <a:off x="15621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111</xdr:row>
      <xdr:rowOff>91106</xdr:rowOff>
    </xdr:from>
    <xdr:to>
      <xdr:col>42</xdr:col>
      <xdr:colOff>0</xdr:colOff>
      <xdr:row>112</xdr:row>
      <xdr:rowOff>165653</xdr:rowOff>
    </xdr:to>
    <xdr:cxnSp macro="">
      <xdr:nvCxnSpPr>
        <xdr:cNvPr id="759" name="Straight Arrow Connector 758">
          <a:extLst>
            <a:ext uri="{FF2B5EF4-FFF2-40B4-BE49-F238E27FC236}">
              <a16:creationId xmlns:a16="http://schemas.microsoft.com/office/drawing/2014/main" id="{0B323A54-75B8-49F0-BC87-690B57877448}"/>
            </a:ext>
          </a:extLst>
        </xdr:cNvPr>
        <xdr:cNvCxnSpPr/>
      </xdr:nvCxnSpPr>
      <xdr:spPr>
        <a:xfrm flipV="1">
          <a:off x="16002000" y="28913756"/>
          <a:ext cx="0" cy="236472"/>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111</xdr:row>
      <xdr:rowOff>99389</xdr:rowOff>
    </xdr:from>
    <xdr:to>
      <xdr:col>43</xdr:col>
      <xdr:colOff>0</xdr:colOff>
      <xdr:row>113</xdr:row>
      <xdr:rowOff>2</xdr:rowOff>
    </xdr:to>
    <xdr:cxnSp macro="">
      <xdr:nvCxnSpPr>
        <xdr:cNvPr id="760" name="Straight Arrow Connector 759">
          <a:extLst>
            <a:ext uri="{FF2B5EF4-FFF2-40B4-BE49-F238E27FC236}">
              <a16:creationId xmlns:a16="http://schemas.microsoft.com/office/drawing/2014/main" id="{687D9949-AA73-4829-8256-738116498829}"/>
            </a:ext>
          </a:extLst>
        </xdr:cNvPr>
        <xdr:cNvCxnSpPr/>
      </xdr:nvCxnSpPr>
      <xdr:spPr>
        <a:xfrm flipV="1">
          <a:off x="16383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0</xdr:colOff>
      <xdr:row>111</xdr:row>
      <xdr:rowOff>99389</xdr:rowOff>
    </xdr:from>
    <xdr:to>
      <xdr:col>44</xdr:col>
      <xdr:colOff>0</xdr:colOff>
      <xdr:row>113</xdr:row>
      <xdr:rowOff>2</xdr:rowOff>
    </xdr:to>
    <xdr:cxnSp macro="">
      <xdr:nvCxnSpPr>
        <xdr:cNvPr id="761" name="Straight Arrow Connector 760">
          <a:extLst>
            <a:ext uri="{FF2B5EF4-FFF2-40B4-BE49-F238E27FC236}">
              <a16:creationId xmlns:a16="http://schemas.microsoft.com/office/drawing/2014/main" id="{E3F06294-F3FB-4D04-B916-9FCFBA883CE4}"/>
            </a:ext>
          </a:extLst>
        </xdr:cNvPr>
        <xdr:cNvCxnSpPr/>
      </xdr:nvCxnSpPr>
      <xdr:spPr>
        <a:xfrm flipV="1">
          <a:off x="16764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0</xdr:colOff>
      <xdr:row>111</xdr:row>
      <xdr:rowOff>99389</xdr:rowOff>
    </xdr:from>
    <xdr:to>
      <xdr:col>45</xdr:col>
      <xdr:colOff>0</xdr:colOff>
      <xdr:row>113</xdr:row>
      <xdr:rowOff>2</xdr:rowOff>
    </xdr:to>
    <xdr:cxnSp macro="">
      <xdr:nvCxnSpPr>
        <xdr:cNvPr id="762" name="Straight Arrow Connector 761">
          <a:extLst>
            <a:ext uri="{FF2B5EF4-FFF2-40B4-BE49-F238E27FC236}">
              <a16:creationId xmlns:a16="http://schemas.microsoft.com/office/drawing/2014/main" id="{BDD9EB0B-906B-471E-B6C3-5C6F36AFFA06}"/>
            </a:ext>
          </a:extLst>
        </xdr:cNvPr>
        <xdr:cNvCxnSpPr/>
      </xdr:nvCxnSpPr>
      <xdr:spPr>
        <a:xfrm flipV="1">
          <a:off x="17145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111</xdr:row>
      <xdr:rowOff>99389</xdr:rowOff>
    </xdr:from>
    <xdr:to>
      <xdr:col>46</xdr:col>
      <xdr:colOff>0</xdr:colOff>
      <xdr:row>113</xdr:row>
      <xdr:rowOff>2</xdr:rowOff>
    </xdr:to>
    <xdr:cxnSp macro="">
      <xdr:nvCxnSpPr>
        <xdr:cNvPr id="763" name="Straight Arrow Connector 762">
          <a:extLst>
            <a:ext uri="{FF2B5EF4-FFF2-40B4-BE49-F238E27FC236}">
              <a16:creationId xmlns:a16="http://schemas.microsoft.com/office/drawing/2014/main" id="{A765A8FE-3EFE-4F9B-9908-2C6B6B7305A7}"/>
            </a:ext>
          </a:extLst>
        </xdr:cNvPr>
        <xdr:cNvCxnSpPr/>
      </xdr:nvCxnSpPr>
      <xdr:spPr>
        <a:xfrm flipV="1">
          <a:off x="17526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111</xdr:row>
      <xdr:rowOff>99389</xdr:rowOff>
    </xdr:from>
    <xdr:to>
      <xdr:col>47</xdr:col>
      <xdr:colOff>0</xdr:colOff>
      <xdr:row>113</xdr:row>
      <xdr:rowOff>2</xdr:rowOff>
    </xdr:to>
    <xdr:cxnSp macro="">
      <xdr:nvCxnSpPr>
        <xdr:cNvPr id="764" name="Straight Arrow Connector 763">
          <a:extLst>
            <a:ext uri="{FF2B5EF4-FFF2-40B4-BE49-F238E27FC236}">
              <a16:creationId xmlns:a16="http://schemas.microsoft.com/office/drawing/2014/main" id="{ED8E9502-5DFB-48A6-8E3F-49A2B64B5F0C}"/>
            </a:ext>
          </a:extLst>
        </xdr:cNvPr>
        <xdr:cNvCxnSpPr/>
      </xdr:nvCxnSpPr>
      <xdr:spPr>
        <a:xfrm flipV="1">
          <a:off x="17907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111</xdr:row>
      <xdr:rowOff>99389</xdr:rowOff>
    </xdr:from>
    <xdr:to>
      <xdr:col>48</xdr:col>
      <xdr:colOff>0</xdr:colOff>
      <xdr:row>113</xdr:row>
      <xdr:rowOff>2</xdr:rowOff>
    </xdr:to>
    <xdr:cxnSp macro="">
      <xdr:nvCxnSpPr>
        <xdr:cNvPr id="765" name="Straight Arrow Connector 764">
          <a:extLst>
            <a:ext uri="{FF2B5EF4-FFF2-40B4-BE49-F238E27FC236}">
              <a16:creationId xmlns:a16="http://schemas.microsoft.com/office/drawing/2014/main" id="{798AE08F-B99F-4162-9C40-68CDABA22AB7}"/>
            </a:ext>
          </a:extLst>
        </xdr:cNvPr>
        <xdr:cNvCxnSpPr/>
      </xdr:nvCxnSpPr>
      <xdr:spPr>
        <a:xfrm flipV="1">
          <a:off x="18288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0</xdr:colOff>
      <xdr:row>111</xdr:row>
      <xdr:rowOff>99389</xdr:rowOff>
    </xdr:from>
    <xdr:to>
      <xdr:col>49</xdr:col>
      <xdr:colOff>0</xdr:colOff>
      <xdr:row>113</xdr:row>
      <xdr:rowOff>2</xdr:rowOff>
    </xdr:to>
    <xdr:cxnSp macro="">
      <xdr:nvCxnSpPr>
        <xdr:cNvPr id="766" name="Straight Arrow Connector 765">
          <a:extLst>
            <a:ext uri="{FF2B5EF4-FFF2-40B4-BE49-F238E27FC236}">
              <a16:creationId xmlns:a16="http://schemas.microsoft.com/office/drawing/2014/main" id="{73CF32C5-3F82-460A-B713-73B03BC609B5}"/>
            </a:ext>
          </a:extLst>
        </xdr:cNvPr>
        <xdr:cNvCxnSpPr/>
      </xdr:nvCxnSpPr>
      <xdr:spPr>
        <a:xfrm flipV="1">
          <a:off x="18669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111</xdr:row>
      <xdr:rowOff>99389</xdr:rowOff>
    </xdr:from>
    <xdr:to>
      <xdr:col>50</xdr:col>
      <xdr:colOff>0</xdr:colOff>
      <xdr:row>113</xdr:row>
      <xdr:rowOff>2</xdr:rowOff>
    </xdr:to>
    <xdr:cxnSp macro="">
      <xdr:nvCxnSpPr>
        <xdr:cNvPr id="767" name="Straight Arrow Connector 766">
          <a:extLst>
            <a:ext uri="{FF2B5EF4-FFF2-40B4-BE49-F238E27FC236}">
              <a16:creationId xmlns:a16="http://schemas.microsoft.com/office/drawing/2014/main" id="{5D5E3226-F946-4632-A647-88047ADEC4FC}"/>
            </a:ext>
          </a:extLst>
        </xdr:cNvPr>
        <xdr:cNvCxnSpPr/>
      </xdr:nvCxnSpPr>
      <xdr:spPr>
        <a:xfrm flipV="1">
          <a:off x="19050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111</xdr:row>
      <xdr:rowOff>99389</xdr:rowOff>
    </xdr:from>
    <xdr:to>
      <xdr:col>51</xdr:col>
      <xdr:colOff>0</xdr:colOff>
      <xdr:row>113</xdr:row>
      <xdr:rowOff>2</xdr:rowOff>
    </xdr:to>
    <xdr:cxnSp macro="">
      <xdr:nvCxnSpPr>
        <xdr:cNvPr id="768" name="Straight Arrow Connector 767">
          <a:extLst>
            <a:ext uri="{FF2B5EF4-FFF2-40B4-BE49-F238E27FC236}">
              <a16:creationId xmlns:a16="http://schemas.microsoft.com/office/drawing/2014/main" id="{830B664E-51C9-40F7-BEC8-769A86819F79}"/>
            </a:ext>
          </a:extLst>
        </xdr:cNvPr>
        <xdr:cNvCxnSpPr/>
      </xdr:nvCxnSpPr>
      <xdr:spPr>
        <a:xfrm flipV="1">
          <a:off x="19431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0</xdr:colOff>
      <xdr:row>111</xdr:row>
      <xdr:rowOff>99389</xdr:rowOff>
    </xdr:from>
    <xdr:to>
      <xdr:col>52</xdr:col>
      <xdr:colOff>0</xdr:colOff>
      <xdr:row>113</xdr:row>
      <xdr:rowOff>2</xdr:rowOff>
    </xdr:to>
    <xdr:cxnSp macro="">
      <xdr:nvCxnSpPr>
        <xdr:cNvPr id="769" name="Straight Arrow Connector 768">
          <a:extLst>
            <a:ext uri="{FF2B5EF4-FFF2-40B4-BE49-F238E27FC236}">
              <a16:creationId xmlns:a16="http://schemas.microsoft.com/office/drawing/2014/main" id="{ACBAB92D-58DC-450D-A057-7B75AFB9FA31}"/>
            </a:ext>
          </a:extLst>
        </xdr:cNvPr>
        <xdr:cNvCxnSpPr/>
      </xdr:nvCxnSpPr>
      <xdr:spPr>
        <a:xfrm flipV="1">
          <a:off x="19812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0</xdr:colOff>
      <xdr:row>111</xdr:row>
      <xdr:rowOff>99389</xdr:rowOff>
    </xdr:from>
    <xdr:to>
      <xdr:col>53</xdr:col>
      <xdr:colOff>0</xdr:colOff>
      <xdr:row>113</xdr:row>
      <xdr:rowOff>2</xdr:rowOff>
    </xdr:to>
    <xdr:cxnSp macro="">
      <xdr:nvCxnSpPr>
        <xdr:cNvPr id="770" name="Straight Arrow Connector 769">
          <a:extLst>
            <a:ext uri="{FF2B5EF4-FFF2-40B4-BE49-F238E27FC236}">
              <a16:creationId xmlns:a16="http://schemas.microsoft.com/office/drawing/2014/main" id="{D37912E4-3437-458D-ABFF-D0093A42B1EF}"/>
            </a:ext>
          </a:extLst>
        </xdr:cNvPr>
        <xdr:cNvCxnSpPr/>
      </xdr:nvCxnSpPr>
      <xdr:spPr>
        <a:xfrm flipV="1">
          <a:off x="20193000" y="28922039"/>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372717</xdr:colOff>
      <xdr:row>111</xdr:row>
      <xdr:rowOff>107668</xdr:rowOff>
    </xdr:from>
    <xdr:to>
      <xdr:col>53</xdr:col>
      <xdr:colOff>372717</xdr:colOff>
      <xdr:row>113</xdr:row>
      <xdr:rowOff>19486</xdr:rowOff>
    </xdr:to>
    <xdr:cxnSp macro="">
      <xdr:nvCxnSpPr>
        <xdr:cNvPr id="771" name="Straight Arrow Connector 770">
          <a:extLst>
            <a:ext uri="{FF2B5EF4-FFF2-40B4-BE49-F238E27FC236}">
              <a16:creationId xmlns:a16="http://schemas.microsoft.com/office/drawing/2014/main" id="{D4D817F1-BD96-4DA6-AFE0-750F5DFF9200}"/>
            </a:ext>
          </a:extLst>
        </xdr:cNvPr>
        <xdr:cNvCxnSpPr/>
      </xdr:nvCxnSpPr>
      <xdr:spPr>
        <a:xfrm flipV="1">
          <a:off x="23141608" y="18693842"/>
          <a:ext cx="0" cy="251405"/>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45982</xdr:colOff>
      <xdr:row>99</xdr:row>
      <xdr:rowOff>6568</xdr:rowOff>
    </xdr:from>
    <xdr:to>
      <xdr:col>31</xdr:col>
      <xdr:colOff>78827</xdr:colOff>
      <xdr:row>100</xdr:row>
      <xdr:rowOff>91964</xdr:rowOff>
    </xdr:to>
    <xdr:sp macro="" textlink="">
      <xdr:nvSpPr>
        <xdr:cNvPr id="772" name="TextBox 771">
          <a:extLst>
            <a:ext uri="{FF2B5EF4-FFF2-40B4-BE49-F238E27FC236}">
              <a16:creationId xmlns:a16="http://schemas.microsoft.com/office/drawing/2014/main" id="{1E6E8E8F-716B-47DB-999B-A5372263F2B3}"/>
            </a:ext>
          </a:extLst>
        </xdr:cNvPr>
        <xdr:cNvSpPr txBox="1"/>
      </xdr:nvSpPr>
      <xdr:spPr>
        <a:xfrm>
          <a:off x="11475982" y="26886118"/>
          <a:ext cx="413845" cy="247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12V</a:t>
          </a:r>
        </a:p>
      </xdr:txBody>
    </xdr:sp>
    <xdr:clientData/>
  </xdr:twoCellAnchor>
  <xdr:twoCellAnchor>
    <xdr:from>
      <xdr:col>29</xdr:col>
      <xdr:colOff>45982</xdr:colOff>
      <xdr:row>100</xdr:row>
      <xdr:rowOff>45982</xdr:rowOff>
    </xdr:from>
    <xdr:to>
      <xdr:col>30</xdr:col>
      <xdr:colOff>78827</xdr:colOff>
      <xdr:row>101</xdr:row>
      <xdr:rowOff>118240</xdr:rowOff>
    </xdr:to>
    <xdr:sp macro="" textlink="">
      <xdr:nvSpPr>
        <xdr:cNvPr id="773" name="TextBox 772">
          <a:extLst>
            <a:ext uri="{FF2B5EF4-FFF2-40B4-BE49-F238E27FC236}">
              <a16:creationId xmlns:a16="http://schemas.microsoft.com/office/drawing/2014/main" id="{673EA6DA-48B0-4CD4-A941-E23E0FDEFCBC}"/>
            </a:ext>
          </a:extLst>
        </xdr:cNvPr>
        <xdr:cNvSpPr txBox="1"/>
      </xdr:nvSpPr>
      <xdr:spPr>
        <a:xfrm>
          <a:off x="11094982" y="27087457"/>
          <a:ext cx="413845" cy="234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0V</a:t>
          </a:r>
        </a:p>
      </xdr:txBody>
    </xdr:sp>
    <xdr:clientData/>
  </xdr:twoCellAnchor>
  <xdr:twoCellAnchor>
    <xdr:from>
      <xdr:col>49</xdr:col>
      <xdr:colOff>117113</xdr:colOff>
      <xdr:row>98</xdr:row>
      <xdr:rowOff>151647</xdr:rowOff>
    </xdr:from>
    <xdr:to>
      <xdr:col>52</xdr:col>
      <xdr:colOff>307613</xdr:colOff>
      <xdr:row>126</xdr:row>
      <xdr:rowOff>10885</xdr:rowOff>
    </xdr:to>
    <xdr:grpSp>
      <xdr:nvGrpSpPr>
        <xdr:cNvPr id="774" name="Group 773">
          <a:extLst>
            <a:ext uri="{FF2B5EF4-FFF2-40B4-BE49-F238E27FC236}">
              <a16:creationId xmlns:a16="http://schemas.microsoft.com/office/drawing/2014/main" id="{F41B6673-2C19-4A5A-B9E4-BD2ADB976B7E}"/>
            </a:ext>
          </a:extLst>
        </xdr:cNvPr>
        <xdr:cNvGrpSpPr/>
      </xdr:nvGrpSpPr>
      <xdr:grpSpPr>
        <a:xfrm>
          <a:off x="21818873" y="16976607"/>
          <a:ext cx="1356360" cy="5117038"/>
          <a:chOff x="17146942" y="10419594"/>
          <a:chExt cx="1333500" cy="3463934"/>
        </a:xfrm>
      </xdr:grpSpPr>
      <xdr:cxnSp macro="">
        <xdr:nvCxnSpPr>
          <xdr:cNvPr id="775" name="Straight Connector 774">
            <a:extLst>
              <a:ext uri="{FF2B5EF4-FFF2-40B4-BE49-F238E27FC236}">
                <a16:creationId xmlns:a16="http://schemas.microsoft.com/office/drawing/2014/main" id="{B37E4513-5A54-4093-8B17-30D913D0B0D6}"/>
              </a:ext>
            </a:extLst>
          </xdr:cNvPr>
          <xdr:cNvCxnSpPr/>
        </xdr:nvCxnSpPr>
        <xdr:spPr>
          <a:xfrm>
            <a:off x="17950804" y="10419594"/>
            <a:ext cx="15843" cy="3443203"/>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776" name="Straight Arrow Connector 775">
            <a:extLst>
              <a:ext uri="{FF2B5EF4-FFF2-40B4-BE49-F238E27FC236}">
                <a16:creationId xmlns:a16="http://schemas.microsoft.com/office/drawing/2014/main" id="{04B38CE5-D33C-40C6-9189-09CCE3D15F96}"/>
              </a:ext>
            </a:extLst>
          </xdr:cNvPr>
          <xdr:cNvCxnSpPr/>
        </xdr:nvCxnSpPr>
        <xdr:spPr>
          <a:xfrm>
            <a:off x="17183100" y="13811250"/>
            <a:ext cx="790575" cy="0"/>
          </a:xfrm>
          <a:prstGeom prst="straightConnector1">
            <a:avLst/>
          </a:prstGeom>
          <a:ln w="12700">
            <a:solidFill>
              <a:srgbClr val="008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77" name="Straight Connector 776">
            <a:extLst>
              <a:ext uri="{FF2B5EF4-FFF2-40B4-BE49-F238E27FC236}">
                <a16:creationId xmlns:a16="http://schemas.microsoft.com/office/drawing/2014/main" id="{FAE60E80-AEA7-4E1E-8419-ED8AD0E30DE2}"/>
              </a:ext>
            </a:extLst>
          </xdr:cNvPr>
          <xdr:cNvCxnSpPr/>
        </xdr:nvCxnSpPr>
        <xdr:spPr>
          <a:xfrm>
            <a:off x="17183100" y="10420350"/>
            <a:ext cx="1681" cy="3463178"/>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778" name="TextBox 777">
            <a:extLst>
              <a:ext uri="{FF2B5EF4-FFF2-40B4-BE49-F238E27FC236}">
                <a16:creationId xmlns:a16="http://schemas.microsoft.com/office/drawing/2014/main" id="{E81EDCE4-D50E-4E6C-BB59-7F6DCF634F17}"/>
              </a:ext>
            </a:extLst>
          </xdr:cNvPr>
          <xdr:cNvSpPr txBox="1"/>
        </xdr:nvSpPr>
        <xdr:spPr>
          <a:xfrm>
            <a:off x="17146942" y="13275582"/>
            <a:ext cx="1333500" cy="447832"/>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wait for</a:t>
            </a:r>
            <a:r>
              <a:rPr lang="en-US" sz="900" b="1" baseline="0">
                <a:latin typeface="Arial" panose="020B0604020202020204" pitchFamily="34" charset="0"/>
                <a:cs typeface="Arial" panose="020B0604020202020204" pitchFamily="34" charset="0"/>
              </a:rPr>
              <a:t> EDR record completed </a:t>
            </a:r>
            <a:r>
              <a:rPr lang="en-US" sz="900" b="1">
                <a:latin typeface="Arial" panose="020B0604020202020204" pitchFamily="34" charset="0"/>
                <a:cs typeface="Arial" panose="020B0604020202020204" pitchFamily="34" charset="0"/>
              </a:rPr>
              <a:t>&gt; 15s</a:t>
            </a:r>
          </a:p>
        </xdr:txBody>
      </xdr:sp>
    </xdr:grpSp>
    <xdr:clientData/>
  </xdr:twoCellAnchor>
  <xdr:twoCellAnchor>
    <xdr:from>
      <xdr:col>45</xdr:col>
      <xdr:colOff>293609</xdr:colOff>
      <xdr:row>105</xdr:row>
      <xdr:rowOff>91859</xdr:rowOff>
    </xdr:from>
    <xdr:to>
      <xdr:col>50</xdr:col>
      <xdr:colOff>133724</xdr:colOff>
      <xdr:row>111</xdr:row>
      <xdr:rowOff>28596</xdr:rowOff>
    </xdr:to>
    <xdr:grpSp>
      <xdr:nvGrpSpPr>
        <xdr:cNvPr id="779" name="Group 778">
          <a:extLst>
            <a:ext uri="{FF2B5EF4-FFF2-40B4-BE49-F238E27FC236}">
              <a16:creationId xmlns:a16="http://schemas.microsoft.com/office/drawing/2014/main" id="{2A972FEF-B0B0-4D90-89A9-AF8271F6381C}"/>
            </a:ext>
          </a:extLst>
        </xdr:cNvPr>
        <xdr:cNvGrpSpPr/>
      </xdr:nvGrpSpPr>
      <xdr:grpSpPr>
        <a:xfrm>
          <a:off x="20440889" y="18235079"/>
          <a:ext cx="1783215" cy="1049257"/>
          <a:chOff x="19323903" y="11515279"/>
          <a:chExt cx="1745115" cy="948411"/>
        </a:xfrm>
      </xdr:grpSpPr>
      <xdr:grpSp>
        <xdr:nvGrpSpPr>
          <xdr:cNvPr id="780" name="Group 779">
            <a:extLst>
              <a:ext uri="{FF2B5EF4-FFF2-40B4-BE49-F238E27FC236}">
                <a16:creationId xmlns:a16="http://schemas.microsoft.com/office/drawing/2014/main" id="{875E5D91-0803-47FC-9F64-90BA4E70AFC8}"/>
              </a:ext>
            </a:extLst>
          </xdr:cNvPr>
          <xdr:cNvGrpSpPr/>
        </xdr:nvGrpSpPr>
        <xdr:grpSpPr>
          <a:xfrm>
            <a:off x="19580404" y="11750849"/>
            <a:ext cx="1125101" cy="509980"/>
            <a:chOff x="17173575" y="11778270"/>
            <a:chExt cx="1895475" cy="508980"/>
          </a:xfrm>
        </xdr:grpSpPr>
        <xdr:cxnSp macro="">
          <xdr:nvCxnSpPr>
            <xdr:cNvPr id="784" name="Straight Connector 783">
              <a:extLst>
                <a:ext uri="{FF2B5EF4-FFF2-40B4-BE49-F238E27FC236}">
                  <a16:creationId xmlns:a16="http://schemas.microsoft.com/office/drawing/2014/main" id="{444E46B3-2A71-4ADE-9B33-F3E2DC4D1341}"/>
                </a:ext>
              </a:extLst>
            </xdr:cNvPr>
            <xdr:cNvCxnSpPr/>
          </xdr:nvCxnSpPr>
          <xdr:spPr>
            <a:xfrm flipV="1">
              <a:off x="17173575" y="11782425"/>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785" name="Straight Connector 784">
              <a:extLst>
                <a:ext uri="{FF2B5EF4-FFF2-40B4-BE49-F238E27FC236}">
                  <a16:creationId xmlns:a16="http://schemas.microsoft.com/office/drawing/2014/main" id="{18679C03-6ADF-4194-9ADF-E984D5DFFAFE}"/>
                </a:ext>
              </a:extLst>
            </xdr:cNvPr>
            <xdr:cNvCxnSpPr/>
          </xdr:nvCxnSpPr>
          <xdr:spPr>
            <a:xfrm flipV="1">
              <a:off x="19069050" y="11791950"/>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786" name="Straight Connector 785">
              <a:extLst>
                <a:ext uri="{FF2B5EF4-FFF2-40B4-BE49-F238E27FC236}">
                  <a16:creationId xmlns:a16="http://schemas.microsoft.com/office/drawing/2014/main" id="{9A7F7DA5-F37F-49B4-ABAC-54A067613796}"/>
                </a:ext>
              </a:extLst>
            </xdr:cNvPr>
            <xdr:cNvCxnSpPr/>
          </xdr:nvCxnSpPr>
          <xdr:spPr>
            <a:xfrm>
              <a:off x="17182745" y="11778270"/>
              <a:ext cx="1885509" cy="97"/>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781" name="TextBox 780">
            <a:extLst>
              <a:ext uri="{FF2B5EF4-FFF2-40B4-BE49-F238E27FC236}">
                <a16:creationId xmlns:a16="http://schemas.microsoft.com/office/drawing/2014/main" id="{2724CB16-8C06-4E7E-8C27-110959FC36DE}"/>
              </a:ext>
            </a:extLst>
          </xdr:cNvPr>
          <xdr:cNvSpPr txBox="1"/>
        </xdr:nvSpPr>
        <xdr:spPr>
          <a:xfrm>
            <a:off x="19827367" y="11515279"/>
            <a:ext cx="683759" cy="222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Event 1</a:t>
            </a:r>
          </a:p>
        </xdr:txBody>
      </xdr:sp>
      <xdr:sp macro="" textlink="">
        <xdr:nvSpPr>
          <xdr:cNvPr id="782" name="TextBox 781">
            <a:extLst>
              <a:ext uri="{FF2B5EF4-FFF2-40B4-BE49-F238E27FC236}">
                <a16:creationId xmlns:a16="http://schemas.microsoft.com/office/drawing/2014/main" id="{A78B57F0-5257-4737-8FA1-CDA2283DF79F}"/>
              </a:ext>
            </a:extLst>
          </xdr:cNvPr>
          <xdr:cNvSpPr txBox="1"/>
        </xdr:nvSpPr>
        <xdr:spPr>
          <a:xfrm>
            <a:off x="19323903" y="12235021"/>
            <a:ext cx="581705"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T0_1</a:t>
            </a:r>
          </a:p>
        </xdr:txBody>
      </xdr:sp>
      <xdr:sp macro="" textlink="">
        <xdr:nvSpPr>
          <xdr:cNvPr id="783" name="TextBox 782">
            <a:extLst>
              <a:ext uri="{FF2B5EF4-FFF2-40B4-BE49-F238E27FC236}">
                <a16:creationId xmlns:a16="http://schemas.microsoft.com/office/drawing/2014/main" id="{E8E1ED83-959B-4F18-83D8-3E08CD69E732}"/>
              </a:ext>
            </a:extLst>
          </xdr:cNvPr>
          <xdr:cNvSpPr txBox="1"/>
        </xdr:nvSpPr>
        <xdr:spPr>
          <a:xfrm>
            <a:off x="20364850" y="12241166"/>
            <a:ext cx="704168"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TEnd_1</a:t>
            </a:r>
          </a:p>
        </xdr:txBody>
      </xdr:sp>
    </xdr:grpSp>
    <xdr:clientData/>
  </xdr:twoCellAnchor>
  <xdr:twoCellAnchor>
    <xdr:from>
      <xdr:col>37</xdr:col>
      <xdr:colOff>13138</xdr:colOff>
      <xdr:row>111</xdr:row>
      <xdr:rowOff>103958</xdr:rowOff>
    </xdr:from>
    <xdr:to>
      <xdr:col>37</xdr:col>
      <xdr:colOff>13138</xdr:colOff>
      <xdr:row>113</xdr:row>
      <xdr:rowOff>4571</xdr:rowOff>
    </xdr:to>
    <xdr:cxnSp macro="">
      <xdr:nvCxnSpPr>
        <xdr:cNvPr id="787" name="Straight Arrow Connector 786">
          <a:extLst>
            <a:ext uri="{FF2B5EF4-FFF2-40B4-BE49-F238E27FC236}">
              <a16:creationId xmlns:a16="http://schemas.microsoft.com/office/drawing/2014/main" id="{09D5E3ED-F71A-4302-AA43-BC4C3623E65B}"/>
            </a:ext>
          </a:extLst>
        </xdr:cNvPr>
        <xdr:cNvCxnSpPr/>
      </xdr:nvCxnSpPr>
      <xdr:spPr>
        <a:xfrm flipV="1">
          <a:off x="14110138" y="28926608"/>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6569</xdr:colOff>
      <xdr:row>111</xdr:row>
      <xdr:rowOff>103958</xdr:rowOff>
    </xdr:from>
    <xdr:to>
      <xdr:col>36</xdr:col>
      <xdr:colOff>6569</xdr:colOff>
      <xdr:row>113</xdr:row>
      <xdr:rowOff>4571</xdr:rowOff>
    </xdr:to>
    <xdr:cxnSp macro="">
      <xdr:nvCxnSpPr>
        <xdr:cNvPr id="788" name="Straight Arrow Connector 787">
          <a:extLst>
            <a:ext uri="{FF2B5EF4-FFF2-40B4-BE49-F238E27FC236}">
              <a16:creationId xmlns:a16="http://schemas.microsoft.com/office/drawing/2014/main" id="{68B9D2EB-C6CA-4633-A3BE-E768AFAEC2F7}"/>
            </a:ext>
          </a:extLst>
        </xdr:cNvPr>
        <xdr:cNvCxnSpPr/>
      </xdr:nvCxnSpPr>
      <xdr:spPr>
        <a:xfrm flipV="1">
          <a:off x="13722569" y="28926608"/>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248477</xdr:colOff>
      <xdr:row>120</xdr:row>
      <xdr:rowOff>49695</xdr:rowOff>
    </xdr:from>
    <xdr:to>
      <xdr:col>29</xdr:col>
      <xdr:colOff>24849</xdr:colOff>
      <xdr:row>122</xdr:row>
      <xdr:rowOff>141660</xdr:rowOff>
    </xdr:to>
    <xdr:sp macro="" textlink="">
      <xdr:nvSpPr>
        <xdr:cNvPr id="789" name="TextBox 788">
          <a:extLst>
            <a:ext uri="{FF2B5EF4-FFF2-40B4-BE49-F238E27FC236}">
              <a16:creationId xmlns:a16="http://schemas.microsoft.com/office/drawing/2014/main" id="{75B8D8A9-7D19-4126-B970-4AB595C65D9F}"/>
            </a:ext>
          </a:extLst>
        </xdr:cNvPr>
        <xdr:cNvSpPr txBox="1"/>
      </xdr:nvSpPr>
      <xdr:spPr>
        <a:xfrm>
          <a:off x="12291390" y="31979152"/>
          <a:ext cx="1358350" cy="43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EDR sampling</a:t>
          </a:r>
          <a:r>
            <a:rPr lang="en-US" sz="900" b="1" baseline="0">
              <a:latin typeface="Arial" panose="020B0604020202020204" pitchFamily="34" charset="0"/>
              <a:cs typeface="Arial" panose="020B0604020202020204" pitchFamily="34" charset="0"/>
            </a:rPr>
            <a:t> data</a:t>
          </a:r>
          <a:endParaRPr lang="en-US" sz="900" b="1">
            <a:latin typeface="Arial" panose="020B0604020202020204" pitchFamily="34" charset="0"/>
            <a:cs typeface="Arial" panose="020B0604020202020204" pitchFamily="34" charset="0"/>
          </a:endParaRPr>
        </a:p>
      </xdr:txBody>
    </xdr:sp>
    <xdr:clientData/>
  </xdr:twoCellAnchor>
  <xdr:twoCellAnchor>
    <xdr:from>
      <xdr:col>46</xdr:col>
      <xdr:colOff>177362</xdr:colOff>
      <xdr:row>119</xdr:row>
      <xdr:rowOff>105958</xdr:rowOff>
    </xdr:from>
    <xdr:to>
      <xdr:col>46</xdr:col>
      <xdr:colOff>177362</xdr:colOff>
      <xdr:row>121</xdr:row>
      <xdr:rowOff>6570</xdr:rowOff>
    </xdr:to>
    <xdr:cxnSp macro="">
      <xdr:nvCxnSpPr>
        <xdr:cNvPr id="790" name="Straight Arrow Connector 789">
          <a:extLst>
            <a:ext uri="{FF2B5EF4-FFF2-40B4-BE49-F238E27FC236}">
              <a16:creationId xmlns:a16="http://schemas.microsoft.com/office/drawing/2014/main" id="{144D302F-850B-4671-A577-84BBED3FDADE}"/>
            </a:ext>
          </a:extLst>
        </xdr:cNvPr>
        <xdr:cNvCxnSpPr/>
      </xdr:nvCxnSpPr>
      <xdr:spPr>
        <a:xfrm flipV="1">
          <a:off x="17703362" y="31681333"/>
          <a:ext cx="0" cy="224462"/>
        </a:xfrm>
        <a:prstGeom prst="straightConnector1">
          <a:avLst/>
        </a:prstGeom>
        <a:ln w="28575">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125186</xdr:colOff>
      <xdr:row>121</xdr:row>
      <xdr:rowOff>150035</xdr:rowOff>
    </xdr:from>
    <xdr:to>
      <xdr:col>46</xdr:col>
      <xdr:colOff>177585</xdr:colOff>
      <xdr:row>121</xdr:row>
      <xdr:rowOff>160707</xdr:rowOff>
    </xdr:to>
    <xdr:cxnSp macro="">
      <xdr:nvCxnSpPr>
        <xdr:cNvPr id="792" name="Straight Arrow Connector 791">
          <a:extLst>
            <a:ext uri="{FF2B5EF4-FFF2-40B4-BE49-F238E27FC236}">
              <a16:creationId xmlns:a16="http://schemas.microsoft.com/office/drawing/2014/main" id="{00B99485-5FC5-4562-89C9-2DA4DCB13767}"/>
            </a:ext>
          </a:extLst>
        </xdr:cNvPr>
        <xdr:cNvCxnSpPr/>
      </xdr:nvCxnSpPr>
      <xdr:spPr>
        <a:xfrm>
          <a:off x="15274077" y="32253426"/>
          <a:ext cx="5005399" cy="10672"/>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9686</xdr:colOff>
      <xdr:row>120</xdr:row>
      <xdr:rowOff>145344</xdr:rowOff>
    </xdr:from>
    <xdr:to>
      <xdr:col>45</xdr:col>
      <xdr:colOff>293822</xdr:colOff>
      <xdr:row>122</xdr:row>
      <xdr:rowOff>34214</xdr:rowOff>
    </xdr:to>
    <xdr:sp macro="" textlink="">
      <xdr:nvSpPr>
        <xdr:cNvPr id="793" name="TextBox 792">
          <a:extLst>
            <a:ext uri="{FF2B5EF4-FFF2-40B4-BE49-F238E27FC236}">
              <a16:creationId xmlns:a16="http://schemas.microsoft.com/office/drawing/2014/main" id="{69DAB1D5-98FE-4F69-8CF7-9A8D47A680E7}"/>
            </a:ext>
          </a:extLst>
        </xdr:cNvPr>
        <xdr:cNvSpPr txBox="1"/>
      </xdr:nvSpPr>
      <xdr:spPr>
        <a:xfrm>
          <a:off x="18587577" y="32074801"/>
          <a:ext cx="1427136" cy="236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45</xdr:col>
      <xdr:colOff>7723</xdr:colOff>
      <xdr:row>113</xdr:row>
      <xdr:rowOff>57951</xdr:rowOff>
    </xdr:from>
    <xdr:to>
      <xdr:col>46</xdr:col>
      <xdr:colOff>3340</xdr:colOff>
      <xdr:row>113</xdr:row>
      <xdr:rowOff>59211</xdr:rowOff>
    </xdr:to>
    <xdr:cxnSp macro="">
      <xdr:nvCxnSpPr>
        <xdr:cNvPr id="794" name="Straight Arrow Connector 793">
          <a:extLst>
            <a:ext uri="{FF2B5EF4-FFF2-40B4-BE49-F238E27FC236}">
              <a16:creationId xmlns:a16="http://schemas.microsoft.com/office/drawing/2014/main" id="{B586CA01-C1FC-44FF-BB88-68074D4E7378}"/>
            </a:ext>
          </a:extLst>
        </xdr:cNvPr>
        <xdr:cNvCxnSpPr/>
      </xdr:nvCxnSpPr>
      <xdr:spPr>
        <a:xfrm flipV="1">
          <a:off x="17152723" y="29204451"/>
          <a:ext cx="376617" cy="1260"/>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85942</xdr:colOff>
      <xdr:row>113</xdr:row>
      <xdr:rowOff>56239</xdr:rowOff>
    </xdr:from>
    <xdr:to>
      <xdr:col>46</xdr:col>
      <xdr:colOff>60199</xdr:colOff>
      <xdr:row>114</xdr:row>
      <xdr:rowOff>102796</xdr:rowOff>
    </xdr:to>
    <xdr:sp macro="" textlink="">
      <xdr:nvSpPr>
        <xdr:cNvPr id="795" name="TextBox 794">
          <a:extLst>
            <a:ext uri="{FF2B5EF4-FFF2-40B4-BE49-F238E27FC236}">
              <a16:creationId xmlns:a16="http://schemas.microsoft.com/office/drawing/2014/main" id="{D73A562C-6A94-4E3C-A52C-8354AB12FE5D}"/>
            </a:ext>
          </a:extLst>
        </xdr:cNvPr>
        <xdr:cNvSpPr txBox="1"/>
      </xdr:nvSpPr>
      <xdr:spPr>
        <a:xfrm>
          <a:off x="16087942" y="29202739"/>
          <a:ext cx="1498257" cy="2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CAN msg periodic</a:t>
          </a:r>
          <a:r>
            <a:rPr lang="en-US" sz="900" i="1" baseline="0">
              <a:solidFill>
                <a:srgbClr val="0000FF"/>
              </a:solidFill>
              <a:latin typeface="Arial" panose="020B0604020202020204" pitchFamily="34" charset="0"/>
              <a:cs typeface="Arial" panose="020B0604020202020204" pitchFamily="34" charset="0"/>
            </a:rPr>
            <a:t> 20ms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33</xdr:col>
      <xdr:colOff>125569</xdr:colOff>
      <xdr:row>119</xdr:row>
      <xdr:rowOff>90545</xdr:rowOff>
    </xdr:from>
    <xdr:to>
      <xdr:col>33</xdr:col>
      <xdr:colOff>125569</xdr:colOff>
      <xdr:row>120</xdr:row>
      <xdr:rowOff>152349</xdr:rowOff>
    </xdr:to>
    <xdr:cxnSp macro="">
      <xdr:nvCxnSpPr>
        <xdr:cNvPr id="797" name="Straight Arrow Connector 796">
          <a:extLst>
            <a:ext uri="{FF2B5EF4-FFF2-40B4-BE49-F238E27FC236}">
              <a16:creationId xmlns:a16="http://schemas.microsoft.com/office/drawing/2014/main" id="{3A66A075-958D-4102-A805-995E742EBF49}"/>
            </a:ext>
          </a:extLst>
        </xdr:cNvPr>
        <xdr:cNvCxnSpPr/>
      </xdr:nvCxnSpPr>
      <xdr:spPr>
        <a:xfrm flipV="1">
          <a:off x="12698569" y="31665920"/>
          <a:ext cx="0" cy="223729"/>
        </a:xfrm>
        <a:prstGeom prst="straightConnector1">
          <a:avLst/>
        </a:prstGeom>
        <a:ln w="28575">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68141</xdr:colOff>
      <xdr:row>125</xdr:row>
      <xdr:rowOff>63744</xdr:rowOff>
    </xdr:from>
    <xdr:ext cx="1514474" cy="1022083"/>
    <xdr:pic>
      <xdr:nvPicPr>
        <xdr:cNvPr id="800" name="Picture 799">
          <a:extLst>
            <a:ext uri="{FF2B5EF4-FFF2-40B4-BE49-F238E27FC236}">
              <a16:creationId xmlns:a16="http://schemas.microsoft.com/office/drawing/2014/main" id="{B5B7D951-32FA-4A41-B1EE-51CF0EB8F5AA}"/>
            </a:ext>
          </a:extLst>
        </xdr:cNvPr>
        <xdr:cNvPicPr>
          <a:picLocks noChangeAspect="1"/>
        </xdr:cNvPicPr>
      </xdr:nvPicPr>
      <xdr:blipFill>
        <a:blip xmlns:r="http://schemas.openxmlformats.org/officeDocument/2006/relationships" r:embed="rId1"/>
        <a:stretch>
          <a:fillRect/>
        </a:stretch>
      </xdr:blipFill>
      <xdr:spPr>
        <a:xfrm>
          <a:off x="10355141" y="32610669"/>
          <a:ext cx="1514474" cy="1022083"/>
        </a:xfrm>
        <a:prstGeom prst="rect">
          <a:avLst/>
        </a:prstGeom>
      </xdr:spPr>
    </xdr:pic>
    <xdr:clientData/>
  </xdr:oneCellAnchor>
  <xdr:twoCellAnchor>
    <xdr:from>
      <xdr:col>28</xdr:col>
      <xdr:colOff>492284</xdr:colOff>
      <xdr:row>111</xdr:row>
      <xdr:rowOff>120173</xdr:rowOff>
    </xdr:from>
    <xdr:to>
      <xdr:col>32</xdr:col>
      <xdr:colOff>78439</xdr:colOff>
      <xdr:row>113</xdr:row>
      <xdr:rowOff>21639</xdr:rowOff>
    </xdr:to>
    <xdr:sp macro="" textlink="">
      <xdr:nvSpPr>
        <xdr:cNvPr id="801" name="TextBox 800">
          <a:extLst>
            <a:ext uri="{FF2B5EF4-FFF2-40B4-BE49-F238E27FC236}">
              <a16:creationId xmlns:a16="http://schemas.microsoft.com/office/drawing/2014/main" id="{68122DC1-E60A-46DF-9DDE-C77F8AE5E5B1}"/>
            </a:ext>
          </a:extLst>
        </xdr:cNvPr>
        <xdr:cNvSpPr txBox="1"/>
      </xdr:nvSpPr>
      <xdr:spPr>
        <a:xfrm>
          <a:off x="12908402" y="29289085"/>
          <a:ext cx="1928184" cy="226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AbsActv_B_Actl</a:t>
          </a:r>
        </a:p>
      </xdr:txBody>
    </xdr:sp>
    <xdr:clientData/>
  </xdr:twoCellAnchor>
  <xdr:twoCellAnchor>
    <xdr:from>
      <xdr:col>32</xdr:col>
      <xdr:colOff>0</xdr:colOff>
      <xdr:row>114</xdr:row>
      <xdr:rowOff>99389</xdr:rowOff>
    </xdr:from>
    <xdr:to>
      <xdr:col>32</xdr:col>
      <xdr:colOff>0</xdr:colOff>
      <xdr:row>116</xdr:row>
      <xdr:rowOff>2</xdr:rowOff>
    </xdr:to>
    <xdr:cxnSp macro="">
      <xdr:nvCxnSpPr>
        <xdr:cNvPr id="802" name="Straight Arrow Connector 801">
          <a:extLst>
            <a:ext uri="{FF2B5EF4-FFF2-40B4-BE49-F238E27FC236}">
              <a16:creationId xmlns:a16="http://schemas.microsoft.com/office/drawing/2014/main" id="{7E5164E9-AC0D-4D74-8F3D-5A6DA6CD47BA}"/>
            </a:ext>
          </a:extLst>
        </xdr:cNvPr>
        <xdr:cNvCxnSpPr/>
      </xdr:nvCxnSpPr>
      <xdr:spPr>
        <a:xfrm flipV="1">
          <a:off x="12192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114</xdr:row>
      <xdr:rowOff>107672</xdr:rowOff>
    </xdr:from>
    <xdr:to>
      <xdr:col>33</xdr:col>
      <xdr:colOff>0</xdr:colOff>
      <xdr:row>116</xdr:row>
      <xdr:rowOff>8285</xdr:rowOff>
    </xdr:to>
    <xdr:cxnSp macro="">
      <xdr:nvCxnSpPr>
        <xdr:cNvPr id="803" name="Straight Arrow Connector 802">
          <a:extLst>
            <a:ext uri="{FF2B5EF4-FFF2-40B4-BE49-F238E27FC236}">
              <a16:creationId xmlns:a16="http://schemas.microsoft.com/office/drawing/2014/main" id="{28901631-3140-446D-906C-AD6EC1003EFD}"/>
            </a:ext>
          </a:extLst>
        </xdr:cNvPr>
        <xdr:cNvCxnSpPr/>
      </xdr:nvCxnSpPr>
      <xdr:spPr>
        <a:xfrm flipV="1">
          <a:off x="12573000" y="29416097"/>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114</xdr:row>
      <xdr:rowOff>99389</xdr:rowOff>
    </xdr:from>
    <xdr:to>
      <xdr:col>34</xdr:col>
      <xdr:colOff>0</xdr:colOff>
      <xdr:row>116</xdr:row>
      <xdr:rowOff>2</xdr:rowOff>
    </xdr:to>
    <xdr:cxnSp macro="">
      <xdr:nvCxnSpPr>
        <xdr:cNvPr id="804" name="Straight Arrow Connector 803">
          <a:extLst>
            <a:ext uri="{FF2B5EF4-FFF2-40B4-BE49-F238E27FC236}">
              <a16:creationId xmlns:a16="http://schemas.microsoft.com/office/drawing/2014/main" id="{FAB30DB5-F4E2-4B55-B6BB-C8DDE3AF4419}"/>
            </a:ext>
          </a:extLst>
        </xdr:cNvPr>
        <xdr:cNvCxnSpPr/>
      </xdr:nvCxnSpPr>
      <xdr:spPr>
        <a:xfrm flipV="1">
          <a:off x="12954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114</xdr:row>
      <xdr:rowOff>107672</xdr:rowOff>
    </xdr:from>
    <xdr:to>
      <xdr:col>35</xdr:col>
      <xdr:colOff>0</xdr:colOff>
      <xdr:row>116</xdr:row>
      <xdr:rowOff>8285</xdr:rowOff>
    </xdr:to>
    <xdr:cxnSp macro="">
      <xdr:nvCxnSpPr>
        <xdr:cNvPr id="805" name="Straight Arrow Connector 804">
          <a:extLst>
            <a:ext uri="{FF2B5EF4-FFF2-40B4-BE49-F238E27FC236}">
              <a16:creationId xmlns:a16="http://schemas.microsoft.com/office/drawing/2014/main" id="{47F581F7-38FA-4A5B-9464-543775381E7A}"/>
            </a:ext>
          </a:extLst>
        </xdr:cNvPr>
        <xdr:cNvCxnSpPr/>
      </xdr:nvCxnSpPr>
      <xdr:spPr>
        <a:xfrm flipV="1">
          <a:off x="13335000" y="29416097"/>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114</xdr:row>
      <xdr:rowOff>99389</xdr:rowOff>
    </xdr:from>
    <xdr:to>
      <xdr:col>38</xdr:col>
      <xdr:colOff>0</xdr:colOff>
      <xdr:row>116</xdr:row>
      <xdr:rowOff>2</xdr:rowOff>
    </xdr:to>
    <xdr:cxnSp macro="">
      <xdr:nvCxnSpPr>
        <xdr:cNvPr id="806" name="Straight Arrow Connector 805">
          <a:extLst>
            <a:ext uri="{FF2B5EF4-FFF2-40B4-BE49-F238E27FC236}">
              <a16:creationId xmlns:a16="http://schemas.microsoft.com/office/drawing/2014/main" id="{436BD933-7221-465A-B1A5-88CDF297C83F}"/>
            </a:ext>
          </a:extLst>
        </xdr:cNvPr>
        <xdr:cNvCxnSpPr/>
      </xdr:nvCxnSpPr>
      <xdr:spPr>
        <a:xfrm flipV="1">
          <a:off x="14478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114</xdr:row>
      <xdr:rowOff>99389</xdr:rowOff>
    </xdr:from>
    <xdr:to>
      <xdr:col>39</xdr:col>
      <xdr:colOff>0</xdr:colOff>
      <xdr:row>116</xdr:row>
      <xdr:rowOff>2</xdr:rowOff>
    </xdr:to>
    <xdr:cxnSp macro="">
      <xdr:nvCxnSpPr>
        <xdr:cNvPr id="807" name="Straight Arrow Connector 806">
          <a:extLst>
            <a:ext uri="{FF2B5EF4-FFF2-40B4-BE49-F238E27FC236}">
              <a16:creationId xmlns:a16="http://schemas.microsoft.com/office/drawing/2014/main" id="{B175FC2E-2863-473C-8240-E3178F00DAF5}"/>
            </a:ext>
          </a:extLst>
        </xdr:cNvPr>
        <xdr:cNvCxnSpPr/>
      </xdr:nvCxnSpPr>
      <xdr:spPr>
        <a:xfrm flipV="1">
          <a:off x="14859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114</xdr:row>
      <xdr:rowOff>107672</xdr:rowOff>
    </xdr:from>
    <xdr:to>
      <xdr:col>40</xdr:col>
      <xdr:colOff>0</xdr:colOff>
      <xdr:row>116</xdr:row>
      <xdr:rowOff>8285</xdr:rowOff>
    </xdr:to>
    <xdr:cxnSp macro="">
      <xdr:nvCxnSpPr>
        <xdr:cNvPr id="808" name="Straight Arrow Connector 807">
          <a:extLst>
            <a:ext uri="{FF2B5EF4-FFF2-40B4-BE49-F238E27FC236}">
              <a16:creationId xmlns:a16="http://schemas.microsoft.com/office/drawing/2014/main" id="{0E3E4304-3573-49AB-9F53-1A107133A6FC}"/>
            </a:ext>
          </a:extLst>
        </xdr:cNvPr>
        <xdr:cNvCxnSpPr/>
      </xdr:nvCxnSpPr>
      <xdr:spPr>
        <a:xfrm flipV="1">
          <a:off x="15240000" y="29416097"/>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114</xdr:row>
      <xdr:rowOff>99389</xdr:rowOff>
    </xdr:from>
    <xdr:to>
      <xdr:col>41</xdr:col>
      <xdr:colOff>0</xdr:colOff>
      <xdr:row>116</xdr:row>
      <xdr:rowOff>2</xdr:rowOff>
    </xdr:to>
    <xdr:cxnSp macro="">
      <xdr:nvCxnSpPr>
        <xdr:cNvPr id="809" name="Straight Arrow Connector 808">
          <a:extLst>
            <a:ext uri="{FF2B5EF4-FFF2-40B4-BE49-F238E27FC236}">
              <a16:creationId xmlns:a16="http://schemas.microsoft.com/office/drawing/2014/main" id="{6C207893-201A-4999-AB4C-FA789D5FF67F}"/>
            </a:ext>
          </a:extLst>
        </xdr:cNvPr>
        <xdr:cNvCxnSpPr/>
      </xdr:nvCxnSpPr>
      <xdr:spPr>
        <a:xfrm flipV="1">
          <a:off x="15621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114</xdr:row>
      <xdr:rowOff>91106</xdr:rowOff>
    </xdr:from>
    <xdr:to>
      <xdr:col>42</xdr:col>
      <xdr:colOff>0</xdr:colOff>
      <xdr:row>115</xdr:row>
      <xdr:rowOff>165653</xdr:rowOff>
    </xdr:to>
    <xdr:cxnSp macro="">
      <xdr:nvCxnSpPr>
        <xdr:cNvPr id="810" name="Straight Arrow Connector 809">
          <a:extLst>
            <a:ext uri="{FF2B5EF4-FFF2-40B4-BE49-F238E27FC236}">
              <a16:creationId xmlns:a16="http://schemas.microsoft.com/office/drawing/2014/main" id="{03237B65-C4D0-4E67-9A16-8E0CFB996A1B}"/>
            </a:ext>
          </a:extLst>
        </xdr:cNvPr>
        <xdr:cNvCxnSpPr/>
      </xdr:nvCxnSpPr>
      <xdr:spPr>
        <a:xfrm flipV="1">
          <a:off x="16002000" y="29399531"/>
          <a:ext cx="0" cy="236472"/>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114</xdr:row>
      <xdr:rowOff>99389</xdr:rowOff>
    </xdr:from>
    <xdr:to>
      <xdr:col>43</xdr:col>
      <xdr:colOff>0</xdr:colOff>
      <xdr:row>116</xdr:row>
      <xdr:rowOff>2</xdr:rowOff>
    </xdr:to>
    <xdr:cxnSp macro="">
      <xdr:nvCxnSpPr>
        <xdr:cNvPr id="811" name="Straight Arrow Connector 810">
          <a:extLst>
            <a:ext uri="{FF2B5EF4-FFF2-40B4-BE49-F238E27FC236}">
              <a16:creationId xmlns:a16="http://schemas.microsoft.com/office/drawing/2014/main" id="{50E8E6D3-F72D-4328-BA7A-3808F1D18A78}"/>
            </a:ext>
          </a:extLst>
        </xdr:cNvPr>
        <xdr:cNvCxnSpPr/>
      </xdr:nvCxnSpPr>
      <xdr:spPr>
        <a:xfrm flipV="1">
          <a:off x="16383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0</xdr:colOff>
      <xdr:row>114</xdr:row>
      <xdr:rowOff>99389</xdr:rowOff>
    </xdr:from>
    <xdr:to>
      <xdr:col>44</xdr:col>
      <xdr:colOff>0</xdr:colOff>
      <xdr:row>116</xdr:row>
      <xdr:rowOff>2</xdr:rowOff>
    </xdr:to>
    <xdr:cxnSp macro="">
      <xdr:nvCxnSpPr>
        <xdr:cNvPr id="812" name="Straight Arrow Connector 811">
          <a:extLst>
            <a:ext uri="{FF2B5EF4-FFF2-40B4-BE49-F238E27FC236}">
              <a16:creationId xmlns:a16="http://schemas.microsoft.com/office/drawing/2014/main" id="{4998F9DB-1300-48E6-B83F-B29D8385969B}"/>
            </a:ext>
          </a:extLst>
        </xdr:cNvPr>
        <xdr:cNvCxnSpPr/>
      </xdr:nvCxnSpPr>
      <xdr:spPr>
        <a:xfrm flipV="1">
          <a:off x="16764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0</xdr:colOff>
      <xdr:row>114</xdr:row>
      <xdr:rowOff>99389</xdr:rowOff>
    </xdr:from>
    <xdr:to>
      <xdr:col>45</xdr:col>
      <xdr:colOff>0</xdr:colOff>
      <xdr:row>116</xdr:row>
      <xdr:rowOff>2</xdr:rowOff>
    </xdr:to>
    <xdr:cxnSp macro="">
      <xdr:nvCxnSpPr>
        <xdr:cNvPr id="813" name="Straight Arrow Connector 812">
          <a:extLst>
            <a:ext uri="{FF2B5EF4-FFF2-40B4-BE49-F238E27FC236}">
              <a16:creationId xmlns:a16="http://schemas.microsoft.com/office/drawing/2014/main" id="{AD0483D0-89EF-4BA4-92CF-2D62C564C5B5}"/>
            </a:ext>
          </a:extLst>
        </xdr:cNvPr>
        <xdr:cNvCxnSpPr/>
      </xdr:nvCxnSpPr>
      <xdr:spPr>
        <a:xfrm flipV="1">
          <a:off x="17145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114</xdr:row>
      <xdr:rowOff>99389</xdr:rowOff>
    </xdr:from>
    <xdr:to>
      <xdr:col>46</xdr:col>
      <xdr:colOff>0</xdr:colOff>
      <xdr:row>116</xdr:row>
      <xdr:rowOff>2</xdr:rowOff>
    </xdr:to>
    <xdr:cxnSp macro="">
      <xdr:nvCxnSpPr>
        <xdr:cNvPr id="814" name="Straight Arrow Connector 813">
          <a:extLst>
            <a:ext uri="{FF2B5EF4-FFF2-40B4-BE49-F238E27FC236}">
              <a16:creationId xmlns:a16="http://schemas.microsoft.com/office/drawing/2014/main" id="{14CAC53E-BA81-4D0C-94E7-5E0BCD0A181E}"/>
            </a:ext>
          </a:extLst>
        </xdr:cNvPr>
        <xdr:cNvCxnSpPr/>
      </xdr:nvCxnSpPr>
      <xdr:spPr>
        <a:xfrm flipV="1">
          <a:off x="17526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114</xdr:row>
      <xdr:rowOff>99389</xdr:rowOff>
    </xdr:from>
    <xdr:to>
      <xdr:col>47</xdr:col>
      <xdr:colOff>0</xdr:colOff>
      <xdr:row>116</xdr:row>
      <xdr:rowOff>2</xdr:rowOff>
    </xdr:to>
    <xdr:cxnSp macro="">
      <xdr:nvCxnSpPr>
        <xdr:cNvPr id="815" name="Straight Arrow Connector 814">
          <a:extLst>
            <a:ext uri="{FF2B5EF4-FFF2-40B4-BE49-F238E27FC236}">
              <a16:creationId xmlns:a16="http://schemas.microsoft.com/office/drawing/2014/main" id="{0E23061B-98E3-409A-AF81-EBE63C3CD37C}"/>
            </a:ext>
          </a:extLst>
        </xdr:cNvPr>
        <xdr:cNvCxnSpPr/>
      </xdr:nvCxnSpPr>
      <xdr:spPr>
        <a:xfrm flipV="1">
          <a:off x="17907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114</xdr:row>
      <xdr:rowOff>99389</xdr:rowOff>
    </xdr:from>
    <xdr:to>
      <xdr:col>48</xdr:col>
      <xdr:colOff>0</xdr:colOff>
      <xdr:row>116</xdr:row>
      <xdr:rowOff>2</xdr:rowOff>
    </xdr:to>
    <xdr:cxnSp macro="">
      <xdr:nvCxnSpPr>
        <xdr:cNvPr id="816" name="Straight Arrow Connector 815">
          <a:extLst>
            <a:ext uri="{FF2B5EF4-FFF2-40B4-BE49-F238E27FC236}">
              <a16:creationId xmlns:a16="http://schemas.microsoft.com/office/drawing/2014/main" id="{5C1B87C4-FABA-4331-9629-34643CD32C40}"/>
            </a:ext>
          </a:extLst>
        </xdr:cNvPr>
        <xdr:cNvCxnSpPr/>
      </xdr:nvCxnSpPr>
      <xdr:spPr>
        <a:xfrm flipV="1">
          <a:off x="18288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0</xdr:colOff>
      <xdr:row>114</xdr:row>
      <xdr:rowOff>99389</xdr:rowOff>
    </xdr:from>
    <xdr:to>
      <xdr:col>49</xdr:col>
      <xdr:colOff>0</xdr:colOff>
      <xdr:row>116</xdr:row>
      <xdr:rowOff>2</xdr:rowOff>
    </xdr:to>
    <xdr:cxnSp macro="">
      <xdr:nvCxnSpPr>
        <xdr:cNvPr id="817" name="Straight Arrow Connector 816">
          <a:extLst>
            <a:ext uri="{FF2B5EF4-FFF2-40B4-BE49-F238E27FC236}">
              <a16:creationId xmlns:a16="http://schemas.microsoft.com/office/drawing/2014/main" id="{4E342EE4-3592-4F07-8B98-9F96E6552072}"/>
            </a:ext>
          </a:extLst>
        </xdr:cNvPr>
        <xdr:cNvCxnSpPr/>
      </xdr:nvCxnSpPr>
      <xdr:spPr>
        <a:xfrm flipV="1">
          <a:off x="18669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114</xdr:row>
      <xdr:rowOff>99389</xdr:rowOff>
    </xdr:from>
    <xdr:to>
      <xdr:col>50</xdr:col>
      <xdr:colOff>0</xdr:colOff>
      <xdr:row>116</xdr:row>
      <xdr:rowOff>2</xdr:rowOff>
    </xdr:to>
    <xdr:cxnSp macro="">
      <xdr:nvCxnSpPr>
        <xdr:cNvPr id="818" name="Straight Arrow Connector 817">
          <a:extLst>
            <a:ext uri="{FF2B5EF4-FFF2-40B4-BE49-F238E27FC236}">
              <a16:creationId xmlns:a16="http://schemas.microsoft.com/office/drawing/2014/main" id="{B5041F0A-281A-4960-A19E-1C5F74C9AC36}"/>
            </a:ext>
          </a:extLst>
        </xdr:cNvPr>
        <xdr:cNvCxnSpPr/>
      </xdr:nvCxnSpPr>
      <xdr:spPr>
        <a:xfrm flipV="1">
          <a:off x="19050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114</xdr:row>
      <xdr:rowOff>99389</xdr:rowOff>
    </xdr:from>
    <xdr:to>
      <xdr:col>51</xdr:col>
      <xdr:colOff>0</xdr:colOff>
      <xdr:row>116</xdr:row>
      <xdr:rowOff>2</xdr:rowOff>
    </xdr:to>
    <xdr:cxnSp macro="">
      <xdr:nvCxnSpPr>
        <xdr:cNvPr id="819" name="Straight Arrow Connector 818">
          <a:extLst>
            <a:ext uri="{FF2B5EF4-FFF2-40B4-BE49-F238E27FC236}">
              <a16:creationId xmlns:a16="http://schemas.microsoft.com/office/drawing/2014/main" id="{D8C055F4-F3E1-4842-A869-BD1FA64D1E76}"/>
            </a:ext>
          </a:extLst>
        </xdr:cNvPr>
        <xdr:cNvCxnSpPr/>
      </xdr:nvCxnSpPr>
      <xdr:spPr>
        <a:xfrm flipV="1">
          <a:off x="19431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0</xdr:colOff>
      <xdr:row>114</xdr:row>
      <xdr:rowOff>99389</xdr:rowOff>
    </xdr:from>
    <xdr:to>
      <xdr:col>52</xdr:col>
      <xdr:colOff>0</xdr:colOff>
      <xdr:row>116</xdr:row>
      <xdr:rowOff>2</xdr:rowOff>
    </xdr:to>
    <xdr:cxnSp macro="">
      <xdr:nvCxnSpPr>
        <xdr:cNvPr id="820" name="Straight Arrow Connector 819">
          <a:extLst>
            <a:ext uri="{FF2B5EF4-FFF2-40B4-BE49-F238E27FC236}">
              <a16:creationId xmlns:a16="http://schemas.microsoft.com/office/drawing/2014/main" id="{EFF70583-B351-4605-BA62-285B512019D0}"/>
            </a:ext>
          </a:extLst>
        </xdr:cNvPr>
        <xdr:cNvCxnSpPr/>
      </xdr:nvCxnSpPr>
      <xdr:spPr>
        <a:xfrm flipV="1">
          <a:off x="19812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0</xdr:colOff>
      <xdr:row>114</xdr:row>
      <xdr:rowOff>99389</xdr:rowOff>
    </xdr:from>
    <xdr:to>
      <xdr:col>53</xdr:col>
      <xdr:colOff>0</xdr:colOff>
      <xdr:row>116</xdr:row>
      <xdr:rowOff>2</xdr:rowOff>
    </xdr:to>
    <xdr:cxnSp macro="">
      <xdr:nvCxnSpPr>
        <xdr:cNvPr id="821" name="Straight Arrow Connector 820">
          <a:extLst>
            <a:ext uri="{FF2B5EF4-FFF2-40B4-BE49-F238E27FC236}">
              <a16:creationId xmlns:a16="http://schemas.microsoft.com/office/drawing/2014/main" id="{A5ECF52F-AA66-4811-8BCD-F09409DF8D23}"/>
            </a:ext>
          </a:extLst>
        </xdr:cNvPr>
        <xdr:cNvCxnSpPr/>
      </xdr:nvCxnSpPr>
      <xdr:spPr>
        <a:xfrm flipV="1">
          <a:off x="20193000" y="294078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13138</xdr:colOff>
      <xdr:row>114</xdr:row>
      <xdr:rowOff>103958</xdr:rowOff>
    </xdr:from>
    <xdr:to>
      <xdr:col>37</xdr:col>
      <xdr:colOff>13138</xdr:colOff>
      <xdr:row>116</xdr:row>
      <xdr:rowOff>4571</xdr:rowOff>
    </xdr:to>
    <xdr:cxnSp macro="">
      <xdr:nvCxnSpPr>
        <xdr:cNvPr id="822" name="Straight Arrow Connector 821">
          <a:extLst>
            <a:ext uri="{FF2B5EF4-FFF2-40B4-BE49-F238E27FC236}">
              <a16:creationId xmlns:a16="http://schemas.microsoft.com/office/drawing/2014/main" id="{E31970B9-8D15-4131-B105-FFCB6E37436D}"/>
            </a:ext>
          </a:extLst>
        </xdr:cNvPr>
        <xdr:cNvCxnSpPr/>
      </xdr:nvCxnSpPr>
      <xdr:spPr>
        <a:xfrm flipV="1">
          <a:off x="14110138" y="29412383"/>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6569</xdr:colOff>
      <xdr:row>114</xdr:row>
      <xdr:rowOff>103958</xdr:rowOff>
    </xdr:from>
    <xdr:to>
      <xdr:col>36</xdr:col>
      <xdr:colOff>6569</xdr:colOff>
      <xdr:row>116</xdr:row>
      <xdr:rowOff>4571</xdr:rowOff>
    </xdr:to>
    <xdr:cxnSp macro="">
      <xdr:nvCxnSpPr>
        <xdr:cNvPr id="823" name="Straight Arrow Connector 822">
          <a:extLst>
            <a:ext uri="{FF2B5EF4-FFF2-40B4-BE49-F238E27FC236}">
              <a16:creationId xmlns:a16="http://schemas.microsoft.com/office/drawing/2014/main" id="{B439AA84-18D1-4362-89A9-F081813CC95D}"/>
            </a:ext>
          </a:extLst>
        </xdr:cNvPr>
        <xdr:cNvCxnSpPr/>
      </xdr:nvCxnSpPr>
      <xdr:spPr>
        <a:xfrm flipV="1">
          <a:off x="13722569" y="29412383"/>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7723</xdr:colOff>
      <xdr:row>116</xdr:row>
      <xdr:rowOff>57951</xdr:rowOff>
    </xdr:from>
    <xdr:to>
      <xdr:col>46</xdr:col>
      <xdr:colOff>3340</xdr:colOff>
      <xdr:row>116</xdr:row>
      <xdr:rowOff>59211</xdr:rowOff>
    </xdr:to>
    <xdr:cxnSp macro="">
      <xdr:nvCxnSpPr>
        <xdr:cNvPr id="824" name="Straight Arrow Connector 823">
          <a:extLst>
            <a:ext uri="{FF2B5EF4-FFF2-40B4-BE49-F238E27FC236}">
              <a16:creationId xmlns:a16="http://schemas.microsoft.com/office/drawing/2014/main" id="{87FC29ED-1A02-4DD3-8EA9-F7454A76FC8D}"/>
            </a:ext>
          </a:extLst>
        </xdr:cNvPr>
        <xdr:cNvCxnSpPr/>
      </xdr:nvCxnSpPr>
      <xdr:spPr>
        <a:xfrm flipV="1">
          <a:off x="17152723" y="29690226"/>
          <a:ext cx="376617" cy="1260"/>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111</xdr:row>
      <xdr:rowOff>107675</xdr:rowOff>
    </xdr:from>
    <xdr:to>
      <xdr:col>31</xdr:col>
      <xdr:colOff>0</xdr:colOff>
      <xdr:row>113</xdr:row>
      <xdr:rowOff>8288</xdr:rowOff>
    </xdr:to>
    <xdr:cxnSp macro="">
      <xdr:nvCxnSpPr>
        <xdr:cNvPr id="871" name="Straight Arrow Connector 870">
          <a:extLst>
            <a:ext uri="{FF2B5EF4-FFF2-40B4-BE49-F238E27FC236}">
              <a16:creationId xmlns:a16="http://schemas.microsoft.com/office/drawing/2014/main" id="{03074DAF-6239-4631-925A-0D1653626919}"/>
            </a:ext>
          </a:extLst>
        </xdr:cNvPr>
        <xdr:cNvCxnSpPr/>
      </xdr:nvCxnSpPr>
      <xdr:spPr>
        <a:xfrm flipV="1">
          <a:off x="11811000" y="28930325"/>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372717</xdr:colOff>
      <xdr:row>114</xdr:row>
      <xdr:rowOff>94531</xdr:rowOff>
    </xdr:from>
    <xdr:to>
      <xdr:col>53</xdr:col>
      <xdr:colOff>372717</xdr:colOff>
      <xdr:row>116</xdr:row>
      <xdr:rowOff>3207</xdr:rowOff>
    </xdr:to>
    <xdr:cxnSp macro="">
      <xdr:nvCxnSpPr>
        <xdr:cNvPr id="874" name="Straight Arrow Connector 873">
          <a:extLst>
            <a:ext uri="{FF2B5EF4-FFF2-40B4-BE49-F238E27FC236}">
              <a16:creationId xmlns:a16="http://schemas.microsoft.com/office/drawing/2014/main" id="{E7728FA5-1A31-4819-B1A5-B1836D6F0DC3}"/>
            </a:ext>
          </a:extLst>
        </xdr:cNvPr>
        <xdr:cNvCxnSpPr/>
      </xdr:nvCxnSpPr>
      <xdr:spPr>
        <a:xfrm flipV="1">
          <a:off x="23141608" y="19194227"/>
          <a:ext cx="0" cy="2482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472578</xdr:colOff>
      <xdr:row>114</xdr:row>
      <xdr:rowOff>107035</xdr:rowOff>
    </xdr:from>
    <xdr:to>
      <xdr:col>31</xdr:col>
      <xdr:colOff>308354</xdr:colOff>
      <xdr:row>116</xdr:row>
      <xdr:rowOff>8501</xdr:rowOff>
    </xdr:to>
    <xdr:sp macro="" textlink="">
      <xdr:nvSpPr>
        <xdr:cNvPr id="876" name="TextBox 875">
          <a:extLst>
            <a:ext uri="{FF2B5EF4-FFF2-40B4-BE49-F238E27FC236}">
              <a16:creationId xmlns:a16="http://schemas.microsoft.com/office/drawing/2014/main" id="{A57130DB-D4ED-48CD-97D0-9C839ED196D0}"/>
            </a:ext>
          </a:extLst>
        </xdr:cNvPr>
        <xdr:cNvSpPr txBox="1"/>
      </xdr:nvSpPr>
      <xdr:spPr>
        <a:xfrm>
          <a:off x="12888696" y="29769006"/>
          <a:ext cx="1796805" cy="226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Abs_B_Falt</a:t>
          </a:r>
        </a:p>
      </xdr:txBody>
    </xdr:sp>
    <xdr:clientData/>
  </xdr:twoCellAnchor>
  <xdr:twoCellAnchor>
    <xdr:from>
      <xdr:col>28</xdr:col>
      <xdr:colOff>481078</xdr:colOff>
      <xdr:row>111</xdr:row>
      <xdr:rowOff>133312</xdr:rowOff>
    </xdr:from>
    <xdr:to>
      <xdr:col>28</xdr:col>
      <xdr:colOff>526797</xdr:colOff>
      <xdr:row>116</xdr:row>
      <xdr:rowOff>22413</xdr:rowOff>
    </xdr:to>
    <xdr:sp macro="" textlink="">
      <xdr:nvSpPr>
        <xdr:cNvPr id="880" name="Left Bracket 879">
          <a:extLst>
            <a:ext uri="{FF2B5EF4-FFF2-40B4-BE49-F238E27FC236}">
              <a16:creationId xmlns:a16="http://schemas.microsoft.com/office/drawing/2014/main" id="{E1877421-5E4C-4813-8AAC-EF40370D3E80}"/>
            </a:ext>
          </a:extLst>
        </xdr:cNvPr>
        <xdr:cNvSpPr/>
      </xdr:nvSpPr>
      <xdr:spPr>
        <a:xfrm>
          <a:off x="12897196" y="29302224"/>
          <a:ext cx="45719" cy="707130"/>
        </a:xfrm>
        <a:prstGeom prst="leftBracket">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lientData/>
  </xdr:twoCellAnchor>
  <xdr:twoCellAnchor>
    <xdr:from>
      <xdr:col>27</xdr:col>
      <xdr:colOff>342359</xdr:colOff>
      <xdr:row>113</xdr:row>
      <xdr:rowOff>39801</xdr:rowOff>
    </xdr:from>
    <xdr:to>
      <xdr:col>28</xdr:col>
      <xdr:colOff>515470</xdr:colOff>
      <xdr:row>115</xdr:row>
      <xdr:rowOff>112059</xdr:rowOff>
    </xdr:to>
    <xdr:sp macro="" textlink="">
      <xdr:nvSpPr>
        <xdr:cNvPr id="881" name="TextBox 880">
          <a:extLst>
            <a:ext uri="{FF2B5EF4-FFF2-40B4-BE49-F238E27FC236}">
              <a16:creationId xmlns:a16="http://schemas.microsoft.com/office/drawing/2014/main" id="{3829DDB3-55A3-4E4C-B1CA-2B649CFF7FB8}"/>
            </a:ext>
          </a:extLst>
        </xdr:cNvPr>
        <xdr:cNvSpPr txBox="1"/>
      </xdr:nvSpPr>
      <xdr:spPr>
        <a:xfrm>
          <a:off x="12377477" y="29533683"/>
          <a:ext cx="554111" cy="397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0x208</a:t>
          </a:r>
        </a:p>
      </xdr:txBody>
    </xdr:sp>
    <xdr:clientData/>
  </xdr:twoCellAnchor>
  <xdr:twoCellAnchor>
    <xdr:from>
      <xdr:col>27</xdr:col>
      <xdr:colOff>336176</xdr:colOff>
      <xdr:row>111</xdr:row>
      <xdr:rowOff>102578</xdr:rowOff>
    </xdr:from>
    <xdr:to>
      <xdr:col>30</xdr:col>
      <xdr:colOff>100853</xdr:colOff>
      <xdr:row>117</xdr:row>
      <xdr:rowOff>1</xdr:rowOff>
    </xdr:to>
    <xdr:sp macro="" textlink="">
      <xdr:nvSpPr>
        <xdr:cNvPr id="908" name="Rectangle 907">
          <a:extLst>
            <a:ext uri="{FF2B5EF4-FFF2-40B4-BE49-F238E27FC236}">
              <a16:creationId xmlns:a16="http://schemas.microsoft.com/office/drawing/2014/main" id="{5CC3BF11-42C9-49C7-8645-1D4B1195316C}"/>
            </a:ext>
          </a:extLst>
        </xdr:cNvPr>
        <xdr:cNvSpPr/>
      </xdr:nvSpPr>
      <xdr:spPr>
        <a:xfrm>
          <a:off x="12371294" y="29271490"/>
          <a:ext cx="1725706" cy="883540"/>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lientData/>
  </xdr:twoCellAnchor>
  <xdr:twoCellAnchor>
    <xdr:from>
      <xdr:col>27</xdr:col>
      <xdr:colOff>321090</xdr:colOff>
      <xdr:row>117</xdr:row>
      <xdr:rowOff>4308</xdr:rowOff>
    </xdr:from>
    <xdr:to>
      <xdr:col>30</xdr:col>
      <xdr:colOff>358588</xdr:colOff>
      <xdr:row>120</xdr:row>
      <xdr:rowOff>0</xdr:rowOff>
    </xdr:to>
    <xdr:sp macro="" textlink="">
      <xdr:nvSpPr>
        <xdr:cNvPr id="909" name="Rectangle 908">
          <a:extLst>
            <a:ext uri="{FF2B5EF4-FFF2-40B4-BE49-F238E27FC236}">
              <a16:creationId xmlns:a16="http://schemas.microsoft.com/office/drawing/2014/main" id="{F730D34D-BC4F-48E3-BA32-D63C4C66619C}"/>
            </a:ext>
          </a:extLst>
        </xdr:cNvPr>
        <xdr:cNvSpPr/>
      </xdr:nvSpPr>
      <xdr:spPr>
        <a:xfrm>
          <a:off x="12356208" y="30159337"/>
          <a:ext cx="1998527" cy="466339"/>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b="1">
              <a:solidFill>
                <a:schemeClr val="tx1"/>
              </a:solidFill>
              <a:latin typeface="Arial" panose="020B0604020202020204" pitchFamily="34" charset="0"/>
              <a:cs typeface="Arial" panose="020B0604020202020204" pitchFamily="34" charset="0"/>
            </a:rPr>
            <a:t>Set CAN signal value following each condition in table below</a:t>
          </a:r>
        </a:p>
      </xdr:txBody>
    </xdr:sp>
    <xdr:clientData/>
  </xdr:twoCellAnchor>
  <xdr:twoCellAnchor>
    <xdr:from>
      <xdr:col>33</xdr:col>
      <xdr:colOff>23892</xdr:colOff>
      <xdr:row>119</xdr:row>
      <xdr:rowOff>27395</xdr:rowOff>
    </xdr:from>
    <xdr:to>
      <xdr:col>33</xdr:col>
      <xdr:colOff>221719</xdr:colOff>
      <xdr:row>121</xdr:row>
      <xdr:rowOff>40932</xdr:rowOff>
    </xdr:to>
    <xdr:sp macro="" textlink="">
      <xdr:nvSpPr>
        <xdr:cNvPr id="911" name="Oval 910">
          <a:extLst>
            <a:ext uri="{FF2B5EF4-FFF2-40B4-BE49-F238E27FC236}">
              <a16:creationId xmlns:a16="http://schemas.microsoft.com/office/drawing/2014/main" id="{1D8B4E94-6552-461D-A34E-AFF2888E60E3}"/>
            </a:ext>
          </a:extLst>
        </xdr:cNvPr>
        <xdr:cNvSpPr/>
      </xdr:nvSpPr>
      <xdr:spPr>
        <a:xfrm>
          <a:off x="15172783" y="31791199"/>
          <a:ext cx="197827" cy="353124"/>
        </a:xfrm>
        <a:prstGeom prst="ellipse">
          <a:avLst/>
        </a:prstGeom>
        <a:noFill/>
        <a:ln w="19050">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34</xdr:col>
      <xdr:colOff>30263</xdr:colOff>
      <xdr:row>117</xdr:row>
      <xdr:rowOff>6263</xdr:rowOff>
    </xdr:from>
    <xdr:to>
      <xdr:col>38</xdr:col>
      <xdr:colOff>91109</xdr:colOff>
      <xdr:row>120</xdr:row>
      <xdr:rowOff>41411</xdr:rowOff>
    </xdr:to>
    <xdr:sp macro="" textlink="">
      <xdr:nvSpPr>
        <xdr:cNvPr id="912" name="Speech Bubble: Rectangle 911">
          <a:extLst>
            <a:ext uri="{FF2B5EF4-FFF2-40B4-BE49-F238E27FC236}">
              <a16:creationId xmlns:a16="http://schemas.microsoft.com/office/drawing/2014/main" id="{BB7557D6-AD6E-4328-AE1C-B4782F27C723}"/>
            </a:ext>
          </a:extLst>
        </xdr:cNvPr>
        <xdr:cNvSpPr/>
      </xdr:nvSpPr>
      <xdr:spPr>
        <a:xfrm>
          <a:off x="15560154" y="31438763"/>
          <a:ext cx="1584846" cy="532105"/>
        </a:xfrm>
        <a:prstGeom prst="wedgeRectCallout">
          <a:avLst>
            <a:gd name="adj1" fmla="val -64367"/>
            <a:gd name="adj2" fmla="val 53750"/>
          </a:avLst>
        </a:prstGeom>
        <a:noFill/>
        <a:ln w="19050">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latin typeface="Arial" panose="020B0604020202020204" pitchFamily="34" charset="0"/>
              <a:cs typeface="Arial" panose="020B0604020202020204" pitchFamily="34" charset="0"/>
            </a:rPr>
            <a:t>EDR sample</a:t>
          </a:r>
          <a:r>
            <a:rPr lang="en-US" sz="900" baseline="0">
              <a:solidFill>
                <a:schemeClr val="tx1"/>
              </a:solidFill>
              <a:latin typeface="Arial" panose="020B0604020202020204" pitchFamily="34" charset="0"/>
              <a:cs typeface="Arial" panose="020B0604020202020204" pitchFamily="34" charset="0"/>
            </a:rPr>
            <a:t> value following each condition in table below</a:t>
          </a:r>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42</xdr:col>
      <xdr:colOff>118599</xdr:colOff>
      <xdr:row>116</xdr:row>
      <xdr:rowOff>116110</xdr:rowOff>
    </xdr:from>
    <xdr:to>
      <xdr:col>46</xdr:col>
      <xdr:colOff>92856</xdr:colOff>
      <xdr:row>117</xdr:row>
      <xdr:rowOff>162668</xdr:rowOff>
    </xdr:to>
    <xdr:sp macro="" textlink="">
      <xdr:nvSpPr>
        <xdr:cNvPr id="979" name="TextBox 978">
          <a:extLst>
            <a:ext uri="{FF2B5EF4-FFF2-40B4-BE49-F238E27FC236}">
              <a16:creationId xmlns:a16="http://schemas.microsoft.com/office/drawing/2014/main" id="{E037E4E6-5358-4228-B113-F8367EEDAB83}"/>
            </a:ext>
          </a:extLst>
        </xdr:cNvPr>
        <xdr:cNvSpPr txBox="1"/>
      </xdr:nvSpPr>
      <xdr:spPr>
        <a:xfrm>
          <a:off x="18700513" y="31205710"/>
          <a:ext cx="1498257" cy="220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CAN msg periodic</a:t>
          </a:r>
          <a:r>
            <a:rPr lang="en-US" sz="900" i="1" baseline="0">
              <a:solidFill>
                <a:srgbClr val="0000FF"/>
              </a:solidFill>
              <a:latin typeface="Arial" panose="020B0604020202020204" pitchFamily="34" charset="0"/>
              <a:cs typeface="Arial" panose="020B0604020202020204" pitchFamily="34" charset="0"/>
            </a:rPr>
            <a:t> 20ms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45</xdr:col>
      <xdr:colOff>281608</xdr:colOff>
      <xdr:row>111</xdr:row>
      <xdr:rowOff>8282</xdr:rowOff>
    </xdr:from>
    <xdr:to>
      <xdr:col>46</xdr:col>
      <xdr:colOff>157370</xdr:colOff>
      <xdr:row>120</xdr:row>
      <xdr:rowOff>140804</xdr:rowOff>
    </xdr:to>
    <xdr:grpSp>
      <xdr:nvGrpSpPr>
        <xdr:cNvPr id="983" name="Group 982">
          <a:extLst>
            <a:ext uri="{FF2B5EF4-FFF2-40B4-BE49-F238E27FC236}">
              <a16:creationId xmlns:a16="http://schemas.microsoft.com/office/drawing/2014/main" id="{84ECB866-A142-4845-91B5-5BA4E95520C2}"/>
            </a:ext>
          </a:extLst>
        </xdr:cNvPr>
        <xdr:cNvGrpSpPr/>
      </xdr:nvGrpSpPr>
      <xdr:grpSpPr>
        <a:xfrm>
          <a:off x="20428888" y="19264022"/>
          <a:ext cx="264382" cy="1816542"/>
          <a:chOff x="20002499" y="30413739"/>
          <a:chExt cx="256762" cy="1656522"/>
        </a:xfrm>
      </xdr:grpSpPr>
      <xdr:sp macro="" textlink="">
        <xdr:nvSpPr>
          <xdr:cNvPr id="980" name="Rectangle 979">
            <a:extLst>
              <a:ext uri="{FF2B5EF4-FFF2-40B4-BE49-F238E27FC236}">
                <a16:creationId xmlns:a16="http://schemas.microsoft.com/office/drawing/2014/main" id="{44D943C5-7129-40A7-A4A8-42223A276593}"/>
              </a:ext>
            </a:extLst>
          </xdr:cNvPr>
          <xdr:cNvSpPr/>
        </xdr:nvSpPr>
        <xdr:spPr>
          <a:xfrm>
            <a:off x="20002499" y="30413739"/>
            <a:ext cx="215349" cy="993913"/>
          </a:xfrm>
          <a:prstGeom prst="rect">
            <a:avLst/>
          </a:prstGeom>
          <a:noFill/>
          <a:ln w="28575">
            <a:solidFill>
              <a:srgbClr val="00206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xnSp macro="">
        <xdr:nvCxnSpPr>
          <xdr:cNvPr id="982" name="Straight Arrow Connector 981">
            <a:extLst>
              <a:ext uri="{FF2B5EF4-FFF2-40B4-BE49-F238E27FC236}">
                <a16:creationId xmlns:a16="http://schemas.microsoft.com/office/drawing/2014/main" id="{5FED9D47-DBD7-4B38-98FA-229DFBC10B2B}"/>
              </a:ext>
            </a:extLst>
          </xdr:cNvPr>
          <xdr:cNvCxnSpPr>
            <a:stCxn id="980" idx="2"/>
          </xdr:cNvCxnSpPr>
        </xdr:nvCxnSpPr>
        <xdr:spPr>
          <a:xfrm>
            <a:off x="20110174" y="31407652"/>
            <a:ext cx="149087" cy="662609"/>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273328</xdr:colOff>
      <xdr:row>111</xdr:row>
      <xdr:rowOff>8283</xdr:rowOff>
    </xdr:from>
    <xdr:to>
      <xdr:col>33</xdr:col>
      <xdr:colOff>116897</xdr:colOff>
      <xdr:row>120</xdr:row>
      <xdr:rowOff>147205</xdr:rowOff>
    </xdr:to>
    <xdr:grpSp>
      <xdr:nvGrpSpPr>
        <xdr:cNvPr id="984" name="Group 983">
          <a:extLst>
            <a:ext uri="{FF2B5EF4-FFF2-40B4-BE49-F238E27FC236}">
              <a16:creationId xmlns:a16="http://schemas.microsoft.com/office/drawing/2014/main" id="{512F56CE-4AA6-4D5D-8311-8ADCA5AD38AD}"/>
            </a:ext>
          </a:extLst>
        </xdr:cNvPr>
        <xdr:cNvGrpSpPr/>
      </xdr:nvGrpSpPr>
      <xdr:grpSpPr>
        <a:xfrm>
          <a:off x="15368548" y="19264023"/>
          <a:ext cx="232189" cy="1822942"/>
          <a:chOff x="20052197" y="30413739"/>
          <a:chExt cx="224569" cy="1663197"/>
        </a:xfrm>
      </xdr:grpSpPr>
      <xdr:sp macro="" textlink="">
        <xdr:nvSpPr>
          <xdr:cNvPr id="985" name="Rectangle 984">
            <a:extLst>
              <a:ext uri="{FF2B5EF4-FFF2-40B4-BE49-F238E27FC236}">
                <a16:creationId xmlns:a16="http://schemas.microsoft.com/office/drawing/2014/main" id="{56DE47A4-3CFD-4005-BFD1-AA97683A81D5}"/>
              </a:ext>
            </a:extLst>
          </xdr:cNvPr>
          <xdr:cNvSpPr/>
        </xdr:nvSpPr>
        <xdr:spPr>
          <a:xfrm>
            <a:off x="20052197" y="30413739"/>
            <a:ext cx="215349" cy="993913"/>
          </a:xfrm>
          <a:prstGeom prst="rect">
            <a:avLst/>
          </a:prstGeom>
          <a:noFill/>
          <a:ln w="28575">
            <a:solidFill>
              <a:srgbClr val="00206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xnSp macro="">
        <xdr:nvCxnSpPr>
          <xdr:cNvPr id="986" name="Straight Arrow Connector 985">
            <a:extLst>
              <a:ext uri="{FF2B5EF4-FFF2-40B4-BE49-F238E27FC236}">
                <a16:creationId xmlns:a16="http://schemas.microsoft.com/office/drawing/2014/main" id="{DDB86F1D-A946-40F9-85EE-2418FB14BD96}"/>
              </a:ext>
            </a:extLst>
          </xdr:cNvPr>
          <xdr:cNvCxnSpPr>
            <a:stCxn id="985" idx="2"/>
          </xdr:cNvCxnSpPr>
        </xdr:nvCxnSpPr>
        <xdr:spPr>
          <a:xfrm>
            <a:off x="20159872" y="31407652"/>
            <a:ext cx="116894" cy="669284"/>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46</xdr:col>
      <xdr:colOff>73587</xdr:colOff>
      <xdr:row>119</xdr:row>
      <xdr:rowOff>52243</xdr:rowOff>
    </xdr:from>
    <xdr:to>
      <xdr:col>46</xdr:col>
      <xdr:colOff>271414</xdr:colOff>
      <xdr:row>121</xdr:row>
      <xdr:rowOff>65780</xdr:rowOff>
    </xdr:to>
    <xdr:sp macro="" textlink="">
      <xdr:nvSpPr>
        <xdr:cNvPr id="989" name="Oval 988">
          <a:extLst>
            <a:ext uri="{FF2B5EF4-FFF2-40B4-BE49-F238E27FC236}">
              <a16:creationId xmlns:a16="http://schemas.microsoft.com/office/drawing/2014/main" id="{3278E48F-860F-47B9-BA72-E140739CE016}"/>
            </a:ext>
          </a:extLst>
        </xdr:cNvPr>
        <xdr:cNvSpPr/>
      </xdr:nvSpPr>
      <xdr:spPr>
        <a:xfrm>
          <a:off x="20175478" y="31816047"/>
          <a:ext cx="197827" cy="353124"/>
        </a:xfrm>
        <a:prstGeom prst="ellipse">
          <a:avLst/>
        </a:prstGeom>
        <a:noFill/>
        <a:ln w="19050">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47</xdr:col>
      <xdr:colOff>79958</xdr:colOff>
      <xdr:row>117</xdr:row>
      <xdr:rowOff>14546</xdr:rowOff>
    </xdr:from>
    <xdr:to>
      <xdr:col>51</xdr:col>
      <xdr:colOff>140804</xdr:colOff>
      <xdr:row>120</xdr:row>
      <xdr:rowOff>49694</xdr:rowOff>
    </xdr:to>
    <xdr:sp macro="" textlink="">
      <xdr:nvSpPr>
        <xdr:cNvPr id="991" name="Speech Bubble: Rectangle 990">
          <a:extLst>
            <a:ext uri="{FF2B5EF4-FFF2-40B4-BE49-F238E27FC236}">
              <a16:creationId xmlns:a16="http://schemas.microsoft.com/office/drawing/2014/main" id="{457FE990-C932-4981-B891-42FA73246E12}"/>
            </a:ext>
          </a:extLst>
        </xdr:cNvPr>
        <xdr:cNvSpPr/>
      </xdr:nvSpPr>
      <xdr:spPr>
        <a:xfrm>
          <a:off x="20562849" y="31447046"/>
          <a:ext cx="1584846" cy="532105"/>
        </a:xfrm>
        <a:prstGeom prst="wedgeRectCallout">
          <a:avLst>
            <a:gd name="adj1" fmla="val -64367"/>
            <a:gd name="adj2" fmla="val 53750"/>
          </a:avLst>
        </a:prstGeom>
        <a:noFill/>
        <a:ln w="19050">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latin typeface="Arial" panose="020B0604020202020204" pitchFamily="34" charset="0"/>
              <a:cs typeface="Arial" panose="020B0604020202020204" pitchFamily="34" charset="0"/>
            </a:rPr>
            <a:t>EDR sample</a:t>
          </a:r>
          <a:r>
            <a:rPr lang="en-US" sz="900" baseline="0">
              <a:solidFill>
                <a:schemeClr val="tx1"/>
              </a:solidFill>
              <a:latin typeface="Arial" panose="020B0604020202020204" pitchFamily="34" charset="0"/>
              <a:cs typeface="Arial" panose="020B0604020202020204" pitchFamily="34" charset="0"/>
            </a:rPr>
            <a:t> value following each condition in table below</a:t>
          </a:r>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editAs="oneCell">
    <xdr:from>
      <xdr:col>30</xdr:col>
      <xdr:colOff>339586</xdr:colOff>
      <xdr:row>126</xdr:row>
      <xdr:rowOff>41414</xdr:rowOff>
    </xdr:from>
    <xdr:to>
      <xdr:col>42</xdr:col>
      <xdr:colOff>17228</xdr:colOff>
      <xdr:row>131</xdr:row>
      <xdr:rowOff>21204</xdr:rowOff>
    </xdr:to>
    <xdr:pic>
      <xdr:nvPicPr>
        <xdr:cNvPr id="993" name="Picture 992">
          <a:extLst>
            <a:ext uri="{FF2B5EF4-FFF2-40B4-BE49-F238E27FC236}">
              <a16:creationId xmlns:a16="http://schemas.microsoft.com/office/drawing/2014/main" id="{44773D9F-E6A4-44AA-AE7C-CB2E0C354D47}"/>
            </a:ext>
          </a:extLst>
        </xdr:cNvPr>
        <xdr:cNvPicPr>
          <a:picLocks noChangeAspect="1"/>
        </xdr:cNvPicPr>
      </xdr:nvPicPr>
      <xdr:blipFill>
        <a:blip xmlns:r="http://schemas.openxmlformats.org/officeDocument/2006/relationships" r:embed="rId2"/>
        <a:stretch>
          <a:fillRect/>
        </a:stretch>
      </xdr:blipFill>
      <xdr:spPr>
        <a:xfrm>
          <a:off x="14345477" y="32997914"/>
          <a:ext cx="4257262" cy="861392"/>
        </a:xfrm>
        <a:prstGeom prst="rect">
          <a:avLst/>
        </a:prstGeom>
      </xdr:spPr>
    </xdr:pic>
    <xdr:clientData/>
  </xdr:twoCellAnchor>
  <xdr:twoCellAnchor>
    <xdr:from>
      <xdr:col>61</xdr:col>
      <xdr:colOff>5306</xdr:colOff>
      <xdr:row>68</xdr:row>
      <xdr:rowOff>107677</xdr:rowOff>
    </xdr:from>
    <xdr:to>
      <xdr:col>67</xdr:col>
      <xdr:colOff>189237</xdr:colOff>
      <xdr:row>75</xdr:row>
      <xdr:rowOff>85397</xdr:rowOff>
    </xdr:to>
    <xdr:grpSp>
      <xdr:nvGrpSpPr>
        <xdr:cNvPr id="6" name="Group 5">
          <a:extLst>
            <a:ext uri="{FF2B5EF4-FFF2-40B4-BE49-F238E27FC236}">
              <a16:creationId xmlns:a16="http://schemas.microsoft.com/office/drawing/2014/main" id="{30DEF199-C553-48E4-8E5D-5EA6BD245111}"/>
            </a:ext>
          </a:extLst>
        </xdr:cNvPr>
        <xdr:cNvGrpSpPr/>
      </xdr:nvGrpSpPr>
      <xdr:grpSpPr>
        <a:xfrm>
          <a:off x="26370506" y="11926297"/>
          <a:ext cx="2515651" cy="1128340"/>
          <a:chOff x="24679197" y="11901616"/>
          <a:chExt cx="2469931" cy="1170911"/>
        </a:xfrm>
      </xdr:grpSpPr>
      <xdr:sp macro="" textlink="">
        <xdr:nvSpPr>
          <xdr:cNvPr id="3" name="Oval 2">
            <a:extLst>
              <a:ext uri="{FF2B5EF4-FFF2-40B4-BE49-F238E27FC236}">
                <a16:creationId xmlns:a16="http://schemas.microsoft.com/office/drawing/2014/main" id="{C18BF8B9-534B-4B6E-A0D5-2ADDEDE273B1}"/>
              </a:ext>
            </a:extLst>
          </xdr:cNvPr>
          <xdr:cNvSpPr/>
        </xdr:nvSpPr>
        <xdr:spPr>
          <a:xfrm>
            <a:off x="24844683" y="12675533"/>
            <a:ext cx="1535426" cy="396994"/>
          </a:xfrm>
          <a:prstGeom prst="ellipse">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sp macro="" textlink="">
        <xdr:nvSpPr>
          <xdr:cNvPr id="4" name="Callout: Line 3">
            <a:extLst>
              <a:ext uri="{FF2B5EF4-FFF2-40B4-BE49-F238E27FC236}">
                <a16:creationId xmlns:a16="http://schemas.microsoft.com/office/drawing/2014/main" id="{1B34E0BC-68A8-4121-A636-46E1F3E432E5}"/>
              </a:ext>
            </a:extLst>
          </xdr:cNvPr>
          <xdr:cNvSpPr/>
        </xdr:nvSpPr>
        <xdr:spPr>
          <a:xfrm>
            <a:off x="24679197" y="11901616"/>
            <a:ext cx="2469931" cy="417891"/>
          </a:xfrm>
          <a:prstGeom prst="borderCallout1">
            <a:avLst>
              <a:gd name="adj1" fmla="val 97088"/>
              <a:gd name="adj2" fmla="val 34461"/>
              <a:gd name="adj3" fmla="val 189399"/>
              <a:gd name="adj4" fmla="val 37472"/>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00"/>
                </a:solidFill>
                <a:latin typeface="Arial" panose="020B0604020202020204" pitchFamily="34" charset="0"/>
                <a:cs typeface="Arial" panose="020B0604020202020204" pitchFamily="34" charset="0"/>
              </a:rPr>
              <a:t>Ratio</a:t>
            </a:r>
            <a:r>
              <a:rPr lang="en-US" sz="900" baseline="0">
                <a:solidFill>
                  <a:srgbClr val="FF0000"/>
                </a:solidFill>
                <a:latin typeface="Arial" panose="020B0604020202020204" pitchFamily="34" charset="0"/>
                <a:cs typeface="Arial" panose="020B0604020202020204" pitchFamily="34" charset="0"/>
              </a:rPr>
              <a:t> of Invalid / Valid CAN signal will be changed following cyclic of message.</a:t>
            </a:r>
            <a:endParaRPr lang="en-US" sz="900">
              <a:solidFill>
                <a:srgbClr val="FF0000"/>
              </a:solidFill>
              <a:latin typeface="Arial" panose="020B0604020202020204" pitchFamily="34" charset="0"/>
              <a:cs typeface="Arial" panose="020B0604020202020204" pitchFamily="34" charset="0"/>
            </a:endParaRPr>
          </a:p>
        </xdr:txBody>
      </xdr:sp>
    </xdr:grpSp>
    <xdr:clientData/>
  </xdr:twoCellAnchor>
  <xdr:twoCellAnchor>
    <xdr:from>
      <xdr:col>87</xdr:col>
      <xdr:colOff>280182</xdr:colOff>
      <xdr:row>68</xdr:row>
      <xdr:rowOff>82830</xdr:rowOff>
    </xdr:from>
    <xdr:to>
      <xdr:col>94</xdr:col>
      <xdr:colOff>306457</xdr:colOff>
      <xdr:row>75</xdr:row>
      <xdr:rowOff>5</xdr:rowOff>
    </xdr:to>
    <xdr:grpSp>
      <xdr:nvGrpSpPr>
        <xdr:cNvPr id="5" name="Group 4">
          <a:extLst>
            <a:ext uri="{FF2B5EF4-FFF2-40B4-BE49-F238E27FC236}">
              <a16:creationId xmlns:a16="http://schemas.microsoft.com/office/drawing/2014/main" id="{5ACCED9A-2D16-46A6-B194-34338A0C6178}"/>
            </a:ext>
          </a:extLst>
        </xdr:cNvPr>
        <xdr:cNvGrpSpPr/>
      </xdr:nvGrpSpPr>
      <xdr:grpSpPr>
        <a:xfrm>
          <a:off x="36749502" y="11901450"/>
          <a:ext cx="2746615" cy="1067795"/>
          <a:chOff x="34860073" y="11838990"/>
          <a:chExt cx="2693275" cy="1148140"/>
        </a:xfrm>
      </xdr:grpSpPr>
      <xdr:sp macro="" textlink="">
        <xdr:nvSpPr>
          <xdr:cNvPr id="867" name="Oval 866">
            <a:extLst>
              <a:ext uri="{FF2B5EF4-FFF2-40B4-BE49-F238E27FC236}">
                <a16:creationId xmlns:a16="http://schemas.microsoft.com/office/drawing/2014/main" id="{2629ADCF-6B92-4703-BDBD-F2A685CF6EBB}"/>
              </a:ext>
            </a:extLst>
          </xdr:cNvPr>
          <xdr:cNvSpPr/>
        </xdr:nvSpPr>
        <xdr:spPr>
          <a:xfrm>
            <a:off x="35648348" y="12622696"/>
            <a:ext cx="1316934" cy="364434"/>
          </a:xfrm>
          <a:prstGeom prst="ellipse">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sp macro="" textlink="">
        <xdr:nvSpPr>
          <xdr:cNvPr id="868" name="Callout: Line 867">
            <a:extLst>
              <a:ext uri="{FF2B5EF4-FFF2-40B4-BE49-F238E27FC236}">
                <a16:creationId xmlns:a16="http://schemas.microsoft.com/office/drawing/2014/main" id="{A476B724-46BC-4880-970D-9D3C0D44FD4A}"/>
              </a:ext>
            </a:extLst>
          </xdr:cNvPr>
          <xdr:cNvSpPr/>
        </xdr:nvSpPr>
        <xdr:spPr>
          <a:xfrm>
            <a:off x="34860073" y="11838990"/>
            <a:ext cx="2693275" cy="412703"/>
          </a:xfrm>
          <a:prstGeom prst="borderCallout1">
            <a:avLst>
              <a:gd name="adj1" fmla="val 99185"/>
              <a:gd name="adj2" fmla="val 49277"/>
              <a:gd name="adj3" fmla="val 188415"/>
              <a:gd name="adj4" fmla="val 53754"/>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00"/>
                </a:solidFill>
                <a:latin typeface="Arial" panose="020B0604020202020204" pitchFamily="34" charset="0"/>
                <a:cs typeface="Arial" panose="020B0604020202020204" pitchFamily="34" charset="0"/>
              </a:rPr>
              <a:t>Ratio</a:t>
            </a:r>
            <a:r>
              <a:rPr lang="en-US" sz="900" baseline="0">
                <a:solidFill>
                  <a:srgbClr val="FF0000"/>
                </a:solidFill>
                <a:latin typeface="Arial" panose="020B0604020202020204" pitchFamily="34" charset="0"/>
                <a:cs typeface="Arial" panose="020B0604020202020204" pitchFamily="34" charset="0"/>
              </a:rPr>
              <a:t> of Unobtained / Valid CAN signal will be changed following cyclic of message.</a:t>
            </a:r>
            <a:endParaRPr lang="en-US" sz="900">
              <a:solidFill>
                <a:srgbClr val="FF0000"/>
              </a:solidFill>
              <a:latin typeface="Arial" panose="020B0604020202020204" pitchFamily="34" charset="0"/>
              <a:cs typeface="Arial" panose="020B0604020202020204" pitchFamily="34" charset="0"/>
            </a:endParaRPr>
          </a:p>
        </xdr:txBody>
      </xdr:sp>
    </xdr:grpSp>
    <xdr:clientData/>
  </xdr:twoCellAnchor>
  <xdr:twoCellAnchor>
    <xdr:from>
      <xdr:col>46</xdr:col>
      <xdr:colOff>19841</xdr:colOff>
      <xdr:row>67</xdr:row>
      <xdr:rowOff>115955</xdr:rowOff>
    </xdr:from>
    <xdr:to>
      <xdr:col>49</xdr:col>
      <xdr:colOff>153613</xdr:colOff>
      <xdr:row>73</xdr:row>
      <xdr:rowOff>53867</xdr:rowOff>
    </xdr:to>
    <xdr:grpSp>
      <xdr:nvGrpSpPr>
        <xdr:cNvPr id="873" name="Group 872">
          <a:extLst>
            <a:ext uri="{FF2B5EF4-FFF2-40B4-BE49-F238E27FC236}">
              <a16:creationId xmlns:a16="http://schemas.microsoft.com/office/drawing/2014/main" id="{1B622FAE-8E37-45D3-B963-D60048711832}"/>
            </a:ext>
          </a:extLst>
        </xdr:cNvPr>
        <xdr:cNvGrpSpPr/>
      </xdr:nvGrpSpPr>
      <xdr:grpSpPr>
        <a:xfrm>
          <a:off x="20555741" y="11774555"/>
          <a:ext cx="1299632" cy="928512"/>
          <a:chOff x="19323903" y="11515285"/>
          <a:chExt cx="2125710" cy="966095"/>
        </a:xfrm>
      </xdr:grpSpPr>
      <xdr:grpSp>
        <xdr:nvGrpSpPr>
          <xdr:cNvPr id="875" name="Group 874">
            <a:extLst>
              <a:ext uri="{FF2B5EF4-FFF2-40B4-BE49-F238E27FC236}">
                <a16:creationId xmlns:a16="http://schemas.microsoft.com/office/drawing/2014/main" id="{F3AE8DAD-4750-4C3A-8AC0-CF7C5779F0F2}"/>
              </a:ext>
            </a:extLst>
          </xdr:cNvPr>
          <xdr:cNvGrpSpPr/>
        </xdr:nvGrpSpPr>
        <xdr:grpSpPr>
          <a:xfrm>
            <a:off x="19580404" y="11750849"/>
            <a:ext cx="1125101" cy="509980"/>
            <a:chOff x="17173575" y="11778270"/>
            <a:chExt cx="1895475" cy="508980"/>
          </a:xfrm>
        </xdr:grpSpPr>
        <xdr:cxnSp macro="">
          <xdr:nvCxnSpPr>
            <xdr:cNvPr id="882" name="Straight Connector 881">
              <a:extLst>
                <a:ext uri="{FF2B5EF4-FFF2-40B4-BE49-F238E27FC236}">
                  <a16:creationId xmlns:a16="http://schemas.microsoft.com/office/drawing/2014/main" id="{6E6439C5-6DC9-4181-B933-6212EBC8067A}"/>
                </a:ext>
              </a:extLst>
            </xdr:cNvPr>
            <xdr:cNvCxnSpPr/>
          </xdr:nvCxnSpPr>
          <xdr:spPr>
            <a:xfrm flipV="1">
              <a:off x="17173575" y="11782425"/>
              <a:ext cx="0" cy="495300"/>
            </a:xfrm>
            <a:prstGeom prst="line">
              <a:avLst/>
            </a:prstGeom>
            <a:ln w="28575">
              <a:solidFill>
                <a:srgbClr val="0707F3"/>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83" name="Straight Connector 882">
              <a:extLst>
                <a:ext uri="{FF2B5EF4-FFF2-40B4-BE49-F238E27FC236}">
                  <a16:creationId xmlns:a16="http://schemas.microsoft.com/office/drawing/2014/main" id="{DB91504A-5FF4-44D3-9AC0-04BA71E40175}"/>
                </a:ext>
              </a:extLst>
            </xdr:cNvPr>
            <xdr:cNvCxnSpPr/>
          </xdr:nvCxnSpPr>
          <xdr:spPr>
            <a:xfrm flipV="1">
              <a:off x="19069050" y="11791950"/>
              <a:ext cx="0" cy="495300"/>
            </a:xfrm>
            <a:prstGeom prst="line">
              <a:avLst/>
            </a:prstGeom>
            <a:ln w="28575">
              <a:solidFill>
                <a:srgbClr val="0707F3"/>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84" name="Straight Connector 883">
              <a:extLst>
                <a:ext uri="{FF2B5EF4-FFF2-40B4-BE49-F238E27FC236}">
                  <a16:creationId xmlns:a16="http://schemas.microsoft.com/office/drawing/2014/main" id="{ACCF91D2-33FA-4F91-9DAB-D61C7F53F67A}"/>
                </a:ext>
              </a:extLst>
            </xdr:cNvPr>
            <xdr:cNvCxnSpPr/>
          </xdr:nvCxnSpPr>
          <xdr:spPr>
            <a:xfrm>
              <a:off x="17182741" y="11778270"/>
              <a:ext cx="1885510" cy="97"/>
            </a:xfrm>
            <a:prstGeom prst="line">
              <a:avLst/>
            </a:prstGeom>
            <a:ln w="28575">
              <a:solidFill>
                <a:srgbClr val="0707F3"/>
              </a:solidFill>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877" name="TextBox 876">
            <a:extLst>
              <a:ext uri="{FF2B5EF4-FFF2-40B4-BE49-F238E27FC236}">
                <a16:creationId xmlns:a16="http://schemas.microsoft.com/office/drawing/2014/main" id="{B6CB447D-BA63-45F7-810C-0B37976E19CB}"/>
              </a:ext>
            </a:extLst>
          </xdr:cNvPr>
          <xdr:cNvSpPr txBox="1"/>
        </xdr:nvSpPr>
        <xdr:spPr>
          <a:xfrm>
            <a:off x="19593508" y="11515285"/>
            <a:ext cx="1185920" cy="222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707F3"/>
                </a:solidFill>
                <a:latin typeface="Arial" panose="020B0604020202020204" pitchFamily="34" charset="0"/>
                <a:cs typeface="Arial" panose="020B0604020202020204" pitchFamily="34" charset="0"/>
              </a:rPr>
              <a:t>Event 1</a:t>
            </a:r>
          </a:p>
        </xdr:txBody>
      </xdr:sp>
      <xdr:sp macro="" textlink="">
        <xdr:nvSpPr>
          <xdr:cNvPr id="878" name="TextBox 877">
            <a:extLst>
              <a:ext uri="{FF2B5EF4-FFF2-40B4-BE49-F238E27FC236}">
                <a16:creationId xmlns:a16="http://schemas.microsoft.com/office/drawing/2014/main" id="{3F151808-516E-4400-B8B2-D6E9FBBECA02}"/>
              </a:ext>
            </a:extLst>
          </xdr:cNvPr>
          <xdr:cNvSpPr txBox="1"/>
        </xdr:nvSpPr>
        <xdr:spPr>
          <a:xfrm>
            <a:off x="19323903" y="12244564"/>
            <a:ext cx="848776"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707F3"/>
                </a:solidFill>
                <a:latin typeface="Arial" panose="020B0604020202020204" pitchFamily="34" charset="0"/>
                <a:cs typeface="Arial" panose="020B0604020202020204" pitchFamily="34" charset="0"/>
              </a:rPr>
              <a:t>T0_1</a:t>
            </a:r>
          </a:p>
        </xdr:txBody>
      </xdr:sp>
      <xdr:sp macro="" textlink="">
        <xdr:nvSpPr>
          <xdr:cNvPr id="879" name="TextBox 878">
            <a:extLst>
              <a:ext uri="{FF2B5EF4-FFF2-40B4-BE49-F238E27FC236}">
                <a16:creationId xmlns:a16="http://schemas.microsoft.com/office/drawing/2014/main" id="{D75ECFDF-C27F-4ABE-B509-D29E37E40C94}"/>
              </a:ext>
            </a:extLst>
          </xdr:cNvPr>
          <xdr:cNvSpPr txBox="1"/>
        </xdr:nvSpPr>
        <xdr:spPr>
          <a:xfrm>
            <a:off x="20222318" y="12258856"/>
            <a:ext cx="1227295"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707F3"/>
                </a:solidFill>
                <a:latin typeface="Arial" panose="020B0604020202020204" pitchFamily="34" charset="0"/>
                <a:cs typeface="Arial" panose="020B0604020202020204" pitchFamily="34" charset="0"/>
              </a:rPr>
              <a:t>TEnd_1</a:t>
            </a:r>
          </a:p>
        </xdr:txBody>
      </xdr:sp>
    </xdr:grpSp>
    <xdr:clientData/>
  </xdr:twoCellAnchor>
  <xdr:twoCellAnchor>
    <xdr:from>
      <xdr:col>49</xdr:col>
      <xdr:colOff>82826</xdr:colOff>
      <xdr:row>67</xdr:row>
      <xdr:rowOff>41414</xdr:rowOff>
    </xdr:from>
    <xdr:to>
      <xdr:col>52</xdr:col>
      <xdr:colOff>225697</xdr:colOff>
      <xdr:row>73</xdr:row>
      <xdr:rowOff>53423</xdr:rowOff>
    </xdr:to>
    <xdr:grpSp>
      <xdr:nvGrpSpPr>
        <xdr:cNvPr id="885" name="Group 884">
          <a:extLst>
            <a:ext uri="{FF2B5EF4-FFF2-40B4-BE49-F238E27FC236}">
              <a16:creationId xmlns:a16="http://schemas.microsoft.com/office/drawing/2014/main" id="{42CF8B8E-F80B-43CE-8E10-5460F171606D}"/>
            </a:ext>
          </a:extLst>
        </xdr:cNvPr>
        <xdr:cNvGrpSpPr/>
      </xdr:nvGrpSpPr>
      <xdr:grpSpPr>
        <a:xfrm>
          <a:off x="21784586" y="11700014"/>
          <a:ext cx="1308731" cy="1002609"/>
          <a:chOff x="18183226" y="20440650"/>
          <a:chExt cx="1285871" cy="1038224"/>
        </a:xfrm>
      </xdr:grpSpPr>
      <xdr:grpSp>
        <xdr:nvGrpSpPr>
          <xdr:cNvPr id="886" name="Group 885">
            <a:extLst>
              <a:ext uri="{FF2B5EF4-FFF2-40B4-BE49-F238E27FC236}">
                <a16:creationId xmlns:a16="http://schemas.microsoft.com/office/drawing/2014/main" id="{624DCF3B-91C5-480C-8585-C46AFF14DA28}"/>
              </a:ext>
            </a:extLst>
          </xdr:cNvPr>
          <xdr:cNvGrpSpPr/>
        </xdr:nvGrpSpPr>
        <xdr:grpSpPr>
          <a:xfrm>
            <a:off x="18373723" y="20640675"/>
            <a:ext cx="771525" cy="609600"/>
            <a:chOff x="17173575" y="11772900"/>
            <a:chExt cx="1928813" cy="514350"/>
          </a:xfrm>
        </xdr:grpSpPr>
        <xdr:cxnSp macro="">
          <xdr:nvCxnSpPr>
            <xdr:cNvPr id="890" name="Straight Connector 889">
              <a:extLst>
                <a:ext uri="{FF2B5EF4-FFF2-40B4-BE49-F238E27FC236}">
                  <a16:creationId xmlns:a16="http://schemas.microsoft.com/office/drawing/2014/main" id="{8218B64B-42CE-403C-8CFC-F43C9280F88F}"/>
                </a:ext>
              </a:extLst>
            </xdr:cNvPr>
            <xdr:cNvCxnSpPr/>
          </xdr:nvCxnSpPr>
          <xdr:spPr>
            <a:xfrm flipV="1">
              <a:off x="17173575" y="11782425"/>
              <a:ext cx="0" cy="495300"/>
            </a:xfrm>
            <a:prstGeom prst="line">
              <a:avLst/>
            </a:prstGeom>
            <a:ln w="28575">
              <a:solidFill>
                <a:srgbClr val="C00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91" name="Straight Connector 890">
              <a:extLst>
                <a:ext uri="{FF2B5EF4-FFF2-40B4-BE49-F238E27FC236}">
                  <a16:creationId xmlns:a16="http://schemas.microsoft.com/office/drawing/2014/main" id="{DCF5B0C8-2922-4298-93EF-AFD48D5E67CB}"/>
                </a:ext>
              </a:extLst>
            </xdr:cNvPr>
            <xdr:cNvCxnSpPr/>
          </xdr:nvCxnSpPr>
          <xdr:spPr>
            <a:xfrm flipV="1">
              <a:off x="19069050" y="11791950"/>
              <a:ext cx="0" cy="495300"/>
            </a:xfrm>
            <a:prstGeom prst="line">
              <a:avLst/>
            </a:prstGeom>
            <a:ln w="28575">
              <a:solidFill>
                <a:srgbClr val="C00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92" name="Straight Connector 891">
              <a:extLst>
                <a:ext uri="{FF2B5EF4-FFF2-40B4-BE49-F238E27FC236}">
                  <a16:creationId xmlns:a16="http://schemas.microsoft.com/office/drawing/2014/main" id="{B46FB2A0-914B-4634-AF19-8D28970EDDC4}"/>
                </a:ext>
              </a:extLst>
            </xdr:cNvPr>
            <xdr:cNvCxnSpPr/>
          </xdr:nvCxnSpPr>
          <xdr:spPr>
            <a:xfrm>
              <a:off x="17183100" y="11772900"/>
              <a:ext cx="1919288" cy="0"/>
            </a:xfrm>
            <a:prstGeom prst="line">
              <a:avLst/>
            </a:prstGeom>
            <a:ln w="28575">
              <a:solidFill>
                <a:srgbClr val="C00000"/>
              </a:solidFill>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887" name="TextBox 886">
            <a:extLst>
              <a:ext uri="{FF2B5EF4-FFF2-40B4-BE49-F238E27FC236}">
                <a16:creationId xmlns:a16="http://schemas.microsoft.com/office/drawing/2014/main" id="{3F5C30F4-649B-4AE3-9576-47489B3D95CA}"/>
              </a:ext>
            </a:extLst>
          </xdr:cNvPr>
          <xdr:cNvSpPr txBox="1"/>
        </xdr:nvSpPr>
        <xdr:spPr>
          <a:xfrm>
            <a:off x="18183226" y="21240749"/>
            <a:ext cx="457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C00000"/>
                </a:solidFill>
                <a:latin typeface="Arial" panose="020B0604020202020204" pitchFamily="34" charset="0"/>
                <a:cs typeface="Arial" panose="020B0604020202020204" pitchFamily="34" charset="0"/>
              </a:rPr>
              <a:t>T0</a:t>
            </a:r>
            <a:r>
              <a:rPr lang="en-US" sz="900" b="1" baseline="0">
                <a:solidFill>
                  <a:srgbClr val="C00000"/>
                </a:solidFill>
                <a:latin typeface="Arial" panose="020B0604020202020204" pitchFamily="34" charset="0"/>
                <a:cs typeface="Arial" panose="020B0604020202020204" pitchFamily="34" charset="0"/>
              </a:rPr>
              <a:t> 2</a:t>
            </a:r>
            <a:endParaRPr lang="en-US" sz="900" b="1">
              <a:solidFill>
                <a:srgbClr val="C00000"/>
              </a:solidFill>
              <a:latin typeface="Arial" panose="020B0604020202020204" pitchFamily="34" charset="0"/>
              <a:cs typeface="Arial" panose="020B0604020202020204" pitchFamily="34" charset="0"/>
            </a:endParaRPr>
          </a:p>
        </xdr:txBody>
      </xdr:sp>
      <xdr:sp macro="" textlink="">
        <xdr:nvSpPr>
          <xdr:cNvPr id="888" name="TextBox 887">
            <a:extLst>
              <a:ext uri="{FF2B5EF4-FFF2-40B4-BE49-F238E27FC236}">
                <a16:creationId xmlns:a16="http://schemas.microsoft.com/office/drawing/2014/main" id="{B3E862DC-BE0F-4ACA-9853-57CE28065541}"/>
              </a:ext>
            </a:extLst>
          </xdr:cNvPr>
          <xdr:cNvSpPr txBox="1"/>
        </xdr:nvSpPr>
        <xdr:spPr>
          <a:xfrm>
            <a:off x="18884760" y="21232642"/>
            <a:ext cx="584337"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C00000"/>
                </a:solidFill>
                <a:latin typeface="Arial" panose="020B0604020202020204" pitchFamily="34" charset="0"/>
                <a:cs typeface="Arial" panose="020B0604020202020204" pitchFamily="34" charset="0"/>
              </a:rPr>
              <a:t>TEnd</a:t>
            </a:r>
            <a:r>
              <a:rPr lang="en-US" sz="900" b="1" baseline="0">
                <a:solidFill>
                  <a:srgbClr val="C00000"/>
                </a:solidFill>
                <a:latin typeface="Arial" panose="020B0604020202020204" pitchFamily="34" charset="0"/>
                <a:cs typeface="Arial" panose="020B0604020202020204" pitchFamily="34" charset="0"/>
              </a:rPr>
              <a:t> 2</a:t>
            </a:r>
            <a:endParaRPr lang="en-US" sz="900" b="1">
              <a:solidFill>
                <a:srgbClr val="C00000"/>
              </a:solidFill>
              <a:latin typeface="Arial" panose="020B0604020202020204" pitchFamily="34" charset="0"/>
              <a:cs typeface="Arial" panose="020B0604020202020204" pitchFamily="34" charset="0"/>
            </a:endParaRPr>
          </a:p>
        </xdr:txBody>
      </xdr:sp>
      <xdr:sp macro="" textlink="">
        <xdr:nvSpPr>
          <xdr:cNvPr id="889" name="TextBox 888">
            <a:extLst>
              <a:ext uri="{FF2B5EF4-FFF2-40B4-BE49-F238E27FC236}">
                <a16:creationId xmlns:a16="http://schemas.microsoft.com/office/drawing/2014/main" id="{9C18B8B9-1316-4267-A554-36977B95343F}"/>
              </a:ext>
            </a:extLst>
          </xdr:cNvPr>
          <xdr:cNvSpPr txBox="1"/>
        </xdr:nvSpPr>
        <xdr:spPr>
          <a:xfrm>
            <a:off x="18421349" y="20440650"/>
            <a:ext cx="6191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C00000"/>
                </a:solidFill>
                <a:latin typeface="Arial" panose="020B0604020202020204" pitchFamily="34" charset="0"/>
                <a:cs typeface="Arial" panose="020B0604020202020204" pitchFamily="34" charset="0"/>
              </a:rPr>
              <a:t>Event</a:t>
            </a:r>
            <a:r>
              <a:rPr lang="en-US" sz="900" b="1" baseline="0">
                <a:solidFill>
                  <a:srgbClr val="C00000"/>
                </a:solidFill>
                <a:latin typeface="Arial" panose="020B0604020202020204" pitchFamily="34" charset="0"/>
                <a:cs typeface="Arial" panose="020B0604020202020204" pitchFamily="34" charset="0"/>
              </a:rPr>
              <a:t> 2</a:t>
            </a:r>
            <a:endParaRPr lang="en-US" sz="900" b="1">
              <a:solidFill>
                <a:srgbClr val="C00000"/>
              </a:solidFill>
              <a:latin typeface="Arial" panose="020B0604020202020204" pitchFamily="34" charset="0"/>
              <a:cs typeface="Arial" panose="020B0604020202020204" pitchFamily="34" charset="0"/>
            </a:endParaRPr>
          </a:p>
        </xdr:txBody>
      </xdr:sp>
    </xdr:grpSp>
    <xdr:clientData/>
  </xdr:twoCellAnchor>
  <xdr:twoCellAnchor>
    <xdr:from>
      <xdr:col>28</xdr:col>
      <xdr:colOff>1148711</xdr:colOff>
      <xdr:row>78</xdr:row>
      <xdr:rowOff>40556</xdr:rowOff>
    </xdr:from>
    <xdr:to>
      <xdr:col>31</xdr:col>
      <xdr:colOff>0</xdr:colOff>
      <xdr:row>79</xdr:row>
      <xdr:rowOff>107673</xdr:rowOff>
    </xdr:to>
    <xdr:sp macro="" textlink="">
      <xdr:nvSpPr>
        <xdr:cNvPr id="893" name="TextBox 892">
          <a:extLst>
            <a:ext uri="{FF2B5EF4-FFF2-40B4-BE49-F238E27FC236}">
              <a16:creationId xmlns:a16="http://schemas.microsoft.com/office/drawing/2014/main" id="{9BCF7424-23DE-413E-8E7E-A99CED517D82}"/>
            </a:ext>
          </a:extLst>
        </xdr:cNvPr>
        <xdr:cNvSpPr txBox="1"/>
      </xdr:nvSpPr>
      <xdr:spPr>
        <a:xfrm>
          <a:off x="13572624" y="13532926"/>
          <a:ext cx="814267" cy="232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Record 1</a:t>
          </a:r>
        </a:p>
      </xdr:txBody>
    </xdr:sp>
    <xdr:clientData/>
  </xdr:twoCellAnchor>
  <xdr:twoCellAnchor>
    <xdr:from>
      <xdr:col>28</xdr:col>
      <xdr:colOff>1140428</xdr:colOff>
      <xdr:row>82</xdr:row>
      <xdr:rowOff>23992</xdr:rowOff>
    </xdr:from>
    <xdr:to>
      <xdr:col>30</xdr:col>
      <xdr:colOff>372717</xdr:colOff>
      <xdr:row>83</xdr:row>
      <xdr:rowOff>91108</xdr:rowOff>
    </xdr:to>
    <xdr:sp macro="" textlink="">
      <xdr:nvSpPr>
        <xdr:cNvPr id="894" name="TextBox 893">
          <a:extLst>
            <a:ext uri="{FF2B5EF4-FFF2-40B4-BE49-F238E27FC236}">
              <a16:creationId xmlns:a16="http://schemas.microsoft.com/office/drawing/2014/main" id="{6348C476-C0FD-498B-AE9D-27A9B446B6AE}"/>
            </a:ext>
          </a:extLst>
        </xdr:cNvPr>
        <xdr:cNvSpPr txBox="1"/>
      </xdr:nvSpPr>
      <xdr:spPr>
        <a:xfrm>
          <a:off x="13564341" y="14195535"/>
          <a:ext cx="814267" cy="232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Record 2</a:t>
          </a:r>
        </a:p>
      </xdr:txBody>
    </xdr:sp>
    <xdr:clientData/>
  </xdr:twoCellAnchor>
  <xdr:twoCellAnchor>
    <xdr:from>
      <xdr:col>49</xdr:col>
      <xdr:colOff>14654</xdr:colOff>
      <xdr:row>74</xdr:row>
      <xdr:rowOff>102577</xdr:rowOff>
    </xdr:from>
    <xdr:to>
      <xdr:col>49</xdr:col>
      <xdr:colOff>272143</xdr:colOff>
      <xdr:row>82</xdr:row>
      <xdr:rowOff>108858</xdr:rowOff>
    </xdr:to>
    <xdr:cxnSp macro="">
      <xdr:nvCxnSpPr>
        <xdr:cNvPr id="899" name="Straight Arrow Connector 898">
          <a:extLst>
            <a:ext uri="{FF2B5EF4-FFF2-40B4-BE49-F238E27FC236}">
              <a16:creationId xmlns:a16="http://schemas.microsoft.com/office/drawing/2014/main" id="{EE7F0C72-DCE1-430F-BE92-344158FEAE56}"/>
            </a:ext>
          </a:extLst>
        </xdr:cNvPr>
        <xdr:cNvCxnSpPr/>
      </xdr:nvCxnSpPr>
      <xdr:spPr>
        <a:xfrm>
          <a:off x="21263568" y="12920506"/>
          <a:ext cx="257489" cy="1345223"/>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377337</xdr:colOff>
      <xdr:row>75</xdr:row>
      <xdr:rowOff>43972</xdr:rowOff>
    </xdr:from>
    <xdr:to>
      <xdr:col>44</xdr:col>
      <xdr:colOff>227130</xdr:colOff>
      <xdr:row>82</xdr:row>
      <xdr:rowOff>102576</xdr:rowOff>
    </xdr:to>
    <xdr:cxnSp macro="">
      <xdr:nvCxnSpPr>
        <xdr:cNvPr id="900" name="Straight Arrow Connector 899">
          <a:extLst>
            <a:ext uri="{FF2B5EF4-FFF2-40B4-BE49-F238E27FC236}">
              <a16:creationId xmlns:a16="http://schemas.microsoft.com/office/drawing/2014/main" id="{ABAE1EC0-4E4C-43EE-9A54-67797DAE756F}"/>
            </a:ext>
          </a:extLst>
        </xdr:cNvPr>
        <xdr:cNvCxnSpPr>
          <a:stCxn id="10" idx="4"/>
        </xdr:cNvCxnSpPr>
      </xdr:nvCxnSpPr>
      <xdr:spPr>
        <a:xfrm>
          <a:off x="19336228" y="13031102"/>
          <a:ext cx="230793" cy="1243017"/>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27792</xdr:colOff>
      <xdr:row>73</xdr:row>
      <xdr:rowOff>96631</xdr:rowOff>
    </xdr:from>
    <xdr:to>
      <xdr:col>36</xdr:col>
      <xdr:colOff>27792</xdr:colOff>
      <xdr:row>74</xdr:row>
      <xdr:rowOff>158437</xdr:rowOff>
    </xdr:to>
    <xdr:cxnSp macro="">
      <xdr:nvCxnSpPr>
        <xdr:cNvPr id="904" name="Straight Arrow Connector 903">
          <a:extLst>
            <a:ext uri="{FF2B5EF4-FFF2-40B4-BE49-F238E27FC236}">
              <a16:creationId xmlns:a16="http://schemas.microsoft.com/office/drawing/2014/main" id="{AAF1B8AF-152F-4313-9963-E7E5674FBA64}"/>
            </a:ext>
          </a:extLst>
        </xdr:cNvPr>
        <xdr:cNvCxnSpPr/>
      </xdr:nvCxnSpPr>
      <xdr:spPr>
        <a:xfrm flipV="1">
          <a:off x="16308215" y="12369227"/>
          <a:ext cx="0" cy="2229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379484</xdr:colOff>
      <xdr:row>73</xdr:row>
      <xdr:rowOff>111285</xdr:rowOff>
    </xdr:from>
    <xdr:to>
      <xdr:col>32</xdr:col>
      <xdr:colOff>379484</xdr:colOff>
      <xdr:row>75</xdr:row>
      <xdr:rowOff>11898</xdr:rowOff>
    </xdr:to>
    <xdr:cxnSp macro="">
      <xdr:nvCxnSpPr>
        <xdr:cNvPr id="905" name="Straight Arrow Connector 904">
          <a:extLst>
            <a:ext uri="{FF2B5EF4-FFF2-40B4-BE49-F238E27FC236}">
              <a16:creationId xmlns:a16="http://schemas.microsoft.com/office/drawing/2014/main" id="{75AC2039-E3CF-4589-AB33-44CA780CD3B2}"/>
            </a:ext>
          </a:extLst>
        </xdr:cNvPr>
        <xdr:cNvCxnSpPr/>
      </xdr:nvCxnSpPr>
      <xdr:spPr>
        <a:xfrm flipV="1">
          <a:off x="15135907" y="12383881"/>
          <a:ext cx="0" cy="2229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20464</xdr:colOff>
      <xdr:row>73</xdr:row>
      <xdr:rowOff>103958</xdr:rowOff>
    </xdr:from>
    <xdr:to>
      <xdr:col>46</xdr:col>
      <xdr:colOff>20464</xdr:colOff>
      <xdr:row>75</xdr:row>
      <xdr:rowOff>4571</xdr:rowOff>
    </xdr:to>
    <xdr:cxnSp macro="">
      <xdr:nvCxnSpPr>
        <xdr:cNvPr id="906" name="Straight Arrow Connector 905">
          <a:extLst>
            <a:ext uri="{FF2B5EF4-FFF2-40B4-BE49-F238E27FC236}">
              <a16:creationId xmlns:a16="http://schemas.microsoft.com/office/drawing/2014/main" id="{9A8B54D2-BD72-48BC-9631-EA37978F8000}"/>
            </a:ext>
          </a:extLst>
        </xdr:cNvPr>
        <xdr:cNvCxnSpPr/>
      </xdr:nvCxnSpPr>
      <xdr:spPr>
        <a:xfrm flipV="1">
          <a:off x="20110887" y="12376554"/>
          <a:ext cx="0" cy="2229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5811</xdr:colOff>
      <xdr:row>73</xdr:row>
      <xdr:rowOff>103958</xdr:rowOff>
    </xdr:from>
    <xdr:to>
      <xdr:col>41</xdr:col>
      <xdr:colOff>5811</xdr:colOff>
      <xdr:row>75</xdr:row>
      <xdr:rowOff>4571</xdr:rowOff>
    </xdr:to>
    <xdr:cxnSp macro="">
      <xdr:nvCxnSpPr>
        <xdr:cNvPr id="907" name="Straight Arrow Connector 906">
          <a:extLst>
            <a:ext uri="{FF2B5EF4-FFF2-40B4-BE49-F238E27FC236}">
              <a16:creationId xmlns:a16="http://schemas.microsoft.com/office/drawing/2014/main" id="{19093BC5-A782-4A5B-9BC3-EB691C47FA52}"/>
            </a:ext>
          </a:extLst>
        </xdr:cNvPr>
        <xdr:cNvCxnSpPr/>
      </xdr:nvCxnSpPr>
      <xdr:spPr>
        <a:xfrm flipV="1">
          <a:off x="18191234" y="12376554"/>
          <a:ext cx="0" cy="2229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13138</xdr:colOff>
      <xdr:row>73</xdr:row>
      <xdr:rowOff>103958</xdr:rowOff>
    </xdr:from>
    <xdr:to>
      <xdr:col>49</xdr:col>
      <xdr:colOff>13138</xdr:colOff>
      <xdr:row>75</xdr:row>
      <xdr:rowOff>4571</xdr:rowOff>
    </xdr:to>
    <xdr:cxnSp macro="">
      <xdr:nvCxnSpPr>
        <xdr:cNvPr id="910" name="Straight Arrow Connector 909">
          <a:extLst>
            <a:ext uri="{FF2B5EF4-FFF2-40B4-BE49-F238E27FC236}">
              <a16:creationId xmlns:a16="http://schemas.microsoft.com/office/drawing/2014/main" id="{87ED882F-205B-4A8D-AA09-F03C07395526}"/>
            </a:ext>
          </a:extLst>
        </xdr:cNvPr>
        <xdr:cNvCxnSpPr/>
      </xdr:nvCxnSpPr>
      <xdr:spPr>
        <a:xfrm flipV="1">
          <a:off x="21246561" y="12376554"/>
          <a:ext cx="0" cy="2229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307412</xdr:colOff>
      <xdr:row>73</xdr:row>
      <xdr:rowOff>64197</xdr:rowOff>
    </xdr:from>
    <xdr:to>
      <xdr:col>44</xdr:col>
      <xdr:colOff>66262</xdr:colOff>
      <xdr:row>75</xdr:row>
      <xdr:rowOff>43972</xdr:rowOff>
    </xdr:to>
    <xdr:sp macro="" textlink="">
      <xdr:nvSpPr>
        <xdr:cNvPr id="10" name="Oval 9">
          <a:extLst>
            <a:ext uri="{FF2B5EF4-FFF2-40B4-BE49-F238E27FC236}">
              <a16:creationId xmlns:a16="http://schemas.microsoft.com/office/drawing/2014/main" id="{921F22F4-15A0-42ED-8006-69ED1C546853}"/>
            </a:ext>
          </a:extLst>
        </xdr:cNvPr>
        <xdr:cNvSpPr/>
      </xdr:nvSpPr>
      <xdr:spPr>
        <a:xfrm>
          <a:off x="19266303" y="12720023"/>
          <a:ext cx="139850" cy="311079"/>
        </a:xfrm>
        <a:prstGeom prst="ellipse">
          <a:avLst/>
        </a:prstGeom>
        <a:noFill/>
        <a:ln w="19050">
          <a:solidFill>
            <a:srgbClr val="0707F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lientData/>
  </xdr:twoCellAnchor>
  <xdr:twoCellAnchor>
    <xdr:from>
      <xdr:col>44</xdr:col>
      <xdr:colOff>249115</xdr:colOff>
      <xdr:row>83</xdr:row>
      <xdr:rowOff>158869</xdr:rowOff>
    </xdr:from>
    <xdr:to>
      <xdr:col>49</xdr:col>
      <xdr:colOff>272954</xdr:colOff>
      <xdr:row>84</xdr:row>
      <xdr:rowOff>316</xdr:rowOff>
    </xdr:to>
    <xdr:cxnSp macro="">
      <xdr:nvCxnSpPr>
        <xdr:cNvPr id="997" name="Straight Arrow Connector 996">
          <a:extLst>
            <a:ext uri="{FF2B5EF4-FFF2-40B4-BE49-F238E27FC236}">
              <a16:creationId xmlns:a16="http://schemas.microsoft.com/office/drawing/2014/main" id="{CC14AC27-B7C8-40F7-B5CC-B3284CEFAA47}"/>
            </a:ext>
          </a:extLst>
        </xdr:cNvPr>
        <xdr:cNvCxnSpPr/>
      </xdr:nvCxnSpPr>
      <xdr:spPr>
        <a:xfrm flipV="1">
          <a:off x="19589006" y="14496065"/>
          <a:ext cx="1928839" cy="7099"/>
        </a:xfrm>
        <a:prstGeom prst="straightConnector1">
          <a:avLst/>
        </a:prstGeom>
        <a:ln w="12700">
          <a:solidFill>
            <a:schemeClr val="accent2">
              <a:lumMod val="7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148898</xdr:colOff>
      <xdr:row>82</xdr:row>
      <xdr:rowOff>138311</xdr:rowOff>
    </xdr:from>
    <xdr:to>
      <xdr:col>49</xdr:col>
      <xdr:colOff>52034</xdr:colOff>
      <xdr:row>84</xdr:row>
      <xdr:rowOff>30047</xdr:rowOff>
    </xdr:to>
    <xdr:sp macro="" textlink="">
      <xdr:nvSpPr>
        <xdr:cNvPr id="999" name="TextBox 998">
          <a:extLst>
            <a:ext uri="{FF2B5EF4-FFF2-40B4-BE49-F238E27FC236}">
              <a16:creationId xmlns:a16="http://schemas.microsoft.com/office/drawing/2014/main" id="{E8AC2F42-2813-47F9-A21E-A7BDE6685BCD}"/>
            </a:ext>
          </a:extLst>
        </xdr:cNvPr>
        <xdr:cNvSpPr txBox="1"/>
      </xdr:nvSpPr>
      <xdr:spPr>
        <a:xfrm>
          <a:off x="19869789" y="14309854"/>
          <a:ext cx="1427136" cy="223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chemeClr val="accent2">
                  <a:lumMod val="75000"/>
                </a:schemeClr>
              </a:solidFill>
              <a:latin typeface="Arial" panose="020B0604020202020204" pitchFamily="34" charset="0"/>
              <a:cs typeface="Arial" panose="020B0604020202020204" pitchFamily="34" charset="0"/>
            </a:rPr>
            <a:t>Sampling</a:t>
          </a:r>
          <a:r>
            <a:rPr lang="en-US" sz="900" i="1" baseline="0">
              <a:solidFill>
                <a:schemeClr val="accent2">
                  <a:lumMod val="75000"/>
                </a:schemeClr>
              </a:solidFill>
              <a:latin typeface="Arial" panose="020B0604020202020204" pitchFamily="34" charset="0"/>
              <a:cs typeface="Arial" panose="020B0604020202020204" pitchFamily="34" charset="0"/>
            </a:rPr>
            <a:t> time&lt;=500ms</a:t>
          </a:r>
          <a:endParaRPr lang="en-US" sz="900" i="1">
            <a:solidFill>
              <a:schemeClr val="accent2">
                <a:lumMod val="75000"/>
              </a:schemeClr>
            </a:solidFill>
            <a:latin typeface="Arial" panose="020B0604020202020204" pitchFamily="34" charset="0"/>
            <a:cs typeface="Arial" panose="020B0604020202020204" pitchFamily="34" charset="0"/>
          </a:endParaRPr>
        </a:p>
      </xdr:txBody>
    </xdr:sp>
    <xdr:clientData/>
  </xdr:twoCellAnchor>
  <xdr:twoCellAnchor>
    <xdr:from>
      <xdr:col>34</xdr:col>
      <xdr:colOff>153865</xdr:colOff>
      <xdr:row>75</xdr:row>
      <xdr:rowOff>14654</xdr:rowOff>
    </xdr:from>
    <xdr:to>
      <xdr:col>34</xdr:col>
      <xdr:colOff>293077</xdr:colOff>
      <xdr:row>82</xdr:row>
      <xdr:rowOff>58615</xdr:rowOff>
    </xdr:to>
    <xdr:cxnSp macro="">
      <xdr:nvCxnSpPr>
        <xdr:cNvPr id="1000" name="Straight Arrow Connector 999">
          <a:extLst>
            <a:ext uri="{FF2B5EF4-FFF2-40B4-BE49-F238E27FC236}">
              <a16:creationId xmlns:a16="http://schemas.microsoft.com/office/drawing/2014/main" id="{B7FB3C99-0A37-442C-8F23-AE7B04B601C1}"/>
            </a:ext>
          </a:extLst>
        </xdr:cNvPr>
        <xdr:cNvCxnSpPr/>
      </xdr:nvCxnSpPr>
      <xdr:spPr>
        <a:xfrm>
          <a:off x="15672288" y="12609635"/>
          <a:ext cx="139212" cy="119428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146539</xdr:colOff>
      <xdr:row>77</xdr:row>
      <xdr:rowOff>93018</xdr:rowOff>
    </xdr:from>
    <xdr:to>
      <xdr:col>67</xdr:col>
      <xdr:colOff>146539</xdr:colOff>
      <xdr:row>78</xdr:row>
      <xdr:rowOff>154823</xdr:rowOff>
    </xdr:to>
    <xdr:cxnSp macro="">
      <xdr:nvCxnSpPr>
        <xdr:cNvPr id="1002" name="Straight Arrow Connector 1001">
          <a:extLst>
            <a:ext uri="{FF2B5EF4-FFF2-40B4-BE49-F238E27FC236}">
              <a16:creationId xmlns:a16="http://schemas.microsoft.com/office/drawing/2014/main" id="{E7184F37-0134-4DB3-9089-FF09E75087FE}"/>
            </a:ext>
          </a:extLst>
        </xdr:cNvPr>
        <xdr:cNvCxnSpPr/>
      </xdr:nvCxnSpPr>
      <xdr:spPr>
        <a:xfrm flipV="1">
          <a:off x="27094962" y="13017710"/>
          <a:ext cx="0" cy="2229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144250</xdr:colOff>
      <xdr:row>77</xdr:row>
      <xdr:rowOff>108072</xdr:rowOff>
    </xdr:from>
    <xdr:to>
      <xdr:col>72</xdr:col>
      <xdr:colOff>144250</xdr:colOff>
      <xdr:row>79</xdr:row>
      <xdr:rowOff>8685</xdr:rowOff>
    </xdr:to>
    <xdr:cxnSp macro="">
      <xdr:nvCxnSpPr>
        <xdr:cNvPr id="1003" name="Straight Arrow Connector 1002">
          <a:extLst>
            <a:ext uri="{FF2B5EF4-FFF2-40B4-BE49-F238E27FC236}">
              <a16:creationId xmlns:a16="http://schemas.microsoft.com/office/drawing/2014/main" id="{CF82FD84-3E8D-4B18-B110-2AA9A51B11FC}"/>
            </a:ext>
          </a:extLst>
        </xdr:cNvPr>
        <xdr:cNvCxnSpPr/>
      </xdr:nvCxnSpPr>
      <xdr:spPr>
        <a:xfrm flipV="1">
          <a:off x="28997673" y="13032764"/>
          <a:ext cx="0" cy="2229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125328</xdr:colOff>
      <xdr:row>77</xdr:row>
      <xdr:rowOff>107672</xdr:rowOff>
    </xdr:from>
    <xdr:to>
      <xdr:col>92</xdr:col>
      <xdr:colOff>125328</xdr:colOff>
      <xdr:row>79</xdr:row>
      <xdr:rowOff>8285</xdr:rowOff>
    </xdr:to>
    <xdr:cxnSp macro="">
      <xdr:nvCxnSpPr>
        <xdr:cNvPr id="1004" name="Straight Arrow Connector 1003">
          <a:extLst>
            <a:ext uri="{FF2B5EF4-FFF2-40B4-BE49-F238E27FC236}">
              <a16:creationId xmlns:a16="http://schemas.microsoft.com/office/drawing/2014/main" id="{F4E8FF89-6E89-45B5-91BE-35333FDD1F98}"/>
            </a:ext>
          </a:extLst>
        </xdr:cNvPr>
        <xdr:cNvCxnSpPr/>
      </xdr:nvCxnSpPr>
      <xdr:spPr>
        <a:xfrm flipV="1">
          <a:off x="36601065" y="13151909"/>
          <a:ext cx="0" cy="22145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140369</xdr:colOff>
      <xdr:row>77</xdr:row>
      <xdr:rowOff>97647</xdr:rowOff>
    </xdr:from>
    <xdr:to>
      <xdr:col>95</xdr:col>
      <xdr:colOff>140369</xdr:colOff>
      <xdr:row>78</xdr:row>
      <xdr:rowOff>158681</xdr:rowOff>
    </xdr:to>
    <xdr:cxnSp macro="">
      <xdr:nvCxnSpPr>
        <xdr:cNvPr id="1005" name="Straight Arrow Connector 1004">
          <a:extLst>
            <a:ext uri="{FF2B5EF4-FFF2-40B4-BE49-F238E27FC236}">
              <a16:creationId xmlns:a16="http://schemas.microsoft.com/office/drawing/2014/main" id="{A30B5037-C829-4872-9819-865535DDD232}"/>
            </a:ext>
          </a:extLst>
        </xdr:cNvPr>
        <xdr:cNvCxnSpPr/>
      </xdr:nvCxnSpPr>
      <xdr:spPr>
        <a:xfrm flipV="1">
          <a:off x="37759106" y="13141884"/>
          <a:ext cx="0" cy="221455"/>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150396</xdr:colOff>
      <xdr:row>77</xdr:row>
      <xdr:rowOff>102661</xdr:rowOff>
    </xdr:from>
    <xdr:to>
      <xdr:col>100</xdr:col>
      <xdr:colOff>150396</xdr:colOff>
      <xdr:row>79</xdr:row>
      <xdr:rowOff>3274</xdr:rowOff>
    </xdr:to>
    <xdr:cxnSp macro="">
      <xdr:nvCxnSpPr>
        <xdr:cNvPr id="1006" name="Straight Arrow Connector 1005">
          <a:extLst>
            <a:ext uri="{FF2B5EF4-FFF2-40B4-BE49-F238E27FC236}">
              <a16:creationId xmlns:a16="http://schemas.microsoft.com/office/drawing/2014/main" id="{B3BA9557-098B-421F-8F00-C4F6149ED023}"/>
            </a:ext>
          </a:extLst>
        </xdr:cNvPr>
        <xdr:cNvCxnSpPr/>
      </xdr:nvCxnSpPr>
      <xdr:spPr>
        <a:xfrm flipV="1">
          <a:off x="39674133" y="13146898"/>
          <a:ext cx="0" cy="221455"/>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129113</xdr:colOff>
      <xdr:row>77</xdr:row>
      <xdr:rowOff>105842</xdr:rowOff>
    </xdr:from>
    <xdr:to>
      <xdr:col>33</xdr:col>
      <xdr:colOff>129113</xdr:colOff>
      <xdr:row>79</xdr:row>
      <xdr:rowOff>6454</xdr:rowOff>
    </xdr:to>
    <xdr:cxnSp macro="">
      <xdr:nvCxnSpPr>
        <xdr:cNvPr id="791" name="Straight Arrow Connector 790">
          <a:extLst>
            <a:ext uri="{FF2B5EF4-FFF2-40B4-BE49-F238E27FC236}">
              <a16:creationId xmlns:a16="http://schemas.microsoft.com/office/drawing/2014/main" id="{A8BDF298-EF2B-4F9F-A08F-82936BE585CF}"/>
            </a:ext>
          </a:extLst>
        </xdr:cNvPr>
        <xdr:cNvCxnSpPr/>
      </xdr:nvCxnSpPr>
      <xdr:spPr>
        <a:xfrm flipV="1">
          <a:off x="15282027" y="13424513"/>
          <a:ext cx="0" cy="227184"/>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142092</xdr:colOff>
      <xdr:row>77</xdr:row>
      <xdr:rowOff>96632</xdr:rowOff>
    </xdr:from>
    <xdr:to>
      <xdr:col>36</xdr:col>
      <xdr:colOff>142092</xdr:colOff>
      <xdr:row>78</xdr:row>
      <xdr:rowOff>158438</xdr:rowOff>
    </xdr:to>
    <xdr:cxnSp macro="">
      <xdr:nvCxnSpPr>
        <xdr:cNvPr id="796" name="Straight Arrow Connector 795">
          <a:extLst>
            <a:ext uri="{FF2B5EF4-FFF2-40B4-BE49-F238E27FC236}">
              <a16:creationId xmlns:a16="http://schemas.microsoft.com/office/drawing/2014/main" id="{2EC97F64-13E6-42CF-B367-8E2F69977F9C}"/>
            </a:ext>
          </a:extLst>
        </xdr:cNvPr>
        <xdr:cNvCxnSpPr/>
      </xdr:nvCxnSpPr>
      <xdr:spPr>
        <a:xfrm flipV="1">
          <a:off x="16438006" y="13415303"/>
          <a:ext cx="0" cy="225092"/>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321129</xdr:colOff>
      <xdr:row>81</xdr:row>
      <xdr:rowOff>104832</xdr:rowOff>
    </xdr:from>
    <xdr:to>
      <xdr:col>34</xdr:col>
      <xdr:colOff>321129</xdr:colOff>
      <xdr:row>83</xdr:row>
      <xdr:rowOff>5445</xdr:rowOff>
    </xdr:to>
    <xdr:cxnSp macro="">
      <xdr:nvCxnSpPr>
        <xdr:cNvPr id="798" name="Straight Arrow Connector 797">
          <a:extLst>
            <a:ext uri="{FF2B5EF4-FFF2-40B4-BE49-F238E27FC236}">
              <a16:creationId xmlns:a16="http://schemas.microsoft.com/office/drawing/2014/main" id="{0E45569D-6D06-4001-B575-D45CAEDAE777}"/>
            </a:ext>
          </a:extLst>
        </xdr:cNvPr>
        <xdr:cNvCxnSpPr/>
      </xdr:nvCxnSpPr>
      <xdr:spPr>
        <a:xfrm flipV="1">
          <a:off x="15855043" y="14098418"/>
          <a:ext cx="0" cy="227184"/>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234043</xdr:colOff>
      <xdr:row>81</xdr:row>
      <xdr:rowOff>99389</xdr:rowOff>
    </xdr:from>
    <xdr:to>
      <xdr:col>39</xdr:col>
      <xdr:colOff>234043</xdr:colOff>
      <xdr:row>83</xdr:row>
      <xdr:rowOff>2</xdr:rowOff>
    </xdr:to>
    <xdr:cxnSp macro="">
      <xdr:nvCxnSpPr>
        <xdr:cNvPr id="799" name="Straight Arrow Connector 798">
          <a:extLst>
            <a:ext uri="{FF2B5EF4-FFF2-40B4-BE49-F238E27FC236}">
              <a16:creationId xmlns:a16="http://schemas.microsoft.com/office/drawing/2014/main" id="{A965AC76-DDA1-440A-81E0-096BDE7A69AA}"/>
            </a:ext>
          </a:extLst>
        </xdr:cNvPr>
        <xdr:cNvCxnSpPr/>
      </xdr:nvCxnSpPr>
      <xdr:spPr>
        <a:xfrm flipV="1">
          <a:off x="17672957" y="14092975"/>
          <a:ext cx="0" cy="227184"/>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239486</xdr:colOff>
      <xdr:row>81</xdr:row>
      <xdr:rowOff>93946</xdr:rowOff>
    </xdr:from>
    <xdr:to>
      <xdr:col>44</xdr:col>
      <xdr:colOff>239486</xdr:colOff>
      <xdr:row>82</xdr:row>
      <xdr:rowOff>157845</xdr:rowOff>
    </xdr:to>
    <xdr:cxnSp macro="">
      <xdr:nvCxnSpPr>
        <xdr:cNvPr id="825" name="Straight Arrow Connector 824">
          <a:extLst>
            <a:ext uri="{FF2B5EF4-FFF2-40B4-BE49-F238E27FC236}">
              <a16:creationId xmlns:a16="http://schemas.microsoft.com/office/drawing/2014/main" id="{DB662415-B91E-4768-9364-EF932FD3F807}"/>
            </a:ext>
          </a:extLst>
        </xdr:cNvPr>
        <xdr:cNvCxnSpPr/>
      </xdr:nvCxnSpPr>
      <xdr:spPr>
        <a:xfrm flipV="1">
          <a:off x="19583400" y="14087532"/>
          <a:ext cx="0" cy="227184"/>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277585</xdr:colOff>
      <xdr:row>81</xdr:row>
      <xdr:rowOff>93946</xdr:rowOff>
    </xdr:from>
    <xdr:to>
      <xdr:col>49</xdr:col>
      <xdr:colOff>277585</xdr:colOff>
      <xdr:row>82</xdr:row>
      <xdr:rowOff>157845</xdr:rowOff>
    </xdr:to>
    <xdr:cxnSp macro="">
      <xdr:nvCxnSpPr>
        <xdr:cNvPr id="826" name="Straight Arrow Connector 825">
          <a:extLst>
            <a:ext uri="{FF2B5EF4-FFF2-40B4-BE49-F238E27FC236}">
              <a16:creationId xmlns:a16="http://schemas.microsoft.com/office/drawing/2014/main" id="{1F21AC57-B744-4633-9798-1D9B337BAC43}"/>
            </a:ext>
          </a:extLst>
        </xdr:cNvPr>
        <xdr:cNvCxnSpPr/>
      </xdr:nvCxnSpPr>
      <xdr:spPr>
        <a:xfrm flipV="1">
          <a:off x="21526499" y="14087532"/>
          <a:ext cx="0" cy="227184"/>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157332</xdr:colOff>
      <xdr:row>77</xdr:row>
      <xdr:rowOff>100442</xdr:rowOff>
    </xdr:from>
    <xdr:to>
      <xdr:col>41</xdr:col>
      <xdr:colOff>157332</xdr:colOff>
      <xdr:row>78</xdr:row>
      <xdr:rowOff>162248</xdr:rowOff>
    </xdr:to>
    <xdr:cxnSp macro="">
      <xdr:nvCxnSpPr>
        <xdr:cNvPr id="827" name="Straight Arrow Connector 826">
          <a:extLst>
            <a:ext uri="{FF2B5EF4-FFF2-40B4-BE49-F238E27FC236}">
              <a16:creationId xmlns:a16="http://schemas.microsoft.com/office/drawing/2014/main" id="{09083AC6-56A4-4186-96F4-F5B80F93EFC3}"/>
            </a:ext>
          </a:extLst>
        </xdr:cNvPr>
        <xdr:cNvCxnSpPr/>
      </xdr:nvCxnSpPr>
      <xdr:spPr>
        <a:xfrm flipV="1">
          <a:off x="18353892" y="13244942"/>
          <a:ext cx="0" cy="225636"/>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184002</xdr:colOff>
      <xdr:row>77</xdr:row>
      <xdr:rowOff>108062</xdr:rowOff>
    </xdr:from>
    <xdr:to>
      <xdr:col>46</xdr:col>
      <xdr:colOff>184002</xdr:colOff>
      <xdr:row>79</xdr:row>
      <xdr:rowOff>6038</xdr:rowOff>
    </xdr:to>
    <xdr:cxnSp macro="">
      <xdr:nvCxnSpPr>
        <xdr:cNvPr id="828" name="Straight Arrow Connector 827">
          <a:extLst>
            <a:ext uri="{FF2B5EF4-FFF2-40B4-BE49-F238E27FC236}">
              <a16:creationId xmlns:a16="http://schemas.microsoft.com/office/drawing/2014/main" id="{4B7560CD-7CFF-4DD2-9C5D-5F88BBB7D0E6}"/>
            </a:ext>
          </a:extLst>
        </xdr:cNvPr>
        <xdr:cNvCxnSpPr/>
      </xdr:nvCxnSpPr>
      <xdr:spPr>
        <a:xfrm flipV="1">
          <a:off x="20285562" y="13252562"/>
          <a:ext cx="0" cy="225636"/>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83727</xdr:colOff>
      <xdr:row>82</xdr:row>
      <xdr:rowOff>138307</xdr:rowOff>
    </xdr:from>
    <xdr:to>
      <xdr:col>43</xdr:col>
      <xdr:colOff>367863</xdr:colOff>
      <xdr:row>84</xdr:row>
      <xdr:rowOff>30043</xdr:rowOff>
    </xdr:to>
    <xdr:sp macro="" textlink="">
      <xdr:nvSpPr>
        <xdr:cNvPr id="830" name="TextBox 829">
          <a:extLst>
            <a:ext uri="{FF2B5EF4-FFF2-40B4-BE49-F238E27FC236}">
              <a16:creationId xmlns:a16="http://schemas.microsoft.com/office/drawing/2014/main" id="{926B3801-BAB5-491C-94F4-8E766C1151DD}"/>
            </a:ext>
          </a:extLst>
        </xdr:cNvPr>
        <xdr:cNvSpPr txBox="1"/>
      </xdr:nvSpPr>
      <xdr:spPr>
        <a:xfrm>
          <a:off x="17899618" y="14309850"/>
          <a:ext cx="1427136" cy="223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chemeClr val="accent2">
                  <a:lumMod val="75000"/>
                </a:schemeClr>
              </a:solidFill>
              <a:latin typeface="Arial" panose="020B0604020202020204" pitchFamily="34" charset="0"/>
              <a:cs typeface="Arial" panose="020B0604020202020204" pitchFamily="34" charset="0"/>
            </a:rPr>
            <a:t>Sampling</a:t>
          </a:r>
          <a:r>
            <a:rPr lang="en-US" sz="900" i="1" baseline="0">
              <a:solidFill>
                <a:schemeClr val="accent2">
                  <a:lumMod val="75000"/>
                </a:schemeClr>
              </a:solidFill>
              <a:latin typeface="Arial" panose="020B0604020202020204" pitchFamily="34" charset="0"/>
              <a:cs typeface="Arial" panose="020B0604020202020204" pitchFamily="34" charset="0"/>
            </a:rPr>
            <a:t> time 500ms</a:t>
          </a:r>
          <a:endParaRPr lang="en-US" sz="900" i="1">
            <a:solidFill>
              <a:schemeClr val="accent2">
                <a:lumMod val="75000"/>
              </a:schemeClr>
            </a:solidFill>
            <a:latin typeface="Arial" panose="020B0604020202020204" pitchFamily="34" charset="0"/>
            <a:cs typeface="Arial" panose="020B0604020202020204" pitchFamily="34" charset="0"/>
          </a:endParaRPr>
        </a:p>
      </xdr:txBody>
    </xdr:sp>
    <xdr:clientData/>
  </xdr:twoCellAnchor>
  <xdr:twoCellAnchor>
    <xdr:from>
      <xdr:col>39</xdr:col>
      <xdr:colOff>219036</xdr:colOff>
      <xdr:row>84</xdr:row>
      <xdr:rowOff>3245</xdr:rowOff>
    </xdr:from>
    <xdr:to>
      <xdr:col>44</xdr:col>
      <xdr:colOff>242875</xdr:colOff>
      <xdr:row>84</xdr:row>
      <xdr:rowOff>10344</xdr:rowOff>
    </xdr:to>
    <xdr:cxnSp macro="">
      <xdr:nvCxnSpPr>
        <xdr:cNvPr id="831" name="Straight Arrow Connector 830">
          <a:extLst>
            <a:ext uri="{FF2B5EF4-FFF2-40B4-BE49-F238E27FC236}">
              <a16:creationId xmlns:a16="http://schemas.microsoft.com/office/drawing/2014/main" id="{AE26845C-15B6-4EA5-98CF-3DE110EC84D8}"/>
            </a:ext>
          </a:extLst>
        </xdr:cNvPr>
        <xdr:cNvCxnSpPr/>
      </xdr:nvCxnSpPr>
      <xdr:spPr>
        <a:xfrm flipV="1">
          <a:off x="17653927" y="14506093"/>
          <a:ext cx="1928839" cy="7099"/>
        </a:xfrm>
        <a:prstGeom prst="straightConnector1">
          <a:avLst/>
        </a:prstGeom>
        <a:ln w="12700">
          <a:solidFill>
            <a:schemeClr val="accent2">
              <a:lumMod val="7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130342</xdr:colOff>
      <xdr:row>79</xdr:row>
      <xdr:rowOff>130342</xdr:rowOff>
    </xdr:from>
    <xdr:to>
      <xdr:col>41</xdr:col>
      <xdr:colOff>147506</xdr:colOff>
      <xdr:row>79</xdr:row>
      <xdr:rowOff>135858</xdr:rowOff>
    </xdr:to>
    <xdr:cxnSp macro="">
      <xdr:nvCxnSpPr>
        <xdr:cNvPr id="832" name="Straight Arrow Connector 831">
          <a:extLst>
            <a:ext uri="{FF2B5EF4-FFF2-40B4-BE49-F238E27FC236}">
              <a16:creationId xmlns:a16="http://schemas.microsoft.com/office/drawing/2014/main" id="{25724077-1AE3-4DAA-9090-98CD778F4E6F}"/>
            </a:ext>
          </a:extLst>
        </xdr:cNvPr>
        <xdr:cNvCxnSpPr/>
      </xdr:nvCxnSpPr>
      <xdr:spPr>
        <a:xfrm>
          <a:off x="16413079" y="13495421"/>
          <a:ext cx="1922164" cy="5516"/>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345567</xdr:colOff>
      <xdr:row>78</xdr:row>
      <xdr:rowOff>121592</xdr:rowOff>
    </xdr:from>
    <xdr:to>
      <xdr:col>40</xdr:col>
      <xdr:colOff>290762</xdr:colOff>
      <xdr:row>80</xdr:row>
      <xdr:rowOff>6974</xdr:rowOff>
    </xdr:to>
    <xdr:sp macro="" textlink="">
      <xdr:nvSpPr>
        <xdr:cNvPr id="833" name="TextBox 832">
          <a:extLst>
            <a:ext uri="{FF2B5EF4-FFF2-40B4-BE49-F238E27FC236}">
              <a16:creationId xmlns:a16="http://schemas.microsoft.com/office/drawing/2014/main" id="{DF9C800A-0B53-4331-879A-664C94A9A959}"/>
            </a:ext>
          </a:extLst>
        </xdr:cNvPr>
        <xdr:cNvSpPr txBox="1"/>
      </xdr:nvSpPr>
      <xdr:spPr>
        <a:xfrm>
          <a:off x="16637458" y="13613962"/>
          <a:ext cx="1469195" cy="224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&lt;=500ms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36</xdr:col>
      <xdr:colOff>136046</xdr:colOff>
      <xdr:row>71</xdr:row>
      <xdr:rowOff>63789</xdr:rowOff>
    </xdr:from>
    <xdr:to>
      <xdr:col>36</xdr:col>
      <xdr:colOff>143208</xdr:colOff>
      <xdr:row>80</xdr:row>
      <xdr:rowOff>11237</xdr:rowOff>
    </xdr:to>
    <xdr:cxnSp macro="">
      <xdr:nvCxnSpPr>
        <xdr:cNvPr id="834" name="Straight Connector 833">
          <a:extLst>
            <a:ext uri="{FF2B5EF4-FFF2-40B4-BE49-F238E27FC236}">
              <a16:creationId xmlns:a16="http://schemas.microsoft.com/office/drawing/2014/main" id="{A3E96957-6E77-4C72-BD2A-90AACAC524B3}"/>
            </a:ext>
          </a:extLst>
        </xdr:cNvPr>
        <xdr:cNvCxnSpPr/>
      </xdr:nvCxnSpPr>
      <xdr:spPr>
        <a:xfrm flipH="1">
          <a:off x="16418783" y="12115421"/>
          <a:ext cx="7162" cy="1431342"/>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323023</xdr:colOff>
      <xdr:row>69</xdr:row>
      <xdr:rowOff>8282</xdr:rowOff>
    </xdr:from>
    <xdr:to>
      <xdr:col>74</xdr:col>
      <xdr:colOff>227134</xdr:colOff>
      <xdr:row>75</xdr:row>
      <xdr:rowOff>51211</xdr:rowOff>
    </xdr:to>
    <xdr:grpSp>
      <xdr:nvGrpSpPr>
        <xdr:cNvPr id="416" name="Group 415">
          <a:extLst>
            <a:ext uri="{FF2B5EF4-FFF2-40B4-BE49-F238E27FC236}">
              <a16:creationId xmlns:a16="http://schemas.microsoft.com/office/drawing/2014/main" id="{C717F016-79A2-40CE-B456-C3392F90A461}"/>
            </a:ext>
          </a:extLst>
        </xdr:cNvPr>
        <xdr:cNvGrpSpPr/>
      </xdr:nvGrpSpPr>
      <xdr:grpSpPr>
        <a:xfrm>
          <a:off x="16972723" y="11994542"/>
          <a:ext cx="14671671" cy="1025909"/>
          <a:chOff x="15471914" y="11976652"/>
          <a:chExt cx="14382111" cy="1061689"/>
        </a:xfrm>
      </xdr:grpSpPr>
      <xdr:grpSp>
        <xdr:nvGrpSpPr>
          <xdr:cNvPr id="835" name="Group 834">
            <a:extLst>
              <a:ext uri="{FF2B5EF4-FFF2-40B4-BE49-F238E27FC236}">
                <a16:creationId xmlns:a16="http://schemas.microsoft.com/office/drawing/2014/main" id="{23999091-4402-4C04-8400-E979BF1BC69C}"/>
              </a:ext>
            </a:extLst>
          </xdr:cNvPr>
          <xdr:cNvGrpSpPr/>
        </xdr:nvGrpSpPr>
        <xdr:grpSpPr>
          <a:xfrm>
            <a:off x="26434625" y="12721684"/>
            <a:ext cx="2562151" cy="316657"/>
            <a:chOff x="23635740" y="12735144"/>
            <a:chExt cx="2562151" cy="317327"/>
          </a:xfrm>
        </xdr:grpSpPr>
        <xdr:sp macro="" textlink="">
          <xdr:nvSpPr>
            <xdr:cNvPr id="836" name="Oval 835">
              <a:extLst>
                <a:ext uri="{FF2B5EF4-FFF2-40B4-BE49-F238E27FC236}">
                  <a16:creationId xmlns:a16="http://schemas.microsoft.com/office/drawing/2014/main" id="{377B4671-0971-4E0D-ABA0-DD7AD186F9CC}"/>
                </a:ext>
              </a:extLst>
            </xdr:cNvPr>
            <xdr:cNvSpPr/>
          </xdr:nvSpPr>
          <xdr:spPr>
            <a:xfrm>
              <a:off x="25179448" y="12751084"/>
              <a:ext cx="1018443" cy="301387"/>
            </a:xfrm>
            <a:prstGeom prst="ellipse">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sp macro="" textlink="">
          <xdr:nvSpPr>
            <xdr:cNvPr id="838" name="Oval 837">
              <a:extLst>
                <a:ext uri="{FF2B5EF4-FFF2-40B4-BE49-F238E27FC236}">
                  <a16:creationId xmlns:a16="http://schemas.microsoft.com/office/drawing/2014/main" id="{A589F7B2-8C8A-494F-B566-880ACCC02DF7}"/>
                </a:ext>
              </a:extLst>
            </xdr:cNvPr>
            <xdr:cNvSpPr/>
          </xdr:nvSpPr>
          <xdr:spPr>
            <a:xfrm>
              <a:off x="23635740" y="12735144"/>
              <a:ext cx="708438" cy="307161"/>
            </a:xfrm>
            <a:prstGeom prst="ellipse">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grpSp>
      <xdr:cxnSp macro="">
        <xdr:nvCxnSpPr>
          <xdr:cNvPr id="841" name="Straight Arrow Connector 840">
            <a:extLst>
              <a:ext uri="{FF2B5EF4-FFF2-40B4-BE49-F238E27FC236}">
                <a16:creationId xmlns:a16="http://schemas.microsoft.com/office/drawing/2014/main" id="{73685220-4F95-40EA-BDFF-089B54AC8C38}"/>
              </a:ext>
            </a:extLst>
          </xdr:cNvPr>
          <xdr:cNvCxnSpPr>
            <a:stCxn id="8" idx="2"/>
            <a:endCxn id="836" idx="0"/>
          </xdr:cNvCxnSpPr>
        </xdr:nvCxnSpPr>
        <xdr:spPr>
          <a:xfrm flipH="1">
            <a:off x="28487555" y="12351919"/>
            <a:ext cx="252778" cy="385671"/>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Rectangle 7">
            <a:extLst>
              <a:ext uri="{FF2B5EF4-FFF2-40B4-BE49-F238E27FC236}">
                <a16:creationId xmlns:a16="http://schemas.microsoft.com/office/drawing/2014/main" id="{791EB796-E222-4151-AFA3-DA3B870E96C3}"/>
              </a:ext>
            </a:extLst>
          </xdr:cNvPr>
          <xdr:cNvSpPr/>
        </xdr:nvSpPr>
        <xdr:spPr>
          <a:xfrm>
            <a:off x="27626640" y="11976652"/>
            <a:ext cx="2227385" cy="37526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00"/>
                </a:solidFill>
                <a:latin typeface="Arial" panose="020B0604020202020204" pitchFamily="34" charset="0"/>
                <a:cs typeface="Arial" panose="020B0604020202020204" pitchFamily="34" charset="0"/>
              </a:rPr>
              <a:t>Invalid</a:t>
            </a:r>
            <a:r>
              <a:rPr lang="en-US" sz="900" baseline="0">
                <a:solidFill>
                  <a:srgbClr val="FF0000"/>
                </a:solidFill>
                <a:latin typeface="Arial" panose="020B0604020202020204" pitchFamily="34" charset="0"/>
                <a:cs typeface="Arial" panose="020B0604020202020204" pitchFamily="34" charset="0"/>
              </a:rPr>
              <a:t> CAN signal shall replaced by latest valid CAN signal</a:t>
            </a:r>
            <a:endParaRPr lang="en-US" sz="900">
              <a:solidFill>
                <a:srgbClr val="FF0000"/>
              </a:solidFill>
              <a:latin typeface="Arial" panose="020B0604020202020204" pitchFamily="34" charset="0"/>
              <a:cs typeface="Arial" panose="020B0604020202020204" pitchFamily="34" charset="0"/>
            </a:endParaRPr>
          </a:p>
        </xdr:txBody>
      </xdr:sp>
      <xdr:cxnSp macro="">
        <xdr:nvCxnSpPr>
          <xdr:cNvPr id="842" name="Straight Arrow Connector 841">
            <a:extLst>
              <a:ext uri="{FF2B5EF4-FFF2-40B4-BE49-F238E27FC236}">
                <a16:creationId xmlns:a16="http://schemas.microsoft.com/office/drawing/2014/main" id="{DAD51486-4150-4039-9630-6EE6DF89246D}"/>
              </a:ext>
            </a:extLst>
          </xdr:cNvPr>
          <xdr:cNvCxnSpPr>
            <a:stCxn id="8" idx="1"/>
            <a:endCxn id="838" idx="7"/>
          </xdr:cNvCxnSpPr>
        </xdr:nvCxnSpPr>
        <xdr:spPr>
          <a:xfrm flipH="1">
            <a:off x="27039315" y="12164286"/>
            <a:ext cx="587325" cy="602286"/>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31" name="Rectangle 930">
            <a:extLst>
              <a:ext uri="{FF2B5EF4-FFF2-40B4-BE49-F238E27FC236}">
                <a16:creationId xmlns:a16="http://schemas.microsoft.com/office/drawing/2014/main" id="{35746DB3-0DA0-4F95-ACC8-17DFBF7725B1}"/>
              </a:ext>
            </a:extLst>
          </xdr:cNvPr>
          <xdr:cNvSpPr/>
        </xdr:nvSpPr>
        <xdr:spPr>
          <a:xfrm>
            <a:off x="15471914" y="12192001"/>
            <a:ext cx="3308264" cy="209615"/>
          </a:xfrm>
          <a:prstGeom prst="rect">
            <a:avLst/>
          </a:prstGeom>
          <a:noFill/>
          <a:ln>
            <a:solidFill>
              <a:srgbClr val="0707F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707F3"/>
                </a:solidFill>
                <a:latin typeface="Arial" panose="020B0604020202020204" pitchFamily="34" charset="0"/>
                <a:cs typeface="Arial" panose="020B0604020202020204" pitchFamily="34" charset="0"/>
              </a:rPr>
              <a:t>Invalid</a:t>
            </a:r>
            <a:r>
              <a:rPr lang="en-US" sz="900" baseline="0">
                <a:solidFill>
                  <a:srgbClr val="0707F3"/>
                </a:solidFill>
                <a:latin typeface="Arial" panose="020B0604020202020204" pitchFamily="34" charset="0"/>
                <a:cs typeface="Arial" panose="020B0604020202020204" pitchFamily="34" charset="0"/>
              </a:rPr>
              <a:t> CAN signal shall replaced by latest valid CAN signal</a:t>
            </a:r>
            <a:endParaRPr lang="en-US" sz="900">
              <a:solidFill>
                <a:srgbClr val="0707F3"/>
              </a:solidFill>
              <a:latin typeface="Arial" panose="020B0604020202020204" pitchFamily="34" charset="0"/>
              <a:cs typeface="Arial" panose="020B0604020202020204" pitchFamily="34" charset="0"/>
            </a:endParaRPr>
          </a:p>
        </xdr:txBody>
      </xdr:sp>
    </xdr:grpSp>
    <xdr:clientData/>
  </xdr:twoCellAnchor>
  <xdr:twoCellAnchor>
    <xdr:from>
      <xdr:col>67</xdr:col>
      <xdr:colOff>143759</xdr:colOff>
      <xdr:row>71</xdr:row>
      <xdr:rowOff>144771</xdr:rowOff>
    </xdr:from>
    <xdr:to>
      <xdr:col>67</xdr:col>
      <xdr:colOff>150921</xdr:colOff>
      <xdr:row>80</xdr:row>
      <xdr:rowOff>92219</xdr:rowOff>
    </xdr:to>
    <xdr:cxnSp macro="">
      <xdr:nvCxnSpPr>
        <xdr:cNvPr id="843" name="Straight Connector 842">
          <a:extLst>
            <a:ext uri="{FF2B5EF4-FFF2-40B4-BE49-F238E27FC236}">
              <a16:creationId xmlns:a16="http://schemas.microsoft.com/office/drawing/2014/main" id="{259E9D1F-FB3F-4EC1-9834-33E8F21900AA}"/>
            </a:ext>
          </a:extLst>
        </xdr:cNvPr>
        <xdr:cNvCxnSpPr/>
      </xdr:nvCxnSpPr>
      <xdr:spPr>
        <a:xfrm flipH="1">
          <a:off x="27092182" y="12080329"/>
          <a:ext cx="7162" cy="1427486"/>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149087</xdr:colOff>
      <xdr:row>80</xdr:row>
      <xdr:rowOff>27419</xdr:rowOff>
    </xdr:from>
    <xdr:to>
      <xdr:col>77</xdr:col>
      <xdr:colOff>204979</xdr:colOff>
      <xdr:row>80</xdr:row>
      <xdr:rowOff>29088</xdr:rowOff>
    </xdr:to>
    <xdr:cxnSp macro="">
      <xdr:nvCxnSpPr>
        <xdr:cNvPr id="845" name="Straight Arrow Connector 844">
          <a:extLst>
            <a:ext uri="{FF2B5EF4-FFF2-40B4-BE49-F238E27FC236}">
              <a16:creationId xmlns:a16="http://schemas.microsoft.com/office/drawing/2014/main" id="{89DC9B2D-DE41-4A9A-B41F-8EC0D7BD5BD7}"/>
            </a:ext>
          </a:extLst>
        </xdr:cNvPr>
        <xdr:cNvCxnSpPr/>
      </xdr:nvCxnSpPr>
      <xdr:spPr>
        <a:xfrm>
          <a:off x="29013978" y="13859376"/>
          <a:ext cx="1960892" cy="1669"/>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17027</xdr:colOff>
      <xdr:row>79</xdr:row>
      <xdr:rowOff>16565</xdr:rowOff>
    </xdr:from>
    <xdr:to>
      <xdr:col>76</xdr:col>
      <xdr:colOff>343222</xdr:colOff>
      <xdr:row>80</xdr:row>
      <xdr:rowOff>71087</xdr:rowOff>
    </xdr:to>
    <xdr:sp macro="" textlink="">
      <xdr:nvSpPr>
        <xdr:cNvPr id="846" name="TextBox 845">
          <a:extLst>
            <a:ext uri="{FF2B5EF4-FFF2-40B4-BE49-F238E27FC236}">
              <a16:creationId xmlns:a16="http://schemas.microsoft.com/office/drawing/2014/main" id="{C5E596B3-C6ED-40A7-A3B9-37936AD62206}"/>
            </a:ext>
          </a:extLst>
        </xdr:cNvPr>
        <xdr:cNvSpPr txBox="1"/>
      </xdr:nvSpPr>
      <xdr:spPr>
        <a:xfrm>
          <a:off x="29262918" y="13674587"/>
          <a:ext cx="1469195" cy="228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&lt;=500ms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100</xdr:col>
      <xdr:colOff>149087</xdr:colOff>
      <xdr:row>80</xdr:row>
      <xdr:rowOff>2571</xdr:rowOff>
    </xdr:from>
    <xdr:to>
      <xdr:col>105</xdr:col>
      <xdr:colOff>204979</xdr:colOff>
      <xdr:row>80</xdr:row>
      <xdr:rowOff>4240</xdr:rowOff>
    </xdr:to>
    <xdr:cxnSp macro="">
      <xdr:nvCxnSpPr>
        <xdr:cNvPr id="847" name="Straight Arrow Connector 846">
          <a:extLst>
            <a:ext uri="{FF2B5EF4-FFF2-40B4-BE49-F238E27FC236}">
              <a16:creationId xmlns:a16="http://schemas.microsoft.com/office/drawing/2014/main" id="{D841CD45-6D8F-4E26-B855-D2771685B699}"/>
            </a:ext>
          </a:extLst>
        </xdr:cNvPr>
        <xdr:cNvCxnSpPr/>
      </xdr:nvCxnSpPr>
      <xdr:spPr>
        <a:xfrm>
          <a:off x="39681978" y="13834528"/>
          <a:ext cx="1960892" cy="1669"/>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17027</xdr:colOff>
      <xdr:row>78</xdr:row>
      <xdr:rowOff>157369</xdr:rowOff>
    </xdr:from>
    <xdr:to>
      <xdr:col>104</xdr:col>
      <xdr:colOff>343222</xdr:colOff>
      <xdr:row>80</xdr:row>
      <xdr:rowOff>46239</xdr:rowOff>
    </xdr:to>
    <xdr:sp macro="" textlink="">
      <xdr:nvSpPr>
        <xdr:cNvPr id="848" name="TextBox 847">
          <a:extLst>
            <a:ext uri="{FF2B5EF4-FFF2-40B4-BE49-F238E27FC236}">
              <a16:creationId xmlns:a16="http://schemas.microsoft.com/office/drawing/2014/main" id="{869CC4CF-52AB-40DA-AA48-3F0D860293ED}"/>
            </a:ext>
          </a:extLst>
        </xdr:cNvPr>
        <xdr:cNvSpPr txBox="1"/>
      </xdr:nvSpPr>
      <xdr:spPr>
        <a:xfrm>
          <a:off x="39930918" y="13649739"/>
          <a:ext cx="1469195" cy="228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&lt;=500ms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95</xdr:col>
      <xdr:colOff>151086</xdr:colOff>
      <xdr:row>71</xdr:row>
      <xdr:rowOff>95393</xdr:rowOff>
    </xdr:from>
    <xdr:to>
      <xdr:col>95</xdr:col>
      <xdr:colOff>158248</xdr:colOff>
      <xdr:row>80</xdr:row>
      <xdr:rowOff>42841</xdr:rowOff>
    </xdr:to>
    <xdr:cxnSp macro="">
      <xdr:nvCxnSpPr>
        <xdr:cNvPr id="849" name="Straight Connector 848">
          <a:extLst>
            <a:ext uri="{FF2B5EF4-FFF2-40B4-BE49-F238E27FC236}">
              <a16:creationId xmlns:a16="http://schemas.microsoft.com/office/drawing/2014/main" id="{670D86D0-9D53-4AE7-B74F-9691C4F49E20}"/>
            </a:ext>
          </a:extLst>
        </xdr:cNvPr>
        <xdr:cNvCxnSpPr/>
      </xdr:nvCxnSpPr>
      <xdr:spPr>
        <a:xfrm flipH="1">
          <a:off x="37778977" y="12403350"/>
          <a:ext cx="7162" cy="1471448"/>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248479</xdr:colOff>
      <xdr:row>68</xdr:row>
      <xdr:rowOff>115956</xdr:rowOff>
    </xdr:from>
    <xdr:to>
      <xdr:col>103</xdr:col>
      <xdr:colOff>0</xdr:colOff>
      <xdr:row>74</xdr:row>
      <xdr:rowOff>144563</xdr:rowOff>
    </xdr:to>
    <xdr:grpSp>
      <xdr:nvGrpSpPr>
        <xdr:cNvPr id="850" name="Group 849">
          <a:extLst>
            <a:ext uri="{FF2B5EF4-FFF2-40B4-BE49-F238E27FC236}">
              <a16:creationId xmlns:a16="http://schemas.microsoft.com/office/drawing/2014/main" id="{BFC48703-983D-46D1-A0CB-D857B1D9C2B1}"/>
            </a:ext>
          </a:extLst>
        </xdr:cNvPr>
        <xdr:cNvGrpSpPr/>
      </xdr:nvGrpSpPr>
      <xdr:grpSpPr>
        <a:xfrm>
          <a:off x="39049519" y="11934576"/>
          <a:ext cx="3637721" cy="1019207"/>
          <a:chOff x="26434625" y="11982706"/>
          <a:chExt cx="3561521" cy="1055650"/>
        </a:xfrm>
      </xdr:grpSpPr>
      <xdr:grpSp>
        <xdr:nvGrpSpPr>
          <xdr:cNvPr id="851" name="Group 850">
            <a:extLst>
              <a:ext uri="{FF2B5EF4-FFF2-40B4-BE49-F238E27FC236}">
                <a16:creationId xmlns:a16="http://schemas.microsoft.com/office/drawing/2014/main" id="{CC017705-99E9-41BE-8EE9-A7F27D670360}"/>
              </a:ext>
            </a:extLst>
          </xdr:cNvPr>
          <xdr:cNvGrpSpPr/>
        </xdr:nvGrpSpPr>
        <xdr:grpSpPr>
          <a:xfrm>
            <a:off x="26434625" y="12737605"/>
            <a:ext cx="2562151" cy="300751"/>
            <a:chOff x="23635740" y="12751084"/>
            <a:chExt cx="2562151" cy="301387"/>
          </a:xfrm>
        </xdr:grpSpPr>
        <xdr:sp macro="" textlink="">
          <xdr:nvSpPr>
            <xdr:cNvPr id="855" name="Oval 854">
              <a:extLst>
                <a:ext uri="{FF2B5EF4-FFF2-40B4-BE49-F238E27FC236}">
                  <a16:creationId xmlns:a16="http://schemas.microsoft.com/office/drawing/2014/main" id="{2CC1F5F8-29CB-4FE6-82F8-F8C7134E99C2}"/>
                </a:ext>
              </a:extLst>
            </xdr:cNvPr>
            <xdr:cNvSpPr/>
          </xdr:nvSpPr>
          <xdr:spPr>
            <a:xfrm>
              <a:off x="25179448" y="12751084"/>
              <a:ext cx="1018443" cy="301387"/>
            </a:xfrm>
            <a:prstGeom prst="ellipse">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sp macro="" textlink="">
          <xdr:nvSpPr>
            <xdr:cNvPr id="856" name="Oval 855">
              <a:extLst>
                <a:ext uri="{FF2B5EF4-FFF2-40B4-BE49-F238E27FC236}">
                  <a16:creationId xmlns:a16="http://schemas.microsoft.com/office/drawing/2014/main" id="{E4E6FA6E-E67E-4015-AB0D-A01A1C12DD3B}"/>
                </a:ext>
              </a:extLst>
            </xdr:cNvPr>
            <xdr:cNvSpPr/>
          </xdr:nvSpPr>
          <xdr:spPr>
            <a:xfrm>
              <a:off x="23635740" y="12783115"/>
              <a:ext cx="708438" cy="259189"/>
            </a:xfrm>
            <a:prstGeom prst="ellipse">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grpSp>
      <xdr:cxnSp macro="">
        <xdr:nvCxnSpPr>
          <xdr:cNvPr id="852" name="Straight Arrow Connector 851">
            <a:extLst>
              <a:ext uri="{FF2B5EF4-FFF2-40B4-BE49-F238E27FC236}">
                <a16:creationId xmlns:a16="http://schemas.microsoft.com/office/drawing/2014/main" id="{EBC708F1-C622-4F3C-BB17-4E82F486598C}"/>
              </a:ext>
            </a:extLst>
          </xdr:cNvPr>
          <xdr:cNvCxnSpPr>
            <a:stCxn id="853" idx="2"/>
            <a:endCxn id="855" idx="0"/>
          </xdr:cNvCxnSpPr>
        </xdr:nvCxnSpPr>
        <xdr:spPr>
          <a:xfrm flipH="1">
            <a:off x="28487555" y="12351919"/>
            <a:ext cx="323838" cy="385686"/>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53" name="Rectangle 852">
            <a:extLst>
              <a:ext uri="{FF2B5EF4-FFF2-40B4-BE49-F238E27FC236}">
                <a16:creationId xmlns:a16="http://schemas.microsoft.com/office/drawing/2014/main" id="{B3A477E6-53C4-4575-ACF9-ACA3DF24C5DD}"/>
              </a:ext>
            </a:extLst>
          </xdr:cNvPr>
          <xdr:cNvSpPr/>
        </xdr:nvSpPr>
        <xdr:spPr>
          <a:xfrm>
            <a:off x="27626640" y="11982706"/>
            <a:ext cx="2369506" cy="36921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00"/>
                </a:solidFill>
                <a:latin typeface="Arial" panose="020B0604020202020204" pitchFamily="34" charset="0"/>
                <a:cs typeface="Arial" panose="020B0604020202020204" pitchFamily="34" charset="0"/>
              </a:rPr>
              <a:t>Unobtained</a:t>
            </a:r>
            <a:r>
              <a:rPr lang="en-US" sz="900" baseline="0">
                <a:solidFill>
                  <a:srgbClr val="FF0000"/>
                </a:solidFill>
                <a:latin typeface="Arial" panose="020B0604020202020204" pitchFamily="34" charset="0"/>
                <a:cs typeface="Arial" panose="020B0604020202020204" pitchFamily="34" charset="0"/>
              </a:rPr>
              <a:t> CAN signal shall replaced by latest valid CAN signal</a:t>
            </a:r>
            <a:endParaRPr lang="en-US" sz="900">
              <a:solidFill>
                <a:srgbClr val="FF0000"/>
              </a:solidFill>
              <a:latin typeface="Arial" panose="020B0604020202020204" pitchFamily="34" charset="0"/>
              <a:cs typeface="Arial" panose="020B0604020202020204" pitchFamily="34" charset="0"/>
            </a:endParaRPr>
          </a:p>
        </xdr:txBody>
      </xdr:sp>
      <xdr:cxnSp macro="">
        <xdr:nvCxnSpPr>
          <xdr:cNvPr id="854" name="Straight Arrow Connector 853">
            <a:extLst>
              <a:ext uri="{FF2B5EF4-FFF2-40B4-BE49-F238E27FC236}">
                <a16:creationId xmlns:a16="http://schemas.microsoft.com/office/drawing/2014/main" id="{EB570C16-D76E-4A4A-AB3F-B9F83B0A6898}"/>
              </a:ext>
            </a:extLst>
          </xdr:cNvPr>
          <xdr:cNvCxnSpPr>
            <a:stCxn id="853" idx="1"/>
            <a:endCxn id="856" idx="7"/>
          </xdr:cNvCxnSpPr>
        </xdr:nvCxnSpPr>
        <xdr:spPr>
          <a:xfrm flipH="1">
            <a:off x="27039315" y="12167313"/>
            <a:ext cx="587325" cy="64013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52</xdr:col>
      <xdr:colOff>66261</xdr:colOff>
      <xdr:row>67</xdr:row>
      <xdr:rowOff>41413</xdr:rowOff>
    </xdr:from>
    <xdr:to>
      <xdr:col>55</xdr:col>
      <xdr:colOff>209132</xdr:colOff>
      <xdr:row>73</xdr:row>
      <xdr:rowOff>53422</xdr:rowOff>
    </xdr:to>
    <xdr:grpSp>
      <xdr:nvGrpSpPr>
        <xdr:cNvPr id="857" name="Group 856">
          <a:extLst>
            <a:ext uri="{FF2B5EF4-FFF2-40B4-BE49-F238E27FC236}">
              <a16:creationId xmlns:a16="http://schemas.microsoft.com/office/drawing/2014/main" id="{C3B7E50E-6051-425C-A85F-004993F5D714}"/>
            </a:ext>
          </a:extLst>
        </xdr:cNvPr>
        <xdr:cNvGrpSpPr/>
      </xdr:nvGrpSpPr>
      <xdr:grpSpPr>
        <a:xfrm>
          <a:off x="22933881" y="11700013"/>
          <a:ext cx="1308731" cy="1002609"/>
          <a:chOff x="18183226" y="20440650"/>
          <a:chExt cx="1285871" cy="1038224"/>
        </a:xfrm>
      </xdr:grpSpPr>
      <xdr:grpSp>
        <xdr:nvGrpSpPr>
          <xdr:cNvPr id="858" name="Group 857">
            <a:extLst>
              <a:ext uri="{FF2B5EF4-FFF2-40B4-BE49-F238E27FC236}">
                <a16:creationId xmlns:a16="http://schemas.microsoft.com/office/drawing/2014/main" id="{BCE0FC5A-603E-45E5-B6C9-0513BD0B2372}"/>
              </a:ext>
            </a:extLst>
          </xdr:cNvPr>
          <xdr:cNvGrpSpPr/>
        </xdr:nvGrpSpPr>
        <xdr:grpSpPr>
          <a:xfrm>
            <a:off x="18373723" y="20640675"/>
            <a:ext cx="771525" cy="609600"/>
            <a:chOff x="17173575" y="11772900"/>
            <a:chExt cx="1928813" cy="514350"/>
          </a:xfrm>
        </xdr:grpSpPr>
        <xdr:cxnSp macro="">
          <xdr:nvCxnSpPr>
            <xdr:cNvPr id="862" name="Straight Connector 861">
              <a:extLst>
                <a:ext uri="{FF2B5EF4-FFF2-40B4-BE49-F238E27FC236}">
                  <a16:creationId xmlns:a16="http://schemas.microsoft.com/office/drawing/2014/main" id="{6934B2E4-9586-4450-B13E-C4554A1E9456}"/>
                </a:ext>
              </a:extLst>
            </xdr:cNvPr>
            <xdr:cNvCxnSpPr/>
          </xdr:nvCxnSpPr>
          <xdr:spPr>
            <a:xfrm flipV="1">
              <a:off x="17173575" y="11782425"/>
              <a:ext cx="0" cy="495300"/>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63" name="Straight Connector 862">
              <a:extLst>
                <a:ext uri="{FF2B5EF4-FFF2-40B4-BE49-F238E27FC236}">
                  <a16:creationId xmlns:a16="http://schemas.microsoft.com/office/drawing/2014/main" id="{5ECC4BD7-42F0-43AD-8EE7-B1047806A549}"/>
                </a:ext>
              </a:extLst>
            </xdr:cNvPr>
            <xdr:cNvCxnSpPr/>
          </xdr:nvCxnSpPr>
          <xdr:spPr>
            <a:xfrm flipV="1">
              <a:off x="19069050" y="11791950"/>
              <a:ext cx="0" cy="495300"/>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64" name="Straight Connector 863">
              <a:extLst>
                <a:ext uri="{FF2B5EF4-FFF2-40B4-BE49-F238E27FC236}">
                  <a16:creationId xmlns:a16="http://schemas.microsoft.com/office/drawing/2014/main" id="{6C98A233-A8DD-4BD9-9274-4EFD417ABB1A}"/>
                </a:ext>
              </a:extLst>
            </xdr:cNvPr>
            <xdr:cNvCxnSpPr/>
          </xdr:nvCxnSpPr>
          <xdr:spPr>
            <a:xfrm>
              <a:off x="17183100" y="11772900"/>
              <a:ext cx="1919288" cy="0"/>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859" name="TextBox 858">
            <a:extLst>
              <a:ext uri="{FF2B5EF4-FFF2-40B4-BE49-F238E27FC236}">
                <a16:creationId xmlns:a16="http://schemas.microsoft.com/office/drawing/2014/main" id="{982B783A-6BA1-4C23-8D9E-CEBE2B6C651B}"/>
              </a:ext>
            </a:extLst>
          </xdr:cNvPr>
          <xdr:cNvSpPr txBox="1"/>
        </xdr:nvSpPr>
        <xdr:spPr>
          <a:xfrm>
            <a:off x="18183226" y="21240749"/>
            <a:ext cx="457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C000"/>
                </a:solidFill>
                <a:latin typeface="Arial" panose="020B0604020202020204" pitchFamily="34" charset="0"/>
                <a:cs typeface="Arial" panose="020B0604020202020204" pitchFamily="34" charset="0"/>
              </a:rPr>
              <a:t>T0</a:t>
            </a:r>
            <a:r>
              <a:rPr lang="en-US" sz="900" b="1" baseline="0">
                <a:solidFill>
                  <a:srgbClr val="FFC000"/>
                </a:solidFill>
                <a:latin typeface="Arial" panose="020B0604020202020204" pitchFamily="34" charset="0"/>
                <a:cs typeface="Arial" panose="020B0604020202020204" pitchFamily="34" charset="0"/>
              </a:rPr>
              <a:t> 3</a:t>
            </a:r>
            <a:endParaRPr lang="en-US" sz="900" b="1">
              <a:solidFill>
                <a:srgbClr val="FFC000"/>
              </a:solidFill>
              <a:latin typeface="Arial" panose="020B0604020202020204" pitchFamily="34" charset="0"/>
              <a:cs typeface="Arial" panose="020B0604020202020204" pitchFamily="34" charset="0"/>
            </a:endParaRPr>
          </a:p>
        </xdr:txBody>
      </xdr:sp>
      <xdr:sp macro="" textlink="">
        <xdr:nvSpPr>
          <xdr:cNvPr id="860" name="TextBox 859">
            <a:extLst>
              <a:ext uri="{FF2B5EF4-FFF2-40B4-BE49-F238E27FC236}">
                <a16:creationId xmlns:a16="http://schemas.microsoft.com/office/drawing/2014/main" id="{A892C808-3306-473C-9ABF-16F7475443B3}"/>
              </a:ext>
            </a:extLst>
          </xdr:cNvPr>
          <xdr:cNvSpPr txBox="1"/>
        </xdr:nvSpPr>
        <xdr:spPr>
          <a:xfrm>
            <a:off x="18884760" y="21232642"/>
            <a:ext cx="584337"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C000"/>
                </a:solidFill>
                <a:latin typeface="Arial" panose="020B0604020202020204" pitchFamily="34" charset="0"/>
                <a:cs typeface="Arial" panose="020B0604020202020204" pitchFamily="34" charset="0"/>
              </a:rPr>
              <a:t>TEnd</a:t>
            </a:r>
            <a:r>
              <a:rPr lang="en-US" sz="900" b="1" baseline="0">
                <a:solidFill>
                  <a:srgbClr val="FFC000"/>
                </a:solidFill>
                <a:latin typeface="Arial" panose="020B0604020202020204" pitchFamily="34" charset="0"/>
                <a:cs typeface="Arial" panose="020B0604020202020204" pitchFamily="34" charset="0"/>
              </a:rPr>
              <a:t> 3</a:t>
            </a:r>
            <a:endParaRPr lang="en-US" sz="900" b="1">
              <a:solidFill>
                <a:srgbClr val="FFC000"/>
              </a:solidFill>
              <a:latin typeface="Arial" panose="020B0604020202020204" pitchFamily="34" charset="0"/>
              <a:cs typeface="Arial" panose="020B0604020202020204" pitchFamily="34" charset="0"/>
            </a:endParaRPr>
          </a:p>
        </xdr:txBody>
      </xdr:sp>
      <xdr:sp macro="" textlink="">
        <xdr:nvSpPr>
          <xdr:cNvPr id="861" name="TextBox 860">
            <a:extLst>
              <a:ext uri="{FF2B5EF4-FFF2-40B4-BE49-F238E27FC236}">
                <a16:creationId xmlns:a16="http://schemas.microsoft.com/office/drawing/2014/main" id="{14582E1C-5244-4EDF-9396-EB46258D93E5}"/>
              </a:ext>
            </a:extLst>
          </xdr:cNvPr>
          <xdr:cNvSpPr txBox="1"/>
        </xdr:nvSpPr>
        <xdr:spPr>
          <a:xfrm>
            <a:off x="18421349" y="20440650"/>
            <a:ext cx="6191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C000"/>
                </a:solidFill>
                <a:latin typeface="Arial" panose="020B0604020202020204" pitchFamily="34" charset="0"/>
                <a:cs typeface="Arial" panose="020B0604020202020204" pitchFamily="34" charset="0"/>
              </a:rPr>
              <a:t>Event</a:t>
            </a:r>
            <a:r>
              <a:rPr lang="en-US" sz="900" b="1" baseline="0">
                <a:solidFill>
                  <a:srgbClr val="FFC000"/>
                </a:solidFill>
                <a:latin typeface="Arial" panose="020B0604020202020204" pitchFamily="34" charset="0"/>
                <a:cs typeface="Arial" panose="020B0604020202020204" pitchFamily="34" charset="0"/>
              </a:rPr>
              <a:t> 3</a:t>
            </a:r>
            <a:endParaRPr lang="en-US" sz="900" b="1">
              <a:solidFill>
                <a:srgbClr val="FFC000"/>
              </a:solidFill>
              <a:latin typeface="Arial" panose="020B0604020202020204" pitchFamily="34" charset="0"/>
              <a:cs typeface="Arial" panose="020B0604020202020204" pitchFamily="34" charset="0"/>
            </a:endParaRPr>
          </a:p>
        </xdr:txBody>
      </xdr:sp>
    </xdr:grpSp>
    <xdr:clientData/>
  </xdr:twoCellAnchor>
  <xdr:twoCellAnchor>
    <xdr:from>
      <xdr:col>37</xdr:col>
      <xdr:colOff>307731</xdr:colOff>
      <xdr:row>67</xdr:row>
      <xdr:rowOff>79961</xdr:rowOff>
    </xdr:from>
    <xdr:to>
      <xdr:col>52</xdr:col>
      <xdr:colOff>291675</xdr:colOff>
      <xdr:row>91</xdr:row>
      <xdr:rowOff>36636</xdr:rowOff>
    </xdr:to>
    <xdr:grpSp>
      <xdr:nvGrpSpPr>
        <xdr:cNvPr id="865" name="Group 864">
          <a:extLst>
            <a:ext uri="{FF2B5EF4-FFF2-40B4-BE49-F238E27FC236}">
              <a16:creationId xmlns:a16="http://schemas.microsoft.com/office/drawing/2014/main" id="{9D337929-D30A-4E97-A8ED-9B6520417726}"/>
            </a:ext>
          </a:extLst>
        </xdr:cNvPr>
        <xdr:cNvGrpSpPr/>
      </xdr:nvGrpSpPr>
      <xdr:grpSpPr>
        <a:xfrm>
          <a:off x="17346051" y="11738561"/>
          <a:ext cx="5813244" cy="3934315"/>
          <a:chOff x="15468788" y="20781133"/>
          <a:chExt cx="5698944" cy="4418350"/>
        </a:xfrm>
      </xdr:grpSpPr>
      <xdr:cxnSp macro="">
        <xdr:nvCxnSpPr>
          <xdr:cNvPr id="866" name="Straight Connector 865">
            <a:extLst>
              <a:ext uri="{FF2B5EF4-FFF2-40B4-BE49-F238E27FC236}">
                <a16:creationId xmlns:a16="http://schemas.microsoft.com/office/drawing/2014/main" id="{27BCF4BA-0D5F-44B7-B355-AB15A6EC25E7}"/>
              </a:ext>
            </a:extLst>
          </xdr:cNvPr>
          <xdr:cNvCxnSpPr/>
        </xdr:nvCxnSpPr>
        <xdr:spPr>
          <a:xfrm>
            <a:off x="21132499" y="20781133"/>
            <a:ext cx="34249" cy="4418350"/>
          </a:xfrm>
          <a:prstGeom prst="line">
            <a:avLst/>
          </a:prstGeom>
          <a:ln w="12700">
            <a:solidFill>
              <a:srgbClr val="FFC000"/>
            </a:solidFill>
            <a:prstDash val="sysDot"/>
          </a:ln>
        </xdr:spPr>
        <xdr:style>
          <a:lnRef idx="1">
            <a:schemeClr val="accent1"/>
          </a:lnRef>
          <a:fillRef idx="0">
            <a:schemeClr val="accent1"/>
          </a:fillRef>
          <a:effectRef idx="0">
            <a:schemeClr val="accent1"/>
          </a:effectRef>
          <a:fontRef idx="minor">
            <a:schemeClr val="tx1"/>
          </a:fontRef>
        </xdr:style>
      </xdr:cxnSp>
      <xdr:cxnSp macro="">
        <xdr:nvCxnSpPr>
          <xdr:cNvPr id="869" name="Straight Arrow Connector 868">
            <a:extLst>
              <a:ext uri="{FF2B5EF4-FFF2-40B4-BE49-F238E27FC236}">
                <a16:creationId xmlns:a16="http://schemas.microsoft.com/office/drawing/2014/main" id="{6AD0B107-21E0-44F8-B82B-B6EBFFD4FD3E}"/>
              </a:ext>
            </a:extLst>
          </xdr:cNvPr>
          <xdr:cNvCxnSpPr/>
        </xdr:nvCxnSpPr>
        <xdr:spPr>
          <a:xfrm>
            <a:off x="15468788" y="25108311"/>
            <a:ext cx="5698944" cy="8820"/>
          </a:xfrm>
          <a:prstGeom prst="straightConnector1">
            <a:avLst/>
          </a:prstGeom>
          <a:ln w="127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0" name="Straight Connector 869">
            <a:extLst>
              <a:ext uri="{FF2B5EF4-FFF2-40B4-BE49-F238E27FC236}">
                <a16:creationId xmlns:a16="http://schemas.microsoft.com/office/drawing/2014/main" id="{E3D6BD48-57B7-4140-B081-F6EABA6A0189}"/>
              </a:ext>
            </a:extLst>
          </xdr:cNvPr>
          <xdr:cNvCxnSpPr/>
        </xdr:nvCxnSpPr>
        <xdr:spPr>
          <a:xfrm flipH="1">
            <a:off x="15476115" y="21453199"/>
            <a:ext cx="21980" cy="3724088"/>
          </a:xfrm>
          <a:prstGeom prst="line">
            <a:avLst/>
          </a:prstGeom>
          <a:ln w="12700">
            <a:solidFill>
              <a:srgbClr val="FFC000"/>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895" name="TextBox 894">
            <a:extLst>
              <a:ext uri="{FF2B5EF4-FFF2-40B4-BE49-F238E27FC236}">
                <a16:creationId xmlns:a16="http://schemas.microsoft.com/office/drawing/2014/main" id="{702B9AAC-2045-41C5-94F9-130097E1CBCC}"/>
              </a:ext>
            </a:extLst>
          </xdr:cNvPr>
          <xdr:cNvSpPr txBox="1"/>
        </xdr:nvSpPr>
        <xdr:spPr>
          <a:xfrm>
            <a:off x="17515903" y="24890377"/>
            <a:ext cx="2778158" cy="211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1">
                <a:solidFill>
                  <a:srgbClr val="FFC000"/>
                </a:solidFill>
                <a:latin typeface="Arial" panose="020B0604020202020204" pitchFamily="34" charset="0"/>
                <a:cs typeface="Arial" panose="020B0604020202020204" pitchFamily="34" charset="0"/>
              </a:rPr>
              <a:t>EDR</a:t>
            </a:r>
            <a:r>
              <a:rPr lang="en-US" sz="900" b="0" i="1" baseline="0">
                <a:solidFill>
                  <a:srgbClr val="FFC000"/>
                </a:solidFill>
                <a:latin typeface="Arial" panose="020B0604020202020204" pitchFamily="34" charset="0"/>
                <a:cs typeface="Arial" panose="020B0604020202020204" pitchFamily="34" charset="0"/>
              </a:rPr>
              <a:t> COM data capturing time 5000 ms (record 2)</a:t>
            </a:r>
            <a:endParaRPr lang="en-US" sz="900" b="0" i="1">
              <a:solidFill>
                <a:srgbClr val="FFC000"/>
              </a:solidFill>
              <a:latin typeface="Arial" panose="020B0604020202020204" pitchFamily="34" charset="0"/>
              <a:cs typeface="Arial" panose="020B0604020202020204" pitchFamily="34" charset="0"/>
            </a:endParaRPr>
          </a:p>
        </xdr:txBody>
      </xdr:sp>
    </xdr:grpSp>
    <xdr:clientData/>
  </xdr:twoCellAnchor>
  <xdr:twoCellAnchor>
    <xdr:from>
      <xdr:col>37</xdr:col>
      <xdr:colOff>323460</xdr:colOff>
      <xdr:row>86</xdr:row>
      <xdr:rowOff>135471</xdr:rowOff>
    </xdr:from>
    <xdr:to>
      <xdr:col>37</xdr:col>
      <xdr:colOff>323460</xdr:colOff>
      <xdr:row>88</xdr:row>
      <xdr:rowOff>23096</xdr:rowOff>
    </xdr:to>
    <xdr:cxnSp macro="">
      <xdr:nvCxnSpPr>
        <xdr:cNvPr id="896" name="Straight Arrow Connector 895">
          <a:extLst>
            <a:ext uri="{FF2B5EF4-FFF2-40B4-BE49-F238E27FC236}">
              <a16:creationId xmlns:a16="http://schemas.microsoft.com/office/drawing/2014/main" id="{7DFECACF-D932-465E-97D0-5272FE8CEEBD}"/>
            </a:ext>
          </a:extLst>
        </xdr:cNvPr>
        <xdr:cNvCxnSpPr/>
      </xdr:nvCxnSpPr>
      <xdr:spPr>
        <a:xfrm flipV="1">
          <a:off x="16984883" y="14540202"/>
          <a:ext cx="0" cy="217336"/>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236374</xdr:colOff>
      <xdr:row>86</xdr:row>
      <xdr:rowOff>130028</xdr:rowOff>
    </xdr:from>
    <xdr:to>
      <xdr:col>42</xdr:col>
      <xdr:colOff>236374</xdr:colOff>
      <xdr:row>88</xdr:row>
      <xdr:rowOff>22316</xdr:rowOff>
    </xdr:to>
    <xdr:cxnSp macro="">
      <xdr:nvCxnSpPr>
        <xdr:cNvPr id="897" name="Straight Arrow Connector 896">
          <a:extLst>
            <a:ext uri="{FF2B5EF4-FFF2-40B4-BE49-F238E27FC236}">
              <a16:creationId xmlns:a16="http://schemas.microsoft.com/office/drawing/2014/main" id="{0401518D-FFA5-4DB2-9D0A-3E088257A7C4}"/>
            </a:ext>
          </a:extLst>
        </xdr:cNvPr>
        <xdr:cNvCxnSpPr/>
      </xdr:nvCxnSpPr>
      <xdr:spPr>
        <a:xfrm flipV="1">
          <a:off x="18802797" y="14534759"/>
          <a:ext cx="0" cy="221999"/>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241817</xdr:colOff>
      <xdr:row>86</xdr:row>
      <xdr:rowOff>124585</xdr:rowOff>
    </xdr:from>
    <xdr:to>
      <xdr:col>47</xdr:col>
      <xdr:colOff>241817</xdr:colOff>
      <xdr:row>88</xdr:row>
      <xdr:rowOff>19966</xdr:rowOff>
    </xdr:to>
    <xdr:cxnSp macro="">
      <xdr:nvCxnSpPr>
        <xdr:cNvPr id="898" name="Straight Arrow Connector 897">
          <a:extLst>
            <a:ext uri="{FF2B5EF4-FFF2-40B4-BE49-F238E27FC236}">
              <a16:creationId xmlns:a16="http://schemas.microsoft.com/office/drawing/2014/main" id="{2EE064F0-DAE8-49E2-B768-B968AC72C25D}"/>
            </a:ext>
          </a:extLst>
        </xdr:cNvPr>
        <xdr:cNvCxnSpPr/>
      </xdr:nvCxnSpPr>
      <xdr:spPr>
        <a:xfrm flipV="1">
          <a:off x="20713240" y="14529316"/>
          <a:ext cx="0" cy="225092"/>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279916</xdr:colOff>
      <xdr:row>86</xdr:row>
      <xdr:rowOff>124585</xdr:rowOff>
    </xdr:from>
    <xdr:to>
      <xdr:col>52</xdr:col>
      <xdr:colOff>279916</xdr:colOff>
      <xdr:row>88</xdr:row>
      <xdr:rowOff>19966</xdr:rowOff>
    </xdr:to>
    <xdr:cxnSp macro="">
      <xdr:nvCxnSpPr>
        <xdr:cNvPr id="902" name="Straight Arrow Connector 901">
          <a:extLst>
            <a:ext uri="{FF2B5EF4-FFF2-40B4-BE49-F238E27FC236}">
              <a16:creationId xmlns:a16="http://schemas.microsoft.com/office/drawing/2014/main" id="{0B36A19B-054E-4C84-A248-6FB5A17B3319}"/>
            </a:ext>
          </a:extLst>
        </xdr:cNvPr>
        <xdr:cNvCxnSpPr/>
      </xdr:nvCxnSpPr>
      <xdr:spPr>
        <a:xfrm flipV="1">
          <a:off x="22656339" y="14529316"/>
          <a:ext cx="0" cy="225092"/>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234462</xdr:colOff>
      <xdr:row>69</xdr:row>
      <xdr:rowOff>117230</xdr:rowOff>
    </xdr:from>
    <xdr:to>
      <xdr:col>47</xdr:col>
      <xdr:colOff>234829</xdr:colOff>
      <xdr:row>89</xdr:row>
      <xdr:rowOff>75548</xdr:rowOff>
    </xdr:to>
    <xdr:cxnSp macro="">
      <xdr:nvCxnSpPr>
        <xdr:cNvPr id="915" name="Straight Connector 914">
          <a:extLst>
            <a:ext uri="{FF2B5EF4-FFF2-40B4-BE49-F238E27FC236}">
              <a16:creationId xmlns:a16="http://schemas.microsoft.com/office/drawing/2014/main" id="{12E1D5EB-9CCF-415E-B8A3-AE59B39C72C4}"/>
            </a:ext>
          </a:extLst>
        </xdr:cNvPr>
        <xdr:cNvCxnSpPr/>
      </xdr:nvCxnSpPr>
      <xdr:spPr>
        <a:xfrm>
          <a:off x="20705885" y="11723076"/>
          <a:ext cx="367" cy="3255434"/>
        </a:xfrm>
        <a:prstGeom prst="line">
          <a:avLst/>
        </a:prstGeom>
        <a:ln w="12700">
          <a:solidFill>
            <a:srgbClr val="FFC000"/>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7327</xdr:colOff>
      <xdr:row>74</xdr:row>
      <xdr:rowOff>65943</xdr:rowOff>
    </xdr:from>
    <xdr:to>
      <xdr:col>47</xdr:col>
      <xdr:colOff>227135</xdr:colOff>
      <xdr:row>87</xdr:row>
      <xdr:rowOff>80596</xdr:rowOff>
    </xdr:to>
    <xdr:cxnSp macro="">
      <xdr:nvCxnSpPr>
        <xdr:cNvPr id="916" name="Straight Arrow Connector 915">
          <a:extLst>
            <a:ext uri="{FF2B5EF4-FFF2-40B4-BE49-F238E27FC236}">
              <a16:creationId xmlns:a16="http://schemas.microsoft.com/office/drawing/2014/main" id="{5EF9650C-4116-49E7-B226-C2DB3D31F8AF}"/>
            </a:ext>
          </a:extLst>
        </xdr:cNvPr>
        <xdr:cNvCxnSpPr/>
      </xdr:nvCxnSpPr>
      <xdr:spPr>
        <a:xfrm>
          <a:off x="20478750" y="12499731"/>
          <a:ext cx="219808" cy="214678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234462</xdr:colOff>
      <xdr:row>69</xdr:row>
      <xdr:rowOff>146538</xdr:rowOff>
    </xdr:from>
    <xdr:to>
      <xdr:col>42</xdr:col>
      <xdr:colOff>234829</xdr:colOff>
      <xdr:row>89</xdr:row>
      <xdr:rowOff>104856</xdr:rowOff>
    </xdr:to>
    <xdr:cxnSp macro="">
      <xdr:nvCxnSpPr>
        <xdr:cNvPr id="917" name="Straight Connector 916">
          <a:extLst>
            <a:ext uri="{FF2B5EF4-FFF2-40B4-BE49-F238E27FC236}">
              <a16:creationId xmlns:a16="http://schemas.microsoft.com/office/drawing/2014/main" id="{734738BA-1883-4D70-B8D2-ED7002A84778}"/>
            </a:ext>
          </a:extLst>
        </xdr:cNvPr>
        <xdr:cNvCxnSpPr/>
      </xdr:nvCxnSpPr>
      <xdr:spPr>
        <a:xfrm>
          <a:off x="18800885" y="11752384"/>
          <a:ext cx="367" cy="3255434"/>
        </a:xfrm>
        <a:prstGeom prst="line">
          <a:avLst/>
        </a:prstGeom>
        <a:ln w="12700">
          <a:solidFill>
            <a:srgbClr val="FFC000"/>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29308</xdr:colOff>
      <xdr:row>74</xdr:row>
      <xdr:rowOff>73270</xdr:rowOff>
    </xdr:from>
    <xdr:to>
      <xdr:col>42</xdr:col>
      <xdr:colOff>212481</xdr:colOff>
      <xdr:row>87</xdr:row>
      <xdr:rowOff>65942</xdr:rowOff>
    </xdr:to>
    <xdr:cxnSp macro="">
      <xdr:nvCxnSpPr>
        <xdr:cNvPr id="918" name="Straight Arrow Connector 917">
          <a:extLst>
            <a:ext uri="{FF2B5EF4-FFF2-40B4-BE49-F238E27FC236}">
              <a16:creationId xmlns:a16="http://schemas.microsoft.com/office/drawing/2014/main" id="{E147C6E0-05FF-47EF-988E-C8DAF0B46A93}"/>
            </a:ext>
          </a:extLst>
        </xdr:cNvPr>
        <xdr:cNvCxnSpPr/>
      </xdr:nvCxnSpPr>
      <xdr:spPr>
        <a:xfrm>
          <a:off x="18595731" y="12507058"/>
          <a:ext cx="183173" cy="2124807"/>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91054</xdr:colOff>
      <xdr:row>87</xdr:row>
      <xdr:rowOff>130980</xdr:rowOff>
    </xdr:from>
    <xdr:to>
      <xdr:col>46</xdr:col>
      <xdr:colOff>375190</xdr:colOff>
      <xdr:row>89</xdr:row>
      <xdr:rowOff>8061</xdr:rowOff>
    </xdr:to>
    <xdr:sp macro="" textlink="">
      <xdr:nvSpPr>
        <xdr:cNvPr id="919" name="TextBox 918">
          <a:extLst>
            <a:ext uri="{FF2B5EF4-FFF2-40B4-BE49-F238E27FC236}">
              <a16:creationId xmlns:a16="http://schemas.microsoft.com/office/drawing/2014/main" id="{167593E6-2E1E-4AB8-AC50-648096B6A414}"/>
            </a:ext>
          </a:extLst>
        </xdr:cNvPr>
        <xdr:cNvSpPr txBox="1"/>
      </xdr:nvSpPr>
      <xdr:spPr>
        <a:xfrm>
          <a:off x="19038477" y="14696903"/>
          <a:ext cx="1427136" cy="214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FFC000"/>
              </a:solidFill>
              <a:latin typeface="Arial" panose="020B0604020202020204" pitchFamily="34" charset="0"/>
              <a:cs typeface="Arial" panose="020B0604020202020204" pitchFamily="34" charset="0"/>
            </a:rPr>
            <a:t>Sampling</a:t>
          </a:r>
          <a:r>
            <a:rPr lang="en-US" sz="900" i="1" baseline="0">
              <a:solidFill>
                <a:srgbClr val="FFC000"/>
              </a:solidFill>
              <a:latin typeface="Arial" panose="020B0604020202020204" pitchFamily="34" charset="0"/>
              <a:cs typeface="Arial" panose="020B0604020202020204" pitchFamily="34" charset="0"/>
            </a:rPr>
            <a:t> time 500ms</a:t>
          </a:r>
          <a:endParaRPr lang="en-US" sz="900" i="1">
            <a:solidFill>
              <a:srgbClr val="FFC000"/>
            </a:solidFill>
            <a:latin typeface="Arial" panose="020B0604020202020204" pitchFamily="34" charset="0"/>
            <a:cs typeface="Arial" panose="020B0604020202020204" pitchFamily="34" charset="0"/>
          </a:endParaRPr>
        </a:p>
      </xdr:txBody>
    </xdr:sp>
    <xdr:clientData/>
  </xdr:twoCellAnchor>
  <xdr:twoCellAnchor>
    <xdr:from>
      <xdr:col>42</xdr:col>
      <xdr:colOff>226363</xdr:colOff>
      <xdr:row>88</xdr:row>
      <xdr:rowOff>149783</xdr:rowOff>
    </xdr:from>
    <xdr:to>
      <xdr:col>47</xdr:col>
      <xdr:colOff>250202</xdr:colOff>
      <xdr:row>88</xdr:row>
      <xdr:rowOff>156882</xdr:rowOff>
    </xdr:to>
    <xdr:cxnSp macro="">
      <xdr:nvCxnSpPr>
        <xdr:cNvPr id="920" name="Straight Arrow Connector 919">
          <a:extLst>
            <a:ext uri="{FF2B5EF4-FFF2-40B4-BE49-F238E27FC236}">
              <a16:creationId xmlns:a16="http://schemas.microsoft.com/office/drawing/2014/main" id="{2986CDC7-126A-40F1-97F3-C97AFFDDA2B6}"/>
            </a:ext>
          </a:extLst>
        </xdr:cNvPr>
        <xdr:cNvCxnSpPr/>
      </xdr:nvCxnSpPr>
      <xdr:spPr>
        <a:xfrm flipV="1">
          <a:off x="18792786" y="14884225"/>
          <a:ext cx="1928839" cy="7099"/>
        </a:xfrm>
        <a:prstGeom prst="straightConnector1">
          <a:avLst/>
        </a:prstGeom>
        <a:ln w="127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241788</xdr:colOff>
      <xdr:row>88</xdr:row>
      <xdr:rowOff>146539</xdr:rowOff>
    </xdr:from>
    <xdr:to>
      <xdr:col>52</xdr:col>
      <xdr:colOff>293077</xdr:colOff>
      <xdr:row>88</xdr:row>
      <xdr:rowOff>146854</xdr:rowOff>
    </xdr:to>
    <xdr:cxnSp macro="">
      <xdr:nvCxnSpPr>
        <xdr:cNvPr id="921" name="Straight Arrow Connector 920">
          <a:extLst>
            <a:ext uri="{FF2B5EF4-FFF2-40B4-BE49-F238E27FC236}">
              <a16:creationId xmlns:a16="http://schemas.microsoft.com/office/drawing/2014/main" id="{73067500-B427-41AC-9B23-7C917A07D471}"/>
            </a:ext>
          </a:extLst>
        </xdr:cNvPr>
        <xdr:cNvCxnSpPr/>
      </xdr:nvCxnSpPr>
      <xdr:spPr>
        <a:xfrm flipV="1">
          <a:off x="20713211" y="14880981"/>
          <a:ext cx="1956289" cy="315"/>
        </a:xfrm>
        <a:prstGeom prst="straightConnector1">
          <a:avLst/>
        </a:prstGeom>
        <a:ln w="127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148898</xdr:colOff>
      <xdr:row>87</xdr:row>
      <xdr:rowOff>138311</xdr:rowOff>
    </xdr:from>
    <xdr:to>
      <xdr:col>52</xdr:col>
      <xdr:colOff>52034</xdr:colOff>
      <xdr:row>89</xdr:row>
      <xdr:rowOff>15392</xdr:rowOff>
    </xdr:to>
    <xdr:sp macro="" textlink="">
      <xdr:nvSpPr>
        <xdr:cNvPr id="922" name="TextBox 921">
          <a:extLst>
            <a:ext uri="{FF2B5EF4-FFF2-40B4-BE49-F238E27FC236}">
              <a16:creationId xmlns:a16="http://schemas.microsoft.com/office/drawing/2014/main" id="{CD095155-C420-44F7-9A84-19E419BE7737}"/>
            </a:ext>
          </a:extLst>
        </xdr:cNvPr>
        <xdr:cNvSpPr txBox="1"/>
      </xdr:nvSpPr>
      <xdr:spPr>
        <a:xfrm>
          <a:off x="21001321" y="14704234"/>
          <a:ext cx="1427136" cy="214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FFC000"/>
              </a:solidFill>
              <a:latin typeface="Arial" panose="020B0604020202020204" pitchFamily="34" charset="0"/>
              <a:cs typeface="Arial" panose="020B0604020202020204" pitchFamily="34" charset="0"/>
            </a:rPr>
            <a:t>Sampling</a:t>
          </a:r>
          <a:r>
            <a:rPr lang="en-US" sz="900" i="1" baseline="0">
              <a:solidFill>
                <a:srgbClr val="FFC000"/>
              </a:solidFill>
              <a:latin typeface="Arial" panose="020B0604020202020204" pitchFamily="34" charset="0"/>
              <a:cs typeface="Arial" panose="020B0604020202020204" pitchFamily="34" charset="0"/>
            </a:rPr>
            <a:t> time&lt;=500ms</a:t>
          </a:r>
          <a:endParaRPr lang="en-US" sz="900" i="1">
            <a:solidFill>
              <a:srgbClr val="FFC000"/>
            </a:solidFill>
            <a:latin typeface="Arial" panose="020B0604020202020204" pitchFamily="34" charset="0"/>
            <a:cs typeface="Arial" panose="020B0604020202020204" pitchFamily="34" charset="0"/>
          </a:endParaRPr>
        </a:p>
      </xdr:txBody>
    </xdr:sp>
    <xdr:clientData/>
  </xdr:twoCellAnchor>
  <xdr:twoCellAnchor>
    <xdr:from>
      <xdr:col>37</xdr:col>
      <xdr:colOff>21981</xdr:colOff>
      <xdr:row>74</xdr:row>
      <xdr:rowOff>87924</xdr:rowOff>
    </xdr:from>
    <xdr:to>
      <xdr:col>37</xdr:col>
      <xdr:colOff>315057</xdr:colOff>
      <xdr:row>87</xdr:row>
      <xdr:rowOff>139211</xdr:rowOff>
    </xdr:to>
    <xdr:cxnSp macro="">
      <xdr:nvCxnSpPr>
        <xdr:cNvPr id="923" name="Straight Arrow Connector 922">
          <a:extLst>
            <a:ext uri="{FF2B5EF4-FFF2-40B4-BE49-F238E27FC236}">
              <a16:creationId xmlns:a16="http://schemas.microsoft.com/office/drawing/2014/main" id="{A77FA8A8-9C73-4D63-AA54-93CD3C208B3C}"/>
            </a:ext>
          </a:extLst>
        </xdr:cNvPr>
        <xdr:cNvCxnSpPr/>
      </xdr:nvCxnSpPr>
      <xdr:spPr>
        <a:xfrm>
          <a:off x="16683404" y="12521712"/>
          <a:ext cx="293076" cy="218342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14654</xdr:colOff>
      <xdr:row>74</xdr:row>
      <xdr:rowOff>58616</xdr:rowOff>
    </xdr:from>
    <xdr:to>
      <xdr:col>52</xdr:col>
      <xdr:colOff>256442</xdr:colOff>
      <xdr:row>87</xdr:row>
      <xdr:rowOff>87923</xdr:rowOff>
    </xdr:to>
    <xdr:cxnSp macro="">
      <xdr:nvCxnSpPr>
        <xdr:cNvPr id="924" name="Straight Arrow Connector 923">
          <a:extLst>
            <a:ext uri="{FF2B5EF4-FFF2-40B4-BE49-F238E27FC236}">
              <a16:creationId xmlns:a16="http://schemas.microsoft.com/office/drawing/2014/main" id="{4409E4E9-5A64-4A04-848B-D3D172FC9E15}"/>
            </a:ext>
          </a:extLst>
        </xdr:cNvPr>
        <xdr:cNvCxnSpPr/>
      </xdr:nvCxnSpPr>
      <xdr:spPr>
        <a:xfrm>
          <a:off x="22391077" y="12492404"/>
          <a:ext cx="241788" cy="216144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1155082</xdr:colOff>
      <xdr:row>87</xdr:row>
      <xdr:rowOff>23992</xdr:rowOff>
    </xdr:from>
    <xdr:to>
      <xdr:col>31</xdr:col>
      <xdr:colOff>6371</xdr:colOff>
      <xdr:row>88</xdr:row>
      <xdr:rowOff>83781</xdr:rowOff>
    </xdr:to>
    <xdr:sp macro="" textlink="">
      <xdr:nvSpPr>
        <xdr:cNvPr id="925" name="TextBox 924">
          <a:extLst>
            <a:ext uri="{FF2B5EF4-FFF2-40B4-BE49-F238E27FC236}">
              <a16:creationId xmlns:a16="http://schemas.microsoft.com/office/drawing/2014/main" id="{5B33EB35-8C53-4435-8D87-E1F537473E43}"/>
            </a:ext>
          </a:extLst>
        </xdr:cNvPr>
        <xdr:cNvSpPr txBox="1"/>
      </xdr:nvSpPr>
      <xdr:spPr>
        <a:xfrm>
          <a:off x="13566890" y="14589915"/>
          <a:ext cx="814904" cy="228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Record 3</a:t>
          </a:r>
        </a:p>
      </xdr:txBody>
    </xdr:sp>
    <xdr:clientData/>
  </xdr:twoCellAnchor>
  <xdr:twoCellAnchor>
    <xdr:from>
      <xdr:col>28</xdr:col>
      <xdr:colOff>718039</xdr:colOff>
      <xdr:row>78</xdr:row>
      <xdr:rowOff>117230</xdr:rowOff>
    </xdr:from>
    <xdr:to>
      <xdr:col>28</xdr:col>
      <xdr:colOff>989135</xdr:colOff>
      <xdr:row>87</xdr:row>
      <xdr:rowOff>102577</xdr:rowOff>
    </xdr:to>
    <xdr:sp macro="" textlink="">
      <xdr:nvSpPr>
        <xdr:cNvPr id="510" name="Left Brace 509">
          <a:extLst>
            <a:ext uri="{FF2B5EF4-FFF2-40B4-BE49-F238E27FC236}">
              <a16:creationId xmlns:a16="http://schemas.microsoft.com/office/drawing/2014/main" id="{E16DD94F-5488-4B5C-BCA8-19A507B56100}"/>
            </a:ext>
          </a:extLst>
        </xdr:cNvPr>
        <xdr:cNvSpPr/>
      </xdr:nvSpPr>
      <xdr:spPr>
        <a:xfrm>
          <a:off x="13129847" y="13203115"/>
          <a:ext cx="271096" cy="146538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51</xdr:col>
      <xdr:colOff>332260</xdr:colOff>
      <xdr:row>73</xdr:row>
      <xdr:rowOff>89045</xdr:rowOff>
    </xdr:from>
    <xdr:to>
      <xdr:col>52</xdr:col>
      <xdr:colOff>91110</xdr:colOff>
      <xdr:row>75</xdr:row>
      <xdr:rowOff>68820</xdr:rowOff>
    </xdr:to>
    <xdr:sp macro="" textlink="">
      <xdr:nvSpPr>
        <xdr:cNvPr id="929" name="Oval 928">
          <a:extLst>
            <a:ext uri="{FF2B5EF4-FFF2-40B4-BE49-F238E27FC236}">
              <a16:creationId xmlns:a16="http://schemas.microsoft.com/office/drawing/2014/main" id="{A67608C6-1FE9-4204-8E57-1B42436EE3DB}"/>
            </a:ext>
          </a:extLst>
        </xdr:cNvPr>
        <xdr:cNvSpPr/>
      </xdr:nvSpPr>
      <xdr:spPr>
        <a:xfrm>
          <a:off x="22339151" y="12744871"/>
          <a:ext cx="139850" cy="311079"/>
        </a:xfrm>
        <a:prstGeom prst="ellipse">
          <a:avLst/>
        </a:prstGeom>
        <a:noFill/>
        <a:ln w="19050">
          <a:solidFill>
            <a:srgbClr val="0707F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lientData/>
  </xdr:twoCellAnchor>
  <xdr:twoCellAnchor>
    <xdr:from>
      <xdr:col>41</xdr:col>
      <xdr:colOff>323021</xdr:colOff>
      <xdr:row>73</xdr:row>
      <xdr:rowOff>66261</xdr:rowOff>
    </xdr:from>
    <xdr:to>
      <xdr:col>42</xdr:col>
      <xdr:colOff>81871</xdr:colOff>
      <xdr:row>75</xdr:row>
      <xdr:rowOff>46036</xdr:rowOff>
    </xdr:to>
    <xdr:sp macro="" textlink="">
      <xdr:nvSpPr>
        <xdr:cNvPr id="930" name="Oval 929">
          <a:extLst>
            <a:ext uri="{FF2B5EF4-FFF2-40B4-BE49-F238E27FC236}">
              <a16:creationId xmlns:a16="http://schemas.microsoft.com/office/drawing/2014/main" id="{D73D896A-950F-41A8-B6F7-14F6164C4B32}"/>
            </a:ext>
          </a:extLst>
        </xdr:cNvPr>
        <xdr:cNvSpPr/>
      </xdr:nvSpPr>
      <xdr:spPr>
        <a:xfrm>
          <a:off x="18519912" y="12722087"/>
          <a:ext cx="139850" cy="311079"/>
        </a:xfrm>
        <a:prstGeom prst="ellipse">
          <a:avLst/>
        </a:prstGeom>
        <a:noFill/>
        <a:ln w="19050">
          <a:solidFill>
            <a:srgbClr val="0707F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lientData/>
  </xdr:twoCellAnchor>
  <xdr:twoCellAnchor>
    <xdr:from>
      <xdr:col>41</xdr:col>
      <xdr:colOff>72155</xdr:colOff>
      <xdr:row>71</xdr:row>
      <xdr:rowOff>93659</xdr:rowOff>
    </xdr:from>
    <xdr:to>
      <xdr:col>41</xdr:col>
      <xdr:colOff>364753</xdr:colOff>
      <xdr:row>73</xdr:row>
      <xdr:rowOff>79641</xdr:rowOff>
    </xdr:to>
    <xdr:cxnSp macro="">
      <xdr:nvCxnSpPr>
        <xdr:cNvPr id="932" name="Straight Arrow Connector 931">
          <a:extLst>
            <a:ext uri="{FF2B5EF4-FFF2-40B4-BE49-F238E27FC236}">
              <a16:creationId xmlns:a16="http://schemas.microsoft.com/office/drawing/2014/main" id="{7AFC4C4B-8F9D-448E-A3F1-4EBD35FBD067}"/>
            </a:ext>
          </a:extLst>
        </xdr:cNvPr>
        <xdr:cNvCxnSpPr>
          <a:stCxn id="931" idx="2"/>
        </xdr:cNvCxnSpPr>
      </xdr:nvCxnSpPr>
      <xdr:spPr>
        <a:xfrm>
          <a:off x="18269046" y="12401616"/>
          <a:ext cx="292598" cy="333851"/>
        </a:xfrm>
        <a:prstGeom prst="straightConnector1">
          <a:avLst/>
        </a:prstGeom>
        <a:ln w="12700">
          <a:solidFill>
            <a:srgbClr val="0707F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72155</xdr:colOff>
      <xdr:row>71</xdr:row>
      <xdr:rowOff>93659</xdr:rowOff>
    </xdr:from>
    <xdr:to>
      <xdr:col>43</xdr:col>
      <xdr:colOff>348188</xdr:colOff>
      <xdr:row>73</xdr:row>
      <xdr:rowOff>87923</xdr:rowOff>
    </xdr:to>
    <xdr:cxnSp macro="">
      <xdr:nvCxnSpPr>
        <xdr:cNvPr id="933" name="Straight Arrow Connector 932">
          <a:extLst>
            <a:ext uri="{FF2B5EF4-FFF2-40B4-BE49-F238E27FC236}">
              <a16:creationId xmlns:a16="http://schemas.microsoft.com/office/drawing/2014/main" id="{C2FE252B-39DB-414F-BA1B-08C054267269}"/>
            </a:ext>
          </a:extLst>
        </xdr:cNvPr>
        <xdr:cNvCxnSpPr>
          <a:stCxn id="931" idx="2"/>
        </xdr:cNvCxnSpPr>
      </xdr:nvCxnSpPr>
      <xdr:spPr>
        <a:xfrm>
          <a:off x="18269046" y="12401616"/>
          <a:ext cx="1038033" cy="342133"/>
        </a:xfrm>
        <a:prstGeom prst="straightConnector1">
          <a:avLst/>
        </a:prstGeom>
        <a:ln w="12700">
          <a:solidFill>
            <a:srgbClr val="0707F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72155</xdr:colOff>
      <xdr:row>71</xdr:row>
      <xdr:rowOff>93659</xdr:rowOff>
    </xdr:from>
    <xdr:to>
      <xdr:col>51</xdr:col>
      <xdr:colOff>348188</xdr:colOff>
      <xdr:row>73</xdr:row>
      <xdr:rowOff>145901</xdr:rowOff>
    </xdr:to>
    <xdr:cxnSp macro="">
      <xdr:nvCxnSpPr>
        <xdr:cNvPr id="934" name="Straight Arrow Connector 933">
          <a:extLst>
            <a:ext uri="{FF2B5EF4-FFF2-40B4-BE49-F238E27FC236}">
              <a16:creationId xmlns:a16="http://schemas.microsoft.com/office/drawing/2014/main" id="{045C1CD7-223E-43A9-AFCA-34429259F0F1}"/>
            </a:ext>
          </a:extLst>
        </xdr:cNvPr>
        <xdr:cNvCxnSpPr>
          <a:stCxn id="931" idx="2"/>
        </xdr:cNvCxnSpPr>
      </xdr:nvCxnSpPr>
      <xdr:spPr>
        <a:xfrm>
          <a:off x="18269046" y="12401616"/>
          <a:ext cx="4086033" cy="400111"/>
        </a:xfrm>
        <a:prstGeom prst="straightConnector1">
          <a:avLst/>
        </a:prstGeom>
        <a:ln w="12700">
          <a:solidFill>
            <a:srgbClr val="0707F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306422</xdr:colOff>
      <xdr:row>170</xdr:row>
      <xdr:rowOff>100031</xdr:rowOff>
    </xdr:from>
    <xdr:to>
      <xdr:col>57</xdr:col>
      <xdr:colOff>347382</xdr:colOff>
      <xdr:row>173</xdr:row>
      <xdr:rowOff>134471</xdr:rowOff>
    </xdr:to>
    <xdr:sp macro="" textlink="">
      <xdr:nvSpPr>
        <xdr:cNvPr id="840" name="Speech Bubble: Rectangle 839">
          <a:extLst>
            <a:ext uri="{FF2B5EF4-FFF2-40B4-BE49-F238E27FC236}">
              <a16:creationId xmlns:a16="http://schemas.microsoft.com/office/drawing/2014/main" id="{6126B4F8-F003-47D9-AABC-16EA1072227D}"/>
            </a:ext>
          </a:extLst>
        </xdr:cNvPr>
        <xdr:cNvSpPr/>
      </xdr:nvSpPr>
      <xdr:spPr>
        <a:xfrm>
          <a:off x="19571575" y="29889749"/>
          <a:ext cx="5437713" cy="563357"/>
        </a:xfrm>
        <a:prstGeom prst="wedgeRectCallout">
          <a:avLst>
            <a:gd name="adj1" fmla="val 4779"/>
            <a:gd name="adj2" fmla="val -88744"/>
          </a:avLst>
        </a:prstGeom>
        <a:solidFill>
          <a:schemeClr val="accent1">
            <a:lumMod val="20000"/>
            <a:lumOff val="8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900">
              <a:solidFill>
                <a:schemeClr val="tx1"/>
              </a:solidFill>
              <a:effectLst/>
              <a:latin typeface="Arial" panose="020B0604020202020204" pitchFamily="34" charset="0"/>
              <a:ea typeface="+mn-ea"/>
              <a:cs typeface="Arial" panose="020B0604020202020204" pitchFamily="34" charset="0"/>
            </a:rPr>
            <a:t>Send</a:t>
          </a:r>
          <a:r>
            <a:rPr lang="en-US" sz="900" baseline="0">
              <a:solidFill>
                <a:schemeClr val="tx1"/>
              </a:solidFill>
              <a:effectLst/>
              <a:latin typeface="Arial" panose="020B0604020202020204" pitchFamily="34" charset="0"/>
              <a:ea typeface="+mn-ea"/>
              <a:cs typeface="Arial" panose="020B0604020202020204" pitchFamily="34" charset="0"/>
            </a:rPr>
            <a:t> DSM: ($22 $D901, $22 $D911, $22 $D921)</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1: EDR COM Data last sample at T0 will equal with CAN signal data at MSG 7 (Event Trigger)</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2: Empty</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3: Empty</a:t>
          </a:r>
          <a:endParaRPr lang="en-US" sz="900">
            <a:solidFill>
              <a:schemeClr val="tx1"/>
            </a:solidFill>
            <a:effectLst/>
            <a:latin typeface="Arial" panose="020B0604020202020204" pitchFamily="34" charset="0"/>
            <a:cs typeface="Arial" panose="020B0604020202020204" pitchFamily="34" charset="0"/>
          </a:endParaRPr>
        </a:p>
        <a:p>
          <a:pPr algn="l"/>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31</xdr:col>
      <xdr:colOff>0</xdr:colOff>
      <xdr:row>155</xdr:row>
      <xdr:rowOff>107675</xdr:rowOff>
    </xdr:from>
    <xdr:to>
      <xdr:col>31</xdr:col>
      <xdr:colOff>0</xdr:colOff>
      <xdr:row>157</xdr:row>
      <xdr:rowOff>8288</xdr:rowOff>
    </xdr:to>
    <xdr:cxnSp macro="">
      <xdr:nvCxnSpPr>
        <xdr:cNvPr id="844" name="Straight Arrow Connector 843">
          <a:extLst>
            <a:ext uri="{FF2B5EF4-FFF2-40B4-BE49-F238E27FC236}">
              <a16:creationId xmlns:a16="http://schemas.microsoft.com/office/drawing/2014/main" id="{04E58D63-936C-4AB7-A638-3CA631131204}"/>
            </a:ext>
          </a:extLst>
        </xdr:cNvPr>
        <xdr:cNvCxnSpPr/>
      </xdr:nvCxnSpPr>
      <xdr:spPr>
        <a:xfrm flipV="1">
          <a:off x="26193750" y="12575900"/>
          <a:ext cx="0" cy="224463"/>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155</xdr:row>
      <xdr:rowOff>99389</xdr:rowOff>
    </xdr:from>
    <xdr:to>
      <xdr:col>32</xdr:col>
      <xdr:colOff>0</xdr:colOff>
      <xdr:row>157</xdr:row>
      <xdr:rowOff>2</xdr:rowOff>
    </xdr:to>
    <xdr:cxnSp macro="">
      <xdr:nvCxnSpPr>
        <xdr:cNvPr id="872" name="Straight Arrow Connector 871">
          <a:extLst>
            <a:ext uri="{FF2B5EF4-FFF2-40B4-BE49-F238E27FC236}">
              <a16:creationId xmlns:a16="http://schemas.microsoft.com/office/drawing/2014/main" id="{AF3615DF-930A-44DF-BAAA-79EC9D291BD8}"/>
            </a:ext>
          </a:extLst>
        </xdr:cNvPr>
        <xdr:cNvCxnSpPr/>
      </xdr:nvCxnSpPr>
      <xdr:spPr>
        <a:xfrm flipV="1">
          <a:off x="26574750" y="12567614"/>
          <a:ext cx="0" cy="224463"/>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155</xdr:row>
      <xdr:rowOff>107672</xdr:rowOff>
    </xdr:from>
    <xdr:to>
      <xdr:col>33</xdr:col>
      <xdr:colOff>0</xdr:colOff>
      <xdr:row>157</xdr:row>
      <xdr:rowOff>8285</xdr:rowOff>
    </xdr:to>
    <xdr:cxnSp macro="">
      <xdr:nvCxnSpPr>
        <xdr:cNvPr id="903" name="Straight Arrow Connector 902">
          <a:extLst>
            <a:ext uri="{FF2B5EF4-FFF2-40B4-BE49-F238E27FC236}">
              <a16:creationId xmlns:a16="http://schemas.microsoft.com/office/drawing/2014/main" id="{6246318C-4410-471D-BFA4-A7993D63BDCB}"/>
            </a:ext>
          </a:extLst>
        </xdr:cNvPr>
        <xdr:cNvCxnSpPr/>
      </xdr:nvCxnSpPr>
      <xdr:spPr>
        <a:xfrm flipV="1">
          <a:off x="26955750" y="12575897"/>
          <a:ext cx="0" cy="224463"/>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155</xdr:row>
      <xdr:rowOff>99389</xdr:rowOff>
    </xdr:from>
    <xdr:to>
      <xdr:col>34</xdr:col>
      <xdr:colOff>0</xdr:colOff>
      <xdr:row>157</xdr:row>
      <xdr:rowOff>2</xdr:rowOff>
    </xdr:to>
    <xdr:cxnSp macro="">
      <xdr:nvCxnSpPr>
        <xdr:cNvPr id="913" name="Straight Arrow Connector 912">
          <a:extLst>
            <a:ext uri="{FF2B5EF4-FFF2-40B4-BE49-F238E27FC236}">
              <a16:creationId xmlns:a16="http://schemas.microsoft.com/office/drawing/2014/main" id="{8B91EBE4-BC60-48ED-9A2D-249866FCF475}"/>
            </a:ext>
          </a:extLst>
        </xdr:cNvPr>
        <xdr:cNvCxnSpPr/>
      </xdr:nvCxnSpPr>
      <xdr:spPr>
        <a:xfrm flipV="1">
          <a:off x="27336750" y="12567614"/>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155</xdr:row>
      <xdr:rowOff>107672</xdr:rowOff>
    </xdr:from>
    <xdr:to>
      <xdr:col>35</xdr:col>
      <xdr:colOff>0</xdr:colOff>
      <xdr:row>157</xdr:row>
      <xdr:rowOff>8285</xdr:rowOff>
    </xdr:to>
    <xdr:cxnSp macro="">
      <xdr:nvCxnSpPr>
        <xdr:cNvPr id="914" name="Straight Arrow Connector 913">
          <a:extLst>
            <a:ext uri="{FF2B5EF4-FFF2-40B4-BE49-F238E27FC236}">
              <a16:creationId xmlns:a16="http://schemas.microsoft.com/office/drawing/2014/main" id="{CBA0B202-1155-48DD-9ABB-CAC4D3F991A1}"/>
            </a:ext>
          </a:extLst>
        </xdr:cNvPr>
        <xdr:cNvCxnSpPr/>
      </xdr:nvCxnSpPr>
      <xdr:spPr>
        <a:xfrm flipV="1">
          <a:off x="27717750" y="12575897"/>
          <a:ext cx="0" cy="224463"/>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155</xdr:row>
      <xdr:rowOff>99389</xdr:rowOff>
    </xdr:from>
    <xdr:to>
      <xdr:col>38</xdr:col>
      <xdr:colOff>0</xdr:colOff>
      <xdr:row>157</xdr:row>
      <xdr:rowOff>2</xdr:rowOff>
    </xdr:to>
    <xdr:cxnSp macro="">
      <xdr:nvCxnSpPr>
        <xdr:cNvPr id="926" name="Straight Arrow Connector 925">
          <a:extLst>
            <a:ext uri="{FF2B5EF4-FFF2-40B4-BE49-F238E27FC236}">
              <a16:creationId xmlns:a16="http://schemas.microsoft.com/office/drawing/2014/main" id="{ED96F8A1-5EC6-4856-8EAB-2F6B94FADF50}"/>
            </a:ext>
          </a:extLst>
        </xdr:cNvPr>
        <xdr:cNvCxnSpPr/>
      </xdr:nvCxnSpPr>
      <xdr:spPr>
        <a:xfrm flipV="1">
          <a:off x="28860750" y="12567614"/>
          <a:ext cx="0" cy="224463"/>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155</xdr:row>
      <xdr:rowOff>24848</xdr:rowOff>
    </xdr:from>
    <xdr:to>
      <xdr:col>39</xdr:col>
      <xdr:colOff>8283</xdr:colOff>
      <xdr:row>157</xdr:row>
      <xdr:rowOff>2</xdr:rowOff>
    </xdr:to>
    <xdr:cxnSp macro="">
      <xdr:nvCxnSpPr>
        <xdr:cNvPr id="927" name="Straight Arrow Connector 926">
          <a:extLst>
            <a:ext uri="{FF2B5EF4-FFF2-40B4-BE49-F238E27FC236}">
              <a16:creationId xmlns:a16="http://schemas.microsoft.com/office/drawing/2014/main" id="{FF5DDC7F-828E-49BC-B686-55B78F203CD5}"/>
            </a:ext>
          </a:extLst>
        </xdr:cNvPr>
        <xdr:cNvCxnSpPr/>
      </xdr:nvCxnSpPr>
      <xdr:spPr>
        <a:xfrm flipV="1">
          <a:off x="17434891" y="26264152"/>
          <a:ext cx="8283" cy="323024"/>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154</xdr:row>
      <xdr:rowOff>124239</xdr:rowOff>
    </xdr:from>
    <xdr:to>
      <xdr:col>40</xdr:col>
      <xdr:colOff>8283</xdr:colOff>
      <xdr:row>157</xdr:row>
      <xdr:rowOff>8285</xdr:rowOff>
    </xdr:to>
    <xdr:cxnSp macro="">
      <xdr:nvCxnSpPr>
        <xdr:cNvPr id="928" name="Straight Arrow Connector 927">
          <a:extLst>
            <a:ext uri="{FF2B5EF4-FFF2-40B4-BE49-F238E27FC236}">
              <a16:creationId xmlns:a16="http://schemas.microsoft.com/office/drawing/2014/main" id="{2B316977-9533-494B-9B31-F67FA5D47129}"/>
            </a:ext>
          </a:extLst>
        </xdr:cNvPr>
        <xdr:cNvCxnSpPr/>
      </xdr:nvCxnSpPr>
      <xdr:spPr>
        <a:xfrm flipV="1">
          <a:off x="17815891" y="26197891"/>
          <a:ext cx="8283" cy="397568"/>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154</xdr:row>
      <xdr:rowOff>73270</xdr:rowOff>
    </xdr:from>
    <xdr:to>
      <xdr:col>41</xdr:col>
      <xdr:colOff>0</xdr:colOff>
      <xdr:row>157</xdr:row>
      <xdr:rowOff>2</xdr:rowOff>
    </xdr:to>
    <xdr:cxnSp macro="">
      <xdr:nvCxnSpPr>
        <xdr:cNvPr id="935" name="Straight Arrow Connector 934">
          <a:extLst>
            <a:ext uri="{FF2B5EF4-FFF2-40B4-BE49-F238E27FC236}">
              <a16:creationId xmlns:a16="http://schemas.microsoft.com/office/drawing/2014/main" id="{6BF19CA3-0F4C-42AF-AF43-3E3586BF8E24}"/>
            </a:ext>
          </a:extLst>
        </xdr:cNvPr>
        <xdr:cNvCxnSpPr/>
      </xdr:nvCxnSpPr>
      <xdr:spPr>
        <a:xfrm flipV="1">
          <a:off x="18185423" y="24420635"/>
          <a:ext cx="0" cy="446944"/>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153</xdr:row>
      <xdr:rowOff>82826</xdr:rowOff>
    </xdr:from>
    <xdr:to>
      <xdr:col>42</xdr:col>
      <xdr:colOff>0</xdr:colOff>
      <xdr:row>156</xdr:row>
      <xdr:rowOff>165653</xdr:rowOff>
    </xdr:to>
    <xdr:cxnSp macro="">
      <xdr:nvCxnSpPr>
        <xdr:cNvPr id="936" name="Straight Arrow Connector 935">
          <a:extLst>
            <a:ext uri="{FF2B5EF4-FFF2-40B4-BE49-F238E27FC236}">
              <a16:creationId xmlns:a16="http://schemas.microsoft.com/office/drawing/2014/main" id="{E4D5C150-DDEF-4F9D-AE44-D1A1862B0137}"/>
            </a:ext>
          </a:extLst>
        </xdr:cNvPr>
        <xdr:cNvCxnSpPr/>
      </xdr:nvCxnSpPr>
      <xdr:spPr>
        <a:xfrm flipV="1">
          <a:off x="18577891" y="25990826"/>
          <a:ext cx="0" cy="588066"/>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390292</xdr:colOff>
      <xdr:row>153</xdr:row>
      <xdr:rowOff>59473</xdr:rowOff>
    </xdr:from>
    <xdr:to>
      <xdr:col>42</xdr:col>
      <xdr:colOff>390292</xdr:colOff>
      <xdr:row>157</xdr:row>
      <xdr:rowOff>2</xdr:rowOff>
    </xdr:to>
    <xdr:cxnSp macro="">
      <xdr:nvCxnSpPr>
        <xdr:cNvPr id="937" name="Straight Arrow Connector 936">
          <a:extLst>
            <a:ext uri="{FF2B5EF4-FFF2-40B4-BE49-F238E27FC236}">
              <a16:creationId xmlns:a16="http://schemas.microsoft.com/office/drawing/2014/main" id="{6F8BFE7D-AD04-4E93-8C76-43A212CBD69D}"/>
            </a:ext>
          </a:extLst>
        </xdr:cNvPr>
        <xdr:cNvCxnSpPr/>
      </xdr:nvCxnSpPr>
      <xdr:spPr>
        <a:xfrm flipV="1">
          <a:off x="19425424" y="25911717"/>
          <a:ext cx="0" cy="624470"/>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0</xdr:colOff>
      <xdr:row>152</xdr:row>
      <xdr:rowOff>148683</xdr:rowOff>
    </xdr:from>
    <xdr:to>
      <xdr:col>44</xdr:col>
      <xdr:colOff>0</xdr:colOff>
      <xdr:row>157</xdr:row>
      <xdr:rowOff>2</xdr:rowOff>
    </xdr:to>
    <xdr:cxnSp macro="">
      <xdr:nvCxnSpPr>
        <xdr:cNvPr id="938" name="Straight Arrow Connector 937">
          <a:extLst>
            <a:ext uri="{FF2B5EF4-FFF2-40B4-BE49-F238E27FC236}">
              <a16:creationId xmlns:a16="http://schemas.microsoft.com/office/drawing/2014/main" id="{8584B2A2-8C5B-48C2-9F7E-B945501FB43F}"/>
            </a:ext>
          </a:extLst>
        </xdr:cNvPr>
        <xdr:cNvCxnSpPr/>
      </xdr:nvCxnSpPr>
      <xdr:spPr>
        <a:xfrm flipV="1">
          <a:off x="19815717" y="25833659"/>
          <a:ext cx="0" cy="702528"/>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0</xdr:colOff>
      <xdr:row>152</xdr:row>
      <xdr:rowOff>85492</xdr:rowOff>
    </xdr:from>
    <xdr:to>
      <xdr:col>45</xdr:col>
      <xdr:colOff>3717</xdr:colOff>
      <xdr:row>157</xdr:row>
      <xdr:rowOff>2</xdr:rowOff>
    </xdr:to>
    <xdr:cxnSp macro="">
      <xdr:nvCxnSpPr>
        <xdr:cNvPr id="939" name="Straight Arrow Connector 938">
          <a:extLst>
            <a:ext uri="{FF2B5EF4-FFF2-40B4-BE49-F238E27FC236}">
              <a16:creationId xmlns:a16="http://schemas.microsoft.com/office/drawing/2014/main" id="{29C0B63C-5E83-4319-A592-EA8B4E370DB8}"/>
            </a:ext>
          </a:extLst>
        </xdr:cNvPr>
        <xdr:cNvCxnSpPr/>
      </xdr:nvCxnSpPr>
      <xdr:spPr>
        <a:xfrm flipV="1">
          <a:off x="20206010" y="25770468"/>
          <a:ext cx="3717" cy="765719"/>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386575</xdr:colOff>
      <xdr:row>152</xdr:row>
      <xdr:rowOff>26019</xdr:rowOff>
    </xdr:from>
    <xdr:to>
      <xdr:col>45</xdr:col>
      <xdr:colOff>390292</xdr:colOff>
      <xdr:row>157</xdr:row>
      <xdr:rowOff>2</xdr:rowOff>
    </xdr:to>
    <xdr:cxnSp macro="">
      <xdr:nvCxnSpPr>
        <xdr:cNvPr id="940" name="Straight Arrow Connector 939">
          <a:extLst>
            <a:ext uri="{FF2B5EF4-FFF2-40B4-BE49-F238E27FC236}">
              <a16:creationId xmlns:a16="http://schemas.microsoft.com/office/drawing/2014/main" id="{2AB45195-9AC4-4CE2-B1FA-DDC98719CA13}"/>
            </a:ext>
          </a:extLst>
        </xdr:cNvPr>
        <xdr:cNvCxnSpPr/>
      </xdr:nvCxnSpPr>
      <xdr:spPr>
        <a:xfrm flipH="1" flipV="1">
          <a:off x="20592585" y="25710995"/>
          <a:ext cx="3717" cy="825192"/>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151</xdr:row>
      <xdr:rowOff>96644</xdr:rowOff>
    </xdr:from>
    <xdr:to>
      <xdr:col>47</xdr:col>
      <xdr:colOff>0</xdr:colOff>
      <xdr:row>157</xdr:row>
      <xdr:rowOff>2</xdr:rowOff>
    </xdr:to>
    <xdr:cxnSp macro="">
      <xdr:nvCxnSpPr>
        <xdr:cNvPr id="941" name="Straight Arrow Connector 940">
          <a:extLst>
            <a:ext uri="{FF2B5EF4-FFF2-40B4-BE49-F238E27FC236}">
              <a16:creationId xmlns:a16="http://schemas.microsoft.com/office/drawing/2014/main" id="{A5578075-F0FF-45F0-850A-C1DB409DE123}"/>
            </a:ext>
          </a:extLst>
        </xdr:cNvPr>
        <xdr:cNvCxnSpPr/>
      </xdr:nvCxnSpPr>
      <xdr:spPr>
        <a:xfrm flipV="1">
          <a:off x="20986595" y="25614351"/>
          <a:ext cx="0" cy="921836"/>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151</xdr:row>
      <xdr:rowOff>55756</xdr:rowOff>
    </xdr:from>
    <xdr:to>
      <xdr:col>48</xdr:col>
      <xdr:colOff>3717</xdr:colOff>
      <xdr:row>157</xdr:row>
      <xdr:rowOff>2</xdr:rowOff>
    </xdr:to>
    <xdr:cxnSp macro="">
      <xdr:nvCxnSpPr>
        <xdr:cNvPr id="942" name="Straight Arrow Connector 941">
          <a:extLst>
            <a:ext uri="{FF2B5EF4-FFF2-40B4-BE49-F238E27FC236}">
              <a16:creationId xmlns:a16="http://schemas.microsoft.com/office/drawing/2014/main" id="{1FDD2D84-DFE7-4C75-B904-1D36AC97911F}"/>
            </a:ext>
          </a:extLst>
        </xdr:cNvPr>
        <xdr:cNvCxnSpPr/>
      </xdr:nvCxnSpPr>
      <xdr:spPr>
        <a:xfrm flipV="1">
          <a:off x="21376888" y="25573463"/>
          <a:ext cx="3717" cy="962724"/>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390292</xdr:colOff>
      <xdr:row>150</xdr:row>
      <xdr:rowOff>159834</xdr:rowOff>
    </xdr:from>
    <xdr:to>
      <xdr:col>48</xdr:col>
      <xdr:colOff>390292</xdr:colOff>
      <xdr:row>157</xdr:row>
      <xdr:rowOff>2</xdr:rowOff>
    </xdr:to>
    <xdr:cxnSp macro="">
      <xdr:nvCxnSpPr>
        <xdr:cNvPr id="943" name="Straight Arrow Connector 942">
          <a:extLst>
            <a:ext uri="{FF2B5EF4-FFF2-40B4-BE49-F238E27FC236}">
              <a16:creationId xmlns:a16="http://schemas.microsoft.com/office/drawing/2014/main" id="{7281AD66-3D47-425C-A4E5-1A086DF02652}"/>
            </a:ext>
          </a:extLst>
        </xdr:cNvPr>
        <xdr:cNvCxnSpPr/>
      </xdr:nvCxnSpPr>
      <xdr:spPr>
        <a:xfrm flipV="1">
          <a:off x="21767180" y="25510273"/>
          <a:ext cx="0" cy="1025914"/>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150</xdr:row>
      <xdr:rowOff>107795</xdr:rowOff>
    </xdr:from>
    <xdr:to>
      <xdr:col>50</xdr:col>
      <xdr:colOff>3717</xdr:colOff>
      <xdr:row>157</xdr:row>
      <xdr:rowOff>2</xdr:rowOff>
    </xdr:to>
    <xdr:cxnSp macro="">
      <xdr:nvCxnSpPr>
        <xdr:cNvPr id="944" name="Straight Arrow Connector 943">
          <a:extLst>
            <a:ext uri="{FF2B5EF4-FFF2-40B4-BE49-F238E27FC236}">
              <a16:creationId xmlns:a16="http://schemas.microsoft.com/office/drawing/2014/main" id="{B05AD486-FA38-4ECA-B093-708CFA446508}"/>
            </a:ext>
          </a:extLst>
        </xdr:cNvPr>
        <xdr:cNvCxnSpPr/>
      </xdr:nvCxnSpPr>
      <xdr:spPr>
        <a:xfrm flipV="1">
          <a:off x="22157473" y="25458234"/>
          <a:ext cx="3717" cy="1077953"/>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150</xdr:row>
      <xdr:rowOff>33454</xdr:rowOff>
    </xdr:from>
    <xdr:to>
      <xdr:col>51</xdr:col>
      <xdr:colOff>0</xdr:colOff>
      <xdr:row>157</xdr:row>
      <xdr:rowOff>2</xdr:rowOff>
    </xdr:to>
    <xdr:cxnSp macro="">
      <xdr:nvCxnSpPr>
        <xdr:cNvPr id="945" name="Straight Arrow Connector 944">
          <a:extLst>
            <a:ext uri="{FF2B5EF4-FFF2-40B4-BE49-F238E27FC236}">
              <a16:creationId xmlns:a16="http://schemas.microsoft.com/office/drawing/2014/main" id="{D3ECA511-13BC-42AE-A8DE-3B35631E96FC}"/>
            </a:ext>
          </a:extLst>
        </xdr:cNvPr>
        <xdr:cNvCxnSpPr/>
      </xdr:nvCxnSpPr>
      <xdr:spPr>
        <a:xfrm flipV="1">
          <a:off x="22547766" y="25383893"/>
          <a:ext cx="0" cy="1152294"/>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0</xdr:colOff>
      <xdr:row>149</xdr:row>
      <xdr:rowOff>96644</xdr:rowOff>
    </xdr:from>
    <xdr:to>
      <xdr:col>52</xdr:col>
      <xdr:colOff>0</xdr:colOff>
      <xdr:row>157</xdr:row>
      <xdr:rowOff>2</xdr:rowOff>
    </xdr:to>
    <xdr:cxnSp macro="">
      <xdr:nvCxnSpPr>
        <xdr:cNvPr id="946" name="Straight Arrow Connector 945">
          <a:extLst>
            <a:ext uri="{FF2B5EF4-FFF2-40B4-BE49-F238E27FC236}">
              <a16:creationId xmlns:a16="http://schemas.microsoft.com/office/drawing/2014/main" id="{4B83A9E3-B5B9-430C-92E4-923CDA9896C0}"/>
            </a:ext>
          </a:extLst>
        </xdr:cNvPr>
        <xdr:cNvCxnSpPr/>
      </xdr:nvCxnSpPr>
      <xdr:spPr>
        <a:xfrm flipV="1">
          <a:off x="22938059" y="25279815"/>
          <a:ext cx="0" cy="1256372"/>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388882</xdr:colOff>
      <xdr:row>149</xdr:row>
      <xdr:rowOff>29736</xdr:rowOff>
    </xdr:from>
    <xdr:to>
      <xdr:col>53</xdr:col>
      <xdr:colOff>0</xdr:colOff>
      <xdr:row>157</xdr:row>
      <xdr:rowOff>2</xdr:rowOff>
    </xdr:to>
    <xdr:cxnSp macro="">
      <xdr:nvCxnSpPr>
        <xdr:cNvPr id="947" name="Straight Arrow Connector 946">
          <a:extLst>
            <a:ext uri="{FF2B5EF4-FFF2-40B4-BE49-F238E27FC236}">
              <a16:creationId xmlns:a16="http://schemas.microsoft.com/office/drawing/2014/main" id="{3F9EA019-5162-45B3-982D-84E1CF9C9C36}"/>
            </a:ext>
          </a:extLst>
        </xdr:cNvPr>
        <xdr:cNvCxnSpPr/>
      </xdr:nvCxnSpPr>
      <xdr:spPr>
        <a:xfrm flipV="1">
          <a:off x="23326941" y="25212907"/>
          <a:ext cx="1410" cy="1323280"/>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0</xdr:colOff>
      <xdr:row>148</xdr:row>
      <xdr:rowOff>115230</xdr:rowOff>
    </xdr:from>
    <xdr:to>
      <xdr:col>54</xdr:col>
      <xdr:colOff>0</xdr:colOff>
      <xdr:row>157</xdr:row>
      <xdr:rowOff>11204</xdr:rowOff>
    </xdr:to>
    <xdr:cxnSp macro="">
      <xdr:nvCxnSpPr>
        <xdr:cNvPr id="948" name="Straight Arrow Connector 947">
          <a:extLst>
            <a:ext uri="{FF2B5EF4-FFF2-40B4-BE49-F238E27FC236}">
              <a16:creationId xmlns:a16="http://schemas.microsoft.com/office/drawing/2014/main" id="{51313EA3-943A-4EBC-81D6-A8D1695969D4}"/>
            </a:ext>
          </a:extLst>
        </xdr:cNvPr>
        <xdr:cNvCxnSpPr/>
      </xdr:nvCxnSpPr>
      <xdr:spPr>
        <a:xfrm flipV="1">
          <a:off x="23718644" y="25123698"/>
          <a:ext cx="0" cy="1423691"/>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45982</xdr:colOff>
      <xdr:row>137</xdr:row>
      <xdr:rowOff>6568</xdr:rowOff>
    </xdr:from>
    <xdr:to>
      <xdr:col>31</xdr:col>
      <xdr:colOff>78827</xdr:colOff>
      <xdr:row>138</xdr:row>
      <xdr:rowOff>91964</xdr:rowOff>
    </xdr:to>
    <xdr:sp macro="" textlink="">
      <xdr:nvSpPr>
        <xdr:cNvPr id="949" name="TextBox 948">
          <a:extLst>
            <a:ext uri="{FF2B5EF4-FFF2-40B4-BE49-F238E27FC236}">
              <a16:creationId xmlns:a16="http://schemas.microsoft.com/office/drawing/2014/main" id="{C7398D85-5A70-45C9-A6E1-FC0A19D6C4C7}"/>
            </a:ext>
          </a:extLst>
        </xdr:cNvPr>
        <xdr:cNvSpPr txBox="1"/>
      </xdr:nvSpPr>
      <xdr:spPr>
        <a:xfrm>
          <a:off x="25858732" y="10436443"/>
          <a:ext cx="413845" cy="256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12V</a:t>
          </a:r>
        </a:p>
      </xdr:txBody>
    </xdr:sp>
    <xdr:clientData/>
  </xdr:twoCellAnchor>
  <xdr:twoCellAnchor>
    <xdr:from>
      <xdr:col>29</xdr:col>
      <xdr:colOff>45982</xdr:colOff>
      <xdr:row>138</xdr:row>
      <xdr:rowOff>45982</xdr:rowOff>
    </xdr:from>
    <xdr:to>
      <xdr:col>30</xdr:col>
      <xdr:colOff>78827</xdr:colOff>
      <xdr:row>139</xdr:row>
      <xdr:rowOff>118240</xdr:rowOff>
    </xdr:to>
    <xdr:sp macro="" textlink="">
      <xdr:nvSpPr>
        <xdr:cNvPr id="950" name="TextBox 949">
          <a:extLst>
            <a:ext uri="{FF2B5EF4-FFF2-40B4-BE49-F238E27FC236}">
              <a16:creationId xmlns:a16="http://schemas.microsoft.com/office/drawing/2014/main" id="{6B1A8A25-3DA0-4AB3-87BB-CCBB2EAACBB6}"/>
            </a:ext>
          </a:extLst>
        </xdr:cNvPr>
        <xdr:cNvSpPr txBox="1"/>
      </xdr:nvSpPr>
      <xdr:spPr>
        <a:xfrm>
          <a:off x="25477732" y="10647307"/>
          <a:ext cx="413845" cy="253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0V</a:t>
          </a:r>
        </a:p>
      </xdr:txBody>
    </xdr:sp>
    <xdr:clientData/>
  </xdr:twoCellAnchor>
  <xdr:twoCellAnchor>
    <xdr:from>
      <xdr:col>49</xdr:col>
      <xdr:colOff>111670</xdr:colOff>
      <xdr:row>136</xdr:row>
      <xdr:rowOff>151645</xdr:rowOff>
    </xdr:from>
    <xdr:to>
      <xdr:col>52</xdr:col>
      <xdr:colOff>366345</xdr:colOff>
      <xdr:row>170</xdr:row>
      <xdr:rowOff>31530</xdr:rowOff>
    </xdr:to>
    <xdr:grpSp>
      <xdr:nvGrpSpPr>
        <xdr:cNvPr id="951" name="Group 950">
          <a:extLst>
            <a:ext uri="{FF2B5EF4-FFF2-40B4-BE49-F238E27FC236}">
              <a16:creationId xmlns:a16="http://schemas.microsoft.com/office/drawing/2014/main" id="{51C3BE09-181F-4AD3-8457-F0FC9017B3B2}"/>
            </a:ext>
          </a:extLst>
        </xdr:cNvPr>
        <xdr:cNvGrpSpPr/>
      </xdr:nvGrpSpPr>
      <xdr:grpSpPr>
        <a:xfrm>
          <a:off x="21813430" y="24047965"/>
          <a:ext cx="1420535" cy="5815865"/>
          <a:chOff x="17141499" y="10419594"/>
          <a:chExt cx="1397675" cy="3463934"/>
        </a:xfrm>
      </xdr:grpSpPr>
      <xdr:cxnSp macro="">
        <xdr:nvCxnSpPr>
          <xdr:cNvPr id="952" name="Straight Connector 951">
            <a:extLst>
              <a:ext uri="{FF2B5EF4-FFF2-40B4-BE49-F238E27FC236}">
                <a16:creationId xmlns:a16="http://schemas.microsoft.com/office/drawing/2014/main" id="{B2DCA01F-8ED9-4360-A323-63D16FEB4AEC}"/>
              </a:ext>
            </a:extLst>
          </xdr:cNvPr>
          <xdr:cNvCxnSpPr/>
        </xdr:nvCxnSpPr>
        <xdr:spPr>
          <a:xfrm>
            <a:off x="17950804" y="10419594"/>
            <a:ext cx="15843" cy="3443203"/>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953" name="Straight Arrow Connector 952">
            <a:extLst>
              <a:ext uri="{FF2B5EF4-FFF2-40B4-BE49-F238E27FC236}">
                <a16:creationId xmlns:a16="http://schemas.microsoft.com/office/drawing/2014/main" id="{2A751FE5-905D-4C4B-9B06-334A93C5116A}"/>
              </a:ext>
            </a:extLst>
          </xdr:cNvPr>
          <xdr:cNvCxnSpPr/>
        </xdr:nvCxnSpPr>
        <xdr:spPr>
          <a:xfrm>
            <a:off x="17183100" y="13811250"/>
            <a:ext cx="790575" cy="0"/>
          </a:xfrm>
          <a:prstGeom prst="straightConnector1">
            <a:avLst/>
          </a:prstGeom>
          <a:ln w="12700">
            <a:solidFill>
              <a:srgbClr val="008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54" name="Straight Connector 953">
            <a:extLst>
              <a:ext uri="{FF2B5EF4-FFF2-40B4-BE49-F238E27FC236}">
                <a16:creationId xmlns:a16="http://schemas.microsoft.com/office/drawing/2014/main" id="{C9DB0C85-25BE-4CB5-8B3A-799C3E9777E7}"/>
              </a:ext>
            </a:extLst>
          </xdr:cNvPr>
          <xdr:cNvCxnSpPr/>
        </xdr:nvCxnSpPr>
        <xdr:spPr>
          <a:xfrm>
            <a:off x="17183100" y="10420350"/>
            <a:ext cx="1681" cy="3463178"/>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955" name="TextBox 954">
            <a:extLst>
              <a:ext uri="{FF2B5EF4-FFF2-40B4-BE49-F238E27FC236}">
                <a16:creationId xmlns:a16="http://schemas.microsoft.com/office/drawing/2014/main" id="{8FB24EA9-6053-4D01-A667-7342266C73FE}"/>
              </a:ext>
            </a:extLst>
          </xdr:cNvPr>
          <xdr:cNvSpPr txBox="1"/>
        </xdr:nvSpPr>
        <xdr:spPr>
          <a:xfrm>
            <a:off x="17141499" y="13443801"/>
            <a:ext cx="1397675" cy="302843"/>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wait for</a:t>
            </a:r>
            <a:r>
              <a:rPr lang="en-US" sz="900" b="1" baseline="0">
                <a:latin typeface="Arial" panose="020B0604020202020204" pitchFamily="34" charset="0"/>
                <a:cs typeface="Arial" panose="020B0604020202020204" pitchFamily="34" charset="0"/>
              </a:rPr>
              <a:t> EDR record completed </a:t>
            </a:r>
            <a:r>
              <a:rPr lang="en-US" sz="900" b="1">
                <a:latin typeface="Arial" panose="020B0604020202020204" pitchFamily="34" charset="0"/>
                <a:cs typeface="Arial" panose="020B0604020202020204" pitchFamily="34" charset="0"/>
              </a:rPr>
              <a:t>&gt; 15s</a:t>
            </a:r>
          </a:p>
        </xdr:txBody>
      </xdr:sp>
    </xdr:grpSp>
    <xdr:clientData/>
  </xdr:twoCellAnchor>
  <xdr:twoCellAnchor>
    <xdr:from>
      <xdr:col>45</xdr:col>
      <xdr:colOff>293609</xdr:colOff>
      <xdr:row>143</xdr:row>
      <xdr:rowOff>91859</xdr:rowOff>
    </xdr:from>
    <xdr:to>
      <xdr:col>50</xdr:col>
      <xdr:colOff>133724</xdr:colOff>
      <xdr:row>149</xdr:row>
      <xdr:rowOff>28596</xdr:rowOff>
    </xdr:to>
    <xdr:grpSp>
      <xdr:nvGrpSpPr>
        <xdr:cNvPr id="956" name="Group 955">
          <a:extLst>
            <a:ext uri="{FF2B5EF4-FFF2-40B4-BE49-F238E27FC236}">
              <a16:creationId xmlns:a16="http://schemas.microsoft.com/office/drawing/2014/main" id="{5EC3825E-7698-4A11-AEA4-CB2D0421B311}"/>
            </a:ext>
          </a:extLst>
        </xdr:cNvPr>
        <xdr:cNvGrpSpPr/>
      </xdr:nvGrpSpPr>
      <xdr:grpSpPr>
        <a:xfrm>
          <a:off x="20440889" y="25230239"/>
          <a:ext cx="1783215" cy="988297"/>
          <a:chOff x="19323903" y="11515279"/>
          <a:chExt cx="1745115" cy="948411"/>
        </a:xfrm>
      </xdr:grpSpPr>
      <xdr:grpSp>
        <xdr:nvGrpSpPr>
          <xdr:cNvPr id="957" name="Group 956">
            <a:extLst>
              <a:ext uri="{FF2B5EF4-FFF2-40B4-BE49-F238E27FC236}">
                <a16:creationId xmlns:a16="http://schemas.microsoft.com/office/drawing/2014/main" id="{7B15671B-8B8C-4003-A9C7-65289FD65A2E}"/>
              </a:ext>
            </a:extLst>
          </xdr:cNvPr>
          <xdr:cNvGrpSpPr/>
        </xdr:nvGrpSpPr>
        <xdr:grpSpPr>
          <a:xfrm>
            <a:off x="19580404" y="11750849"/>
            <a:ext cx="1125101" cy="509980"/>
            <a:chOff x="17173575" y="11778270"/>
            <a:chExt cx="1895475" cy="508980"/>
          </a:xfrm>
        </xdr:grpSpPr>
        <xdr:cxnSp macro="">
          <xdr:nvCxnSpPr>
            <xdr:cNvPr id="961" name="Straight Connector 960">
              <a:extLst>
                <a:ext uri="{FF2B5EF4-FFF2-40B4-BE49-F238E27FC236}">
                  <a16:creationId xmlns:a16="http://schemas.microsoft.com/office/drawing/2014/main" id="{FCA8C517-1D52-4636-9374-547244CBE4FC}"/>
                </a:ext>
              </a:extLst>
            </xdr:cNvPr>
            <xdr:cNvCxnSpPr/>
          </xdr:nvCxnSpPr>
          <xdr:spPr>
            <a:xfrm flipV="1">
              <a:off x="17173575" y="11782425"/>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962" name="Straight Connector 961">
              <a:extLst>
                <a:ext uri="{FF2B5EF4-FFF2-40B4-BE49-F238E27FC236}">
                  <a16:creationId xmlns:a16="http://schemas.microsoft.com/office/drawing/2014/main" id="{2DB309E6-E9AC-4D6C-9120-0D2B49EA0A7D}"/>
                </a:ext>
              </a:extLst>
            </xdr:cNvPr>
            <xdr:cNvCxnSpPr/>
          </xdr:nvCxnSpPr>
          <xdr:spPr>
            <a:xfrm flipV="1">
              <a:off x="19069050" y="11791950"/>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963" name="Straight Connector 962">
              <a:extLst>
                <a:ext uri="{FF2B5EF4-FFF2-40B4-BE49-F238E27FC236}">
                  <a16:creationId xmlns:a16="http://schemas.microsoft.com/office/drawing/2014/main" id="{FDEBE393-7C6D-4012-92DB-8DF29D3B0745}"/>
                </a:ext>
              </a:extLst>
            </xdr:cNvPr>
            <xdr:cNvCxnSpPr/>
          </xdr:nvCxnSpPr>
          <xdr:spPr>
            <a:xfrm>
              <a:off x="17182745" y="11778270"/>
              <a:ext cx="1885509" cy="97"/>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958" name="TextBox 957">
            <a:extLst>
              <a:ext uri="{FF2B5EF4-FFF2-40B4-BE49-F238E27FC236}">
                <a16:creationId xmlns:a16="http://schemas.microsoft.com/office/drawing/2014/main" id="{4D242D95-6433-4283-B21F-60EBFDEBA109}"/>
              </a:ext>
            </a:extLst>
          </xdr:cNvPr>
          <xdr:cNvSpPr txBox="1"/>
        </xdr:nvSpPr>
        <xdr:spPr>
          <a:xfrm>
            <a:off x="19827367" y="11515279"/>
            <a:ext cx="683759" cy="222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Event 1</a:t>
            </a:r>
          </a:p>
        </xdr:txBody>
      </xdr:sp>
      <xdr:sp macro="" textlink="">
        <xdr:nvSpPr>
          <xdr:cNvPr id="959" name="TextBox 958">
            <a:extLst>
              <a:ext uri="{FF2B5EF4-FFF2-40B4-BE49-F238E27FC236}">
                <a16:creationId xmlns:a16="http://schemas.microsoft.com/office/drawing/2014/main" id="{5EA5F572-17B2-48DC-96D0-AB73B5527ED0}"/>
              </a:ext>
            </a:extLst>
          </xdr:cNvPr>
          <xdr:cNvSpPr txBox="1"/>
        </xdr:nvSpPr>
        <xdr:spPr>
          <a:xfrm>
            <a:off x="19323903" y="12235021"/>
            <a:ext cx="581705"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T0_1</a:t>
            </a:r>
          </a:p>
        </xdr:txBody>
      </xdr:sp>
      <xdr:sp macro="" textlink="">
        <xdr:nvSpPr>
          <xdr:cNvPr id="960" name="TextBox 959">
            <a:extLst>
              <a:ext uri="{FF2B5EF4-FFF2-40B4-BE49-F238E27FC236}">
                <a16:creationId xmlns:a16="http://schemas.microsoft.com/office/drawing/2014/main" id="{F008BAE4-52F2-4BB4-859F-FD957B177A5D}"/>
              </a:ext>
            </a:extLst>
          </xdr:cNvPr>
          <xdr:cNvSpPr txBox="1"/>
        </xdr:nvSpPr>
        <xdr:spPr>
          <a:xfrm>
            <a:off x="20364850" y="12241166"/>
            <a:ext cx="704168"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TEnd_1</a:t>
            </a:r>
          </a:p>
        </xdr:txBody>
      </xdr:sp>
    </xdr:grpSp>
    <xdr:clientData/>
  </xdr:twoCellAnchor>
  <xdr:twoCellAnchor>
    <xdr:from>
      <xdr:col>37</xdr:col>
      <xdr:colOff>13138</xdr:colOff>
      <xdr:row>155</xdr:row>
      <xdr:rowOff>103958</xdr:rowOff>
    </xdr:from>
    <xdr:to>
      <xdr:col>37</xdr:col>
      <xdr:colOff>13138</xdr:colOff>
      <xdr:row>157</xdr:row>
      <xdr:rowOff>4571</xdr:rowOff>
    </xdr:to>
    <xdr:cxnSp macro="">
      <xdr:nvCxnSpPr>
        <xdr:cNvPr id="964" name="Straight Arrow Connector 963">
          <a:extLst>
            <a:ext uri="{FF2B5EF4-FFF2-40B4-BE49-F238E27FC236}">
              <a16:creationId xmlns:a16="http://schemas.microsoft.com/office/drawing/2014/main" id="{B36E2710-0C6A-40E7-A92F-B34CB6B7F483}"/>
            </a:ext>
          </a:extLst>
        </xdr:cNvPr>
        <xdr:cNvCxnSpPr/>
      </xdr:nvCxnSpPr>
      <xdr:spPr>
        <a:xfrm flipV="1">
          <a:off x="28492888" y="12572183"/>
          <a:ext cx="0" cy="224463"/>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6569</xdr:colOff>
      <xdr:row>155</xdr:row>
      <xdr:rowOff>103958</xdr:rowOff>
    </xdr:from>
    <xdr:to>
      <xdr:col>36</xdr:col>
      <xdr:colOff>6569</xdr:colOff>
      <xdr:row>157</xdr:row>
      <xdr:rowOff>4571</xdr:rowOff>
    </xdr:to>
    <xdr:cxnSp macro="">
      <xdr:nvCxnSpPr>
        <xdr:cNvPr id="965" name="Straight Arrow Connector 964">
          <a:extLst>
            <a:ext uri="{FF2B5EF4-FFF2-40B4-BE49-F238E27FC236}">
              <a16:creationId xmlns:a16="http://schemas.microsoft.com/office/drawing/2014/main" id="{F9697788-508B-4B75-A9DD-394A75F1E6B7}"/>
            </a:ext>
          </a:extLst>
        </xdr:cNvPr>
        <xdr:cNvCxnSpPr/>
      </xdr:nvCxnSpPr>
      <xdr:spPr>
        <a:xfrm flipV="1">
          <a:off x="28105319" y="12572183"/>
          <a:ext cx="0" cy="224463"/>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350848</xdr:colOff>
      <xdr:row>163</xdr:row>
      <xdr:rowOff>131705</xdr:rowOff>
    </xdr:from>
    <xdr:to>
      <xdr:col>30</xdr:col>
      <xdr:colOff>316098</xdr:colOff>
      <xdr:row>166</xdr:row>
      <xdr:rowOff>44232</xdr:rowOff>
    </xdr:to>
    <xdr:sp macro="" textlink="">
      <xdr:nvSpPr>
        <xdr:cNvPr id="967" name="TextBox 966">
          <a:extLst>
            <a:ext uri="{FF2B5EF4-FFF2-40B4-BE49-F238E27FC236}">
              <a16:creationId xmlns:a16="http://schemas.microsoft.com/office/drawing/2014/main" id="{33800425-26BF-4E1E-9305-FD823283A10A}"/>
            </a:ext>
          </a:extLst>
        </xdr:cNvPr>
        <xdr:cNvSpPr txBox="1"/>
      </xdr:nvSpPr>
      <xdr:spPr>
        <a:xfrm>
          <a:off x="12390448" y="27624665"/>
          <a:ext cx="1931210" cy="44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latin typeface="Arial" panose="020B0604020202020204" pitchFamily="34" charset="0"/>
              <a:cs typeface="Arial" panose="020B0604020202020204" pitchFamily="34" charset="0"/>
            </a:rPr>
            <a:t>EDR </a:t>
          </a:r>
        </a:p>
        <a:p>
          <a:r>
            <a:rPr lang="en-US" sz="1000" b="1">
              <a:latin typeface="Arial" panose="020B0604020202020204" pitchFamily="34" charset="0"/>
              <a:cs typeface="Arial" panose="020B0604020202020204" pitchFamily="34" charset="0"/>
            </a:rPr>
            <a:t>sampling</a:t>
          </a:r>
          <a:r>
            <a:rPr lang="en-US" sz="1000" b="1" baseline="0">
              <a:latin typeface="Arial" panose="020B0604020202020204" pitchFamily="34" charset="0"/>
              <a:cs typeface="Arial" panose="020B0604020202020204" pitchFamily="34" charset="0"/>
            </a:rPr>
            <a:t> data</a:t>
          </a:r>
          <a:endParaRPr lang="en-US" sz="1000" b="1">
            <a:latin typeface="Arial" panose="020B0604020202020204" pitchFamily="34" charset="0"/>
            <a:cs typeface="Arial" panose="020B0604020202020204" pitchFamily="34" charset="0"/>
          </a:endParaRPr>
        </a:p>
      </xdr:txBody>
    </xdr:sp>
    <xdr:clientData/>
  </xdr:twoCellAnchor>
  <xdr:twoCellAnchor>
    <xdr:from>
      <xdr:col>45</xdr:col>
      <xdr:colOff>7723</xdr:colOff>
      <xdr:row>157</xdr:row>
      <xdr:rowOff>57951</xdr:rowOff>
    </xdr:from>
    <xdr:to>
      <xdr:col>46</xdr:col>
      <xdr:colOff>3340</xdr:colOff>
      <xdr:row>157</xdr:row>
      <xdr:rowOff>59211</xdr:rowOff>
    </xdr:to>
    <xdr:cxnSp macro="">
      <xdr:nvCxnSpPr>
        <xdr:cNvPr id="971" name="Straight Arrow Connector 970">
          <a:extLst>
            <a:ext uri="{FF2B5EF4-FFF2-40B4-BE49-F238E27FC236}">
              <a16:creationId xmlns:a16="http://schemas.microsoft.com/office/drawing/2014/main" id="{098753D3-2052-477A-A9E6-4DE6A6322922}"/>
            </a:ext>
          </a:extLst>
        </xdr:cNvPr>
        <xdr:cNvCxnSpPr/>
      </xdr:nvCxnSpPr>
      <xdr:spPr>
        <a:xfrm flipV="1">
          <a:off x="31535473" y="12850026"/>
          <a:ext cx="376617" cy="1260"/>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85942</xdr:colOff>
      <xdr:row>157</xdr:row>
      <xdr:rowOff>56239</xdr:rowOff>
    </xdr:from>
    <xdr:to>
      <xdr:col>46</xdr:col>
      <xdr:colOff>60199</xdr:colOff>
      <xdr:row>158</xdr:row>
      <xdr:rowOff>102796</xdr:rowOff>
    </xdr:to>
    <xdr:sp macro="" textlink="">
      <xdr:nvSpPr>
        <xdr:cNvPr id="972" name="TextBox 971">
          <a:extLst>
            <a:ext uri="{FF2B5EF4-FFF2-40B4-BE49-F238E27FC236}">
              <a16:creationId xmlns:a16="http://schemas.microsoft.com/office/drawing/2014/main" id="{835826A5-8D14-4615-971A-143E713A9DEE}"/>
            </a:ext>
          </a:extLst>
        </xdr:cNvPr>
        <xdr:cNvSpPr txBox="1"/>
      </xdr:nvSpPr>
      <xdr:spPr>
        <a:xfrm>
          <a:off x="30470692" y="12848314"/>
          <a:ext cx="1498257" cy="218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CAN msg periodic</a:t>
          </a:r>
          <a:r>
            <a:rPr lang="en-US" sz="900" i="1" baseline="0">
              <a:solidFill>
                <a:srgbClr val="0000FF"/>
              </a:solidFill>
              <a:latin typeface="Arial" panose="020B0604020202020204" pitchFamily="34" charset="0"/>
              <a:cs typeface="Arial" panose="020B0604020202020204" pitchFamily="34" charset="0"/>
            </a:rPr>
            <a:t> 10ms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46</xdr:col>
      <xdr:colOff>65872</xdr:colOff>
      <xdr:row>160</xdr:row>
      <xdr:rowOff>124239</xdr:rowOff>
    </xdr:from>
    <xdr:to>
      <xdr:col>50</xdr:col>
      <xdr:colOff>187237</xdr:colOff>
      <xdr:row>165</xdr:row>
      <xdr:rowOff>65484</xdr:rowOff>
    </xdr:to>
    <xdr:grpSp>
      <xdr:nvGrpSpPr>
        <xdr:cNvPr id="978" name="Group 977">
          <a:extLst>
            <a:ext uri="{FF2B5EF4-FFF2-40B4-BE49-F238E27FC236}">
              <a16:creationId xmlns:a16="http://schemas.microsoft.com/office/drawing/2014/main" id="{6ECC11B1-79B7-45FF-B277-04CB43B9D8AF}"/>
            </a:ext>
          </a:extLst>
        </xdr:cNvPr>
        <xdr:cNvGrpSpPr/>
      </xdr:nvGrpSpPr>
      <xdr:grpSpPr>
        <a:xfrm>
          <a:off x="20601772" y="28203939"/>
          <a:ext cx="1675845" cy="802305"/>
          <a:chOff x="30018007" y="12686574"/>
          <a:chExt cx="1637829" cy="763574"/>
        </a:xfrm>
      </xdr:grpSpPr>
      <xdr:sp macro="" textlink="">
        <xdr:nvSpPr>
          <xdr:cNvPr id="981" name="Oval 980">
            <a:extLst>
              <a:ext uri="{FF2B5EF4-FFF2-40B4-BE49-F238E27FC236}">
                <a16:creationId xmlns:a16="http://schemas.microsoft.com/office/drawing/2014/main" id="{FC288E55-0B23-4575-8CBB-A8A838EC0F99}"/>
              </a:ext>
            </a:extLst>
          </xdr:cNvPr>
          <xdr:cNvSpPr/>
        </xdr:nvSpPr>
        <xdr:spPr>
          <a:xfrm>
            <a:off x="30018007" y="12686574"/>
            <a:ext cx="165283" cy="763574"/>
          </a:xfrm>
          <a:prstGeom prst="ellipse">
            <a:avLst/>
          </a:prstGeom>
          <a:noFill/>
          <a:ln w="19050">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987" name="Callout: Line 986">
            <a:extLst>
              <a:ext uri="{FF2B5EF4-FFF2-40B4-BE49-F238E27FC236}">
                <a16:creationId xmlns:a16="http://schemas.microsoft.com/office/drawing/2014/main" id="{BCB345F3-3258-425E-B083-13C8B5A5AB72}"/>
              </a:ext>
            </a:extLst>
          </xdr:cNvPr>
          <xdr:cNvSpPr/>
        </xdr:nvSpPr>
        <xdr:spPr>
          <a:xfrm>
            <a:off x="30424483" y="12950173"/>
            <a:ext cx="1231353" cy="379453"/>
          </a:xfrm>
          <a:prstGeom prst="borderCallout1">
            <a:avLst>
              <a:gd name="adj1" fmla="val 48266"/>
              <a:gd name="adj2" fmla="val -604"/>
              <a:gd name="adj3" fmla="val 6342"/>
              <a:gd name="adj4" fmla="val -14745"/>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at T0</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42</xdr:col>
      <xdr:colOff>93219</xdr:colOff>
      <xdr:row>140</xdr:row>
      <xdr:rowOff>1299</xdr:rowOff>
    </xdr:from>
    <xdr:to>
      <xdr:col>42</xdr:col>
      <xdr:colOff>97972</xdr:colOff>
      <xdr:row>167</xdr:row>
      <xdr:rowOff>121466</xdr:rowOff>
    </xdr:to>
    <xdr:cxnSp macro="">
      <xdr:nvCxnSpPr>
        <xdr:cNvPr id="1022" name="Straight Connector 1021">
          <a:extLst>
            <a:ext uri="{FF2B5EF4-FFF2-40B4-BE49-F238E27FC236}">
              <a16:creationId xmlns:a16="http://schemas.microsoft.com/office/drawing/2014/main" id="{79C50798-A86A-449C-9682-824994C3938E}"/>
            </a:ext>
          </a:extLst>
        </xdr:cNvPr>
        <xdr:cNvCxnSpPr/>
      </xdr:nvCxnSpPr>
      <xdr:spPr>
        <a:xfrm>
          <a:off x="18972890" y="24116358"/>
          <a:ext cx="4753" cy="4889390"/>
        </a:xfrm>
        <a:prstGeom prst="line">
          <a:avLst/>
        </a:prstGeom>
        <a:ln w="28575">
          <a:solidFill>
            <a:srgbClr val="FFC000"/>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146539</xdr:colOff>
      <xdr:row>152</xdr:row>
      <xdr:rowOff>70403</xdr:rowOff>
    </xdr:from>
    <xdr:to>
      <xdr:col>42</xdr:col>
      <xdr:colOff>117231</xdr:colOff>
      <xdr:row>156</xdr:row>
      <xdr:rowOff>123602</xdr:rowOff>
    </xdr:to>
    <xdr:sp macro="" textlink="">
      <xdr:nvSpPr>
        <xdr:cNvPr id="7" name="Lightning Bolt 6">
          <a:extLst>
            <a:ext uri="{FF2B5EF4-FFF2-40B4-BE49-F238E27FC236}">
              <a16:creationId xmlns:a16="http://schemas.microsoft.com/office/drawing/2014/main" id="{9719CBB3-4A2F-4625-8CE3-254D029E1729}"/>
            </a:ext>
          </a:extLst>
        </xdr:cNvPr>
        <xdr:cNvSpPr/>
      </xdr:nvSpPr>
      <xdr:spPr>
        <a:xfrm>
          <a:off x="18343430" y="25812751"/>
          <a:ext cx="351692" cy="724090"/>
        </a:xfrm>
        <a:prstGeom prst="lightningBol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347589</xdr:colOff>
      <xdr:row>151</xdr:row>
      <xdr:rowOff>123386</xdr:rowOff>
    </xdr:from>
    <xdr:to>
      <xdr:col>43</xdr:col>
      <xdr:colOff>120455</xdr:colOff>
      <xdr:row>154</xdr:row>
      <xdr:rowOff>156064</xdr:rowOff>
    </xdr:to>
    <xdr:sp macro="" textlink="">
      <xdr:nvSpPr>
        <xdr:cNvPr id="9" name="TextBox 8">
          <a:extLst>
            <a:ext uri="{FF2B5EF4-FFF2-40B4-BE49-F238E27FC236}">
              <a16:creationId xmlns:a16="http://schemas.microsoft.com/office/drawing/2014/main" id="{2E687ACD-1270-46F9-BB1E-5B80BFCBA0D9}"/>
            </a:ext>
          </a:extLst>
        </xdr:cNvPr>
        <xdr:cNvSpPr txBox="1"/>
      </xdr:nvSpPr>
      <xdr:spPr>
        <a:xfrm>
          <a:off x="17401149" y="25581806"/>
          <a:ext cx="1677866" cy="512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Arial" panose="020B0604020202020204" pitchFamily="34" charset="0"/>
              <a:cs typeface="Arial" panose="020B0604020202020204" pitchFamily="34" charset="0"/>
            </a:rPr>
            <a:t>Trigger</a:t>
          </a:r>
          <a:r>
            <a:rPr lang="en-US" sz="1100" b="1" baseline="0">
              <a:latin typeface="Arial" panose="020B0604020202020204" pitchFamily="34" charset="0"/>
              <a:cs typeface="Arial" panose="020B0604020202020204" pitchFamily="34" charset="0"/>
            </a:rPr>
            <a:t> crash </a:t>
          </a:r>
        </a:p>
        <a:p>
          <a:r>
            <a:rPr lang="en-US" sz="1100" b="1" baseline="0">
              <a:latin typeface="Arial" panose="020B0604020202020204" pitchFamily="34" charset="0"/>
              <a:cs typeface="Arial" panose="020B0604020202020204" pitchFamily="34" charset="0"/>
            </a:rPr>
            <a:t>(MSG 7 send to CAN)</a:t>
          </a:r>
          <a:endParaRPr lang="en-US" sz="1100" b="1">
            <a:latin typeface="Arial" panose="020B0604020202020204" pitchFamily="34" charset="0"/>
            <a:cs typeface="Arial" panose="020B0604020202020204" pitchFamily="34" charset="0"/>
          </a:endParaRPr>
        </a:p>
      </xdr:txBody>
    </xdr:sp>
    <xdr:clientData/>
  </xdr:twoCellAnchor>
  <xdr:twoCellAnchor>
    <xdr:from>
      <xdr:col>29</xdr:col>
      <xdr:colOff>372717</xdr:colOff>
      <xdr:row>149</xdr:row>
      <xdr:rowOff>110799</xdr:rowOff>
    </xdr:from>
    <xdr:to>
      <xdr:col>46</xdr:col>
      <xdr:colOff>97535</xdr:colOff>
      <xdr:row>165</xdr:row>
      <xdr:rowOff>71462</xdr:rowOff>
    </xdr:to>
    <xdr:grpSp>
      <xdr:nvGrpSpPr>
        <xdr:cNvPr id="975" name="Group 974">
          <a:extLst>
            <a:ext uri="{FF2B5EF4-FFF2-40B4-BE49-F238E27FC236}">
              <a16:creationId xmlns:a16="http://schemas.microsoft.com/office/drawing/2014/main" id="{F4275FB4-F8A4-4F7D-A0EC-664524E33997}"/>
            </a:ext>
          </a:extLst>
        </xdr:cNvPr>
        <xdr:cNvGrpSpPr/>
      </xdr:nvGrpSpPr>
      <xdr:grpSpPr>
        <a:xfrm>
          <a:off x="14302077" y="26300739"/>
          <a:ext cx="6331358" cy="2711483"/>
          <a:chOff x="24052038" y="11892961"/>
          <a:chExt cx="6201149" cy="2574249"/>
        </a:xfrm>
      </xdr:grpSpPr>
      <xdr:sp macro="" textlink="">
        <xdr:nvSpPr>
          <xdr:cNvPr id="996" name="Oval 995">
            <a:extLst>
              <a:ext uri="{FF2B5EF4-FFF2-40B4-BE49-F238E27FC236}">
                <a16:creationId xmlns:a16="http://schemas.microsoft.com/office/drawing/2014/main" id="{B8140DF1-62D9-4D5C-BA2B-F9A99154A39F}"/>
              </a:ext>
            </a:extLst>
          </xdr:cNvPr>
          <xdr:cNvSpPr/>
        </xdr:nvSpPr>
        <xdr:spPr>
          <a:xfrm>
            <a:off x="30050869" y="12200323"/>
            <a:ext cx="202318" cy="931987"/>
          </a:xfrm>
          <a:prstGeom prst="ellipse">
            <a:avLst/>
          </a:prstGeom>
          <a:noFill/>
          <a:ln w="19050">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1001" name="Callout: Line 1000">
            <a:extLst>
              <a:ext uri="{FF2B5EF4-FFF2-40B4-BE49-F238E27FC236}">
                <a16:creationId xmlns:a16="http://schemas.microsoft.com/office/drawing/2014/main" id="{CE2F6E86-6677-495D-ADC3-8D1FFFA3C4C0}"/>
              </a:ext>
            </a:extLst>
          </xdr:cNvPr>
          <xdr:cNvSpPr/>
        </xdr:nvSpPr>
        <xdr:spPr>
          <a:xfrm>
            <a:off x="28377912" y="11892961"/>
            <a:ext cx="1405428" cy="379453"/>
          </a:xfrm>
          <a:prstGeom prst="borderCallout1">
            <a:avLst>
              <a:gd name="adj1" fmla="val 56266"/>
              <a:gd name="adj2" fmla="val 101025"/>
              <a:gd name="adj3" fmla="val 95675"/>
              <a:gd name="adj4" fmla="val 124106"/>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CAN signal value at</a:t>
            </a:r>
            <a:r>
              <a:rPr lang="en-US" sz="900" baseline="0">
                <a:solidFill>
                  <a:srgbClr val="008000"/>
                </a:solidFill>
                <a:latin typeface="Arial" panose="020B0604020202020204" pitchFamily="34" charset="0"/>
                <a:cs typeface="Arial" panose="020B0604020202020204" pitchFamily="34" charset="0"/>
              </a:rPr>
              <a:t> T0</a:t>
            </a:r>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968" name="Oval 967">
            <a:extLst>
              <a:ext uri="{FF2B5EF4-FFF2-40B4-BE49-F238E27FC236}">
                <a16:creationId xmlns:a16="http://schemas.microsoft.com/office/drawing/2014/main" id="{CBFC04BD-FBE1-4773-9DB2-A3A9ED1DA0C4}"/>
              </a:ext>
            </a:extLst>
          </xdr:cNvPr>
          <xdr:cNvSpPr/>
        </xdr:nvSpPr>
        <xdr:spPr>
          <a:xfrm>
            <a:off x="27009092" y="12709384"/>
            <a:ext cx="185795" cy="436077"/>
          </a:xfrm>
          <a:prstGeom prst="ellipse">
            <a:avLst/>
          </a:prstGeom>
          <a:noFill/>
          <a:ln w="19050">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969" name="Callout: Line 968">
            <a:extLst>
              <a:ext uri="{FF2B5EF4-FFF2-40B4-BE49-F238E27FC236}">
                <a16:creationId xmlns:a16="http://schemas.microsoft.com/office/drawing/2014/main" id="{1FF9BD7E-BE44-4BB7-A0B9-42FB3FAE89EC}"/>
              </a:ext>
            </a:extLst>
          </xdr:cNvPr>
          <xdr:cNvSpPr/>
        </xdr:nvSpPr>
        <xdr:spPr>
          <a:xfrm>
            <a:off x="25313272" y="12122672"/>
            <a:ext cx="1405428" cy="379453"/>
          </a:xfrm>
          <a:prstGeom prst="borderCallout1">
            <a:avLst>
              <a:gd name="adj1" fmla="val 56266"/>
              <a:gd name="adj2" fmla="val 101025"/>
              <a:gd name="adj3" fmla="val 174301"/>
              <a:gd name="adj4" fmla="val 121938"/>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Start</a:t>
            </a:r>
            <a:r>
              <a:rPr lang="en-US" sz="900" baseline="0">
                <a:solidFill>
                  <a:srgbClr val="008000"/>
                </a:solidFill>
                <a:latin typeface="Arial" panose="020B0604020202020204" pitchFamily="34" charset="0"/>
                <a:cs typeface="Arial" panose="020B0604020202020204" pitchFamily="34" charset="0"/>
              </a:rPr>
              <a:t> set increase CAN signal value.</a:t>
            </a:r>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1012" name="Oval 1011">
            <a:extLst>
              <a:ext uri="{FF2B5EF4-FFF2-40B4-BE49-F238E27FC236}">
                <a16:creationId xmlns:a16="http://schemas.microsoft.com/office/drawing/2014/main" id="{1B8BA4E9-BB65-4AEA-9D35-1BA0BF31F2EA}"/>
              </a:ext>
            </a:extLst>
          </xdr:cNvPr>
          <xdr:cNvSpPr/>
        </xdr:nvSpPr>
        <xdr:spPr>
          <a:xfrm>
            <a:off x="29170619" y="13734091"/>
            <a:ext cx="189998" cy="733119"/>
          </a:xfrm>
          <a:prstGeom prst="ellipse">
            <a:avLst/>
          </a:prstGeom>
          <a:noFill/>
          <a:ln w="19050">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1013" name="Callout: Line 1012">
            <a:extLst>
              <a:ext uri="{FF2B5EF4-FFF2-40B4-BE49-F238E27FC236}">
                <a16:creationId xmlns:a16="http://schemas.microsoft.com/office/drawing/2014/main" id="{0EF81217-14A4-4E9E-B978-565A373E4124}"/>
              </a:ext>
            </a:extLst>
          </xdr:cNvPr>
          <xdr:cNvSpPr/>
        </xdr:nvSpPr>
        <xdr:spPr>
          <a:xfrm>
            <a:off x="27541054" y="13848069"/>
            <a:ext cx="1405428" cy="226353"/>
          </a:xfrm>
          <a:prstGeom prst="borderCallout1">
            <a:avLst>
              <a:gd name="adj1" fmla="val 47923"/>
              <a:gd name="adj2" fmla="val 99846"/>
              <a:gd name="adj3" fmla="val 65839"/>
              <a:gd name="adj4" fmla="val 114867"/>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baseline="0">
                <a:solidFill>
                  <a:srgbClr val="008000"/>
                </a:solidFill>
                <a:latin typeface="Arial" panose="020B0604020202020204" pitchFamily="34" charset="0"/>
                <a:cs typeface="Arial" panose="020B0604020202020204" pitchFamily="34" charset="0"/>
              </a:rPr>
              <a:t>EDR Last sample data.</a:t>
            </a:r>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1015" name="Oval 1014">
            <a:extLst>
              <a:ext uri="{FF2B5EF4-FFF2-40B4-BE49-F238E27FC236}">
                <a16:creationId xmlns:a16="http://schemas.microsoft.com/office/drawing/2014/main" id="{5E683694-D122-42BD-9DC6-86DD27853BF8}"/>
              </a:ext>
            </a:extLst>
          </xdr:cNvPr>
          <xdr:cNvSpPr/>
        </xdr:nvSpPr>
        <xdr:spPr>
          <a:xfrm>
            <a:off x="25361033" y="14082333"/>
            <a:ext cx="123745" cy="376960"/>
          </a:xfrm>
          <a:prstGeom prst="ellipse">
            <a:avLst/>
          </a:prstGeom>
          <a:noFill/>
          <a:ln w="19050">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1016" name="Callout: Line 1015">
            <a:extLst>
              <a:ext uri="{FF2B5EF4-FFF2-40B4-BE49-F238E27FC236}">
                <a16:creationId xmlns:a16="http://schemas.microsoft.com/office/drawing/2014/main" id="{66B458F8-955E-4758-853D-A5734A7A5BCD}"/>
              </a:ext>
            </a:extLst>
          </xdr:cNvPr>
          <xdr:cNvSpPr/>
        </xdr:nvSpPr>
        <xdr:spPr>
          <a:xfrm>
            <a:off x="24052038" y="13947786"/>
            <a:ext cx="1073297" cy="364076"/>
          </a:xfrm>
          <a:prstGeom prst="borderCallout1">
            <a:avLst>
              <a:gd name="adj1" fmla="val 47923"/>
              <a:gd name="adj2" fmla="val 99846"/>
              <a:gd name="adj3" fmla="val 72361"/>
              <a:gd name="adj4" fmla="val 118725"/>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baseline="0">
                <a:solidFill>
                  <a:srgbClr val="008000"/>
                </a:solidFill>
                <a:latin typeface="Arial" panose="020B0604020202020204" pitchFamily="34" charset="0"/>
                <a:cs typeface="Arial" panose="020B0604020202020204" pitchFamily="34" charset="0"/>
              </a:rPr>
              <a:t>EDR sample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39</xdr:col>
      <xdr:colOff>241921</xdr:colOff>
      <xdr:row>167</xdr:row>
      <xdr:rowOff>15648</xdr:rowOff>
    </xdr:from>
    <xdr:to>
      <xdr:col>43</xdr:col>
      <xdr:colOff>175285</xdr:colOff>
      <xdr:row>168</xdr:row>
      <xdr:rowOff>91169</xdr:rowOff>
    </xdr:to>
    <xdr:sp macro="" textlink="">
      <xdr:nvSpPr>
        <xdr:cNvPr id="1008" name="TextBox 1007">
          <a:extLst>
            <a:ext uri="{FF2B5EF4-FFF2-40B4-BE49-F238E27FC236}">
              <a16:creationId xmlns:a16="http://schemas.microsoft.com/office/drawing/2014/main" id="{DED894A5-F861-419E-A143-37AB07777D7E}"/>
            </a:ext>
          </a:extLst>
        </xdr:cNvPr>
        <xdr:cNvSpPr txBox="1"/>
      </xdr:nvSpPr>
      <xdr:spPr>
        <a:xfrm>
          <a:off x="17676812" y="28350452"/>
          <a:ext cx="1457364" cy="24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Delta</a:t>
          </a:r>
          <a:r>
            <a:rPr lang="en-US" sz="900" i="1" baseline="0">
              <a:solidFill>
                <a:srgbClr val="0000FF"/>
              </a:solidFill>
              <a:latin typeface="Arial" panose="020B0604020202020204" pitchFamily="34" charset="0"/>
              <a:cs typeface="Arial" panose="020B0604020202020204" pitchFamily="34" charset="0"/>
            </a:rPr>
            <a:t> T = 150ms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33</xdr:col>
      <xdr:colOff>215348</xdr:colOff>
      <xdr:row>140</xdr:row>
      <xdr:rowOff>71539</xdr:rowOff>
    </xdr:from>
    <xdr:to>
      <xdr:col>46</xdr:col>
      <xdr:colOff>209550</xdr:colOff>
      <xdr:row>169</xdr:row>
      <xdr:rowOff>66261</xdr:rowOff>
    </xdr:to>
    <xdr:grpSp>
      <xdr:nvGrpSpPr>
        <xdr:cNvPr id="12" name="Group 11">
          <a:extLst>
            <a:ext uri="{FF2B5EF4-FFF2-40B4-BE49-F238E27FC236}">
              <a16:creationId xmlns:a16="http://schemas.microsoft.com/office/drawing/2014/main" id="{35116F31-DC65-4FB1-AE3F-4AE7F5258C9F}"/>
            </a:ext>
          </a:extLst>
        </xdr:cNvPr>
        <xdr:cNvGrpSpPr/>
      </xdr:nvGrpSpPr>
      <xdr:grpSpPr>
        <a:xfrm>
          <a:off x="15699188" y="24684139"/>
          <a:ext cx="5046262" cy="5031542"/>
          <a:chOff x="15364239" y="23751517"/>
          <a:chExt cx="4947202" cy="4624490"/>
        </a:xfrm>
      </xdr:grpSpPr>
      <xdr:cxnSp macro="">
        <xdr:nvCxnSpPr>
          <xdr:cNvPr id="966" name="Straight Connector 965">
            <a:extLst>
              <a:ext uri="{FF2B5EF4-FFF2-40B4-BE49-F238E27FC236}">
                <a16:creationId xmlns:a16="http://schemas.microsoft.com/office/drawing/2014/main" id="{7D8E01B8-5ED5-4FE6-80F8-5FA875085FE0}"/>
              </a:ext>
            </a:extLst>
          </xdr:cNvPr>
          <xdr:cNvCxnSpPr/>
        </xdr:nvCxnSpPr>
        <xdr:spPr>
          <a:xfrm>
            <a:off x="20263737" y="23751517"/>
            <a:ext cx="658" cy="4611037"/>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xnSp macro="">
        <xdr:nvCxnSpPr>
          <xdr:cNvPr id="1007" name="Straight Connector 1006">
            <a:extLst>
              <a:ext uri="{FF2B5EF4-FFF2-40B4-BE49-F238E27FC236}">
                <a16:creationId xmlns:a16="http://schemas.microsoft.com/office/drawing/2014/main" id="{60E8C7A5-21C9-4A4D-AC8B-45D892EE27B1}"/>
              </a:ext>
            </a:extLst>
          </xdr:cNvPr>
          <xdr:cNvCxnSpPr/>
        </xdr:nvCxnSpPr>
        <xdr:spPr>
          <a:xfrm>
            <a:off x="17039114" y="23760936"/>
            <a:ext cx="23518" cy="4615071"/>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xnSp macro="">
        <xdr:nvCxnSpPr>
          <xdr:cNvPr id="1009" name="Straight Arrow Connector 1008">
            <a:extLst>
              <a:ext uri="{FF2B5EF4-FFF2-40B4-BE49-F238E27FC236}">
                <a16:creationId xmlns:a16="http://schemas.microsoft.com/office/drawing/2014/main" id="{E3919414-A1CD-487C-9136-D772FA358C5D}"/>
              </a:ext>
            </a:extLst>
          </xdr:cNvPr>
          <xdr:cNvCxnSpPr/>
        </xdr:nvCxnSpPr>
        <xdr:spPr>
          <a:xfrm>
            <a:off x="17053891" y="28191350"/>
            <a:ext cx="3257550" cy="1905"/>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73" name="Straight Arrow Connector 972">
            <a:extLst>
              <a:ext uri="{FF2B5EF4-FFF2-40B4-BE49-F238E27FC236}">
                <a16:creationId xmlns:a16="http://schemas.microsoft.com/office/drawing/2014/main" id="{E22D2757-F75D-4DAC-87A7-11171A7B9F06}"/>
              </a:ext>
            </a:extLst>
          </xdr:cNvPr>
          <xdr:cNvCxnSpPr/>
        </xdr:nvCxnSpPr>
        <xdr:spPr>
          <a:xfrm>
            <a:off x="15364239" y="27862489"/>
            <a:ext cx="3837332" cy="1197"/>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18" name="Straight Arrow Connector 1017">
            <a:extLst>
              <a:ext uri="{FF2B5EF4-FFF2-40B4-BE49-F238E27FC236}">
                <a16:creationId xmlns:a16="http://schemas.microsoft.com/office/drawing/2014/main" id="{00AFA165-139B-43F4-9EF1-D48BFED5E11E}"/>
              </a:ext>
            </a:extLst>
          </xdr:cNvPr>
          <xdr:cNvCxnSpPr/>
        </xdr:nvCxnSpPr>
        <xdr:spPr>
          <a:xfrm flipV="1">
            <a:off x="19207370" y="27854819"/>
            <a:ext cx="1060173" cy="6957"/>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52</xdr:col>
      <xdr:colOff>8282</xdr:colOff>
      <xdr:row>157</xdr:row>
      <xdr:rowOff>82494</xdr:rowOff>
    </xdr:from>
    <xdr:to>
      <xdr:col>63</xdr:col>
      <xdr:colOff>100853</xdr:colOff>
      <xdr:row>168</xdr:row>
      <xdr:rowOff>165652</xdr:rowOff>
    </xdr:to>
    <xdr:sp macro="" textlink="">
      <xdr:nvSpPr>
        <xdr:cNvPr id="11" name="TextBox 10">
          <a:extLst>
            <a:ext uri="{FF2B5EF4-FFF2-40B4-BE49-F238E27FC236}">
              <a16:creationId xmlns:a16="http://schemas.microsoft.com/office/drawing/2014/main" id="{147102B6-DF9F-452A-A8A4-119234F623F9}"/>
            </a:ext>
          </a:extLst>
        </xdr:cNvPr>
        <xdr:cNvSpPr txBox="1"/>
      </xdr:nvSpPr>
      <xdr:spPr>
        <a:xfrm>
          <a:off x="22386429" y="25990494"/>
          <a:ext cx="4283571" cy="1943334"/>
        </a:xfrm>
        <a:prstGeom prst="rect">
          <a:avLst/>
        </a:prstGeom>
        <a:solidFill>
          <a:schemeClr val="lt1"/>
        </a:solidFill>
        <a:ln w="9525" cmpd="sng">
          <a:solidFill>
            <a:srgbClr val="0707F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rial" panose="020B0604020202020204" pitchFamily="34" charset="0"/>
              <a:cs typeface="Arial" panose="020B0604020202020204" pitchFamily="34" charset="0"/>
            </a:rPr>
            <a:t>Compare Last EDR sample (</a:t>
          </a:r>
          <a:r>
            <a:rPr lang="en-US" sz="1100" b="1">
              <a:latin typeface="Arial" panose="020B0604020202020204" pitchFamily="34" charset="0"/>
              <a:cs typeface="Arial" panose="020B0604020202020204" pitchFamily="34" charset="0"/>
            </a:rPr>
            <a:t>A</a:t>
          </a:r>
          <a:r>
            <a:rPr lang="en-US" sz="1100">
              <a:latin typeface="Arial" panose="020B0604020202020204" pitchFamily="34" charset="0"/>
              <a:cs typeface="Arial" panose="020B0604020202020204" pitchFamily="34" charset="0"/>
            </a:rPr>
            <a:t>)</a:t>
          </a:r>
          <a:r>
            <a:rPr lang="en-US" sz="1100" baseline="0">
              <a:latin typeface="Arial" panose="020B0604020202020204" pitchFamily="34" charset="0"/>
              <a:cs typeface="Arial" panose="020B0604020202020204" pitchFamily="34" charset="0"/>
            </a:rPr>
            <a:t> with CAN signal value at time MSG 7 + T0 (</a:t>
          </a:r>
          <a:r>
            <a:rPr lang="en-US" sz="1100" b="1" baseline="0">
              <a:latin typeface="Arial" panose="020B0604020202020204" pitchFamily="34" charset="0"/>
              <a:cs typeface="Arial" panose="020B0604020202020204" pitchFamily="34" charset="0"/>
            </a:rPr>
            <a:t>B</a:t>
          </a:r>
          <a:r>
            <a:rPr lang="en-US" sz="1100" baseline="0">
              <a:latin typeface="Arial" panose="020B0604020202020204" pitchFamily="34" charset="0"/>
              <a:cs typeface="Arial" panose="020B0604020202020204" pitchFamily="34" charset="0"/>
            </a:rPr>
            <a:t>)</a:t>
          </a:r>
        </a:p>
        <a:p>
          <a:endParaRPr lang="en-US" sz="1100" baseline="0">
            <a:latin typeface="Arial" panose="020B0604020202020204" pitchFamily="34" charset="0"/>
            <a:cs typeface="Arial" panose="020B0604020202020204" pitchFamily="34" charset="0"/>
          </a:endParaRPr>
        </a:p>
        <a:p>
          <a:r>
            <a:rPr lang="en-US" sz="1100" baseline="0">
              <a:latin typeface="Arial" panose="020B0604020202020204" pitchFamily="34" charset="0"/>
              <a:cs typeface="Arial" panose="020B0604020202020204" pitchFamily="34" charset="0"/>
            </a:rPr>
            <a:t>if </a:t>
          </a:r>
          <a:r>
            <a:rPr lang="en-US" sz="1100" b="1" baseline="0">
              <a:latin typeface="Arial" panose="020B0604020202020204" pitchFamily="34" charset="0"/>
              <a:cs typeface="Arial" panose="020B0604020202020204" pitchFamily="34" charset="0"/>
            </a:rPr>
            <a:t>((A=!B) and </a:t>
          </a:r>
          <a:r>
            <a:rPr lang="en-US" sz="1100" b="1" baseline="0">
              <a:solidFill>
                <a:schemeClr val="dk1"/>
              </a:solidFill>
              <a:effectLst/>
              <a:latin typeface="Arial" panose="020B0604020202020204" pitchFamily="34" charset="0"/>
              <a:ea typeface="+mn-ea"/>
              <a:cs typeface="Arial" panose="020B0604020202020204" pitchFamily="34" charset="0"/>
            </a:rPr>
            <a:t>(A=C)) </a:t>
          </a:r>
          <a:r>
            <a:rPr lang="en-US" sz="1100" baseline="0">
              <a:latin typeface="Arial" panose="020B0604020202020204" pitchFamily="34" charset="0"/>
              <a:cs typeface="Arial" panose="020B0604020202020204" pitchFamily="34" charset="0"/>
            </a:rPr>
            <a:t>{ Compare </a:t>
          </a:r>
          <a:r>
            <a:rPr lang="en-US" sz="1100" b="1" baseline="0">
              <a:latin typeface="Arial" panose="020B0604020202020204" pitchFamily="34" charset="0"/>
              <a:cs typeface="Arial" panose="020B0604020202020204" pitchFamily="34" charset="0"/>
            </a:rPr>
            <a:t>A</a:t>
          </a:r>
          <a:r>
            <a:rPr lang="en-US" sz="1100" baseline="0">
              <a:latin typeface="Arial" panose="020B0604020202020204" pitchFamily="34" charset="0"/>
              <a:cs typeface="Arial" panose="020B0604020202020204" pitchFamily="34" charset="0"/>
            </a:rPr>
            <a:t> to previous CAN signal value to find out which value on CAN use to sample for </a:t>
          </a:r>
          <a:r>
            <a:rPr lang="en-US" sz="1100" b="1" baseline="0">
              <a:latin typeface="Arial" panose="020B0604020202020204" pitchFamily="34" charset="0"/>
              <a:cs typeface="Arial" panose="020B0604020202020204" pitchFamily="34" charset="0"/>
            </a:rPr>
            <a:t>A</a:t>
          </a:r>
          <a:r>
            <a:rPr lang="en-US" sz="1100" baseline="0">
              <a:latin typeface="Arial" panose="020B0604020202020204" pitchFamily="34" charset="0"/>
              <a:cs typeface="Arial" panose="020B0604020202020204" pitchFamily="34" charset="0"/>
            </a:rPr>
            <a:t> (</a:t>
          </a:r>
          <a:r>
            <a:rPr lang="en-US" sz="1100" b="1" baseline="0">
              <a:latin typeface="Arial" panose="020B0604020202020204" pitchFamily="34" charset="0"/>
              <a:cs typeface="Arial" panose="020B0604020202020204" pitchFamily="34" charset="0"/>
            </a:rPr>
            <a:t>C</a:t>
          </a:r>
          <a:r>
            <a:rPr lang="en-US" sz="1100" baseline="0">
              <a:latin typeface="Arial" panose="020B0604020202020204" pitchFamily="34" charset="0"/>
              <a:cs typeface="Arial" panose="020B0604020202020204" pitchFamily="34" charset="0"/>
            </a:rPr>
            <a:t>), if time from (</a:t>
          </a:r>
          <a:r>
            <a:rPr lang="en-US" sz="1100" b="1" baseline="0">
              <a:latin typeface="Arial" panose="020B0604020202020204" pitchFamily="34" charset="0"/>
              <a:cs typeface="Arial" panose="020B0604020202020204" pitchFamily="34" charset="0"/>
            </a:rPr>
            <a:t>C</a:t>
          </a:r>
          <a:r>
            <a:rPr lang="en-US" sz="1100" baseline="0">
              <a:latin typeface="Arial" panose="020B0604020202020204" pitchFamily="34" charset="0"/>
              <a:cs typeface="Arial" panose="020B0604020202020204" pitchFamily="34" charset="0"/>
            </a:rPr>
            <a:t>) to T0 &lt; 100, than sampling data is correct. }</a:t>
          </a:r>
        </a:p>
        <a:p>
          <a:endParaRPr lang="en-US" sz="1100" baseline="0">
            <a:solidFill>
              <a:schemeClr val="dk1"/>
            </a:solidFill>
            <a:effectLst/>
            <a:latin typeface="Arial" panose="020B0604020202020204" pitchFamily="34" charset="0"/>
            <a:ea typeface="+mn-ea"/>
            <a:cs typeface="Arial" panose="020B0604020202020204" pitchFamily="34" charset="0"/>
          </a:endParaRPr>
        </a:p>
        <a:p>
          <a:r>
            <a:rPr lang="en-US" sz="1100" baseline="0">
              <a:solidFill>
                <a:schemeClr val="dk1"/>
              </a:solidFill>
              <a:effectLst/>
              <a:latin typeface="Arial" panose="020B0604020202020204" pitchFamily="34" charset="0"/>
              <a:ea typeface="+mn-ea"/>
              <a:cs typeface="Arial" panose="020B0604020202020204" pitchFamily="34" charset="0"/>
            </a:rPr>
            <a:t>if </a:t>
          </a:r>
          <a:r>
            <a:rPr lang="en-US" sz="1100" b="1" baseline="0">
              <a:solidFill>
                <a:schemeClr val="dk1"/>
              </a:solidFill>
              <a:effectLst/>
              <a:latin typeface="Arial" panose="020B0604020202020204" pitchFamily="34" charset="0"/>
              <a:ea typeface="+mn-ea"/>
              <a:cs typeface="Arial" panose="020B0604020202020204" pitchFamily="34" charset="0"/>
            </a:rPr>
            <a:t>(A=B) </a:t>
          </a:r>
          <a:r>
            <a:rPr lang="en-US" sz="1100" baseline="0">
              <a:solidFill>
                <a:schemeClr val="dk1"/>
              </a:solidFill>
              <a:effectLst/>
              <a:latin typeface="Arial" panose="020B0604020202020204" pitchFamily="34" charset="0"/>
              <a:ea typeface="+mn-ea"/>
              <a:cs typeface="Arial" panose="020B0604020202020204" pitchFamily="34" charset="0"/>
            </a:rPr>
            <a:t>{ calculate time between sample at </a:t>
          </a:r>
          <a:r>
            <a:rPr lang="en-US" sz="1100" b="1" baseline="0">
              <a:solidFill>
                <a:schemeClr val="dk1"/>
              </a:solidFill>
              <a:effectLst/>
              <a:latin typeface="Arial" panose="020B0604020202020204" pitchFamily="34" charset="0"/>
              <a:ea typeface="+mn-ea"/>
              <a:cs typeface="Arial" panose="020B0604020202020204" pitchFamily="34" charset="0"/>
            </a:rPr>
            <a:t>D</a:t>
          </a:r>
          <a:r>
            <a:rPr lang="en-US" sz="1100" baseline="0">
              <a:solidFill>
                <a:schemeClr val="dk1"/>
              </a:solidFill>
              <a:effectLst/>
              <a:latin typeface="Arial" panose="020B0604020202020204" pitchFamily="34" charset="0"/>
              <a:ea typeface="+mn-ea"/>
              <a:cs typeface="Arial" panose="020B0604020202020204" pitchFamily="34" charset="0"/>
            </a:rPr>
            <a:t> and </a:t>
          </a:r>
          <a:r>
            <a:rPr lang="en-US" sz="1100" b="1" baseline="0">
              <a:solidFill>
                <a:schemeClr val="dk1"/>
              </a:solidFill>
              <a:effectLst/>
              <a:latin typeface="Arial" panose="020B0604020202020204" pitchFamily="34" charset="0"/>
              <a:ea typeface="+mn-ea"/>
              <a:cs typeface="Arial" panose="020B0604020202020204" pitchFamily="34" charset="0"/>
            </a:rPr>
            <a:t>A</a:t>
          </a:r>
          <a:r>
            <a:rPr lang="en-US" sz="1100" baseline="0">
              <a:solidFill>
                <a:schemeClr val="dk1"/>
              </a:solidFill>
              <a:effectLst/>
              <a:latin typeface="Arial" panose="020B0604020202020204" pitchFamily="34" charset="0"/>
              <a:ea typeface="+mn-ea"/>
              <a:cs typeface="Arial" panose="020B0604020202020204" pitchFamily="34" charset="0"/>
            </a:rPr>
            <a:t> base on CAN trace timing reference system. If time from CAN signal value capture for EDR sample </a:t>
          </a:r>
          <a:r>
            <a:rPr lang="en-US" sz="1100" b="1" baseline="0">
              <a:solidFill>
                <a:schemeClr val="dk1"/>
              </a:solidFill>
              <a:effectLst/>
              <a:latin typeface="Arial" panose="020B0604020202020204" pitchFamily="34" charset="0"/>
              <a:ea typeface="+mn-ea"/>
              <a:cs typeface="Arial" panose="020B0604020202020204" pitchFamily="34" charset="0"/>
            </a:rPr>
            <a:t>D</a:t>
          </a:r>
          <a:r>
            <a:rPr lang="en-US" sz="1100" baseline="0">
              <a:solidFill>
                <a:schemeClr val="dk1"/>
              </a:solidFill>
              <a:effectLst/>
              <a:latin typeface="Arial" panose="020B0604020202020204" pitchFamily="34" charset="0"/>
              <a:ea typeface="+mn-ea"/>
              <a:cs typeface="Arial" panose="020B0604020202020204" pitchFamily="34" charset="0"/>
            </a:rPr>
            <a:t> to </a:t>
          </a:r>
          <a:r>
            <a:rPr lang="en-US" sz="1100" b="1" baseline="0">
              <a:solidFill>
                <a:schemeClr val="dk1"/>
              </a:solidFill>
              <a:effectLst/>
              <a:latin typeface="Arial" panose="020B0604020202020204" pitchFamily="34" charset="0"/>
              <a:ea typeface="+mn-ea"/>
              <a:cs typeface="Arial" panose="020B0604020202020204" pitchFamily="34" charset="0"/>
            </a:rPr>
            <a:t>A</a:t>
          </a:r>
          <a:r>
            <a:rPr lang="en-US" sz="1100" baseline="0">
              <a:solidFill>
                <a:schemeClr val="dk1"/>
              </a:solidFill>
              <a:effectLst/>
              <a:latin typeface="Arial" panose="020B0604020202020204" pitchFamily="34" charset="0"/>
              <a:ea typeface="+mn-ea"/>
              <a:cs typeface="Arial" panose="020B0604020202020204" pitchFamily="34" charset="0"/>
            </a:rPr>
            <a:t> &gt;= 100ms =&gt; sampling data is correct. }</a:t>
          </a:r>
        </a:p>
      </xdr:txBody>
    </xdr:sp>
    <xdr:clientData/>
  </xdr:twoCellAnchor>
  <xdr:twoCellAnchor>
    <xdr:from>
      <xdr:col>45</xdr:col>
      <xdr:colOff>318136</xdr:colOff>
      <xdr:row>163</xdr:row>
      <xdr:rowOff>34291</xdr:rowOff>
    </xdr:from>
    <xdr:to>
      <xdr:col>46</xdr:col>
      <xdr:colOff>180975</xdr:colOff>
      <xdr:row>165</xdr:row>
      <xdr:rowOff>95248</xdr:rowOff>
    </xdr:to>
    <xdr:sp macro="" textlink="">
      <xdr:nvSpPr>
        <xdr:cNvPr id="17" name="TextBox 16">
          <a:extLst>
            <a:ext uri="{FF2B5EF4-FFF2-40B4-BE49-F238E27FC236}">
              <a16:creationId xmlns:a16="http://schemas.microsoft.com/office/drawing/2014/main" id="{282A4AB3-745C-40FE-BF93-E23FBC332B1C}"/>
            </a:ext>
          </a:extLst>
        </xdr:cNvPr>
        <xdr:cNvSpPr txBox="1"/>
      </xdr:nvSpPr>
      <xdr:spPr>
        <a:xfrm flipH="1">
          <a:off x="20038696" y="27527251"/>
          <a:ext cx="243839" cy="411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F0000"/>
              </a:solidFill>
              <a:latin typeface="Arial" panose="020B0604020202020204" pitchFamily="34" charset="0"/>
              <a:cs typeface="Arial" panose="020B0604020202020204" pitchFamily="34" charset="0"/>
            </a:rPr>
            <a:t>A</a:t>
          </a:r>
        </a:p>
      </xdr:txBody>
    </xdr:sp>
    <xdr:clientData/>
  </xdr:twoCellAnchor>
  <xdr:twoCellAnchor>
    <xdr:from>
      <xdr:col>45</xdr:col>
      <xdr:colOff>320040</xdr:colOff>
      <xdr:row>153</xdr:row>
      <xdr:rowOff>146684</xdr:rowOff>
    </xdr:from>
    <xdr:to>
      <xdr:col>46</xdr:col>
      <xdr:colOff>186690</xdr:colOff>
      <xdr:row>155</xdr:row>
      <xdr:rowOff>95249</xdr:rowOff>
    </xdr:to>
    <xdr:sp macro="" textlink="">
      <xdr:nvSpPr>
        <xdr:cNvPr id="970" name="TextBox 969">
          <a:extLst>
            <a:ext uri="{FF2B5EF4-FFF2-40B4-BE49-F238E27FC236}">
              <a16:creationId xmlns:a16="http://schemas.microsoft.com/office/drawing/2014/main" id="{6081C837-4330-4F23-A5FB-B8B572F906CC}"/>
            </a:ext>
          </a:extLst>
        </xdr:cNvPr>
        <xdr:cNvSpPr txBox="1"/>
      </xdr:nvSpPr>
      <xdr:spPr>
        <a:xfrm>
          <a:off x="20040600" y="25925144"/>
          <a:ext cx="247650" cy="268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F0000"/>
              </a:solidFill>
              <a:latin typeface="Arial" panose="020B0604020202020204" pitchFamily="34" charset="0"/>
              <a:cs typeface="Arial" panose="020B0604020202020204" pitchFamily="34" charset="0"/>
            </a:rPr>
            <a:t>B</a:t>
          </a:r>
        </a:p>
      </xdr:txBody>
    </xdr:sp>
    <xdr:clientData/>
  </xdr:twoCellAnchor>
  <xdr:twoCellAnchor>
    <xdr:from>
      <xdr:col>42</xdr:col>
      <xdr:colOff>318136</xdr:colOff>
      <xdr:row>155</xdr:row>
      <xdr:rowOff>51436</xdr:rowOff>
    </xdr:from>
    <xdr:to>
      <xdr:col>43</xdr:col>
      <xdr:colOff>180975</xdr:colOff>
      <xdr:row>157</xdr:row>
      <xdr:rowOff>116203</xdr:rowOff>
    </xdr:to>
    <xdr:sp macro="" textlink="">
      <xdr:nvSpPr>
        <xdr:cNvPr id="976" name="TextBox 975">
          <a:extLst>
            <a:ext uri="{FF2B5EF4-FFF2-40B4-BE49-F238E27FC236}">
              <a16:creationId xmlns:a16="http://schemas.microsoft.com/office/drawing/2014/main" id="{F419D744-07CC-49E2-83B3-79A0B9F4EA16}"/>
            </a:ext>
          </a:extLst>
        </xdr:cNvPr>
        <xdr:cNvSpPr txBox="1"/>
      </xdr:nvSpPr>
      <xdr:spPr>
        <a:xfrm flipH="1">
          <a:off x="18895696" y="26149936"/>
          <a:ext cx="243839" cy="415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F0000"/>
              </a:solidFill>
              <a:latin typeface="Arial" panose="020B0604020202020204" pitchFamily="34" charset="0"/>
              <a:cs typeface="Arial" panose="020B0604020202020204" pitchFamily="34" charset="0"/>
            </a:rPr>
            <a:t>C</a:t>
          </a:r>
        </a:p>
      </xdr:txBody>
    </xdr:sp>
    <xdr:clientData/>
  </xdr:twoCellAnchor>
  <xdr:twoCellAnchor>
    <xdr:from>
      <xdr:col>46</xdr:col>
      <xdr:colOff>153325</xdr:colOff>
      <xdr:row>161</xdr:row>
      <xdr:rowOff>72808</xdr:rowOff>
    </xdr:from>
    <xdr:to>
      <xdr:col>46</xdr:col>
      <xdr:colOff>153325</xdr:colOff>
      <xdr:row>164</xdr:row>
      <xdr:rowOff>173357</xdr:rowOff>
    </xdr:to>
    <xdr:cxnSp macro="">
      <xdr:nvCxnSpPr>
        <xdr:cNvPr id="977" name="Straight Arrow Connector 976">
          <a:extLst>
            <a:ext uri="{FF2B5EF4-FFF2-40B4-BE49-F238E27FC236}">
              <a16:creationId xmlns:a16="http://schemas.microsoft.com/office/drawing/2014/main" id="{60A3B399-D08F-4246-9CE0-1FABE3615FB2}"/>
            </a:ext>
          </a:extLst>
        </xdr:cNvPr>
        <xdr:cNvCxnSpPr/>
      </xdr:nvCxnSpPr>
      <xdr:spPr>
        <a:xfrm flipV="1">
          <a:off x="20255216" y="27364004"/>
          <a:ext cx="0" cy="614070"/>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244435</xdr:colOff>
      <xdr:row>161</xdr:row>
      <xdr:rowOff>72808</xdr:rowOff>
    </xdr:from>
    <xdr:to>
      <xdr:col>43</xdr:col>
      <xdr:colOff>244435</xdr:colOff>
      <xdr:row>164</xdr:row>
      <xdr:rowOff>173357</xdr:rowOff>
    </xdr:to>
    <xdr:cxnSp macro="">
      <xdr:nvCxnSpPr>
        <xdr:cNvPr id="837" name="Straight Arrow Connector 836">
          <a:extLst>
            <a:ext uri="{FF2B5EF4-FFF2-40B4-BE49-F238E27FC236}">
              <a16:creationId xmlns:a16="http://schemas.microsoft.com/office/drawing/2014/main" id="{C8D760DC-86B9-4E07-942D-1A730524971C}"/>
            </a:ext>
          </a:extLst>
        </xdr:cNvPr>
        <xdr:cNvCxnSpPr/>
      </xdr:nvCxnSpPr>
      <xdr:spPr>
        <a:xfrm flipV="1">
          <a:off x="19203326" y="27364004"/>
          <a:ext cx="0" cy="614070"/>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215347</xdr:colOff>
      <xdr:row>163</xdr:row>
      <xdr:rowOff>99388</xdr:rowOff>
    </xdr:from>
    <xdr:to>
      <xdr:col>33</xdr:col>
      <xdr:colOff>215347</xdr:colOff>
      <xdr:row>165</xdr:row>
      <xdr:rowOff>2</xdr:rowOff>
    </xdr:to>
    <xdr:cxnSp macro="">
      <xdr:nvCxnSpPr>
        <xdr:cNvPr id="839" name="Straight Arrow Connector 838">
          <a:extLst>
            <a:ext uri="{FF2B5EF4-FFF2-40B4-BE49-F238E27FC236}">
              <a16:creationId xmlns:a16="http://schemas.microsoft.com/office/drawing/2014/main" id="{1C883A5C-B31C-48EC-BECD-C6F5F681D7B0}"/>
            </a:ext>
          </a:extLst>
        </xdr:cNvPr>
        <xdr:cNvCxnSpPr/>
      </xdr:nvCxnSpPr>
      <xdr:spPr>
        <a:xfrm flipV="1">
          <a:off x="15364238" y="27730171"/>
          <a:ext cx="0" cy="248483"/>
        </a:xfrm>
        <a:prstGeom prst="straightConnector1">
          <a:avLst/>
        </a:prstGeom>
        <a:ln w="28575">
          <a:solidFill>
            <a:srgbClr val="00823B"/>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43138</xdr:colOff>
      <xdr:row>165</xdr:row>
      <xdr:rowOff>7365</xdr:rowOff>
    </xdr:from>
    <xdr:to>
      <xdr:col>39</xdr:col>
      <xdr:colOff>248480</xdr:colOff>
      <xdr:row>166</xdr:row>
      <xdr:rowOff>74603</xdr:rowOff>
    </xdr:to>
    <xdr:sp macro="" textlink="">
      <xdr:nvSpPr>
        <xdr:cNvPr id="974" name="TextBox 973">
          <a:extLst>
            <a:ext uri="{FF2B5EF4-FFF2-40B4-BE49-F238E27FC236}">
              <a16:creationId xmlns:a16="http://schemas.microsoft.com/office/drawing/2014/main" id="{F709FFF7-D5D9-4BC6-9E1C-4537A80ECEF1}"/>
            </a:ext>
          </a:extLst>
        </xdr:cNvPr>
        <xdr:cNvSpPr txBox="1"/>
      </xdr:nvSpPr>
      <xdr:spPr>
        <a:xfrm>
          <a:off x="15954029" y="27986017"/>
          <a:ext cx="1729342" cy="24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EDR sampling time:</a:t>
          </a:r>
          <a:r>
            <a:rPr lang="en-US" sz="900" i="1" baseline="0">
              <a:solidFill>
                <a:srgbClr val="0000FF"/>
              </a:solidFill>
              <a:latin typeface="Arial" panose="020B0604020202020204" pitchFamily="34" charset="0"/>
              <a:cs typeface="Arial" panose="020B0604020202020204" pitchFamily="34" charset="0"/>
            </a:rPr>
            <a:t> 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33</xdr:col>
      <xdr:colOff>214017</xdr:colOff>
      <xdr:row>155</xdr:row>
      <xdr:rowOff>16564</xdr:rowOff>
    </xdr:from>
    <xdr:to>
      <xdr:col>33</xdr:col>
      <xdr:colOff>215348</xdr:colOff>
      <xdr:row>166</xdr:row>
      <xdr:rowOff>150193</xdr:rowOff>
    </xdr:to>
    <xdr:cxnSp macro="">
      <xdr:nvCxnSpPr>
        <xdr:cNvPr id="1010" name="Straight Connector 1009">
          <a:extLst>
            <a:ext uri="{FF2B5EF4-FFF2-40B4-BE49-F238E27FC236}">
              <a16:creationId xmlns:a16="http://schemas.microsoft.com/office/drawing/2014/main" id="{6F8C5609-0A64-4ECC-8E89-E3FE1D6AF766}"/>
            </a:ext>
          </a:extLst>
        </xdr:cNvPr>
        <xdr:cNvCxnSpPr/>
      </xdr:nvCxnSpPr>
      <xdr:spPr>
        <a:xfrm flipH="1">
          <a:off x="15362908" y="26255868"/>
          <a:ext cx="1331" cy="2055195"/>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247147</xdr:colOff>
      <xdr:row>154</xdr:row>
      <xdr:rowOff>157366</xdr:rowOff>
    </xdr:from>
    <xdr:to>
      <xdr:col>43</xdr:col>
      <xdr:colOff>248478</xdr:colOff>
      <xdr:row>166</xdr:row>
      <xdr:rowOff>125343</xdr:rowOff>
    </xdr:to>
    <xdr:cxnSp macro="">
      <xdr:nvCxnSpPr>
        <xdr:cNvPr id="1011" name="Straight Connector 1010">
          <a:extLst>
            <a:ext uri="{FF2B5EF4-FFF2-40B4-BE49-F238E27FC236}">
              <a16:creationId xmlns:a16="http://schemas.microsoft.com/office/drawing/2014/main" id="{8E0EC05C-5FD1-4F40-A7CA-61CDE2708892}"/>
            </a:ext>
          </a:extLst>
        </xdr:cNvPr>
        <xdr:cNvCxnSpPr/>
      </xdr:nvCxnSpPr>
      <xdr:spPr>
        <a:xfrm flipH="1">
          <a:off x="19206038" y="26231018"/>
          <a:ext cx="1331" cy="2055195"/>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3397</xdr:colOff>
      <xdr:row>163</xdr:row>
      <xdr:rowOff>9445</xdr:rowOff>
    </xdr:from>
    <xdr:to>
      <xdr:col>43</xdr:col>
      <xdr:colOff>247236</xdr:colOff>
      <xdr:row>165</xdr:row>
      <xdr:rowOff>70401</xdr:rowOff>
    </xdr:to>
    <xdr:sp macro="" textlink="">
      <xdr:nvSpPr>
        <xdr:cNvPr id="1014" name="TextBox 1013">
          <a:extLst>
            <a:ext uri="{FF2B5EF4-FFF2-40B4-BE49-F238E27FC236}">
              <a16:creationId xmlns:a16="http://schemas.microsoft.com/office/drawing/2014/main" id="{9E1931A2-96CC-4488-A161-066D900F671C}"/>
            </a:ext>
          </a:extLst>
        </xdr:cNvPr>
        <xdr:cNvSpPr txBox="1"/>
      </xdr:nvSpPr>
      <xdr:spPr>
        <a:xfrm flipH="1">
          <a:off x="18962288" y="28004662"/>
          <a:ext cx="243839" cy="408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F0000"/>
              </a:solidFill>
              <a:latin typeface="Arial" panose="020B0604020202020204" pitchFamily="34" charset="0"/>
              <a:cs typeface="Arial" panose="020B0604020202020204" pitchFamily="34" charset="0"/>
            </a:rPr>
            <a:t>D</a:t>
          </a:r>
        </a:p>
      </xdr:txBody>
    </xdr:sp>
    <xdr:clientData/>
  </xdr:twoCellAnchor>
  <xdr:twoCellAnchor>
    <xdr:from>
      <xdr:col>44</xdr:col>
      <xdr:colOff>76269</xdr:colOff>
      <xdr:row>165</xdr:row>
      <xdr:rowOff>7365</xdr:rowOff>
    </xdr:from>
    <xdr:to>
      <xdr:col>46</xdr:col>
      <xdr:colOff>356153</xdr:colOff>
      <xdr:row>166</xdr:row>
      <xdr:rowOff>74603</xdr:rowOff>
    </xdr:to>
    <xdr:sp macro="" textlink="">
      <xdr:nvSpPr>
        <xdr:cNvPr id="1019" name="TextBox 1018">
          <a:extLst>
            <a:ext uri="{FF2B5EF4-FFF2-40B4-BE49-F238E27FC236}">
              <a16:creationId xmlns:a16="http://schemas.microsoft.com/office/drawing/2014/main" id="{A09CDE90-FC69-493B-8878-C892C270702D}"/>
            </a:ext>
          </a:extLst>
        </xdr:cNvPr>
        <xdr:cNvSpPr txBox="1"/>
      </xdr:nvSpPr>
      <xdr:spPr>
        <a:xfrm>
          <a:off x="19416160" y="27986017"/>
          <a:ext cx="1041884" cy="24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&lt;</a:t>
          </a:r>
          <a:r>
            <a:rPr lang="en-US" sz="900" i="1" baseline="0">
              <a:solidFill>
                <a:srgbClr val="0000FF"/>
              </a:solidFill>
              <a:latin typeface="Arial" panose="020B0604020202020204" pitchFamily="34" charset="0"/>
              <a:cs typeface="Arial" panose="020B0604020202020204" pitchFamily="34" charset="0"/>
            </a:rPr>
            <a:t> 100 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72</xdr:col>
      <xdr:colOff>151086</xdr:colOff>
      <xdr:row>109</xdr:row>
      <xdr:rowOff>130117</xdr:rowOff>
    </xdr:from>
    <xdr:to>
      <xdr:col>72</xdr:col>
      <xdr:colOff>158248</xdr:colOff>
      <xdr:row>118</xdr:row>
      <xdr:rowOff>77565</xdr:rowOff>
    </xdr:to>
    <xdr:cxnSp macro="">
      <xdr:nvCxnSpPr>
        <xdr:cNvPr id="1098" name="Straight Connector 1097">
          <a:extLst>
            <a:ext uri="{FF2B5EF4-FFF2-40B4-BE49-F238E27FC236}">
              <a16:creationId xmlns:a16="http://schemas.microsoft.com/office/drawing/2014/main" id="{9F2D3C63-743B-477F-B8EF-6194D6447CCC}"/>
            </a:ext>
          </a:extLst>
        </xdr:cNvPr>
        <xdr:cNvCxnSpPr/>
      </xdr:nvCxnSpPr>
      <xdr:spPr>
        <a:xfrm flipH="1">
          <a:off x="30149233" y="12008352"/>
          <a:ext cx="7162" cy="1404213"/>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14653</xdr:colOff>
      <xdr:row>113</xdr:row>
      <xdr:rowOff>14654</xdr:rowOff>
    </xdr:from>
    <xdr:to>
      <xdr:col>67</xdr:col>
      <xdr:colOff>131884</xdr:colOff>
      <xdr:row>116</xdr:row>
      <xdr:rowOff>87923</xdr:rowOff>
    </xdr:to>
    <xdr:cxnSp macro="">
      <xdr:nvCxnSpPr>
        <xdr:cNvPr id="1099" name="Straight Arrow Connector 1098">
          <a:extLst>
            <a:ext uri="{FF2B5EF4-FFF2-40B4-BE49-F238E27FC236}">
              <a16:creationId xmlns:a16="http://schemas.microsoft.com/office/drawing/2014/main" id="{9A05A450-FADC-475F-9417-B32CCA313B76}"/>
            </a:ext>
          </a:extLst>
        </xdr:cNvPr>
        <xdr:cNvCxnSpPr/>
      </xdr:nvCxnSpPr>
      <xdr:spPr>
        <a:xfrm>
          <a:off x="28107800" y="12542830"/>
          <a:ext cx="117231" cy="55512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380999</xdr:colOff>
      <xdr:row>113</xdr:row>
      <xdr:rowOff>7327</xdr:rowOff>
    </xdr:from>
    <xdr:to>
      <xdr:col>64</xdr:col>
      <xdr:colOff>117230</xdr:colOff>
      <xdr:row>116</xdr:row>
      <xdr:rowOff>80596</xdr:rowOff>
    </xdr:to>
    <xdr:cxnSp macro="">
      <xdr:nvCxnSpPr>
        <xdr:cNvPr id="1100" name="Straight Arrow Connector 1099">
          <a:extLst>
            <a:ext uri="{FF2B5EF4-FFF2-40B4-BE49-F238E27FC236}">
              <a16:creationId xmlns:a16="http://schemas.microsoft.com/office/drawing/2014/main" id="{B3D46C7D-3EAF-468D-BE82-4E0D02B05B4C}"/>
            </a:ext>
          </a:extLst>
        </xdr:cNvPr>
        <xdr:cNvCxnSpPr/>
      </xdr:nvCxnSpPr>
      <xdr:spPr>
        <a:xfrm>
          <a:off x="26950146" y="12535503"/>
          <a:ext cx="117231" cy="55512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124354</xdr:colOff>
      <xdr:row>109</xdr:row>
      <xdr:rowOff>1</xdr:rowOff>
    </xdr:from>
    <xdr:to>
      <xdr:col>64</xdr:col>
      <xdr:colOff>144654</xdr:colOff>
      <xdr:row>120</xdr:row>
      <xdr:rowOff>13139</xdr:rowOff>
    </xdr:to>
    <xdr:cxnSp macro="">
      <xdr:nvCxnSpPr>
        <xdr:cNvPr id="1101" name="Straight Connector 1100">
          <a:extLst>
            <a:ext uri="{FF2B5EF4-FFF2-40B4-BE49-F238E27FC236}">
              <a16:creationId xmlns:a16="http://schemas.microsoft.com/office/drawing/2014/main" id="{EA62F687-30C0-457A-89DB-5A7991E1A56E}"/>
            </a:ext>
          </a:extLst>
        </xdr:cNvPr>
        <xdr:cNvCxnSpPr/>
      </xdr:nvCxnSpPr>
      <xdr:spPr>
        <a:xfrm flipH="1">
          <a:off x="27074501" y="11878236"/>
          <a:ext cx="20300" cy="1794874"/>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204871</xdr:colOff>
      <xdr:row>124</xdr:row>
      <xdr:rowOff>129239</xdr:rowOff>
    </xdr:from>
    <xdr:to>
      <xdr:col>85</xdr:col>
      <xdr:colOff>285413</xdr:colOff>
      <xdr:row>130</xdr:row>
      <xdr:rowOff>11204</xdr:rowOff>
    </xdr:to>
    <xdr:sp macro="" textlink="">
      <xdr:nvSpPr>
        <xdr:cNvPr id="1102" name="Speech Bubble: Rectangle 1101">
          <a:extLst>
            <a:ext uri="{FF2B5EF4-FFF2-40B4-BE49-F238E27FC236}">
              <a16:creationId xmlns:a16="http://schemas.microsoft.com/office/drawing/2014/main" id="{14C28F50-ED0B-4B1B-82A2-69949173E01F}"/>
            </a:ext>
          </a:extLst>
        </xdr:cNvPr>
        <xdr:cNvSpPr/>
      </xdr:nvSpPr>
      <xdr:spPr>
        <a:xfrm>
          <a:off x="32489018" y="20636004"/>
          <a:ext cx="2747542" cy="845671"/>
        </a:xfrm>
        <a:prstGeom prst="wedgeRectCallout">
          <a:avLst>
            <a:gd name="adj1" fmla="val 4779"/>
            <a:gd name="adj2" fmla="val -88744"/>
          </a:avLst>
        </a:prstGeom>
        <a:solidFill>
          <a:schemeClr val="accent1">
            <a:lumMod val="20000"/>
            <a:lumOff val="8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900">
              <a:solidFill>
                <a:schemeClr val="tx1"/>
              </a:solidFill>
              <a:effectLst/>
              <a:latin typeface="Arial" panose="020B0604020202020204" pitchFamily="34" charset="0"/>
              <a:ea typeface="+mn-ea"/>
              <a:cs typeface="Arial" panose="020B0604020202020204" pitchFamily="34" charset="0"/>
            </a:rPr>
            <a:t>Send</a:t>
          </a:r>
          <a:r>
            <a:rPr lang="en-US" sz="900" baseline="0">
              <a:solidFill>
                <a:schemeClr val="tx1"/>
              </a:solidFill>
              <a:effectLst/>
              <a:latin typeface="Arial" panose="020B0604020202020204" pitchFamily="34" charset="0"/>
              <a:ea typeface="+mn-ea"/>
              <a:cs typeface="Arial" panose="020B0604020202020204" pitchFamily="34" charset="0"/>
            </a:rPr>
            <a:t> DSM: ($22 $D901, $22 $D911, $22 $D921)</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1: EDR COM Data include invalid data and Unobtained data.</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2: Empty</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3: Empty</a:t>
          </a:r>
          <a:endParaRPr lang="en-US" sz="900">
            <a:solidFill>
              <a:schemeClr val="tx1"/>
            </a:solidFill>
            <a:effectLst/>
            <a:latin typeface="Arial" panose="020B0604020202020204" pitchFamily="34" charset="0"/>
            <a:cs typeface="Arial" panose="020B0604020202020204" pitchFamily="34" charset="0"/>
          </a:endParaRPr>
        </a:p>
        <a:p>
          <a:pPr algn="l"/>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62</xdr:col>
      <xdr:colOff>0</xdr:colOff>
      <xdr:row>111</xdr:row>
      <xdr:rowOff>107675</xdr:rowOff>
    </xdr:from>
    <xdr:to>
      <xdr:col>62</xdr:col>
      <xdr:colOff>0</xdr:colOff>
      <xdr:row>113</xdr:row>
      <xdr:rowOff>8288</xdr:rowOff>
    </xdr:to>
    <xdr:cxnSp macro="">
      <xdr:nvCxnSpPr>
        <xdr:cNvPr id="1103" name="Straight Arrow Connector 1102">
          <a:extLst>
            <a:ext uri="{FF2B5EF4-FFF2-40B4-BE49-F238E27FC236}">
              <a16:creationId xmlns:a16="http://schemas.microsoft.com/office/drawing/2014/main" id="{2018A901-AF47-4D15-B099-4C1F3133F7BB}"/>
            </a:ext>
          </a:extLst>
        </xdr:cNvPr>
        <xdr:cNvCxnSpPr/>
      </xdr:nvCxnSpPr>
      <xdr:spPr>
        <a:xfrm flipV="1">
          <a:off x="26188147" y="12322087"/>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0</xdr:colOff>
      <xdr:row>111</xdr:row>
      <xdr:rowOff>99389</xdr:rowOff>
    </xdr:from>
    <xdr:to>
      <xdr:col>63</xdr:col>
      <xdr:colOff>0</xdr:colOff>
      <xdr:row>113</xdr:row>
      <xdr:rowOff>2</xdr:rowOff>
    </xdr:to>
    <xdr:cxnSp macro="">
      <xdr:nvCxnSpPr>
        <xdr:cNvPr id="1104" name="Straight Arrow Connector 1103">
          <a:extLst>
            <a:ext uri="{FF2B5EF4-FFF2-40B4-BE49-F238E27FC236}">
              <a16:creationId xmlns:a16="http://schemas.microsoft.com/office/drawing/2014/main" id="{89C9DDF1-831A-4781-91F7-2FB4F5A51DEC}"/>
            </a:ext>
          </a:extLst>
        </xdr:cNvPr>
        <xdr:cNvCxnSpPr/>
      </xdr:nvCxnSpPr>
      <xdr:spPr>
        <a:xfrm flipV="1">
          <a:off x="26569147" y="12313801"/>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0</xdr:colOff>
      <xdr:row>111</xdr:row>
      <xdr:rowOff>107672</xdr:rowOff>
    </xdr:from>
    <xdr:to>
      <xdr:col>64</xdr:col>
      <xdr:colOff>0</xdr:colOff>
      <xdr:row>113</xdr:row>
      <xdr:rowOff>8285</xdr:rowOff>
    </xdr:to>
    <xdr:cxnSp macro="">
      <xdr:nvCxnSpPr>
        <xdr:cNvPr id="1105" name="Straight Arrow Connector 1104">
          <a:extLst>
            <a:ext uri="{FF2B5EF4-FFF2-40B4-BE49-F238E27FC236}">
              <a16:creationId xmlns:a16="http://schemas.microsoft.com/office/drawing/2014/main" id="{9E83705A-AEAF-468D-AA59-78957121E9B6}"/>
            </a:ext>
          </a:extLst>
        </xdr:cNvPr>
        <xdr:cNvCxnSpPr/>
      </xdr:nvCxnSpPr>
      <xdr:spPr>
        <a:xfrm flipV="1">
          <a:off x="26950147" y="12322084"/>
          <a:ext cx="0" cy="21437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0</xdr:colOff>
      <xdr:row>111</xdr:row>
      <xdr:rowOff>99389</xdr:rowOff>
    </xdr:from>
    <xdr:to>
      <xdr:col>65</xdr:col>
      <xdr:colOff>0</xdr:colOff>
      <xdr:row>113</xdr:row>
      <xdr:rowOff>2</xdr:rowOff>
    </xdr:to>
    <xdr:cxnSp macro="">
      <xdr:nvCxnSpPr>
        <xdr:cNvPr id="1106" name="Straight Arrow Connector 1105">
          <a:extLst>
            <a:ext uri="{FF2B5EF4-FFF2-40B4-BE49-F238E27FC236}">
              <a16:creationId xmlns:a16="http://schemas.microsoft.com/office/drawing/2014/main" id="{2C5C11DD-D868-43D0-B354-F8E54A1ECCCA}"/>
            </a:ext>
          </a:extLst>
        </xdr:cNvPr>
        <xdr:cNvCxnSpPr/>
      </xdr:nvCxnSpPr>
      <xdr:spPr>
        <a:xfrm flipV="1">
          <a:off x="27331147" y="12313801"/>
          <a:ext cx="0" cy="214377"/>
        </a:xfrm>
        <a:prstGeom prst="straightConnector1">
          <a:avLst/>
        </a:prstGeom>
        <a:ln w="28575">
          <a:solidFill>
            <a:srgbClr val="009E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0</xdr:colOff>
      <xdr:row>111</xdr:row>
      <xdr:rowOff>107672</xdr:rowOff>
    </xdr:from>
    <xdr:to>
      <xdr:col>66</xdr:col>
      <xdr:colOff>0</xdr:colOff>
      <xdr:row>113</xdr:row>
      <xdr:rowOff>8285</xdr:rowOff>
    </xdr:to>
    <xdr:cxnSp macro="">
      <xdr:nvCxnSpPr>
        <xdr:cNvPr id="1107" name="Straight Arrow Connector 1106">
          <a:extLst>
            <a:ext uri="{FF2B5EF4-FFF2-40B4-BE49-F238E27FC236}">
              <a16:creationId xmlns:a16="http://schemas.microsoft.com/office/drawing/2014/main" id="{1C98DAA5-F40C-4589-87F2-352F2DF20DA3}"/>
            </a:ext>
          </a:extLst>
        </xdr:cNvPr>
        <xdr:cNvCxnSpPr/>
      </xdr:nvCxnSpPr>
      <xdr:spPr>
        <a:xfrm flipV="1">
          <a:off x="27712147" y="12322084"/>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0</xdr:colOff>
      <xdr:row>111</xdr:row>
      <xdr:rowOff>99389</xdr:rowOff>
    </xdr:from>
    <xdr:to>
      <xdr:col>69</xdr:col>
      <xdr:colOff>0</xdr:colOff>
      <xdr:row>113</xdr:row>
      <xdr:rowOff>2</xdr:rowOff>
    </xdr:to>
    <xdr:cxnSp macro="">
      <xdr:nvCxnSpPr>
        <xdr:cNvPr id="1108" name="Straight Arrow Connector 1107">
          <a:extLst>
            <a:ext uri="{FF2B5EF4-FFF2-40B4-BE49-F238E27FC236}">
              <a16:creationId xmlns:a16="http://schemas.microsoft.com/office/drawing/2014/main" id="{F4CABE01-96D6-445F-BCCC-A3265CAD6B6D}"/>
            </a:ext>
          </a:extLst>
        </xdr:cNvPr>
        <xdr:cNvCxnSpPr/>
      </xdr:nvCxnSpPr>
      <xdr:spPr>
        <a:xfrm flipV="1">
          <a:off x="28855147" y="12313801"/>
          <a:ext cx="0" cy="214377"/>
        </a:xfrm>
        <a:prstGeom prst="straightConnector1">
          <a:avLst/>
        </a:prstGeom>
        <a:ln w="28575">
          <a:solidFill>
            <a:srgbClr val="009E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0</xdr:colOff>
      <xdr:row>111</xdr:row>
      <xdr:rowOff>99389</xdr:rowOff>
    </xdr:from>
    <xdr:to>
      <xdr:col>70</xdr:col>
      <xdr:colOff>0</xdr:colOff>
      <xdr:row>113</xdr:row>
      <xdr:rowOff>2</xdr:rowOff>
    </xdr:to>
    <xdr:cxnSp macro="">
      <xdr:nvCxnSpPr>
        <xdr:cNvPr id="1109" name="Straight Arrow Connector 1108">
          <a:extLst>
            <a:ext uri="{FF2B5EF4-FFF2-40B4-BE49-F238E27FC236}">
              <a16:creationId xmlns:a16="http://schemas.microsoft.com/office/drawing/2014/main" id="{AAF4AE5F-3F86-48A3-B652-B214CABD52BF}"/>
            </a:ext>
          </a:extLst>
        </xdr:cNvPr>
        <xdr:cNvCxnSpPr/>
      </xdr:nvCxnSpPr>
      <xdr:spPr>
        <a:xfrm flipV="1">
          <a:off x="29236147" y="12313801"/>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0</xdr:colOff>
      <xdr:row>111</xdr:row>
      <xdr:rowOff>107672</xdr:rowOff>
    </xdr:from>
    <xdr:to>
      <xdr:col>71</xdr:col>
      <xdr:colOff>0</xdr:colOff>
      <xdr:row>113</xdr:row>
      <xdr:rowOff>8285</xdr:rowOff>
    </xdr:to>
    <xdr:cxnSp macro="">
      <xdr:nvCxnSpPr>
        <xdr:cNvPr id="1110" name="Straight Arrow Connector 1109">
          <a:extLst>
            <a:ext uri="{FF2B5EF4-FFF2-40B4-BE49-F238E27FC236}">
              <a16:creationId xmlns:a16="http://schemas.microsoft.com/office/drawing/2014/main" id="{506F51E4-83CE-487E-A507-8BFE2F1C54D1}"/>
            </a:ext>
          </a:extLst>
        </xdr:cNvPr>
        <xdr:cNvCxnSpPr/>
      </xdr:nvCxnSpPr>
      <xdr:spPr>
        <a:xfrm flipV="1">
          <a:off x="29617147" y="12322084"/>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0</xdr:colOff>
      <xdr:row>111</xdr:row>
      <xdr:rowOff>99389</xdr:rowOff>
    </xdr:from>
    <xdr:to>
      <xdr:col>72</xdr:col>
      <xdr:colOff>0</xdr:colOff>
      <xdr:row>113</xdr:row>
      <xdr:rowOff>2</xdr:rowOff>
    </xdr:to>
    <xdr:cxnSp macro="">
      <xdr:nvCxnSpPr>
        <xdr:cNvPr id="1111" name="Straight Arrow Connector 1110">
          <a:extLst>
            <a:ext uri="{FF2B5EF4-FFF2-40B4-BE49-F238E27FC236}">
              <a16:creationId xmlns:a16="http://schemas.microsoft.com/office/drawing/2014/main" id="{86D7B7FC-D61F-431D-9C13-2B9931F38F25}"/>
            </a:ext>
          </a:extLst>
        </xdr:cNvPr>
        <xdr:cNvCxnSpPr/>
      </xdr:nvCxnSpPr>
      <xdr:spPr>
        <a:xfrm flipV="1">
          <a:off x="29998147" y="12313801"/>
          <a:ext cx="0" cy="21437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0</xdr:colOff>
      <xdr:row>111</xdr:row>
      <xdr:rowOff>91106</xdr:rowOff>
    </xdr:from>
    <xdr:to>
      <xdr:col>73</xdr:col>
      <xdr:colOff>0</xdr:colOff>
      <xdr:row>112</xdr:row>
      <xdr:rowOff>165653</xdr:rowOff>
    </xdr:to>
    <xdr:cxnSp macro="">
      <xdr:nvCxnSpPr>
        <xdr:cNvPr id="1112" name="Straight Arrow Connector 1111">
          <a:extLst>
            <a:ext uri="{FF2B5EF4-FFF2-40B4-BE49-F238E27FC236}">
              <a16:creationId xmlns:a16="http://schemas.microsoft.com/office/drawing/2014/main" id="{5DE54DB4-C5D0-46A1-B0EC-448EEFA87263}"/>
            </a:ext>
          </a:extLst>
        </xdr:cNvPr>
        <xdr:cNvCxnSpPr/>
      </xdr:nvCxnSpPr>
      <xdr:spPr>
        <a:xfrm flipV="1">
          <a:off x="30379147" y="12305518"/>
          <a:ext cx="0" cy="231429"/>
        </a:xfrm>
        <a:prstGeom prst="straightConnector1">
          <a:avLst/>
        </a:prstGeom>
        <a:ln w="28575">
          <a:solidFill>
            <a:srgbClr val="009E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0</xdr:colOff>
      <xdr:row>111</xdr:row>
      <xdr:rowOff>99389</xdr:rowOff>
    </xdr:from>
    <xdr:to>
      <xdr:col>74</xdr:col>
      <xdr:colOff>0</xdr:colOff>
      <xdr:row>113</xdr:row>
      <xdr:rowOff>2</xdr:rowOff>
    </xdr:to>
    <xdr:cxnSp macro="">
      <xdr:nvCxnSpPr>
        <xdr:cNvPr id="1113" name="Straight Arrow Connector 1112">
          <a:extLst>
            <a:ext uri="{FF2B5EF4-FFF2-40B4-BE49-F238E27FC236}">
              <a16:creationId xmlns:a16="http://schemas.microsoft.com/office/drawing/2014/main" id="{4C6ABC02-C95C-4549-B703-B8D851693B66}"/>
            </a:ext>
          </a:extLst>
        </xdr:cNvPr>
        <xdr:cNvCxnSpPr/>
      </xdr:nvCxnSpPr>
      <xdr:spPr>
        <a:xfrm flipV="1">
          <a:off x="30760147" y="12313801"/>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0</xdr:colOff>
      <xdr:row>111</xdr:row>
      <xdr:rowOff>99389</xdr:rowOff>
    </xdr:from>
    <xdr:to>
      <xdr:col>75</xdr:col>
      <xdr:colOff>0</xdr:colOff>
      <xdr:row>113</xdr:row>
      <xdr:rowOff>2</xdr:rowOff>
    </xdr:to>
    <xdr:cxnSp macro="">
      <xdr:nvCxnSpPr>
        <xdr:cNvPr id="1114" name="Straight Arrow Connector 1113">
          <a:extLst>
            <a:ext uri="{FF2B5EF4-FFF2-40B4-BE49-F238E27FC236}">
              <a16:creationId xmlns:a16="http://schemas.microsoft.com/office/drawing/2014/main" id="{E08B194C-ED1F-43AA-AD46-FC136D654AA8}"/>
            </a:ext>
          </a:extLst>
        </xdr:cNvPr>
        <xdr:cNvCxnSpPr/>
      </xdr:nvCxnSpPr>
      <xdr:spPr>
        <a:xfrm flipV="1">
          <a:off x="31141147" y="12313801"/>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0</xdr:colOff>
      <xdr:row>111</xdr:row>
      <xdr:rowOff>99389</xdr:rowOff>
    </xdr:from>
    <xdr:to>
      <xdr:col>76</xdr:col>
      <xdr:colOff>0</xdr:colOff>
      <xdr:row>113</xdr:row>
      <xdr:rowOff>2</xdr:rowOff>
    </xdr:to>
    <xdr:cxnSp macro="">
      <xdr:nvCxnSpPr>
        <xdr:cNvPr id="1115" name="Straight Arrow Connector 1114">
          <a:extLst>
            <a:ext uri="{FF2B5EF4-FFF2-40B4-BE49-F238E27FC236}">
              <a16:creationId xmlns:a16="http://schemas.microsoft.com/office/drawing/2014/main" id="{C39A9F34-4DD9-4A14-849E-1E5B2414FF53}"/>
            </a:ext>
          </a:extLst>
        </xdr:cNvPr>
        <xdr:cNvCxnSpPr/>
      </xdr:nvCxnSpPr>
      <xdr:spPr>
        <a:xfrm flipV="1">
          <a:off x="31522147" y="12313801"/>
          <a:ext cx="0" cy="21437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0</xdr:colOff>
      <xdr:row>111</xdr:row>
      <xdr:rowOff>99389</xdr:rowOff>
    </xdr:from>
    <xdr:to>
      <xdr:col>77</xdr:col>
      <xdr:colOff>0</xdr:colOff>
      <xdr:row>113</xdr:row>
      <xdr:rowOff>2</xdr:rowOff>
    </xdr:to>
    <xdr:cxnSp macro="">
      <xdr:nvCxnSpPr>
        <xdr:cNvPr id="1116" name="Straight Arrow Connector 1115">
          <a:extLst>
            <a:ext uri="{FF2B5EF4-FFF2-40B4-BE49-F238E27FC236}">
              <a16:creationId xmlns:a16="http://schemas.microsoft.com/office/drawing/2014/main" id="{1B9B2D50-6911-4533-A747-B54FF8D68B1E}"/>
            </a:ext>
          </a:extLst>
        </xdr:cNvPr>
        <xdr:cNvCxnSpPr/>
      </xdr:nvCxnSpPr>
      <xdr:spPr>
        <a:xfrm flipV="1">
          <a:off x="31903147" y="12313801"/>
          <a:ext cx="0" cy="214377"/>
        </a:xfrm>
        <a:prstGeom prst="straightConnector1">
          <a:avLst/>
        </a:prstGeom>
        <a:ln w="28575">
          <a:solidFill>
            <a:srgbClr val="009E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0</xdr:colOff>
      <xdr:row>111</xdr:row>
      <xdr:rowOff>99389</xdr:rowOff>
    </xdr:from>
    <xdr:to>
      <xdr:col>78</xdr:col>
      <xdr:colOff>0</xdr:colOff>
      <xdr:row>113</xdr:row>
      <xdr:rowOff>2</xdr:rowOff>
    </xdr:to>
    <xdr:cxnSp macro="">
      <xdr:nvCxnSpPr>
        <xdr:cNvPr id="1117" name="Straight Arrow Connector 1116">
          <a:extLst>
            <a:ext uri="{FF2B5EF4-FFF2-40B4-BE49-F238E27FC236}">
              <a16:creationId xmlns:a16="http://schemas.microsoft.com/office/drawing/2014/main" id="{608BF2E6-3C12-46C9-AAE0-B475A656B1CF}"/>
            </a:ext>
          </a:extLst>
        </xdr:cNvPr>
        <xdr:cNvCxnSpPr/>
      </xdr:nvCxnSpPr>
      <xdr:spPr>
        <a:xfrm flipV="1">
          <a:off x="32284147" y="12313801"/>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0</xdr:colOff>
      <xdr:row>111</xdr:row>
      <xdr:rowOff>99389</xdr:rowOff>
    </xdr:from>
    <xdr:to>
      <xdr:col>79</xdr:col>
      <xdr:colOff>0</xdr:colOff>
      <xdr:row>113</xdr:row>
      <xdr:rowOff>2</xdr:rowOff>
    </xdr:to>
    <xdr:cxnSp macro="">
      <xdr:nvCxnSpPr>
        <xdr:cNvPr id="1118" name="Straight Arrow Connector 1117">
          <a:extLst>
            <a:ext uri="{FF2B5EF4-FFF2-40B4-BE49-F238E27FC236}">
              <a16:creationId xmlns:a16="http://schemas.microsoft.com/office/drawing/2014/main" id="{2956E681-3279-4877-B0FC-80016A0F9D5A}"/>
            </a:ext>
          </a:extLst>
        </xdr:cNvPr>
        <xdr:cNvCxnSpPr/>
      </xdr:nvCxnSpPr>
      <xdr:spPr>
        <a:xfrm flipV="1">
          <a:off x="32665147" y="12313801"/>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0</xdr:colOff>
      <xdr:row>111</xdr:row>
      <xdr:rowOff>99389</xdr:rowOff>
    </xdr:from>
    <xdr:to>
      <xdr:col>80</xdr:col>
      <xdr:colOff>0</xdr:colOff>
      <xdr:row>113</xdr:row>
      <xdr:rowOff>2</xdr:rowOff>
    </xdr:to>
    <xdr:cxnSp macro="">
      <xdr:nvCxnSpPr>
        <xdr:cNvPr id="1119" name="Straight Arrow Connector 1118">
          <a:extLst>
            <a:ext uri="{FF2B5EF4-FFF2-40B4-BE49-F238E27FC236}">
              <a16:creationId xmlns:a16="http://schemas.microsoft.com/office/drawing/2014/main" id="{8D89E108-8D7C-41A1-A87C-B7F7EC49D9F1}"/>
            </a:ext>
          </a:extLst>
        </xdr:cNvPr>
        <xdr:cNvCxnSpPr/>
      </xdr:nvCxnSpPr>
      <xdr:spPr>
        <a:xfrm flipV="1">
          <a:off x="33046147" y="12313801"/>
          <a:ext cx="0" cy="21437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111</xdr:row>
      <xdr:rowOff>99389</xdr:rowOff>
    </xdr:from>
    <xdr:to>
      <xdr:col>81</xdr:col>
      <xdr:colOff>0</xdr:colOff>
      <xdr:row>113</xdr:row>
      <xdr:rowOff>2</xdr:rowOff>
    </xdr:to>
    <xdr:cxnSp macro="">
      <xdr:nvCxnSpPr>
        <xdr:cNvPr id="1120" name="Straight Arrow Connector 1119">
          <a:extLst>
            <a:ext uri="{FF2B5EF4-FFF2-40B4-BE49-F238E27FC236}">
              <a16:creationId xmlns:a16="http://schemas.microsoft.com/office/drawing/2014/main" id="{98688450-BCF4-419A-9C36-1746D8EE9B10}"/>
            </a:ext>
          </a:extLst>
        </xdr:cNvPr>
        <xdr:cNvCxnSpPr/>
      </xdr:nvCxnSpPr>
      <xdr:spPr>
        <a:xfrm flipV="1">
          <a:off x="33427147" y="12313801"/>
          <a:ext cx="0" cy="214377"/>
        </a:xfrm>
        <a:prstGeom prst="straightConnector1">
          <a:avLst/>
        </a:prstGeom>
        <a:ln w="28575">
          <a:solidFill>
            <a:srgbClr val="009E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0</xdr:colOff>
      <xdr:row>111</xdr:row>
      <xdr:rowOff>99389</xdr:rowOff>
    </xdr:from>
    <xdr:to>
      <xdr:col>82</xdr:col>
      <xdr:colOff>0</xdr:colOff>
      <xdr:row>113</xdr:row>
      <xdr:rowOff>2</xdr:rowOff>
    </xdr:to>
    <xdr:cxnSp macro="">
      <xdr:nvCxnSpPr>
        <xdr:cNvPr id="1121" name="Straight Arrow Connector 1120">
          <a:extLst>
            <a:ext uri="{FF2B5EF4-FFF2-40B4-BE49-F238E27FC236}">
              <a16:creationId xmlns:a16="http://schemas.microsoft.com/office/drawing/2014/main" id="{1243F5CB-5E6E-44F4-BDDF-1BDD4847AFC2}"/>
            </a:ext>
          </a:extLst>
        </xdr:cNvPr>
        <xdr:cNvCxnSpPr/>
      </xdr:nvCxnSpPr>
      <xdr:spPr>
        <a:xfrm flipV="1">
          <a:off x="33808147" y="12313801"/>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0</xdr:colOff>
      <xdr:row>111</xdr:row>
      <xdr:rowOff>99389</xdr:rowOff>
    </xdr:from>
    <xdr:to>
      <xdr:col>83</xdr:col>
      <xdr:colOff>0</xdr:colOff>
      <xdr:row>113</xdr:row>
      <xdr:rowOff>2</xdr:rowOff>
    </xdr:to>
    <xdr:cxnSp macro="">
      <xdr:nvCxnSpPr>
        <xdr:cNvPr id="1122" name="Straight Arrow Connector 1121">
          <a:extLst>
            <a:ext uri="{FF2B5EF4-FFF2-40B4-BE49-F238E27FC236}">
              <a16:creationId xmlns:a16="http://schemas.microsoft.com/office/drawing/2014/main" id="{22A64C6E-B948-4D65-9EA1-D9EA0A4EE52E}"/>
            </a:ext>
          </a:extLst>
        </xdr:cNvPr>
        <xdr:cNvCxnSpPr/>
      </xdr:nvCxnSpPr>
      <xdr:spPr>
        <a:xfrm flipV="1">
          <a:off x="34189147" y="12313801"/>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0</xdr:colOff>
      <xdr:row>111</xdr:row>
      <xdr:rowOff>99389</xdr:rowOff>
    </xdr:from>
    <xdr:to>
      <xdr:col>84</xdr:col>
      <xdr:colOff>0</xdr:colOff>
      <xdr:row>113</xdr:row>
      <xdr:rowOff>2</xdr:rowOff>
    </xdr:to>
    <xdr:cxnSp macro="">
      <xdr:nvCxnSpPr>
        <xdr:cNvPr id="1123" name="Straight Arrow Connector 1122">
          <a:extLst>
            <a:ext uri="{FF2B5EF4-FFF2-40B4-BE49-F238E27FC236}">
              <a16:creationId xmlns:a16="http://schemas.microsoft.com/office/drawing/2014/main" id="{106A7449-BA0B-4845-9DB7-2F6996DDDF41}"/>
            </a:ext>
          </a:extLst>
        </xdr:cNvPr>
        <xdr:cNvCxnSpPr/>
      </xdr:nvCxnSpPr>
      <xdr:spPr>
        <a:xfrm flipV="1">
          <a:off x="34570147" y="12313801"/>
          <a:ext cx="0" cy="21437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0</xdr:colOff>
      <xdr:row>111</xdr:row>
      <xdr:rowOff>99386</xdr:rowOff>
    </xdr:from>
    <xdr:to>
      <xdr:col>85</xdr:col>
      <xdr:colOff>0</xdr:colOff>
      <xdr:row>113</xdr:row>
      <xdr:rowOff>11204</xdr:rowOff>
    </xdr:to>
    <xdr:cxnSp macro="">
      <xdr:nvCxnSpPr>
        <xdr:cNvPr id="1124" name="Straight Arrow Connector 1123">
          <a:extLst>
            <a:ext uri="{FF2B5EF4-FFF2-40B4-BE49-F238E27FC236}">
              <a16:creationId xmlns:a16="http://schemas.microsoft.com/office/drawing/2014/main" id="{B300FF04-87A3-408A-B465-F1228F7602B1}"/>
            </a:ext>
          </a:extLst>
        </xdr:cNvPr>
        <xdr:cNvCxnSpPr/>
      </xdr:nvCxnSpPr>
      <xdr:spPr>
        <a:xfrm flipV="1">
          <a:off x="34951147" y="12313798"/>
          <a:ext cx="0" cy="225582"/>
        </a:xfrm>
        <a:prstGeom prst="straightConnector1">
          <a:avLst/>
        </a:prstGeom>
        <a:ln w="28575">
          <a:solidFill>
            <a:srgbClr val="009E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45982</xdr:colOff>
      <xdr:row>99</xdr:row>
      <xdr:rowOff>6568</xdr:rowOff>
    </xdr:from>
    <xdr:to>
      <xdr:col>62</xdr:col>
      <xdr:colOff>78827</xdr:colOff>
      <xdr:row>100</xdr:row>
      <xdr:rowOff>91964</xdr:rowOff>
    </xdr:to>
    <xdr:sp macro="" textlink="">
      <xdr:nvSpPr>
        <xdr:cNvPr id="1125" name="TextBox 1124">
          <a:extLst>
            <a:ext uri="{FF2B5EF4-FFF2-40B4-BE49-F238E27FC236}">
              <a16:creationId xmlns:a16="http://schemas.microsoft.com/office/drawing/2014/main" id="{15A2B8A6-7952-4D5C-89F0-5850D04C1D78}"/>
            </a:ext>
          </a:extLst>
        </xdr:cNvPr>
        <xdr:cNvSpPr txBox="1"/>
      </xdr:nvSpPr>
      <xdr:spPr>
        <a:xfrm>
          <a:off x="25853129" y="10226333"/>
          <a:ext cx="413845" cy="253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12V</a:t>
          </a:r>
        </a:p>
      </xdr:txBody>
    </xdr:sp>
    <xdr:clientData/>
  </xdr:twoCellAnchor>
  <xdr:twoCellAnchor>
    <xdr:from>
      <xdr:col>60</xdr:col>
      <xdr:colOff>45982</xdr:colOff>
      <xdr:row>100</xdr:row>
      <xdr:rowOff>45982</xdr:rowOff>
    </xdr:from>
    <xdr:to>
      <xdr:col>61</xdr:col>
      <xdr:colOff>78827</xdr:colOff>
      <xdr:row>101</xdr:row>
      <xdr:rowOff>118240</xdr:rowOff>
    </xdr:to>
    <xdr:sp macro="" textlink="">
      <xdr:nvSpPr>
        <xdr:cNvPr id="1126" name="TextBox 1125">
          <a:extLst>
            <a:ext uri="{FF2B5EF4-FFF2-40B4-BE49-F238E27FC236}">
              <a16:creationId xmlns:a16="http://schemas.microsoft.com/office/drawing/2014/main" id="{7066DDE6-ABFC-4314-96CF-C95300BED63E}"/>
            </a:ext>
          </a:extLst>
        </xdr:cNvPr>
        <xdr:cNvSpPr txBox="1"/>
      </xdr:nvSpPr>
      <xdr:spPr>
        <a:xfrm>
          <a:off x="25472129" y="10433835"/>
          <a:ext cx="413845" cy="251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0V</a:t>
          </a:r>
        </a:p>
      </xdr:txBody>
    </xdr:sp>
    <xdr:clientData/>
  </xdr:twoCellAnchor>
  <xdr:twoCellAnchor>
    <xdr:from>
      <xdr:col>80</xdr:col>
      <xdr:colOff>111670</xdr:colOff>
      <xdr:row>98</xdr:row>
      <xdr:rowOff>151647</xdr:rowOff>
    </xdr:from>
    <xdr:to>
      <xdr:col>83</xdr:col>
      <xdr:colOff>366345</xdr:colOff>
      <xdr:row>124</xdr:row>
      <xdr:rowOff>19050</xdr:rowOff>
    </xdr:to>
    <xdr:grpSp>
      <xdr:nvGrpSpPr>
        <xdr:cNvPr id="1127" name="Group 1126">
          <a:extLst>
            <a:ext uri="{FF2B5EF4-FFF2-40B4-BE49-F238E27FC236}">
              <a16:creationId xmlns:a16="http://schemas.microsoft.com/office/drawing/2014/main" id="{F01B8ABC-612C-4870-9C43-EB75F3FEC2FE}"/>
            </a:ext>
          </a:extLst>
        </xdr:cNvPr>
        <xdr:cNvGrpSpPr/>
      </xdr:nvGrpSpPr>
      <xdr:grpSpPr>
        <a:xfrm>
          <a:off x="33860650" y="16976607"/>
          <a:ext cx="1420535" cy="4744203"/>
          <a:chOff x="17141499" y="10419594"/>
          <a:chExt cx="1397675" cy="3463934"/>
        </a:xfrm>
      </xdr:grpSpPr>
      <xdr:cxnSp macro="">
        <xdr:nvCxnSpPr>
          <xdr:cNvPr id="1128" name="Straight Connector 1127">
            <a:extLst>
              <a:ext uri="{FF2B5EF4-FFF2-40B4-BE49-F238E27FC236}">
                <a16:creationId xmlns:a16="http://schemas.microsoft.com/office/drawing/2014/main" id="{37EE712B-CBA0-4C92-AA86-5DAF65E23640}"/>
              </a:ext>
            </a:extLst>
          </xdr:cNvPr>
          <xdr:cNvCxnSpPr/>
        </xdr:nvCxnSpPr>
        <xdr:spPr>
          <a:xfrm>
            <a:off x="17950804" y="10419594"/>
            <a:ext cx="15843" cy="3443203"/>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129" name="Straight Arrow Connector 1128">
            <a:extLst>
              <a:ext uri="{FF2B5EF4-FFF2-40B4-BE49-F238E27FC236}">
                <a16:creationId xmlns:a16="http://schemas.microsoft.com/office/drawing/2014/main" id="{4755F53C-71B2-4671-ADDE-ACE3E00FB9C4}"/>
              </a:ext>
            </a:extLst>
          </xdr:cNvPr>
          <xdr:cNvCxnSpPr/>
        </xdr:nvCxnSpPr>
        <xdr:spPr>
          <a:xfrm>
            <a:off x="17183100" y="13811250"/>
            <a:ext cx="790575" cy="0"/>
          </a:xfrm>
          <a:prstGeom prst="straightConnector1">
            <a:avLst/>
          </a:prstGeom>
          <a:ln w="12700">
            <a:solidFill>
              <a:srgbClr val="008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30" name="Straight Connector 1129">
            <a:extLst>
              <a:ext uri="{FF2B5EF4-FFF2-40B4-BE49-F238E27FC236}">
                <a16:creationId xmlns:a16="http://schemas.microsoft.com/office/drawing/2014/main" id="{4B723309-0AE7-4226-A57D-92AE81DB37A3}"/>
              </a:ext>
            </a:extLst>
          </xdr:cNvPr>
          <xdr:cNvCxnSpPr/>
        </xdr:nvCxnSpPr>
        <xdr:spPr>
          <a:xfrm>
            <a:off x="17183100" y="10420350"/>
            <a:ext cx="1681" cy="3463178"/>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1131" name="TextBox 1130">
            <a:extLst>
              <a:ext uri="{FF2B5EF4-FFF2-40B4-BE49-F238E27FC236}">
                <a16:creationId xmlns:a16="http://schemas.microsoft.com/office/drawing/2014/main" id="{EAA0F44A-212D-4B9A-A371-5C803D8E05CB}"/>
              </a:ext>
            </a:extLst>
          </xdr:cNvPr>
          <xdr:cNvSpPr txBox="1"/>
        </xdr:nvSpPr>
        <xdr:spPr>
          <a:xfrm>
            <a:off x="17141499" y="13443801"/>
            <a:ext cx="1397675" cy="302843"/>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wait for</a:t>
            </a:r>
            <a:r>
              <a:rPr lang="en-US" sz="900" b="1" baseline="0">
                <a:latin typeface="Arial" panose="020B0604020202020204" pitchFamily="34" charset="0"/>
                <a:cs typeface="Arial" panose="020B0604020202020204" pitchFamily="34" charset="0"/>
              </a:rPr>
              <a:t> EDR record completed </a:t>
            </a:r>
            <a:r>
              <a:rPr lang="en-US" sz="900" b="1">
                <a:latin typeface="Arial" panose="020B0604020202020204" pitchFamily="34" charset="0"/>
                <a:cs typeface="Arial" panose="020B0604020202020204" pitchFamily="34" charset="0"/>
              </a:rPr>
              <a:t>&gt; 15s</a:t>
            </a:r>
          </a:p>
        </xdr:txBody>
      </xdr:sp>
    </xdr:grpSp>
    <xdr:clientData/>
  </xdr:twoCellAnchor>
  <xdr:twoCellAnchor>
    <xdr:from>
      <xdr:col>76</xdr:col>
      <xdr:colOff>293609</xdr:colOff>
      <xdr:row>105</xdr:row>
      <xdr:rowOff>91859</xdr:rowOff>
    </xdr:from>
    <xdr:to>
      <xdr:col>81</xdr:col>
      <xdr:colOff>133724</xdr:colOff>
      <xdr:row>111</xdr:row>
      <xdr:rowOff>28596</xdr:rowOff>
    </xdr:to>
    <xdr:grpSp>
      <xdr:nvGrpSpPr>
        <xdr:cNvPr id="1132" name="Group 1131">
          <a:extLst>
            <a:ext uri="{FF2B5EF4-FFF2-40B4-BE49-F238E27FC236}">
              <a16:creationId xmlns:a16="http://schemas.microsoft.com/office/drawing/2014/main" id="{2EB94C70-9EAB-47A6-813E-200BBB8BEC47}"/>
            </a:ext>
          </a:extLst>
        </xdr:cNvPr>
        <xdr:cNvGrpSpPr/>
      </xdr:nvGrpSpPr>
      <xdr:grpSpPr>
        <a:xfrm>
          <a:off x="32488109" y="18235079"/>
          <a:ext cx="1783215" cy="1049257"/>
          <a:chOff x="19323903" y="11515279"/>
          <a:chExt cx="1745115" cy="948411"/>
        </a:xfrm>
      </xdr:grpSpPr>
      <xdr:grpSp>
        <xdr:nvGrpSpPr>
          <xdr:cNvPr id="1133" name="Group 1132">
            <a:extLst>
              <a:ext uri="{FF2B5EF4-FFF2-40B4-BE49-F238E27FC236}">
                <a16:creationId xmlns:a16="http://schemas.microsoft.com/office/drawing/2014/main" id="{F3D3C322-4A4E-4322-BD6C-FDFDEFE2CAB7}"/>
              </a:ext>
            </a:extLst>
          </xdr:cNvPr>
          <xdr:cNvGrpSpPr/>
        </xdr:nvGrpSpPr>
        <xdr:grpSpPr>
          <a:xfrm>
            <a:off x="19580404" y="11750849"/>
            <a:ext cx="1125101" cy="509980"/>
            <a:chOff x="17173575" y="11778270"/>
            <a:chExt cx="1895475" cy="508980"/>
          </a:xfrm>
        </xdr:grpSpPr>
        <xdr:cxnSp macro="">
          <xdr:nvCxnSpPr>
            <xdr:cNvPr id="1137" name="Straight Connector 1136">
              <a:extLst>
                <a:ext uri="{FF2B5EF4-FFF2-40B4-BE49-F238E27FC236}">
                  <a16:creationId xmlns:a16="http://schemas.microsoft.com/office/drawing/2014/main" id="{2C8AF6D6-44FC-47BF-96BD-34A3518745E4}"/>
                </a:ext>
              </a:extLst>
            </xdr:cNvPr>
            <xdr:cNvCxnSpPr/>
          </xdr:nvCxnSpPr>
          <xdr:spPr>
            <a:xfrm flipV="1">
              <a:off x="17173575" y="11782425"/>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138" name="Straight Connector 1137">
              <a:extLst>
                <a:ext uri="{FF2B5EF4-FFF2-40B4-BE49-F238E27FC236}">
                  <a16:creationId xmlns:a16="http://schemas.microsoft.com/office/drawing/2014/main" id="{518E15EC-2FF7-4A07-926E-C5C4788BDFC9}"/>
                </a:ext>
              </a:extLst>
            </xdr:cNvPr>
            <xdr:cNvCxnSpPr/>
          </xdr:nvCxnSpPr>
          <xdr:spPr>
            <a:xfrm flipV="1">
              <a:off x="19069050" y="11791950"/>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139" name="Straight Connector 1138">
              <a:extLst>
                <a:ext uri="{FF2B5EF4-FFF2-40B4-BE49-F238E27FC236}">
                  <a16:creationId xmlns:a16="http://schemas.microsoft.com/office/drawing/2014/main" id="{F0884C55-5801-42E9-AEFA-96E564B2F59F}"/>
                </a:ext>
              </a:extLst>
            </xdr:cNvPr>
            <xdr:cNvCxnSpPr/>
          </xdr:nvCxnSpPr>
          <xdr:spPr>
            <a:xfrm>
              <a:off x="17182745" y="11778270"/>
              <a:ext cx="1885509" cy="97"/>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1134" name="TextBox 1133">
            <a:extLst>
              <a:ext uri="{FF2B5EF4-FFF2-40B4-BE49-F238E27FC236}">
                <a16:creationId xmlns:a16="http://schemas.microsoft.com/office/drawing/2014/main" id="{B3B4D07F-214A-4623-B504-1EF7638DD5D4}"/>
              </a:ext>
            </a:extLst>
          </xdr:cNvPr>
          <xdr:cNvSpPr txBox="1"/>
        </xdr:nvSpPr>
        <xdr:spPr>
          <a:xfrm>
            <a:off x="19827367" y="11515279"/>
            <a:ext cx="683759" cy="222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Event 1</a:t>
            </a:r>
          </a:p>
        </xdr:txBody>
      </xdr:sp>
      <xdr:sp macro="" textlink="">
        <xdr:nvSpPr>
          <xdr:cNvPr id="1135" name="TextBox 1134">
            <a:extLst>
              <a:ext uri="{FF2B5EF4-FFF2-40B4-BE49-F238E27FC236}">
                <a16:creationId xmlns:a16="http://schemas.microsoft.com/office/drawing/2014/main" id="{94E64A83-4C6A-499D-AC2D-377B9BA45FD1}"/>
              </a:ext>
            </a:extLst>
          </xdr:cNvPr>
          <xdr:cNvSpPr txBox="1"/>
        </xdr:nvSpPr>
        <xdr:spPr>
          <a:xfrm>
            <a:off x="19323903" y="12235021"/>
            <a:ext cx="581705"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T0_1</a:t>
            </a:r>
          </a:p>
        </xdr:txBody>
      </xdr:sp>
      <xdr:sp macro="" textlink="">
        <xdr:nvSpPr>
          <xdr:cNvPr id="1136" name="TextBox 1135">
            <a:extLst>
              <a:ext uri="{FF2B5EF4-FFF2-40B4-BE49-F238E27FC236}">
                <a16:creationId xmlns:a16="http://schemas.microsoft.com/office/drawing/2014/main" id="{5E48AE00-2599-4622-BF37-C430DA3A7B26}"/>
              </a:ext>
            </a:extLst>
          </xdr:cNvPr>
          <xdr:cNvSpPr txBox="1"/>
        </xdr:nvSpPr>
        <xdr:spPr>
          <a:xfrm>
            <a:off x="20364850" y="12241166"/>
            <a:ext cx="704168"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TEnd_1</a:t>
            </a:r>
          </a:p>
        </xdr:txBody>
      </xdr:sp>
    </xdr:grpSp>
    <xdr:clientData/>
  </xdr:twoCellAnchor>
  <xdr:twoCellAnchor>
    <xdr:from>
      <xdr:col>68</xdr:col>
      <xdr:colOff>13138</xdr:colOff>
      <xdr:row>111</xdr:row>
      <xdr:rowOff>103958</xdr:rowOff>
    </xdr:from>
    <xdr:to>
      <xdr:col>68</xdr:col>
      <xdr:colOff>13138</xdr:colOff>
      <xdr:row>113</xdr:row>
      <xdr:rowOff>4571</xdr:rowOff>
    </xdr:to>
    <xdr:cxnSp macro="">
      <xdr:nvCxnSpPr>
        <xdr:cNvPr id="1140" name="Straight Arrow Connector 1139">
          <a:extLst>
            <a:ext uri="{FF2B5EF4-FFF2-40B4-BE49-F238E27FC236}">
              <a16:creationId xmlns:a16="http://schemas.microsoft.com/office/drawing/2014/main" id="{863E8AF0-1C8F-4DA2-AEE4-1AD835C3DDCC}"/>
            </a:ext>
          </a:extLst>
        </xdr:cNvPr>
        <xdr:cNvCxnSpPr/>
      </xdr:nvCxnSpPr>
      <xdr:spPr>
        <a:xfrm flipV="1">
          <a:off x="28487285" y="12318370"/>
          <a:ext cx="0" cy="21437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6569</xdr:colOff>
      <xdr:row>111</xdr:row>
      <xdr:rowOff>103958</xdr:rowOff>
    </xdr:from>
    <xdr:to>
      <xdr:col>67</xdr:col>
      <xdr:colOff>6569</xdr:colOff>
      <xdr:row>113</xdr:row>
      <xdr:rowOff>4571</xdr:rowOff>
    </xdr:to>
    <xdr:cxnSp macro="">
      <xdr:nvCxnSpPr>
        <xdr:cNvPr id="1141" name="Straight Arrow Connector 1140">
          <a:extLst>
            <a:ext uri="{FF2B5EF4-FFF2-40B4-BE49-F238E27FC236}">
              <a16:creationId xmlns:a16="http://schemas.microsoft.com/office/drawing/2014/main" id="{F4B04900-9718-4D75-90AC-112A76632FE2}"/>
            </a:ext>
          </a:extLst>
        </xdr:cNvPr>
        <xdr:cNvCxnSpPr/>
      </xdr:nvCxnSpPr>
      <xdr:spPr>
        <a:xfrm flipV="1">
          <a:off x="28099716" y="12318370"/>
          <a:ext cx="0" cy="21437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162509</xdr:colOff>
      <xdr:row>98</xdr:row>
      <xdr:rowOff>152372</xdr:rowOff>
    </xdr:from>
    <xdr:to>
      <xdr:col>77</xdr:col>
      <xdr:colOff>182217</xdr:colOff>
      <xdr:row>125</xdr:row>
      <xdr:rowOff>104775</xdr:rowOff>
    </xdr:to>
    <xdr:cxnSp macro="">
      <xdr:nvCxnSpPr>
        <xdr:cNvPr id="1142" name="Straight Connector 1141">
          <a:extLst>
            <a:ext uri="{FF2B5EF4-FFF2-40B4-BE49-F238E27FC236}">
              <a16:creationId xmlns:a16="http://schemas.microsoft.com/office/drawing/2014/main" id="{8C5C38FD-F466-425C-92F1-EA56F58DA267}"/>
            </a:ext>
          </a:extLst>
        </xdr:cNvPr>
        <xdr:cNvCxnSpPr/>
      </xdr:nvCxnSpPr>
      <xdr:spPr>
        <a:xfrm>
          <a:off x="32065656" y="10215254"/>
          <a:ext cx="19708" cy="4356315"/>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295603</xdr:colOff>
      <xdr:row>115</xdr:row>
      <xdr:rowOff>98535</xdr:rowOff>
    </xdr:from>
    <xdr:to>
      <xdr:col>61</xdr:col>
      <xdr:colOff>262758</xdr:colOff>
      <xdr:row>118</xdr:row>
      <xdr:rowOff>39413</xdr:rowOff>
    </xdr:to>
    <xdr:sp macro="" textlink="">
      <xdr:nvSpPr>
        <xdr:cNvPr id="1143" name="TextBox 1142">
          <a:extLst>
            <a:ext uri="{FF2B5EF4-FFF2-40B4-BE49-F238E27FC236}">
              <a16:creationId xmlns:a16="http://schemas.microsoft.com/office/drawing/2014/main" id="{E65FB005-D33E-4711-BCAC-6BA814547E9C}"/>
            </a:ext>
          </a:extLst>
        </xdr:cNvPr>
        <xdr:cNvSpPr txBox="1"/>
      </xdr:nvSpPr>
      <xdr:spPr>
        <a:xfrm>
          <a:off x="24959750" y="12951682"/>
          <a:ext cx="1110155" cy="422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EDR </a:t>
          </a:r>
        </a:p>
        <a:p>
          <a:r>
            <a:rPr lang="en-US" sz="900" b="1">
              <a:latin typeface="Arial" panose="020B0604020202020204" pitchFamily="34" charset="0"/>
              <a:cs typeface="Arial" panose="020B0604020202020204" pitchFamily="34" charset="0"/>
            </a:rPr>
            <a:t>sampling</a:t>
          </a:r>
          <a:r>
            <a:rPr lang="en-US" sz="900" b="1" baseline="0">
              <a:latin typeface="Arial" panose="020B0604020202020204" pitchFamily="34" charset="0"/>
              <a:cs typeface="Arial" panose="020B0604020202020204" pitchFamily="34" charset="0"/>
            </a:rPr>
            <a:t> data</a:t>
          </a:r>
          <a:endParaRPr lang="en-US" sz="900" b="1">
            <a:latin typeface="Arial" panose="020B0604020202020204" pitchFamily="34" charset="0"/>
            <a:cs typeface="Arial" panose="020B0604020202020204" pitchFamily="34" charset="0"/>
          </a:endParaRPr>
        </a:p>
      </xdr:txBody>
    </xdr:sp>
    <xdr:clientData/>
  </xdr:twoCellAnchor>
  <xdr:twoCellAnchor>
    <xdr:from>
      <xdr:col>77</xdr:col>
      <xdr:colOff>177362</xdr:colOff>
      <xdr:row>115</xdr:row>
      <xdr:rowOff>105958</xdr:rowOff>
    </xdr:from>
    <xdr:to>
      <xdr:col>77</xdr:col>
      <xdr:colOff>177362</xdr:colOff>
      <xdr:row>117</xdr:row>
      <xdr:rowOff>6570</xdr:rowOff>
    </xdr:to>
    <xdr:cxnSp macro="">
      <xdr:nvCxnSpPr>
        <xdr:cNvPr id="1144" name="Straight Arrow Connector 1143">
          <a:extLst>
            <a:ext uri="{FF2B5EF4-FFF2-40B4-BE49-F238E27FC236}">
              <a16:creationId xmlns:a16="http://schemas.microsoft.com/office/drawing/2014/main" id="{3E3180EC-B40B-4AE1-9743-416776E24796}"/>
            </a:ext>
          </a:extLst>
        </xdr:cNvPr>
        <xdr:cNvCxnSpPr/>
      </xdr:nvCxnSpPr>
      <xdr:spPr>
        <a:xfrm flipV="1">
          <a:off x="32080509" y="12959105"/>
          <a:ext cx="0" cy="214377"/>
        </a:xfrm>
        <a:prstGeom prst="straightConnector1">
          <a:avLst/>
        </a:prstGeom>
        <a:ln w="28575">
          <a:solidFill>
            <a:srgbClr val="009E47"/>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139211</xdr:colOff>
      <xdr:row>118</xdr:row>
      <xdr:rowOff>21980</xdr:rowOff>
    </xdr:from>
    <xdr:to>
      <xdr:col>72</xdr:col>
      <xdr:colOff>153865</xdr:colOff>
      <xdr:row>118</xdr:row>
      <xdr:rowOff>21981</xdr:rowOff>
    </xdr:to>
    <xdr:cxnSp macro="">
      <xdr:nvCxnSpPr>
        <xdr:cNvPr id="1145" name="Straight Arrow Connector 1144">
          <a:extLst>
            <a:ext uri="{FF2B5EF4-FFF2-40B4-BE49-F238E27FC236}">
              <a16:creationId xmlns:a16="http://schemas.microsoft.com/office/drawing/2014/main" id="{9AD4379A-B79A-45CE-9534-B89C465DD93E}"/>
            </a:ext>
          </a:extLst>
        </xdr:cNvPr>
        <xdr:cNvCxnSpPr/>
      </xdr:nvCxnSpPr>
      <xdr:spPr>
        <a:xfrm>
          <a:off x="28232358" y="13356980"/>
          <a:ext cx="1919654" cy="1"/>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60974</xdr:colOff>
      <xdr:row>116</xdr:row>
      <xdr:rowOff>159014</xdr:rowOff>
    </xdr:from>
    <xdr:to>
      <xdr:col>71</xdr:col>
      <xdr:colOff>345110</xdr:colOff>
      <xdr:row>118</xdr:row>
      <xdr:rowOff>47884</xdr:rowOff>
    </xdr:to>
    <xdr:sp macro="" textlink="">
      <xdr:nvSpPr>
        <xdr:cNvPr id="1146" name="TextBox 1145">
          <a:extLst>
            <a:ext uri="{FF2B5EF4-FFF2-40B4-BE49-F238E27FC236}">
              <a16:creationId xmlns:a16="http://schemas.microsoft.com/office/drawing/2014/main" id="{63AE7A3D-32B2-4F20-9A49-A674D9FA426C}"/>
            </a:ext>
          </a:extLst>
        </xdr:cNvPr>
        <xdr:cNvSpPr txBox="1"/>
      </xdr:nvSpPr>
      <xdr:spPr>
        <a:xfrm>
          <a:off x="28535121" y="13169043"/>
          <a:ext cx="1427136" cy="213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76</xdr:col>
      <xdr:colOff>7723</xdr:colOff>
      <xdr:row>113</xdr:row>
      <xdr:rowOff>57951</xdr:rowOff>
    </xdr:from>
    <xdr:to>
      <xdr:col>77</xdr:col>
      <xdr:colOff>3340</xdr:colOff>
      <xdr:row>113</xdr:row>
      <xdr:rowOff>59211</xdr:rowOff>
    </xdr:to>
    <xdr:cxnSp macro="">
      <xdr:nvCxnSpPr>
        <xdr:cNvPr id="1147" name="Straight Arrow Connector 1146">
          <a:extLst>
            <a:ext uri="{FF2B5EF4-FFF2-40B4-BE49-F238E27FC236}">
              <a16:creationId xmlns:a16="http://schemas.microsoft.com/office/drawing/2014/main" id="{37001775-9928-4A8F-B40A-E212B3ADE1A3}"/>
            </a:ext>
          </a:extLst>
        </xdr:cNvPr>
        <xdr:cNvCxnSpPr/>
      </xdr:nvCxnSpPr>
      <xdr:spPr>
        <a:xfrm flipV="1">
          <a:off x="31529870" y="12586127"/>
          <a:ext cx="376617" cy="1260"/>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85942</xdr:colOff>
      <xdr:row>113</xdr:row>
      <xdr:rowOff>56239</xdr:rowOff>
    </xdr:from>
    <xdr:to>
      <xdr:col>77</xdr:col>
      <xdr:colOff>60199</xdr:colOff>
      <xdr:row>114</xdr:row>
      <xdr:rowOff>102796</xdr:rowOff>
    </xdr:to>
    <xdr:sp macro="" textlink="">
      <xdr:nvSpPr>
        <xdr:cNvPr id="1148" name="TextBox 1147">
          <a:extLst>
            <a:ext uri="{FF2B5EF4-FFF2-40B4-BE49-F238E27FC236}">
              <a16:creationId xmlns:a16="http://schemas.microsoft.com/office/drawing/2014/main" id="{EA5E71C9-3A59-4F4A-B8D9-6D0CBC922B47}"/>
            </a:ext>
          </a:extLst>
        </xdr:cNvPr>
        <xdr:cNvSpPr txBox="1"/>
      </xdr:nvSpPr>
      <xdr:spPr>
        <a:xfrm>
          <a:off x="30465089" y="12584415"/>
          <a:ext cx="1498257" cy="214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CAN msg periodic</a:t>
          </a:r>
          <a:r>
            <a:rPr lang="en-US" sz="900" i="1" baseline="0">
              <a:solidFill>
                <a:srgbClr val="0000FF"/>
              </a:solidFill>
              <a:latin typeface="Arial" panose="020B0604020202020204" pitchFamily="34" charset="0"/>
              <a:cs typeface="Arial" panose="020B0604020202020204" pitchFamily="34" charset="0"/>
            </a:rPr>
            <a:t> 100ms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64</xdr:col>
      <xdr:colOff>125569</xdr:colOff>
      <xdr:row>115</xdr:row>
      <xdr:rowOff>106874</xdr:rowOff>
    </xdr:from>
    <xdr:to>
      <xdr:col>64</xdr:col>
      <xdr:colOff>125569</xdr:colOff>
      <xdr:row>116</xdr:row>
      <xdr:rowOff>168678</xdr:rowOff>
    </xdr:to>
    <xdr:cxnSp macro="">
      <xdr:nvCxnSpPr>
        <xdr:cNvPr id="1149" name="Straight Arrow Connector 1148">
          <a:extLst>
            <a:ext uri="{FF2B5EF4-FFF2-40B4-BE49-F238E27FC236}">
              <a16:creationId xmlns:a16="http://schemas.microsoft.com/office/drawing/2014/main" id="{DFF7BA2E-4D8E-4CB9-B55B-A6CC37B3DE67}"/>
            </a:ext>
          </a:extLst>
        </xdr:cNvPr>
        <xdr:cNvCxnSpPr/>
      </xdr:nvCxnSpPr>
      <xdr:spPr>
        <a:xfrm flipV="1">
          <a:off x="27089483" y="19810017"/>
          <a:ext cx="0" cy="2359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14653</xdr:colOff>
      <xdr:row>113</xdr:row>
      <xdr:rowOff>21981</xdr:rowOff>
    </xdr:from>
    <xdr:to>
      <xdr:col>77</xdr:col>
      <xdr:colOff>160734</xdr:colOff>
      <xdr:row>116</xdr:row>
      <xdr:rowOff>107156</xdr:rowOff>
    </xdr:to>
    <xdr:cxnSp macro="">
      <xdr:nvCxnSpPr>
        <xdr:cNvPr id="1150" name="Straight Arrow Connector 1149">
          <a:extLst>
            <a:ext uri="{FF2B5EF4-FFF2-40B4-BE49-F238E27FC236}">
              <a16:creationId xmlns:a16="http://schemas.microsoft.com/office/drawing/2014/main" id="{6CEF917A-CABB-45E4-AEC7-43CB8D84216C}"/>
            </a:ext>
          </a:extLst>
        </xdr:cNvPr>
        <xdr:cNvCxnSpPr/>
      </xdr:nvCxnSpPr>
      <xdr:spPr>
        <a:xfrm>
          <a:off x="31917800" y="12550157"/>
          <a:ext cx="146081" cy="567028"/>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7326</xdr:colOff>
      <xdr:row>113</xdr:row>
      <xdr:rowOff>14654</xdr:rowOff>
    </xdr:from>
    <xdr:to>
      <xdr:col>72</xdr:col>
      <xdr:colOff>124557</xdr:colOff>
      <xdr:row>116</xdr:row>
      <xdr:rowOff>87923</xdr:rowOff>
    </xdr:to>
    <xdr:cxnSp macro="">
      <xdr:nvCxnSpPr>
        <xdr:cNvPr id="1151" name="Straight Arrow Connector 1150">
          <a:extLst>
            <a:ext uri="{FF2B5EF4-FFF2-40B4-BE49-F238E27FC236}">
              <a16:creationId xmlns:a16="http://schemas.microsoft.com/office/drawing/2014/main" id="{46A711BB-3444-436B-B9B7-23827B46A252}"/>
            </a:ext>
          </a:extLst>
        </xdr:cNvPr>
        <xdr:cNvCxnSpPr/>
      </xdr:nvCxnSpPr>
      <xdr:spPr>
        <a:xfrm>
          <a:off x="30005473" y="12542830"/>
          <a:ext cx="117231" cy="555122"/>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118614</xdr:colOff>
      <xdr:row>118</xdr:row>
      <xdr:rowOff>147193</xdr:rowOff>
    </xdr:from>
    <xdr:to>
      <xdr:col>77</xdr:col>
      <xdr:colOff>184912</xdr:colOff>
      <xdr:row>118</xdr:row>
      <xdr:rowOff>150962</xdr:rowOff>
    </xdr:to>
    <xdr:cxnSp macro="">
      <xdr:nvCxnSpPr>
        <xdr:cNvPr id="1152" name="Straight Arrow Connector 1151">
          <a:extLst>
            <a:ext uri="{FF2B5EF4-FFF2-40B4-BE49-F238E27FC236}">
              <a16:creationId xmlns:a16="http://schemas.microsoft.com/office/drawing/2014/main" id="{987610A8-CD88-47D6-BBE7-0388776642C8}"/>
            </a:ext>
          </a:extLst>
        </xdr:cNvPr>
        <xdr:cNvCxnSpPr/>
      </xdr:nvCxnSpPr>
      <xdr:spPr>
        <a:xfrm flipV="1">
          <a:off x="27068761" y="13482193"/>
          <a:ext cx="5019298" cy="3769"/>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263777</xdr:colOff>
      <xdr:row>118</xdr:row>
      <xdr:rowOff>117955</xdr:rowOff>
    </xdr:from>
    <xdr:to>
      <xdr:col>73</xdr:col>
      <xdr:colOff>190498</xdr:colOff>
      <xdr:row>119</xdr:row>
      <xdr:rowOff>160551</xdr:rowOff>
    </xdr:to>
    <xdr:sp macro="" textlink="">
      <xdr:nvSpPr>
        <xdr:cNvPr id="1153" name="TextBox 1152">
          <a:extLst>
            <a:ext uri="{FF2B5EF4-FFF2-40B4-BE49-F238E27FC236}">
              <a16:creationId xmlns:a16="http://schemas.microsoft.com/office/drawing/2014/main" id="{CA96EE15-180C-45C6-9F28-B40F167D9351}"/>
            </a:ext>
          </a:extLst>
        </xdr:cNvPr>
        <xdr:cNvSpPr txBox="1"/>
      </xdr:nvSpPr>
      <xdr:spPr>
        <a:xfrm>
          <a:off x="28356924" y="13452955"/>
          <a:ext cx="2212721" cy="210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1">
              <a:solidFill>
                <a:srgbClr val="0000FF"/>
              </a:solidFill>
              <a:latin typeface="Arial" panose="020B0604020202020204" pitchFamily="34" charset="0"/>
              <a:cs typeface="Arial" panose="020B0604020202020204" pitchFamily="34" charset="0"/>
            </a:rPr>
            <a:t>EDR</a:t>
          </a:r>
          <a:r>
            <a:rPr lang="en-US" sz="900" b="0" i="1" baseline="0">
              <a:solidFill>
                <a:srgbClr val="0000FF"/>
              </a:solidFill>
              <a:latin typeface="Arial" panose="020B0604020202020204" pitchFamily="34" charset="0"/>
              <a:cs typeface="Arial" panose="020B0604020202020204" pitchFamily="34" charset="0"/>
            </a:rPr>
            <a:t> COM data capturing time 5000 ms </a:t>
          </a:r>
          <a:endParaRPr lang="en-US" sz="900" b="0" i="1">
            <a:solidFill>
              <a:srgbClr val="0000FF"/>
            </a:solidFill>
            <a:latin typeface="Arial" panose="020B0604020202020204" pitchFamily="34" charset="0"/>
            <a:cs typeface="Arial" panose="020B0604020202020204" pitchFamily="34" charset="0"/>
          </a:endParaRPr>
        </a:p>
      </xdr:txBody>
    </xdr:sp>
    <xdr:clientData/>
  </xdr:twoCellAnchor>
  <xdr:twoCellAnchor>
    <xdr:from>
      <xdr:col>77</xdr:col>
      <xdr:colOff>77392</xdr:colOff>
      <xdr:row>115</xdr:row>
      <xdr:rowOff>29766</xdr:rowOff>
    </xdr:from>
    <xdr:to>
      <xdr:col>81</xdr:col>
      <xdr:colOff>118118</xdr:colOff>
      <xdr:row>119</xdr:row>
      <xdr:rowOff>72839</xdr:rowOff>
    </xdr:to>
    <xdr:grpSp>
      <xdr:nvGrpSpPr>
        <xdr:cNvPr id="1154" name="Group 1153">
          <a:extLst>
            <a:ext uri="{FF2B5EF4-FFF2-40B4-BE49-F238E27FC236}">
              <a16:creationId xmlns:a16="http://schemas.microsoft.com/office/drawing/2014/main" id="{F92133DE-D575-4585-9771-A35E2661BC91}"/>
            </a:ext>
          </a:extLst>
        </xdr:cNvPr>
        <xdr:cNvGrpSpPr/>
      </xdr:nvGrpSpPr>
      <xdr:grpSpPr>
        <a:xfrm>
          <a:off x="32660512" y="20032266"/>
          <a:ext cx="1595206" cy="789833"/>
          <a:chOff x="30027564" y="13209985"/>
          <a:chExt cx="1564726" cy="709823"/>
        </a:xfrm>
      </xdr:grpSpPr>
      <xdr:sp macro="" textlink="">
        <xdr:nvSpPr>
          <xdr:cNvPr id="1155" name="Oval 1154">
            <a:extLst>
              <a:ext uri="{FF2B5EF4-FFF2-40B4-BE49-F238E27FC236}">
                <a16:creationId xmlns:a16="http://schemas.microsoft.com/office/drawing/2014/main" id="{D8E65421-642C-4F64-9B11-BB5117D1122D}"/>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1156" name="Callout: Line 1155">
            <a:extLst>
              <a:ext uri="{FF2B5EF4-FFF2-40B4-BE49-F238E27FC236}">
                <a16:creationId xmlns:a16="http://schemas.microsoft.com/office/drawing/2014/main" id="{30D5830C-445C-4891-A0ED-A2779786E596}"/>
              </a:ext>
            </a:extLst>
          </xdr:cNvPr>
          <xdr:cNvSpPr/>
        </xdr:nvSpPr>
        <xdr:spPr>
          <a:xfrm>
            <a:off x="30360937" y="13537406"/>
            <a:ext cx="1231353" cy="382402"/>
          </a:xfrm>
          <a:prstGeom prst="borderCallout1">
            <a:avLst>
              <a:gd name="adj1" fmla="val 48266"/>
              <a:gd name="adj2" fmla="val -604"/>
              <a:gd name="adj3" fmla="val 6342"/>
              <a:gd name="adj4" fmla="val -14745"/>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valid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72</xdr:col>
      <xdr:colOff>41673</xdr:colOff>
      <xdr:row>114</xdr:row>
      <xdr:rowOff>71438</xdr:rowOff>
    </xdr:from>
    <xdr:to>
      <xdr:col>76</xdr:col>
      <xdr:colOff>130024</xdr:colOff>
      <xdr:row>117</xdr:row>
      <xdr:rowOff>100301</xdr:rowOff>
    </xdr:to>
    <xdr:grpSp>
      <xdr:nvGrpSpPr>
        <xdr:cNvPr id="1157" name="Group 1156">
          <a:extLst>
            <a:ext uri="{FF2B5EF4-FFF2-40B4-BE49-F238E27FC236}">
              <a16:creationId xmlns:a16="http://schemas.microsoft.com/office/drawing/2014/main" id="{546A9589-CA55-4A3B-95BE-D04122924885}"/>
            </a:ext>
          </a:extLst>
        </xdr:cNvPr>
        <xdr:cNvGrpSpPr/>
      </xdr:nvGrpSpPr>
      <xdr:grpSpPr>
        <a:xfrm>
          <a:off x="30681693" y="19891058"/>
          <a:ext cx="1642831" cy="600363"/>
          <a:chOff x="30027564" y="13055203"/>
          <a:chExt cx="1612351" cy="511067"/>
        </a:xfrm>
      </xdr:grpSpPr>
      <xdr:sp macro="" textlink="">
        <xdr:nvSpPr>
          <xdr:cNvPr id="1158" name="Oval 1157">
            <a:extLst>
              <a:ext uri="{FF2B5EF4-FFF2-40B4-BE49-F238E27FC236}">
                <a16:creationId xmlns:a16="http://schemas.microsoft.com/office/drawing/2014/main" id="{6156672C-8826-4964-8C53-213B90A81B7C}"/>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1159" name="Callout: Line 1158">
            <a:extLst>
              <a:ext uri="{FF2B5EF4-FFF2-40B4-BE49-F238E27FC236}">
                <a16:creationId xmlns:a16="http://schemas.microsoft.com/office/drawing/2014/main" id="{B6743195-582D-46E4-93E8-249DD323C994}"/>
              </a:ext>
            </a:extLst>
          </xdr:cNvPr>
          <xdr:cNvSpPr/>
        </xdr:nvSpPr>
        <xdr:spPr>
          <a:xfrm>
            <a:off x="30408562" y="13055203"/>
            <a:ext cx="1231353" cy="382402"/>
          </a:xfrm>
          <a:prstGeom prst="borderCallout1">
            <a:avLst>
              <a:gd name="adj1" fmla="val 48266"/>
              <a:gd name="adj2" fmla="val -604"/>
              <a:gd name="adj3" fmla="val 70170"/>
              <a:gd name="adj4" fmla="val -11844"/>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 record sample Unobtained data</a:t>
            </a:r>
          </a:p>
        </xdr:txBody>
      </xdr:sp>
    </xdr:grpSp>
    <xdr:clientData/>
  </xdr:twoCellAnchor>
  <xdr:twoCellAnchor>
    <xdr:from>
      <xdr:col>67</xdr:col>
      <xdr:colOff>41673</xdr:colOff>
      <xdr:row>114</xdr:row>
      <xdr:rowOff>17860</xdr:rowOff>
    </xdr:from>
    <xdr:to>
      <xdr:col>71</xdr:col>
      <xdr:colOff>88352</xdr:colOff>
      <xdr:row>117</xdr:row>
      <xdr:rowOff>76489</xdr:rowOff>
    </xdr:to>
    <xdr:grpSp>
      <xdr:nvGrpSpPr>
        <xdr:cNvPr id="1160" name="Group 1159">
          <a:extLst>
            <a:ext uri="{FF2B5EF4-FFF2-40B4-BE49-F238E27FC236}">
              <a16:creationId xmlns:a16="http://schemas.microsoft.com/office/drawing/2014/main" id="{8DE2A9B1-6416-4BE7-8EDA-F77824A0A191}"/>
            </a:ext>
          </a:extLst>
        </xdr:cNvPr>
        <xdr:cNvGrpSpPr/>
      </xdr:nvGrpSpPr>
      <xdr:grpSpPr>
        <a:xfrm>
          <a:off x="28738593" y="19837480"/>
          <a:ext cx="1601159" cy="630129"/>
          <a:chOff x="30027564" y="13025437"/>
          <a:chExt cx="1570679" cy="540833"/>
        </a:xfrm>
      </xdr:grpSpPr>
      <xdr:sp macro="" textlink="">
        <xdr:nvSpPr>
          <xdr:cNvPr id="1161" name="Oval 1160">
            <a:extLst>
              <a:ext uri="{FF2B5EF4-FFF2-40B4-BE49-F238E27FC236}">
                <a16:creationId xmlns:a16="http://schemas.microsoft.com/office/drawing/2014/main" id="{C052B76C-EA2B-4C9E-8ADB-C22C4FC7C11E}"/>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1162" name="Callout: Line 1161">
            <a:extLst>
              <a:ext uri="{FF2B5EF4-FFF2-40B4-BE49-F238E27FC236}">
                <a16:creationId xmlns:a16="http://schemas.microsoft.com/office/drawing/2014/main" id="{1576778A-0D10-454C-B613-0737F56B5880}"/>
              </a:ext>
            </a:extLst>
          </xdr:cNvPr>
          <xdr:cNvSpPr/>
        </xdr:nvSpPr>
        <xdr:spPr>
          <a:xfrm>
            <a:off x="30366890" y="13025437"/>
            <a:ext cx="1231353" cy="382402"/>
          </a:xfrm>
          <a:prstGeom prst="borderCallout1">
            <a:avLst>
              <a:gd name="adj1" fmla="val 48266"/>
              <a:gd name="adj2" fmla="val -604"/>
              <a:gd name="adj3" fmla="val 70170"/>
              <a:gd name="adj4" fmla="val -9910"/>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Invalid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60</xdr:col>
      <xdr:colOff>250030</xdr:colOff>
      <xdr:row>115</xdr:row>
      <xdr:rowOff>35719</xdr:rowOff>
    </xdr:from>
    <xdr:to>
      <xdr:col>64</xdr:col>
      <xdr:colOff>220266</xdr:colOff>
      <xdr:row>120</xdr:row>
      <xdr:rowOff>66886</xdr:rowOff>
    </xdr:to>
    <xdr:grpSp>
      <xdr:nvGrpSpPr>
        <xdr:cNvPr id="1163" name="Group 1162">
          <a:extLst>
            <a:ext uri="{FF2B5EF4-FFF2-40B4-BE49-F238E27FC236}">
              <a16:creationId xmlns:a16="http://schemas.microsoft.com/office/drawing/2014/main" id="{F67AEFE0-77DC-4BBA-8BEA-6E5E6B33C1AA}"/>
            </a:ext>
          </a:extLst>
        </xdr:cNvPr>
        <xdr:cNvGrpSpPr/>
      </xdr:nvGrpSpPr>
      <xdr:grpSpPr>
        <a:xfrm>
          <a:off x="26226610" y="20038219"/>
          <a:ext cx="1524716" cy="968427"/>
          <a:chOff x="28753593" y="13209985"/>
          <a:chExt cx="1494236" cy="858651"/>
        </a:xfrm>
      </xdr:grpSpPr>
      <xdr:sp macro="" textlink="">
        <xdr:nvSpPr>
          <xdr:cNvPr id="1164" name="Oval 1163">
            <a:extLst>
              <a:ext uri="{FF2B5EF4-FFF2-40B4-BE49-F238E27FC236}">
                <a16:creationId xmlns:a16="http://schemas.microsoft.com/office/drawing/2014/main" id="{A0736899-AA2A-447F-8F8D-532CE4ED45B4}"/>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1165" name="Callout: Line 1164">
            <a:extLst>
              <a:ext uri="{FF2B5EF4-FFF2-40B4-BE49-F238E27FC236}">
                <a16:creationId xmlns:a16="http://schemas.microsoft.com/office/drawing/2014/main" id="{52D3260A-F318-437F-8FB0-DBD6DC28905D}"/>
              </a:ext>
            </a:extLst>
          </xdr:cNvPr>
          <xdr:cNvSpPr/>
        </xdr:nvSpPr>
        <xdr:spPr>
          <a:xfrm>
            <a:off x="28753593" y="13686234"/>
            <a:ext cx="1231353" cy="382402"/>
          </a:xfrm>
          <a:prstGeom prst="borderCallout1">
            <a:avLst>
              <a:gd name="adj1" fmla="val 6"/>
              <a:gd name="adj2" fmla="val 99473"/>
              <a:gd name="adj3" fmla="val -38804"/>
              <a:gd name="adj4" fmla="val 108538"/>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sample Unobtained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61</xdr:col>
      <xdr:colOff>5306</xdr:colOff>
      <xdr:row>106</xdr:row>
      <xdr:rowOff>11210</xdr:rowOff>
    </xdr:from>
    <xdr:to>
      <xdr:col>67</xdr:col>
      <xdr:colOff>189237</xdr:colOff>
      <xdr:row>113</xdr:row>
      <xdr:rowOff>85400</xdr:rowOff>
    </xdr:to>
    <xdr:grpSp>
      <xdr:nvGrpSpPr>
        <xdr:cNvPr id="1166" name="Group 1165">
          <a:extLst>
            <a:ext uri="{FF2B5EF4-FFF2-40B4-BE49-F238E27FC236}">
              <a16:creationId xmlns:a16="http://schemas.microsoft.com/office/drawing/2014/main" id="{258FBC3C-9C53-4726-8805-3AD8BC5EA656}"/>
            </a:ext>
          </a:extLst>
        </xdr:cNvPr>
        <xdr:cNvGrpSpPr/>
      </xdr:nvGrpSpPr>
      <xdr:grpSpPr>
        <a:xfrm>
          <a:off x="26370506" y="18337310"/>
          <a:ext cx="2515651" cy="1377210"/>
          <a:chOff x="24679197" y="11799808"/>
          <a:chExt cx="2469931" cy="1272719"/>
        </a:xfrm>
      </xdr:grpSpPr>
      <xdr:sp macro="" textlink="">
        <xdr:nvSpPr>
          <xdr:cNvPr id="1167" name="Oval 1166">
            <a:extLst>
              <a:ext uri="{FF2B5EF4-FFF2-40B4-BE49-F238E27FC236}">
                <a16:creationId xmlns:a16="http://schemas.microsoft.com/office/drawing/2014/main" id="{1EBDB19A-8366-4833-8A4C-77665C1818A3}"/>
              </a:ext>
            </a:extLst>
          </xdr:cNvPr>
          <xdr:cNvSpPr/>
        </xdr:nvSpPr>
        <xdr:spPr>
          <a:xfrm>
            <a:off x="24953542" y="12675533"/>
            <a:ext cx="1026637" cy="396994"/>
          </a:xfrm>
          <a:prstGeom prst="ellipse">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sp macro="" textlink="">
        <xdr:nvSpPr>
          <xdr:cNvPr id="1168" name="Callout: Line 1167">
            <a:extLst>
              <a:ext uri="{FF2B5EF4-FFF2-40B4-BE49-F238E27FC236}">
                <a16:creationId xmlns:a16="http://schemas.microsoft.com/office/drawing/2014/main" id="{BBFD0E04-1753-4FF0-8C56-FF3EE48148C8}"/>
              </a:ext>
            </a:extLst>
          </xdr:cNvPr>
          <xdr:cNvSpPr/>
        </xdr:nvSpPr>
        <xdr:spPr>
          <a:xfrm>
            <a:off x="24679197" y="11799808"/>
            <a:ext cx="2469931" cy="519701"/>
          </a:xfrm>
          <a:prstGeom prst="borderCallout1">
            <a:avLst>
              <a:gd name="adj1" fmla="val 97088"/>
              <a:gd name="adj2" fmla="val 34461"/>
              <a:gd name="adj3" fmla="val 189399"/>
              <a:gd name="adj4" fmla="val 37472"/>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00"/>
                </a:solidFill>
                <a:latin typeface="Arial" panose="020B0604020202020204" pitchFamily="34" charset="0"/>
                <a:cs typeface="Arial" panose="020B0604020202020204" pitchFamily="34" charset="0"/>
              </a:rPr>
              <a:t>Ratio</a:t>
            </a:r>
            <a:r>
              <a:rPr lang="en-US" sz="900" baseline="0">
                <a:solidFill>
                  <a:srgbClr val="FF0000"/>
                </a:solidFill>
                <a:latin typeface="Arial" panose="020B0604020202020204" pitchFamily="34" charset="0"/>
                <a:cs typeface="Arial" panose="020B0604020202020204" pitchFamily="34" charset="0"/>
              </a:rPr>
              <a:t> of Valid / Invalid / Unobtained CAN signal will be changed following cyclic of message.</a:t>
            </a:r>
            <a:endParaRPr lang="en-US" sz="900">
              <a:solidFill>
                <a:srgbClr val="FF0000"/>
              </a:solidFill>
              <a:latin typeface="Arial" panose="020B0604020202020204" pitchFamily="34" charset="0"/>
              <a:cs typeface="Arial" panose="020B0604020202020204" pitchFamily="34" charset="0"/>
            </a:endParaRPr>
          </a:p>
        </xdr:txBody>
      </xdr:sp>
    </xdr:grpSp>
    <xdr:clientData/>
  </xdr:twoCellAnchor>
  <xdr:twoCellAnchor>
    <xdr:from>
      <xdr:col>67</xdr:col>
      <xdr:colOff>146539</xdr:colOff>
      <xdr:row>115</xdr:row>
      <xdr:rowOff>93018</xdr:rowOff>
    </xdr:from>
    <xdr:to>
      <xdr:col>67</xdr:col>
      <xdr:colOff>146539</xdr:colOff>
      <xdr:row>116</xdr:row>
      <xdr:rowOff>154823</xdr:rowOff>
    </xdr:to>
    <xdr:cxnSp macro="">
      <xdr:nvCxnSpPr>
        <xdr:cNvPr id="1169" name="Straight Arrow Connector 1168">
          <a:extLst>
            <a:ext uri="{FF2B5EF4-FFF2-40B4-BE49-F238E27FC236}">
              <a16:creationId xmlns:a16="http://schemas.microsoft.com/office/drawing/2014/main" id="{4795B374-72EB-4345-952D-19088DEE7002}"/>
            </a:ext>
          </a:extLst>
        </xdr:cNvPr>
        <xdr:cNvCxnSpPr/>
      </xdr:nvCxnSpPr>
      <xdr:spPr>
        <a:xfrm flipV="1">
          <a:off x="28239686" y="12946165"/>
          <a:ext cx="0" cy="218687"/>
        </a:xfrm>
        <a:prstGeom prst="straightConnector1">
          <a:avLst/>
        </a:prstGeom>
        <a:ln w="28575">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144250</xdr:colOff>
      <xdr:row>115</xdr:row>
      <xdr:rowOff>108072</xdr:rowOff>
    </xdr:from>
    <xdr:to>
      <xdr:col>72</xdr:col>
      <xdr:colOff>144250</xdr:colOff>
      <xdr:row>117</xdr:row>
      <xdr:rowOff>8685</xdr:rowOff>
    </xdr:to>
    <xdr:cxnSp macro="">
      <xdr:nvCxnSpPr>
        <xdr:cNvPr id="1170" name="Straight Arrow Connector 1169">
          <a:extLst>
            <a:ext uri="{FF2B5EF4-FFF2-40B4-BE49-F238E27FC236}">
              <a16:creationId xmlns:a16="http://schemas.microsoft.com/office/drawing/2014/main" id="{F09E651B-F424-4D3D-9729-C64711DD07EB}"/>
            </a:ext>
          </a:extLst>
        </xdr:cNvPr>
        <xdr:cNvCxnSpPr/>
      </xdr:nvCxnSpPr>
      <xdr:spPr>
        <a:xfrm flipV="1">
          <a:off x="30142397" y="12961219"/>
          <a:ext cx="0" cy="21437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149087</xdr:colOff>
      <xdr:row>118</xdr:row>
      <xdr:rowOff>27419</xdr:rowOff>
    </xdr:from>
    <xdr:to>
      <xdr:col>77</xdr:col>
      <xdr:colOff>204979</xdr:colOff>
      <xdr:row>118</xdr:row>
      <xdr:rowOff>29088</xdr:rowOff>
    </xdr:to>
    <xdr:cxnSp macro="">
      <xdr:nvCxnSpPr>
        <xdr:cNvPr id="1172" name="Straight Arrow Connector 1171">
          <a:extLst>
            <a:ext uri="{FF2B5EF4-FFF2-40B4-BE49-F238E27FC236}">
              <a16:creationId xmlns:a16="http://schemas.microsoft.com/office/drawing/2014/main" id="{6A66CC0F-1EE2-49FB-B4EA-B2AB9EFCC70B}"/>
            </a:ext>
          </a:extLst>
        </xdr:cNvPr>
        <xdr:cNvCxnSpPr/>
      </xdr:nvCxnSpPr>
      <xdr:spPr>
        <a:xfrm>
          <a:off x="30147234" y="13362419"/>
          <a:ext cx="1960892" cy="1669"/>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17027</xdr:colOff>
      <xdr:row>117</xdr:row>
      <xdr:rowOff>16565</xdr:rowOff>
    </xdr:from>
    <xdr:to>
      <xdr:col>76</xdr:col>
      <xdr:colOff>343222</xdr:colOff>
      <xdr:row>118</xdr:row>
      <xdr:rowOff>71087</xdr:rowOff>
    </xdr:to>
    <xdr:sp macro="" textlink="">
      <xdr:nvSpPr>
        <xdr:cNvPr id="1173" name="TextBox 1172">
          <a:extLst>
            <a:ext uri="{FF2B5EF4-FFF2-40B4-BE49-F238E27FC236}">
              <a16:creationId xmlns:a16="http://schemas.microsoft.com/office/drawing/2014/main" id="{13649DA3-BE9D-4FCF-A96E-04A0FDF19F45}"/>
            </a:ext>
          </a:extLst>
        </xdr:cNvPr>
        <xdr:cNvSpPr txBox="1"/>
      </xdr:nvSpPr>
      <xdr:spPr>
        <a:xfrm>
          <a:off x="30396174" y="13183477"/>
          <a:ext cx="1469195" cy="222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&lt;=500ms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6</xdr:col>
      <xdr:colOff>180451</xdr:colOff>
      <xdr:row>54</xdr:row>
      <xdr:rowOff>48762</xdr:rowOff>
    </xdr:from>
    <xdr:to>
      <xdr:col>10</xdr:col>
      <xdr:colOff>169663</xdr:colOff>
      <xdr:row>57</xdr:row>
      <xdr:rowOff>16183</xdr:rowOff>
    </xdr:to>
    <xdr:sp macro="" textlink="">
      <xdr:nvSpPr>
        <xdr:cNvPr id="13" name="Line Callout 1 57">
          <a:extLst>
            <a:ext uri="{FF2B5EF4-FFF2-40B4-BE49-F238E27FC236}">
              <a16:creationId xmlns:a16="http://schemas.microsoft.com/office/drawing/2014/main" id="{7674CB0D-6EA5-4163-9C4B-39768302D034}"/>
            </a:ext>
          </a:extLst>
        </xdr:cNvPr>
        <xdr:cNvSpPr/>
      </xdr:nvSpPr>
      <xdr:spPr>
        <a:xfrm>
          <a:off x="2493345" y="9694786"/>
          <a:ext cx="1531142" cy="505303"/>
        </a:xfrm>
        <a:prstGeom prst="borderCallout1">
          <a:avLst>
            <a:gd name="adj1" fmla="val -3664"/>
            <a:gd name="adj2" fmla="val 50685"/>
            <a:gd name="adj3" fmla="val -91225"/>
            <a:gd name="adj4" fmla="val 43231"/>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a:solidFill>
                <a:schemeClr val="dk1"/>
              </a:solidFill>
              <a:effectLst/>
              <a:latin typeface="+mn-lt"/>
              <a:ea typeface="+mn-ea"/>
              <a:cs typeface="+mn-cs"/>
            </a:rPr>
            <a:t>Event: After configuration change</a:t>
          </a:r>
          <a:endParaRPr lang="en-US">
            <a:effectLst/>
          </a:endParaRPr>
        </a:p>
      </xdr:txBody>
    </xdr:sp>
    <xdr:clientData/>
  </xdr:twoCellAnchor>
  <xdr:twoCellAnchor>
    <xdr:from>
      <xdr:col>0</xdr:col>
      <xdr:colOff>143435</xdr:colOff>
      <xdr:row>47</xdr:row>
      <xdr:rowOff>44830</xdr:rowOff>
    </xdr:from>
    <xdr:to>
      <xdr:col>5</xdr:col>
      <xdr:colOff>277069</xdr:colOff>
      <xdr:row>51</xdr:row>
      <xdr:rowOff>138762</xdr:rowOff>
    </xdr:to>
    <xdr:sp macro="" textlink="">
      <xdr:nvSpPr>
        <xdr:cNvPr id="15" name="Flowchart: Process 14">
          <a:extLst>
            <a:ext uri="{FF2B5EF4-FFF2-40B4-BE49-F238E27FC236}">
              <a16:creationId xmlns:a16="http://schemas.microsoft.com/office/drawing/2014/main" id="{8103F66F-E33F-434A-B5C0-60C42EC8B6FD}"/>
            </a:ext>
          </a:extLst>
        </xdr:cNvPr>
        <xdr:cNvSpPr/>
      </xdr:nvSpPr>
      <xdr:spPr>
        <a:xfrm>
          <a:off x="143435" y="8435795"/>
          <a:ext cx="2061046" cy="811108"/>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Configuration</a:t>
          </a:r>
        </a:p>
      </xdr:txBody>
    </xdr:sp>
    <xdr:clientData/>
  </xdr:twoCellAnchor>
  <xdr:twoCellAnchor>
    <xdr:from>
      <xdr:col>5</xdr:col>
      <xdr:colOff>277070</xdr:colOff>
      <xdr:row>49</xdr:row>
      <xdr:rowOff>91795</xdr:rowOff>
    </xdr:from>
    <xdr:to>
      <xdr:col>11</xdr:col>
      <xdr:colOff>146808</xdr:colOff>
      <xdr:row>49</xdr:row>
      <xdr:rowOff>91796</xdr:rowOff>
    </xdr:to>
    <xdr:cxnSp macro="">
      <xdr:nvCxnSpPr>
        <xdr:cNvPr id="16" name="Straight Arrow Connector 15">
          <a:extLst>
            <a:ext uri="{FF2B5EF4-FFF2-40B4-BE49-F238E27FC236}">
              <a16:creationId xmlns:a16="http://schemas.microsoft.com/office/drawing/2014/main" id="{77A161FE-E779-4B4A-BF83-62F986F5FB57}"/>
            </a:ext>
          </a:extLst>
        </xdr:cNvPr>
        <xdr:cNvCxnSpPr>
          <a:stCxn id="15" idx="3"/>
        </xdr:cNvCxnSpPr>
      </xdr:nvCxnSpPr>
      <xdr:spPr>
        <a:xfrm flipV="1">
          <a:off x="2204482" y="8841348"/>
          <a:ext cx="2182632" cy="1"/>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358544</xdr:colOff>
      <xdr:row>44</xdr:row>
      <xdr:rowOff>116542</xdr:rowOff>
    </xdr:from>
    <xdr:to>
      <xdr:col>9</xdr:col>
      <xdr:colOff>222839</xdr:colOff>
      <xdr:row>54</xdr:row>
      <xdr:rowOff>110398</xdr:rowOff>
    </xdr:to>
    <xdr:sp macro="" textlink="">
      <xdr:nvSpPr>
        <xdr:cNvPr id="18" name="Oval 17">
          <a:extLst>
            <a:ext uri="{FF2B5EF4-FFF2-40B4-BE49-F238E27FC236}">
              <a16:creationId xmlns:a16="http://schemas.microsoft.com/office/drawing/2014/main" id="{AED06583-D190-4B1C-8410-AEFDE8AAF108}"/>
            </a:ext>
          </a:extLst>
        </xdr:cNvPr>
        <xdr:cNvSpPr/>
      </xdr:nvSpPr>
      <xdr:spPr>
        <a:xfrm rot="18789277">
          <a:off x="2481151" y="8545393"/>
          <a:ext cx="1786798" cy="635260"/>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Static/Dynamic</a:t>
          </a:r>
          <a:r>
            <a:rPr lang="en-GB" sz="1100" baseline="0">
              <a:solidFill>
                <a:sysClr val="windowText" lastClr="000000"/>
              </a:solidFill>
            </a:rPr>
            <a:t> bit configuration</a:t>
          </a:r>
          <a:endParaRPr lang="en-GB" sz="1100">
            <a:solidFill>
              <a:sysClr val="windowText" lastClr="000000"/>
            </a:solidFill>
          </a:endParaRPr>
        </a:p>
      </xdr:txBody>
    </xdr:sp>
    <xdr:clientData/>
  </xdr:twoCellAnchor>
  <xdr:twoCellAnchor>
    <xdr:from>
      <xdr:col>0</xdr:col>
      <xdr:colOff>285365</xdr:colOff>
      <xdr:row>48</xdr:row>
      <xdr:rowOff>95005</xdr:rowOff>
    </xdr:from>
    <xdr:to>
      <xdr:col>5</xdr:col>
      <xdr:colOff>163402</xdr:colOff>
      <xdr:row>51</xdr:row>
      <xdr:rowOff>36959</xdr:rowOff>
    </xdr:to>
    <xdr:sp macro="" textlink="">
      <xdr:nvSpPr>
        <xdr:cNvPr id="19" name="Rectangle 18">
          <a:extLst>
            <a:ext uri="{FF2B5EF4-FFF2-40B4-BE49-F238E27FC236}">
              <a16:creationId xmlns:a16="http://schemas.microsoft.com/office/drawing/2014/main" id="{1DD1632C-BCDF-4728-9D45-529BBCFD6244}"/>
            </a:ext>
          </a:extLst>
        </xdr:cNvPr>
        <xdr:cNvSpPr/>
      </xdr:nvSpPr>
      <xdr:spPr>
        <a:xfrm>
          <a:off x="285365" y="8665264"/>
          <a:ext cx="1805449" cy="479836"/>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sng" baseline="0"/>
            <a:t>Write and read</a:t>
          </a:r>
          <a:r>
            <a:rPr lang="en-GB" sz="1100" b="0" u="none" baseline="0"/>
            <a:t> system configuration</a:t>
          </a:r>
          <a:r>
            <a:rPr lang="en-GB" sz="1100" b="0" baseline="0"/>
            <a:t>.</a:t>
          </a:r>
          <a:endParaRPr lang="en-GB" sz="1100" b="0"/>
        </a:p>
      </xdr:txBody>
    </xdr:sp>
    <xdr:clientData/>
  </xdr:twoCellAnchor>
  <xdr:twoCellAnchor>
    <xdr:from>
      <xdr:col>11</xdr:col>
      <xdr:colOff>143434</xdr:colOff>
      <xdr:row>48</xdr:row>
      <xdr:rowOff>161365</xdr:rowOff>
    </xdr:from>
    <xdr:to>
      <xdr:col>11</xdr:col>
      <xdr:colOff>358330</xdr:colOff>
      <xdr:row>50</xdr:row>
      <xdr:rowOff>23630</xdr:rowOff>
    </xdr:to>
    <xdr:sp macro="" textlink="">
      <xdr:nvSpPr>
        <xdr:cNvPr id="22" name="Flowchart: Process 21">
          <a:extLst>
            <a:ext uri="{FF2B5EF4-FFF2-40B4-BE49-F238E27FC236}">
              <a16:creationId xmlns:a16="http://schemas.microsoft.com/office/drawing/2014/main" id="{5D6300C0-B267-4820-BFD4-E037519FFED4}"/>
            </a:ext>
          </a:extLst>
        </xdr:cNvPr>
        <xdr:cNvSpPr/>
      </xdr:nvSpPr>
      <xdr:spPr>
        <a:xfrm>
          <a:off x="4383740" y="8731624"/>
          <a:ext cx="214896" cy="220853"/>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5</xdr:col>
      <xdr:colOff>54369</xdr:colOff>
      <xdr:row>180</xdr:row>
      <xdr:rowOff>151963</xdr:rowOff>
    </xdr:from>
    <xdr:to>
      <xdr:col>9</xdr:col>
      <xdr:colOff>37759</xdr:colOff>
      <xdr:row>188</xdr:row>
      <xdr:rowOff>122892</xdr:rowOff>
    </xdr:to>
    <xdr:sp macro="" textlink="">
      <xdr:nvSpPr>
        <xdr:cNvPr id="25" name="Flowchart: Process 24">
          <a:extLst>
            <a:ext uri="{FF2B5EF4-FFF2-40B4-BE49-F238E27FC236}">
              <a16:creationId xmlns:a16="http://schemas.microsoft.com/office/drawing/2014/main" id="{EC83487C-B9B2-425E-8D52-A56AEF43790C}"/>
            </a:ext>
          </a:extLst>
        </xdr:cNvPr>
        <xdr:cNvSpPr/>
      </xdr:nvSpPr>
      <xdr:spPr>
        <a:xfrm>
          <a:off x="1981781" y="31662904"/>
          <a:ext cx="1525319" cy="1333564"/>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900" b="1">
              <a:latin typeface="Arial" panose="020B0604020202020204" pitchFamily="34" charset="0"/>
              <a:cs typeface="Arial" panose="020B0604020202020204" pitchFamily="34" charset="0"/>
            </a:rPr>
            <a:t>Configuration</a:t>
          </a:r>
        </a:p>
        <a:p>
          <a:pPr algn="ctr"/>
          <a:r>
            <a:rPr lang="en-GB" sz="900" b="0">
              <a:latin typeface="Arial" panose="020B0604020202020204" pitchFamily="34" charset="0"/>
              <a:cs typeface="Arial" panose="020B0604020202020204" pitchFamily="34" charset="0"/>
            </a:rPr>
            <a:t>Write/Read system configuration</a:t>
          </a:r>
        </a:p>
      </xdr:txBody>
    </xdr:sp>
    <xdr:clientData/>
  </xdr:twoCellAnchor>
  <xdr:twoCellAnchor>
    <xdr:from>
      <xdr:col>3</xdr:col>
      <xdr:colOff>244274</xdr:colOff>
      <xdr:row>184</xdr:row>
      <xdr:rowOff>24563</xdr:rowOff>
    </xdr:from>
    <xdr:to>
      <xdr:col>4</xdr:col>
      <xdr:colOff>331904</xdr:colOff>
      <xdr:row>185</xdr:row>
      <xdr:rowOff>146570</xdr:rowOff>
    </xdr:to>
    <xdr:sp macro="" textlink="">
      <xdr:nvSpPr>
        <xdr:cNvPr id="113" name="Right Arrow 35">
          <a:extLst>
            <a:ext uri="{FF2B5EF4-FFF2-40B4-BE49-F238E27FC236}">
              <a16:creationId xmlns:a16="http://schemas.microsoft.com/office/drawing/2014/main" id="{697CA67D-C227-4381-9D18-B51A8FD17738}"/>
            </a:ext>
          </a:extLst>
        </xdr:cNvPr>
        <xdr:cNvSpPr/>
      </xdr:nvSpPr>
      <xdr:spPr>
        <a:xfrm>
          <a:off x="1798754" y="9907703"/>
          <a:ext cx="476250" cy="28202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9</xdr:col>
      <xdr:colOff>96896</xdr:colOff>
      <xdr:row>186</xdr:row>
      <xdr:rowOff>15879</xdr:rowOff>
    </xdr:from>
    <xdr:to>
      <xdr:col>10</xdr:col>
      <xdr:colOff>184526</xdr:colOff>
      <xdr:row>187</xdr:row>
      <xdr:rowOff>131018</xdr:rowOff>
    </xdr:to>
    <xdr:sp macro="" textlink="">
      <xdr:nvSpPr>
        <xdr:cNvPr id="119" name="Right Arrow 36">
          <a:extLst>
            <a:ext uri="{FF2B5EF4-FFF2-40B4-BE49-F238E27FC236}">
              <a16:creationId xmlns:a16="http://schemas.microsoft.com/office/drawing/2014/main" id="{1DF3943A-BA47-49F6-8C4D-A63B4B746DDE}"/>
            </a:ext>
          </a:extLst>
        </xdr:cNvPr>
        <xdr:cNvSpPr/>
      </xdr:nvSpPr>
      <xdr:spPr>
        <a:xfrm>
          <a:off x="3566237" y="32548797"/>
          <a:ext cx="473113" cy="285468"/>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283849</xdr:colOff>
      <xdr:row>177</xdr:row>
      <xdr:rowOff>113448</xdr:rowOff>
    </xdr:from>
    <xdr:to>
      <xdr:col>7</xdr:col>
      <xdr:colOff>192409</xdr:colOff>
      <xdr:row>180</xdr:row>
      <xdr:rowOff>87313</xdr:rowOff>
    </xdr:to>
    <xdr:sp macro="" textlink="">
      <xdr:nvSpPr>
        <xdr:cNvPr id="124" name="Right Arrow 39">
          <a:extLst>
            <a:ext uri="{FF2B5EF4-FFF2-40B4-BE49-F238E27FC236}">
              <a16:creationId xmlns:a16="http://schemas.microsoft.com/office/drawing/2014/main" id="{F5AF92EF-50B2-463F-81AA-FF668A8BA9AA}"/>
            </a:ext>
          </a:extLst>
        </xdr:cNvPr>
        <xdr:cNvSpPr/>
      </xdr:nvSpPr>
      <xdr:spPr>
        <a:xfrm rot="5400000">
          <a:off x="2501337" y="31208807"/>
          <a:ext cx="484853" cy="294042"/>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5</xdr:col>
      <xdr:colOff>201141</xdr:colOff>
      <xdr:row>189</xdr:row>
      <xdr:rowOff>5088</xdr:rowOff>
    </xdr:from>
    <xdr:to>
      <xdr:col>6</xdr:col>
      <xdr:colOff>105573</xdr:colOff>
      <xdr:row>191</xdr:row>
      <xdr:rowOff>106895</xdr:rowOff>
    </xdr:to>
    <xdr:sp macro="" textlink="">
      <xdr:nvSpPr>
        <xdr:cNvPr id="127" name="Right Arrow 41">
          <a:extLst>
            <a:ext uri="{FF2B5EF4-FFF2-40B4-BE49-F238E27FC236}">
              <a16:creationId xmlns:a16="http://schemas.microsoft.com/office/drawing/2014/main" id="{90A32F4E-90F6-42BC-A788-ED853B09FA94}"/>
            </a:ext>
          </a:extLst>
        </xdr:cNvPr>
        <xdr:cNvSpPr/>
      </xdr:nvSpPr>
      <xdr:spPr>
        <a:xfrm rot="5400000">
          <a:off x="2052277" y="33125270"/>
          <a:ext cx="442466" cy="289914"/>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4</xdr:col>
      <xdr:colOff>153123</xdr:colOff>
      <xdr:row>179</xdr:row>
      <xdr:rowOff>3469</xdr:rowOff>
    </xdr:from>
    <xdr:to>
      <xdr:col>5</xdr:col>
      <xdr:colOff>53042</xdr:colOff>
      <xdr:row>180</xdr:row>
      <xdr:rowOff>156300</xdr:rowOff>
    </xdr:to>
    <xdr:sp macro="" textlink="">
      <xdr:nvSpPr>
        <xdr:cNvPr id="410" name="Right Arrow 44">
          <a:extLst>
            <a:ext uri="{FF2B5EF4-FFF2-40B4-BE49-F238E27FC236}">
              <a16:creationId xmlns:a16="http://schemas.microsoft.com/office/drawing/2014/main" id="{9E127BD8-3254-44F0-A9C6-CC992E14AB81}"/>
            </a:ext>
          </a:extLst>
        </xdr:cNvPr>
        <xdr:cNvSpPr/>
      </xdr:nvSpPr>
      <xdr:spPr>
        <a:xfrm rot="2719450">
          <a:off x="1676173" y="31362960"/>
          <a:ext cx="323160" cy="285402"/>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7</xdr:col>
      <xdr:colOff>290362</xdr:colOff>
      <xdr:row>189</xdr:row>
      <xdr:rowOff>704</xdr:rowOff>
    </xdr:from>
    <xdr:to>
      <xdr:col>8</xdr:col>
      <xdr:colOff>198922</xdr:colOff>
      <xdr:row>191</xdr:row>
      <xdr:rowOff>84890</xdr:rowOff>
    </xdr:to>
    <xdr:sp macro="" textlink="">
      <xdr:nvSpPr>
        <xdr:cNvPr id="411" name="Right Arrow 60">
          <a:extLst>
            <a:ext uri="{FF2B5EF4-FFF2-40B4-BE49-F238E27FC236}">
              <a16:creationId xmlns:a16="http://schemas.microsoft.com/office/drawing/2014/main" id="{A8EE82C4-9415-4066-BD97-46B406725844}"/>
            </a:ext>
          </a:extLst>
        </xdr:cNvPr>
        <xdr:cNvSpPr/>
      </xdr:nvSpPr>
      <xdr:spPr>
        <a:xfrm rot="5400000">
          <a:off x="2923337" y="33110011"/>
          <a:ext cx="424845" cy="294043"/>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2</xdr:col>
      <xdr:colOff>304837</xdr:colOff>
      <xdr:row>176</xdr:row>
      <xdr:rowOff>144198</xdr:rowOff>
    </xdr:from>
    <xdr:to>
      <xdr:col>5</xdr:col>
      <xdr:colOff>205460</xdr:colOff>
      <xdr:row>179</xdr:row>
      <xdr:rowOff>10290</xdr:rowOff>
    </xdr:to>
    <xdr:sp macro="" textlink="">
      <xdr:nvSpPr>
        <xdr:cNvPr id="412" name="TextBox 411">
          <a:extLst>
            <a:ext uri="{FF2B5EF4-FFF2-40B4-BE49-F238E27FC236}">
              <a16:creationId xmlns:a16="http://schemas.microsoft.com/office/drawing/2014/main" id="{97D40454-4080-40BB-A52F-B8C8EB549017}"/>
            </a:ext>
          </a:extLst>
        </xdr:cNvPr>
        <xdr:cNvSpPr txBox="1"/>
      </xdr:nvSpPr>
      <xdr:spPr>
        <a:xfrm>
          <a:off x="1075802" y="30973822"/>
          <a:ext cx="1057070" cy="377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Power cut-off</a:t>
          </a:r>
        </a:p>
        <a:p>
          <a:r>
            <a:rPr lang="en-US" sz="900">
              <a:latin typeface="Arial" panose="020B0604020202020204" pitchFamily="34" charset="0"/>
              <a:cs typeface="Arial" panose="020B0604020202020204" pitchFamily="34" charset="0"/>
            </a:rPr>
            <a:t>Idle mode</a:t>
          </a:r>
        </a:p>
      </xdr:txBody>
    </xdr:sp>
    <xdr:clientData/>
  </xdr:twoCellAnchor>
  <xdr:twoCellAnchor>
    <xdr:from>
      <xdr:col>1</xdr:col>
      <xdr:colOff>93515</xdr:colOff>
      <xdr:row>184</xdr:row>
      <xdr:rowOff>17791</xdr:rowOff>
    </xdr:from>
    <xdr:to>
      <xdr:col>3</xdr:col>
      <xdr:colOff>360998</xdr:colOff>
      <xdr:row>185</xdr:row>
      <xdr:rowOff>105938</xdr:rowOff>
    </xdr:to>
    <xdr:sp macro="" textlink="">
      <xdr:nvSpPr>
        <xdr:cNvPr id="413" name="TextBox 412">
          <a:extLst>
            <a:ext uri="{FF2B5EF4-FFF2-40B4-BE49-F238E27FC236}">
              <a16:creationId xmlns:a16="http://schemas.microsoft.com/office/drawing/2014/main" id="{6E27385F-A3F3-4DFE-A5BB-F97C7087814A}"/>
            </a:ext>
          </a:extLst>
        </xdr:cNvPr>
        <xdr:cNvSpPr txBox="1"/>
      </xdr:nvSpPr>
      <xdr:spPr>
        <a:xfrm>
          <a:off x="870755" y="9900931"/>
          <a:ext cx="1044723" cy="2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baseline="0">
              <a:latin typeface="Arial" panose="020B0604020202020204" pitchFamily="34" charset="0"/>
              <a:cs typeface="Arial" panose="020B0604020202020204" pitchFamily="34" charset="0"/>
            </a:rPr>
            <a:t>Tester request</a:t>
          </a:r>
          <a:endParaRPr lang="en-US" sz="900">
            <a:latin typeface="Arial" panose="020B0604020202020204" pitchFamily="34" charset="0"/>
            <a:cs typeface="Arial" panose="020B0604020202020204" pitchFamily="34" charset="0"/>
          </a:endParaRPr>
        </a:p>
      </xdr:txBody>
    </xdr:sp>
    <xdr:clientData/>
  </xdr:twoCellAnchor>
  <xdr:twoCellAnchor>
    <xdr:from>
      <xdr:col>7</xdr:col>
      <xdr:colOff>109720</xdr:colOff>
      <xdr:row>177</xdr:row>
      <xdr:rowOff>59286</xdr:rowOff>
    </xdr:from>
    <xdr:to>
      <xdr:col>10</xdr:col>
      <xdr:colOff>175184</xdr:colOff>
      <xdr:row>178</xdr:row>
      <xdr:rowOff>128283</xdr:rowOff>
    </xdr:to>
    <xdr:sp macro="" textlink="">
      <xdr:nvSpPr>
        <xdr:cNvPr id="414" name="TextBox 413">
          <a:extLst>
            <a:ext uri="{FF2B5EF4-FFF2-40B4-BE49-F238E27FC236}">
              <a16:creationId xmlns:a16="http://schemas.microsoft.com/office/drawing/2014/main" id="{9418E736-9BCE-4FAE-8498-B1A99BA54A44}"/>
            </a:ext>
          </a:extLst>
        </xdr:cNvPr>
        <xdr:cNvSpPr txBox="1"/>
      </xdr:nvSpPr>
      <xdr:spPr>
        <a:xfrm>
          <a:off x="2808096" y="31059239"/>
          <a:ext cx="1221912" cy="239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Voltage &gt; 6.8V</a:t>
          </a:r>
          <a:endParaRPr lang="en-US" sz="900" baseline="0">
            <a:latin typeface="Arial" panose="020B0604020202020204" pitchFamily="34" charset="0"/>
            <a:cs typeface="Arial" panose="020B0604020202020204" pitchFamily="34" charset="0"/>
          </a:endParaRPr>
        </a:p>
      </xdr:txBody>
    </xdr:sp>
    <xdr:clientData/>
  </xdr:twoCellAnchor>
  <xdr:twoCellAnchor>
    <xdr:from>
      <xdr:col>10</xdr:col>
      <xdr:colOff>171905</xdr:colOff>
      <xdr:row>186</xdr:row>
      <xdr:rowOff>43467</xdr:rowOff>
    </xdr:from>
    <xdr:to>
      <xdr:col>13</xdr:col>
      <xdr:colOff>356310</xdr:colOff>
      <xdr:row>187</xdr:row>
      <xdr:rowOff>140097</xdr:rowOff>
    </xdr:to>
    <xdr:sp macro="" textlink="">
      <xdr:nvSpPr>
        <xdr:cNvPr id="415" name="TextBox 414">
          <a:extLst>
            <a:ext uri="{FF2B5EF4-FFF2-40B4-BE49-F238E27FC236}">
              <a16:creationId xmlns:a16="http://schemas.microsoft.com/office/drawing/2014/main" id="{EE76BB22-76DA-47DD-90AE-1027391B7E1F}"/>
            </a:ext>
          </a:extLst>
        </xdr:cNvPr>
        <xdr:cNvSpPr txBox="1"/>
      </xdr:nvSpPr>
      <xdr:spPr>
        <a:xfrm>
          <a:off x="4026729" y="32576385"/>
          <a:ext cx="1340852" cy="266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Configuration change.</a:t>
          </a:r>
          <a:endParaRPr lang="en-US" sz="900" baseline="0">
            <a:latin typeface="Arial" panose="020B0604020202020204" pitchFamily="34" charset="0"/>
            <a:cs typeface="Arial" panose="020B0604020202020204" pitchFamily="34" charset="0"/>
          </a:endParaRPr>
        </a:p>
      </xdr:txBody>
    </xdr:sp>
    <xdr:clientData/>
  </xdr:twoCellAnchor>
  <xdr:twoCellAnchor>
    <xdr:from>
      <xdr:col>8</xdr:col>
      <xdr:colOff>107639</xdr:colOff>
      <xdr:row>189</xdr:row>
      <xdr:rowOff>66036</xdr:rowOff>
    </xdr:from>
    <xdr:to>
      <xdr:col>12</xdr:col>
      <xdr:colOff>337596</xdr:colOff>
      <xdr:row>190</xdr:row>
      <xdr:rowOff>148030</xdr:rowOff>
    </xdr:to>
    <xdr:sp macro="" textlink="">
      <xdr:nvSpPr>
        <xdr:cNvPr id="417" name="TextBox 416">
          <a:extLst>
            <a:ext uri="{FF2B5EF4-FFF2-40B4-BE49-F238E27FC236}">
              <a16:creationId xmlns:a16="http://schemas.microsoft.com/office/drawing/2014/main" id="{496CEB50-B4DF-44D3-A083-A6662922C381}"/>
            </a:ext>
          </a:extLst>
        </xdr:cNvPr>
        <xdr:cNvSpPr txBox="1"/>
      </xdr:nvSpPr>
      <xdr:spPr>
        <a:xfrm>
          <a:off x="3191498" y="33109942"/>
          <a:ext cx="1771886" cy="252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Configuration not changed</a:t>
          </a:r>
        </a:p>
      </xdr:txBody>
    </xdr:sp>
    <xdr:clientData/>
  </xdr:twoCellAnchor>
  <xdr:twoCellAnchor>
    <xdr:from>
      <xdr:col>4</xdr:col>
      <xdr:colOff>6338</xdr:colOff>
      <xdr:row>189</xdr:row>
      <xdr:rowOff>58264</xdr:rowOff>
    </xdr:from>
    <xdr:to>
      <xdr:col>5</xdr:col>
      <xdr:colOff>257399</xdr:colOff>
      <xdr:row>191</xdr:row>
      <xdr:rowOff>120619</xdr:rowOff>
    </xdr:to>
    <xdr:sp macro="" textlink="">
      <xdr:nvSpPr>
        <xdr:cNvPr id="419" name="TextBox 418">
          <a:extLst>
            <a:ext uri="{FF2B5EF4-FFF2-40B4-BE49-F238E27FC236}">
              <a16:creationId xmlns:a16="http://schemas.microsoft.com/office/drawing/2014/main" id="{D1D5BF47-FDAD-41BC-981C-606BACC6E693}"/>
            </a:ext>
          </a:extLst>
        </xdr:cNvPr>
        <xdr:cNvSpPr txBox="1"/>
      </xdr:nvSpPr>
      <xdr:spPr>
        <a:xfrm>
          <a:off x="1548267" y="33102170"/>
          <a:ext cx="636544" cy="403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PSDiag</a:t>
          </a:r>
        </a:p>
        <a:p>
          <a:r>
            <a:rPr lang="en-US" sz="900">
              <a:latin typeface="Arial" panose="020B0604020202020204" pitchFamily="34" charset="0"/>
              <a:cs typeface="Arial" panose="020B0604020202020204" pitchFamily="34" charset="0"/>
            </a:rPr>
            <a:t>CANoe</a:t>
          </a:r>
        </a:p>
      </xdr:txBody>
    </xdr:sp>
    <xdr:clientData/>
  </xdr:twoCellAnchor>
  <xdr:twoCellAnchor>
    <xdr:from>
      <xdr:col>95</xdr:col>
      <xdr:colOff>122925</xdr:colOff>
      <xdr:row>98</xdr:row>
      <xdr:rowOff>168421</xdr:rowOff>
    </xdr:from>
    <xdr:to>
      <xdr:col>95</xdr:col>
      <xdr:colOff>162339</xdr:colOff>
      <xdr:row>124</xdr:row>
      <xdr:rowOff>40752</xdr:rowOff>
    </xdr:to>
    <xdr:cxnSp macro="">
      <xdr:nvCxnSpPr>
        <xdr:cNvPr id="1335" name="Straight Connector 1334">
          <a:extLst>
            <a:ext uri="{FF2B5EF4-FFF2-40B4-BE49-F238E27FC236}">
              <a16:creationId xmlns:a16="http://schemas.microsoft.com/office/drawing/2014/main" id="{00E0C38C-BD09-4CE4-ADE4-F6C2EA2D3729}"/>
            </a:ext>
          </a:extLst>
        </xdr:cNvPr>
        <xdr:cNvCxnSpPr/>
      </xdr:nvCxnSpPr>
      <xdr:spPr>
        <a:xfrm>
          <a:off x="39880275" y="16827646"/>
          <a:ext cx="39414" cy="4739606"/>
        </a:xfrm>
        <a:prstGeom prst="line">
          <a:avLst/>
        </a:prstGeom>
        <a:ln w="19050">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159369</xdr:colOff>
      <xdr:row>99</xdr:row>
      <xdr:rowOff>6002</xdr:rowOff>
    </xdr:from>
    <xdr:to>
      <xdr:col>105</xdr:col>
      <xdr:colOff>198783</xdr:colOff>
      <xdr:row>124</xdr:row>
      <xdr:rowOff>49701</xdr:rowOff>
    </xdr:to>
    <xdr:cxnSp macro="">
      <xdr:nvCxnSpPr>
        <xdr:cNvPr id="1336" name="Straight Connector 1335">
          <a:extLst>
            <a:ext uri="{FF2B5EF4-FFF2-40B4-BE49-F238E27FC236}">
              <a16:creationId xmlns:a16="http://schemas.microsoft.com/office/drawing/2014/main" id="{A6ED8FF6-9C70-46AB-894A-35168FA08B12}"/>
            </a:ext>
          </a:extLst>
        </xdr:cNvPr>
        <xdr:cNvCxnSpPr/>
      </xdr:nvCxnSpPr>
      <xdr:spPr>
        <a:xfrm>
          <a:off x="20782899" y="16857632"/>
          <a:ext cx="39414" cy="4722379"/>
        </a:xfrm>
        <a:prstGeom prst="line">
          <a:avLst/>
        </a:prstGeom>
        <a:ln w="19050">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371559</xdr:colOff>
      <xdr:row>127</xdr:row>
      <xdr:rowOff>0</xdr:rowOff>
    </xdr:from>
    <xdr:to>
      <xdr:col>113</xdr:col>
      <xdr:colOff>243841</xdr:colOff>
      <xdr:row>130</xdr:row>
      <xdr:rowOff>144200</xdr:rowOff>
    </xdr:to>
    <xdr:sp macro="" textlink="">
      <xdr:nvSpPr>
        <xdr:cNvPr id="1337" name="Speech Bubble: Rectangle 1336">
          <a:extLst>
            <a:ext uri="{FF2B5EF4-FFF2-40B4-BE49-F238E27FC236}">
              <a16:creationId xmlns:a16="http://schemas.microsoft.com/office/drawing/2014/main" id="{C56B03FB-7458-496B-805E-B70AF82C40AF}"/>
            </a:ext>
          </a:extLst>
        </xdr:cNvPr>
        <xdr:cNvSpPr/>
      </xdr:nvSpPr>
      <xdr:spPr>
        <a:xfrm>
          <a:off x="43447419" y="22265640"/>
          <a:ext cx="3369862" cy="692840"/>
        </a:xfrm>
        <a:prstGeom prst="wedgeRectCallout">
          <a:avLst>
            <a:gd name="adj1" fmla="val 13824"/>
            <a:gd name="adj2" fmla="val -90802"/>
          </a:avLst>
        </a:prstGeom>
        <a:solidFill>
          <a:schemeClr val="accent1">
            <a:lumMod val="20000"/>
            <a:lumOff val="8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900">
              <a:solidFill>
                <a:schemeClr val="tx1"/>
              </a:solidFill>
              <a:effectLst/>
              <a:latin typeface="Arial" panose="020B0604020202020204" pitchFamily="34" charset="0"/>
              <a:ea typeface="+mn-ea"/>
              <a:cs typeface="Arial" panose="020B0604020202020204" pitchFamily="34" charset="0"/>
            </a:rPr>
            <a:t>Send</a:t>
          </a:r>
          <a:r>
            <a:rPr lang="en-US" sz="900" baseline="0">
              <a:solidFill>
                <a:schemeClr val="tx1"/>
              </a:solidFill>
              <a:effectLst/>
              <a:latin typeface="Arial" panose="020B0604020202020204" pitchFamily="34" charset="0"/>
              <a:ea typeface="+mn-ea"/>
              <a:cs typeface="Arial" panose="020B0604020202020204" pitchFamily="34" charset="0"/>
            </a:rPr>
            <a:t> DSM: ($22 $D901, $22 $D911, $22 $D921)</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1: Report data of Event 1</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2: Empty</a:t>
          </a:r>
          <a:endParaRPr lang="en-US" sz="900">
            <a:solidFill>
              <a:schemeClr val="tx1"/>
            </a:solidFill>
            <a:effectLst/>
            <a:latin typeface="Arial" panose="020B0604020202020204" pitchFamily="34" charset="0"/>
            <a:cs typeface="Arial" panose="020B0604020202020204" pitchFamily="34" charset="0"/>
          </a:endParaRPr>
        </a:p>
        <a:p>
          <a:r>
            <a:rPr lang="en-US" sz="900" baseline="0">
              <a:solidFill>
                <a:schemeClr val="tx1"/>
              </a:solidFill>
              <a:effectLst/>
              <a:latin typeface="Arial" panose="020B0604020202020204" pitchFamily="34" charset="0"/>
              <a:ea typeface="+mn-ea"/>
              <a:cs typeface="Arial" panose="020B0604020202020204" pitchFamily="34" charset="0"/>
            </a:rPr>
            <a:t>Record 3: Empty</a:t>
          </a:r>
          <a:endParaRPr lang="en-US" sz="900">
            <a:solidFill>
              <a:schemeClr val="tx1"/>
            </a:solidFill>
            <a:effectLst/>
            <a:latin typeface="Arial" panose="020B0604020202020204" pitchFamily="34" charset="0"/>
            <a:cs typeface="Arial" panose="020B0604020202020204" pitchFamily="34" charset="0"/>
          </a:endParaRPr>
        </a:p>
        <a:p>
          <a:pPr algn="l"/>
          <a:endParaRPr lang="en-US" sz="900">
            <a:solidFill>
              <a:schemeClr val="tx1"/>
            </a:solidFill>
            <a:latin typeface="Arial" panose="020B0604020202020204" pitchFamily="34" charset="0"/>
            <a:cs typeface="Arial" panose="020B0604020202020204" pitchFamily="34" charset="0"/>
          </a:endParaRPr>
        </a:p>
      </xdr:txBody>
    </xdr:sp>
    <xdr:clientData/>
  </xdr:twoCellAnchor>
  <xdr:twoCellAnchor>
    <xdr:from>
      <xdr:col>90</xdr:col>
      <xdr:colOff>0</xdr:colOff>
      <xdr:row>114</xdr:row>
      <xdr:rowOff>114245</xdr:rowOff>
    </xdr:from>
    <xdr:to>
      <xdr:col>90</xdr:col>
      <xdr:colOff>0</xdr:colOff>
      <xdr:row>116</xdr:row>
      <xdr:rowOff>14858</xdr:rowOff>
    </xdr:to>
    <xdr:cxnSp macro="">
      <xdr:nvCxnSpPr>
        <xdr:cNvPr id="1338" name="Straight Arrow Connector 1337">
          <a:extLst>
            <a:ext uri="{FF2B5EF4-FFF2-40B4-BE49-F238E27FC236}">
              <a16:creationId xmlns:a16="http://schemas.microsoft.com/office/drawing/2014/main" id="{1359BA6C-A681-45F9-AC37-299A4284B48A}"/>
            </a:ext>
          </a:extLst>
        </xdr:cNvPr>
        <xdr:cNvCxnSpPr/>
      </xdr:nvCxnSpPr>
      <xdr:spPr>
        <a:xfrm flipV="1">
          <a:off x="14763750" y="19754795"/>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203490</xdr:colOff>
      <xdr:row>111</xdr:row>
      <xdr:rowOff>84120</xdr:rowOff>
    </xdr:from>
    <xdr:to>
      <xdr:col>93</xdr:col>
      <xdr:colOff>203490</xdr:colOff>
      <xdr:row>112</xdr:row>
      <xdr:rowOff>179043</xdr:rowOff>
    </xdr:to>
    <xdr:cxnSp macro="">
      <xdr:nvCxnSpPr>
        <xdr:cNvPr id="1342" name="Straight Arrow Connector 1341">
          <a:extLst>
            <a:ext uri="{FF2B5EF4-FFF2-40B4-BE49-F238E27FC236}">
              <a16:creationId xmlns:a16="http://schemas.microsoft.com/office/drawing/2014/main" id="{A73F0ADC-F076-44D1-99A2-82B709527C11}"/>
            </a:ext>
          </a:extLst>
        </xdr:cNvPr>
        <xdr:cNvCxnSpPr/>
      </xdr:nvCxnSpPr>
      <xdr:spPr>
        <a:xfrm flipV="1">
          <a:off x="39108785" y="19285654"/>
          <a:ext cx="0" cy="276764"/>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0</xdr:colOff>
      <xdr:row>111</xdr:row>
      <xdr:rowOff>95579</xdr:rowOff>
    </xdr:from>
    <xdr:to>
      <xdr:col>97</xdr:col>
      <xdr:colOff>0</xdr:colOff>
      <xdr:row>113</xdr:row>
      <xdr:rowOff>2</xdr:rowOff>
    </xdr:to>
    <xdr:cxnSp macro="">
      <xdr:nvCxnSpPr>
        <xdr:cNvPr id="1343" name="Straight Arrow Connector 1342">
          <a:extLst>
            <a:ext uri="{FF2B5EF4-FFF2-40B4-BE49-F238E27FC236}">
              <a16:creationId xmlns:a16="http://schemas.microsoft.com/office/drawing/2014/main" id="{343C4C08-E057-412B-B2A6-4C440077164A}"/>
            </a:ext>
          </a:extLst>
        </xdr:cNvPr>
        <xdr:cNvCxnSpPr/>
      </xdr:nvCxnSpPr>
      <xdr:spPr>
        <a:xfrm flipV="1">
          <a:off x="40463932" y="19297113"/>
          <a:ext cx="0" cy="276764"/>
        </a:xfrm>
        <a:prstGeom prst="straightConnector1">
          <a:avLst/>
        </a:prstGeom>
        <a:ln w="38100">
          <a:solidFill>
            <a:srgbClr val="07ED6F"/>
          </a:solidFill>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104</xdr:col>
      <xdr:colOff>311708</xdr:colOff>
      <xdr:row>111</xdr:row>
      <xdr:rowOff>91769</xdr:rowOff>
    </xdr:from>
    <xdr:to>
      <xdr:col>104</xdr:col>
      <xdr:colOff>311708</xdr:colOff>
      <xdr:row>113</xdr:row>
      <xdr:rowOff>2</xdr:rowOff>
    </xdr:to>
    <xdr:cxnSp macro="">
      <xdr:nvCxnSpPr>
        <xdr:cNvPr id="1351" name="Straight Arrow Connector 1350">
          <a:extLst>
            <a:ext uri="{FF2B5EF4-FFF2-40B4-BE49-F238E27FC236}">
              <a16:creationId xmlns:a16="http://schemas.microsoft.com/office/drawing/2014/main" id="{E983F23D-998C-4F46-8CB6-0D688FECE2D4}"/>
            </a:ext>
          </a:extLst>
        </xdr:cNvPr>
        <xdr:cNvCxnSpPr/>
      </xdr:nvCxnSpPr>
      <xdr:spPr>
        <a:xfrm flipV="1">
          <a:off x="43811192" y="19237019"/>
          <a:ext cx="0" cy="27732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222385</xdr:colOff>
      <xdr:row>111</xdr:row>
      <xdr:rowOff>91769</xdr:rowOff>
    </xdr:from>
    <xdr:to>
      <xdr:col>105</xdr:col>
      <xdr:colOff>222385</xdr:colOff>
      <xdr:row>113</xdr:row>
      <xdr:rowOff>2</xdr:rowOff>
    </xdr:to>
    <xdr:cxnSp macro="">
      <xdr:nvCxnSpPr>
        <xdr:cNvPr id="1352" name="Straight Arrow Connector 1351">
          <a:extLst>
            <a:ext uri="{FF2B5EF4-FFF2-40B4-BE49-F238E27FC236}">
              <a16:creationId xmlns:a16="http://schemas.microsoft.com/office/drawing/2014/main" id="{4263C22D-E51D-4654-BF00-B90FD649BE1C}"/>
            </a:ext>
          </a:extLst>
        </xdr:cNvPr>
        <xdr:cNvCxnSpPr/>
      </xdr:nvCxnSpPr>
      <xdr:spPr>
        <a:xfrm flipV="1">
          <a:off x="43772342" y="19439943"/>
          <a:ext cx="0" cy="280950"/>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45982</xdr:colOff>
      <xdr:row>99</xdr:row>
      <xdr:rowOff>6568</xdr:rowOff>
    </xdr:from>
    <xdr:to>
      <xdr:col>90</xdr:col>
      <xdr:colOff>78827</xdr:colOff>
      <xdr:row>100</xdr:row>
      <xdr:rowOff>91964</xdr:rowOff>
    </xdr:to>
    <xdr:sp macro="" textlink="">
      <xdr:nvSpPr>
        <xdr:cNvPr id="1360" name="TextBox 1359">
          <a:extLst>
            <a:ext uri="{FF2B5EF4-FFF2-40B4-BE49-F238E27FC236}">
              <a16:creationId xmlns:a16="http://schemas.microsoft.com/office/drawing/2014/main" id="{B39A46C8-A761-43BE-8F4C-CA4D8BEE078D}"/>
            </a:ext>
          </a:extLst>
        </xdr:cNvPr>
        <xdr:cNvSpPr txBox="1"/>
      </xdr:nvSpPr>
      <xdr:spPr>
        <a:xfrm>
          <a:off x="14421112" y="16858198"/>
          <a:ext cx="421465" cy="277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12V</a:t>
          </a:r>
        </a:p>
      </xdr:txBody>
    </xdr:sp>
    <xdr:clientData/>
  </xdr:twoCellAnchor>
  <xdr:twoCellAnchor>
    <xdr:from>
      <xdr:col>88</xdr:col>
      <xdr:colOff>45982</xdr:colOff>
      <xdr:row>100</xdr:row>
      <xdr:rowOff>45982</xdr:rowOff>
    </xdr:from>
    <xdr:to>
      <xdr:col>89</xdr:col>
      <xdr:colOff>78827</xdr:colOff>
      <xdr:row>101</xdr:row>
      <xdr:rowOff>118240</xdr:rowOff>
    </xdr:to>
    <xdr:sp macro="" textlink="">
      <xdr:nvSpPr>
        <xdr:cNvPr id="1361" name="TextBox 1360">
          <a:extLst>
            <a:ext uri="{FF2B5EF4-FFF2-40B4-BE49-F238E27FC236}">
              <a16:creationId xmlns:a16="http://schemas.microsoft.com/office/drawing/2014/main" id="{C5E62A66-F803-4795-AF0E-974888D31176}"/>
            </a:ext>
          </a:extLst>
        </xdr:cNvPr>
        <xdr:cNvSpPr txBox="1"/>
      </xdr:nvSpPr>
      <xdr:spPr>
        <a:xfrm>
          <a:off x="14030587" y="17088112"/>
          <a:ext cx="421465" cy="272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rgbClr val="FF0000"/>
              </a:solidFill>
              <a:latin typeface="Arial" panose="020B0604020202020204" pitchFamily="34" charset="0"/>
              <a:cs typeface="Arial" panose="020B0604020202020204" pitchFamily="34" charset="0"/>
            </a:rPr>
            <a:t>0V</a:t>
          </a:r>
        </a:p>
      </xdr:txBody>
    </xdr:sp>
    <xdr:clientData/>
  </xdr:twoCellAnchor>
  <xdr:twoCellAnchor>
    <xdr:from>
      <xdr:col>108</xdr:col>
      <xdr:colOff>117113</xdr:colOff>
      <xdr:row>98</xdr:row>
      <xdr:rowOff>151647</xdr:rowOff>
    </xdr:from>
    <xdr:to>
      <xdr:col>111</xdr:col>
      <xdr:colOff>307613</xdr:colOff>
      <xdr:row>126</xdr:row>
      <xdr:rowOff>12790</xdr:rowOff>
    </xdr:to>
    <xdr:grpSp>
      <xdr:nvGrpSpPr>
        <xdr:cNvPr id="1362" name="Group 1361">
          <a:extLst>
            <a:ext uri="{FF2B5EF4-FFF2-40B4-BE49-F238E27FC236}">
              <a16:creationId xmlns:a16="http://schemas.microsoft.com/office/drawing/2014/main" id="{02B4F063-FAD6-4CC9-B9FD-3D859416A696}"/>
            </a:ext>
          </a:extLst>
        </xdr:cNvPr>
        <xdr:cNvGrpSpPr/>
      </xdr:nvGrpSpPr>
      <xdr:grpSpPr>
        <a:xfrm>
          <a:off x="44747453" y="16976607"/>
          <a:ext cx="1356360" cy="5118943"/>
          <a:chOff x="17146942" y="10419594"/>
          <a:chExt cx="1333500" cy="3463934"/>
        </a:xfrm>
      </xdr:grpSpPr>
      <xdr:cxnSp macro="">
        <xdr:nvCxnSpPr>
          <xdr:cNvPr id="1363" name="Straight Connector 1362">
            <a:extLst>
              <a:ext uri="{FF2B5EF4-FFF2-40B4-BE49-F238E27FC236}">
                <a16:creationId xmlns:a16="http://schemas.microsoft.com/office/drawing/2014/main" id="{1E30BA58-3F67-CDFD-71BC-149B7D6E8B5F}"/>
              </a:ext>
            </a:extLst>
          </xdr:cNvPr>
          <xdr:cNvCxnSpPr/>
        </xdr:nvCxnSpPr>
        <xdr:spPr>
          <a:xfrm>
            <a:off x="17950804" y="10419594"/>
            <a:ext cx="15843" cy="3443203"/>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364" name="Straight Arrow Connector 1363">
            <a:extLst>
              <a:ext uri="{FF2B5EF4-FFF2-40B4-BE49-F238E27FC236}">
                <a16:creationId xmlns:a16="http://schemas.microsoft.com/office/drawing/2014/main" id="{ACC3F301-8664-CEE6-3355-D4C50F7325CB}"/>
              </a:ext>
            </a:extLst>
          </xdr:cNvPr>
          <xdr:cNvCxnSpPr/>
        </xdr:nvCxnSpPr>
        <xdr:spPr>
          <a:xfrm>
            <a:off x="17183100" y="13811250"/>
            <a:ext cx="790575" cy="0"/>
          </a:xfrm>
          <a:prstGeom prst="straightConnector1">
            <a:avLst/>
          </a:prstGeom>
          <a:ln w="12700">
            <a:solidFill>
              <a:srgbClr val="008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65" name="Straight Connector 1364">
            <a:extLst>
              <a:ext uri="{FF2B5EF4-FFF2-40B4-BE49-F238E27FC236}">
                <a16:creationId xmlns:a16="http://schemas.microsoft.com/office/drawing/2014/main" id="{4DCB260E-1D5D-C122-304B-5FEC6040807D}"/>
              </a:ext>
            </a:extLst>
          </xdr:cNvPr>
          <xdr:cNvCxnSpPr/>
        </xdr:nvCxnSpPr>
        <xdr:spPr>
          <a:xfrm>
            <a:off x="17183100" y="10420350"/>
            <a:ext cx="1681" cy="3463178"/>
          </a:xfrm>
          <a:prstGeom prst="line">
            <a:avLst/>
          </a:prstGeom>
          <a:ln w="12700">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1366" name="TextBox 1365">
            <a:extLst>
              <a:ext uri="{FF2B5EF4-FFF2-40B4-BE49-F238E27FC236}">
                <a16:creationId xmlns:a16="http://schemas.microsoft.com/office/drawing/2014/main" id="{C1453951-00AF-EB60-7AE9-021EE9886A01}"/>
              </a:ext>
            </a:extLst>
          </xdr:cNvPr>
          <xdr:cNvSpPr txBox="1"/>
        </xdr:nvSpPr>
        <xdr:spPr>
          <a:xfrm>
            <a:off x="17146942" y="13275582"/>
            <a:ext cx="1333500" cy="447832"/>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wait for</a:t>
            </a:r>
            <a:r>
              <a:rPr lang="en-US" sz="900" b="1" baseline="0">
                <a:latin typeface="Arial" panose="020B0604020202020204" pitchFamily="34" charset="0"/>
                <a:cs typeface="Arial" panose="020B0604020202020204" pitchFamily="34" charset="0"/>
              </a:rPr>
              <a:t> EDR record completed </a:t>
            </a:r>
            <a:r>
              <a:rPr lang="en-US" sz="900" b="1">
                <a:latin typeface="Arial" panose="020B0604020202020204" pitchFamily="34" charset="0"/>
                <a:cs typeface="Arial" panose="020B0604020202020204" pitchFamily="34" charset="0"/>
              </a:rPr>
              <a:t>&gt; 15s</a:t>
            </a:r>
          </a:p>
        </xdr:txBody>
      </xdr:sp>
    </xdr:grpSp>
    <xdr:clientData/>
  </xdr:twoCellAnchor>
  <xdr:twoCellAnchor>
    <xdr:from>
      <xdr:col>104</xdr:col>
      <xdr:colOff>291704</xdr:colOff>
      <xdr:row>105</xdr:row>
      <xdr:rowOff>95669</xdr:rowOff>
    </xdr:from>
    <xdr:to>
      <xdr:col>109</xdr:col>
      <xdr:colOff>129914</xdr:colOff>
      <xdr:row>111</xdr:row>
      <xdr:rowOff>26691</xdr:rowOff>
    </xdr:to>
    <xdr:grpSp>
      <xdr:nvGrpSpPr>
        <xdr:cNvPr id="1367" name="Group 1366">
          <a:extLst>
            <a:ext uri="{FF2B5EF4-FFF2-40B4-BE49-F238E27FC236}">
              <a16:creationId xmlns:a16="http://schemas.microsoft.com/office/drawing/2014/main" id="{CCE2DBF6-798F-49AA-88C9-B77042B4A1A4}"/>
            </a:ext>
          </a:extLst>
        </xdr:cNvPr>
        <xdr:cNvGrpSpPr/>
      </xdr:nvGrpSpPr>
      <xdr:grpSpPr>
        <a:xfrm>
          <a:off x="43367564" y="18238889"/>
          <a:ext cx="1781310" cy="1043542"/>
          <a:chOff x="19323903" y="11515279"/>
          <a:chExt cx="1745115" cy="948411"/>
        </a:xfrm>
      </xdr:grpSpPr>
      <xdr:grpSp>
        <xdr:nvGrpSpPr>
          <xdr:cNvPr id="1368" name="Group 1367">
            <a:extLst>
              <a:ext uri="{FF2B5EF4-FFF2-40B4-BE49-F238E27FC236}">
                <a16:creationId xmlns:a16="http://schemas.microsoft.com/office/drawing/2014/main" id="{B14DD938-B09B-084C-39CB-287AB4D08B0F}"/>
              </a:ext>
            </a:extLst>
          </xdr:cNvPr>
          <xdr:cNvGrpSpPr/>
        </xdr:nvGrpSpPr>
        <xdr:grpSpPr>
          <a:xfrm>
            <a:off x="19580404" y="11750849"/>
            <a:ext cx="1125101" cy="509980"/>
            <a:chOff x="17173575" y="11778270"/>
            <a:chExt cx="1895475" cy="508980"/>
          </a:xfrm>
        </xdr:grpSpPr>
        <xdr:cxnSp macro="">
          <xdr:nvCxnSpPr>
            <xdr:cNvPr id="1372" name="Straight Connector 1371">
              <a:extLst>
                <a:ext uri="{FF2B5EF4-FFF2-40B4-BE49-F238E27FC236}">
                  <a16:creationId xmlns:a16="http://schemas.microsoft.com/office/drawing/2014/main" id="{092D3E4D-80A8-AC32-D36C-B92B7846DA81}"/>
                </a:ext>
              </a:extLst>
            </xdr:cNvPr>
            <xdr:cNvCxnSpPr/>
          </xdr:nvCxnSpPr>
          <xdr:spPr>
            <a:xfrm flipV="1">
              <a:off x="17173575" y="11782425"/>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373" name="Straight Connector 1372">
              <a:extLst>
                <a:ext uri="{FF2B5EF4-FFF2-40B4-BE49-F238E27FC236}">
                  <a16:creationId xmlns:a16="http://schemas.microsoft.com/office/drawing/2014/main" id="{B82AB2C8-52E0-7492-247B-057F6EBB8A1D}"/>
                </a:ext>
              </a:extLst>
            </xdr:cNvPr>
            <xdr:cNvCxnSpPr/>
          </xdr:nvCxnSpPr>
          <xdr:spPr>
            <a:xfrm flipV="1">
              <a:off x="19069050" y="11791950"/>
              <a:ext cx="0" cy="495300"/>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374" name="Straight Connector 1373">
              <a:extLst>
                <a:ext uri="{FF2B5EF4-FFF2-40B4-BE49-F238E27FC236}">
                  <a16:creationId xmlns:a16="http://schemas.microsoft.com/office/drawing/2014/main" id="{D0536AFB-0713-0CC8-693A-C8721A473F06}"/>
                </a:ext>
              </a:extLst>
            </xdr:cNvPr>
            <xdr:cNvCxnSpPr/>
          </xdr:nvCxnSpPr>
          <xdr:spPr>
            <a:xfrm>
              <a:off x="17182745" y="11778270"/>
              <a:ext cx="1885509" cy="97"/>
            </a:xfrm>
            <a:prstGeom prst="line">
              <a:avLst/>
            </a:prstGeom>
            <a:ln w="28575">
              <a:solidFill>
                <a:srgbClr val="008000"/>
              </a:solidFill>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1369" name="TextBox 1368">
            <a:extLst>
              <a:ext uri="{FF2B5EF4-FFF2-40B4-BE49-F238E27FC236}">
                <a16:creationId xmlns:a16="http://schemas.microsoft.com/office/drawing/2014/main" id="{40690568-4E8B-646E-4271-78AAFA6ADDDD}"/>
              </a:ext>
            </a:extLst>
          </xdr:cNvPr>
          <xdr:cNvSpPr txBox="1"/>
        </xdr:nvSpPr>
        <xdr:spPr>
          <a:xfrm>
            <a:off x="19827367" y="11515279"/>
            <a:ext cx="683759" cy="222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Event 1</a:t>
            </a:r>
          </a:p>
        </xdr:txBody>
      </xdr:sp>
      <xdr:sp macro="" textlink="">
        <xdr:nvSpPr>
          <xdr:cNvPr id="1370" name="TextBox 1369">
            <a:extLst>
              <a:ext uri="{FF2B5EF4-FFF2-40B4-BE49-F238E27FC236}">
                <a16:creationId xmlns:a16="http://schemas.microsoft.com/office/drawing/2014/main" id="{2E47D332-91C7-CE88-0A13-9E8481F19E9B}"/>
              </a:ext>
            </a:extLst>
          </xdr:cNvPr>
          <xdr:cNvSpPr txBox="1"/>
        </xdr:nvSpPr>
        <xdr:spPr>
          <a:xfrm>
            <a:off x="19323903" y="12235021"/>
            <a:ext cx="581705"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T0_1</a:t>
            </a:r>
          </a:p>
        </xdr:txBody>
      </xdr:sp>
      <xdr:sp macro="" textlink="">
        <xdr:nvSpPr>
          <xdr:cNvPr id="1371" name="TextBox 1370">
            <a:extLst>
              <a:ext uri="{FF2B5EF4-FFF2-40B4-BE49-F238E27FC236}">
                <a16:creationId xmlns:a16="http://schemas.microsoft.com/office/drawing/2014/main" id="{6E07C456-2FD7-06E1-7CAF-51EBBC816C15}"/>
              </a:ext>
            </a:extLst>
          </xdr:cNvPr>
          <xdr:cNvSpPr txBox="1"/>
        </xdr:nvSpPr>
        <xdr:spPr>
          <a:xfrm>
            <a:off x="20364850" y="12241166"/>
            <a:ext cx="704168" cy="222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a:solidFill>
                  <a:srgbClr val="008000"/>
                </a:solidFill>
                <a:latin typeface="Arial" panose="020B0604020202020204" pitchFamily="34" charset="0"/>
                <a:cs typeface="Arial" panose="020B0604020202020204" pitchFamily="34" charset="0"/>
              </a:rPr>
              <a:t>TEnd_1</a:t>
            </a:r>
          </a:p>
        </xdr:txBody>
      </xdr:sp>
    </xdr:grpSp>
    <xdr:clientData/>
  </xdr:twoCellAnchor>
  <xdr:twoCellAnchor>
    <xdr:from>
      <xdr:col>86</xdr:col>
      <xdr:colOff>244667</xdr:colOff>
      <xdr:row>120</xdr:row>
      <xdr:rowOff>53505</xdr:rowOff>
    </xdr:from>
    <xdr:to>
      <xdr:col>89</xdr:col>
      <xdr:colOff>324716</xdr:colOff>
      <xdr:row>122</xdr:row>
      <xdr:rowOff>139755</xdr:rowOff>
    </xdr:to>
    <xdr:sp macro="" textlink="">
      <xdr:nvSpPr>
        <xdr:cNvPr id="1377" name="TextBox 1376">
          <a:extLst>
            <a:ext uri="{FF2B5EF4-FFF2-40B4-BE49-F238E27FC236}">
              <a16:creationId xmlns:a16="http://schemas.microsoft.com/office/drawing/2014/main" id="{D1A192C4-05DC-4D6F-BC87-597A7BD70182}"/>
            </a:ext>
          </a:extLst>
        </xdr:cNvPr>
        <xdr:cNvSpPr txBox="1"/>
      </xdr:nvSpPr>
      <xdr:spPr>
        <a:xfrm>
          <a:off x="36422349" y="20939232"/>
          <a:ext cx="1249026" cy="46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EDR sampling</a:t>
          </a:r>
          <a:r>
            <a:rPr lang="en-US" sz="900" b="1" baseline="0">
              <a:latin typeface="Arial" panose="020B0604020202020204" pitchFamily="34" charset="0"/>
              <a:cs typeface="Arial" panose="020B0604020202020204" pitchFamily="34" charset="0"/>
            </a:rPr>
            <a:t> data</a:t>
          </a:r>
          <a:endParaRPr lang="en-US" sz="900" b="1">
            <a:latin typeface="Arial" panose="020B0604020202020204" pitchFamily="34" charset="0"/>
            <a:cs typeface="Arial" panose="020B0604020202020204" pitchFamily="34" charset="0"/>
          </a:endParaRPr>
        </a:p>
      </xdr:txBody>
    </xdr:sp>
    <xdr:clientData/>
  </xdr:twoCellAnchor>
  <xdr:twoCellAnchor>
    <xdr:from>
      <xdr:col>95</xdr:col>
      <xdr:colOff>167640</xdr:colOff>
      <xdr:row>122</xdr:row>
      <xdr:rowOff>82262</xdr:rowOff>
    </xdr:from>
    <xdr:to>
      <xdr:col>105</xdr:col>
      <xdr:colOff>199159</xdr:colOff>
      <xdr:row>122</xdr:row>
      <xdr:rowOff>91440</xdr:rowOff>
    </xdr:to>
    <xdr:cxnSp macro="">
      <xdr:nvCxnSpPr>
        <xdr:cNvPr id="1379" name="Straight Arrow Connector 1378">
          <a:extLst>
            <a:ext uri="{FF2B5EF4-FFF2-40B4-BE49-F238E27FC236}">
              <a16:creationId xmlns:a16="http://schemas.microsoft.com/office/drawing/2014/main" id="{E4F44D5D-C1BA-4CB7-8097-0BBC1641128E}"/>
            </a:ext>
          </a:extLst>
        </xdr:cNvPr>
        <xdr:cNvCxnSpPr/>
      </xdr:nvCxnSpPr>
      <xdr:spPr>
        <a:xfrm flipV="1">
          <a:off x="39852254" y="21348989"/>
          <a:ext cx="3928110" cy="9178"/>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169706</xdr:colOff>
      <xdr:row>121</xdr:row>
      <xdr:rowOff>70530</xdr:rowOff>
    </xdr:from>
    <xdr:to>
      <xdr:col>102</xdr:col>
      <xdr:colOff>67993</xdr:colOff>
      <xdr:row>122</xdr:row>
      <xdr:rowOff>151805</xdr:rowOff>
    </xdr:to>
    <xdr:sp macro="" textlink="">
      <xdr:nvSpPr>
        <xdr:cNvPr id="1380" name="TextBox 1379">
          <a:extLst>
            <a:ext uri="{FF2B5EF4-FFF2-40B4-BE49-F238E27FC236}">
              <a16:creationId xmlns:a16="http://schemas.microsoft.com/office/drawing/2014/main" id="{1E2D06DE-3CFA-45D0-8E99-C10F4F4C1976}"/>
            </a:ext>
          </a:extLst>
        </xdr:cNvPr>
        <xdr:cNvSpPr txBox="1"/>
      </xdr:nvSpPr>
      <xdr:spPr>
        <a:xfrm>
          <a:off x="41023297" y="21146757"/>
          <a:ext cx="1456923" cy="271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Sampling</a:t>
          </a:r>
          <a:r>
            <a:rPr lang="en-US" sz="900" i="1" baseline="0">
              <a:solidFill>
                <a:srgbClr val="0000FF"/>
              </a:solidFill>
              <a:latin typeface="Arial" panose="020B0604020202020204" pitchFamily="34" charset="0"/>
              <a:cs typeface="Arial" panose="020B0604020202020204" pitchFamily="34" charset="0"/>
            </a:rPr>
            <a:t> time 5000ms</a:t>
          </a:r>
          <a:endParaRPr lang="en-US" sz="900" i="1">
            <a:solidFill>
              <a:srgbClr val="0000FF"/>
            </a:solidFill>
            <a:latin typeface="Arial" panose="020B0604020202020204" pitchFamily="34" charset="0"/>
            <a:cs typeface="Arial" panose="020B0604020202020204" pitchFamily="34" charset="0"/>
          </a:endParaRPr>
        </a:p>
      </xdr:txBody>
    </xdr:sp>
    <xdr:clientData/>
  </xdr:twoCellAnchor>
  <xdr:twoCellAnchor>
    <xdr:from>
      <xdr:col>95</xdr:col>
      <xdr:colOff>156049</xdr:colOff>
      <xdr:row>119</xdr:row>
      <xdr:rowOff>122930</xdr:rowOff>
    </xdr:from>
    <xdr:to>
      <xdr:col>95</xdr:col>
      <xdr:colOff>156049</xdr:colOff>
      <xdr:row>120</xdr:row>
      <xdr:rowOff>180924</xdr:rowOff>
    </xdr:to>
    <xdr:cxnSp macro="">
      <xdr:nvCxnSpPr>
        <xdr:cNvPr id="1383" name="Straight Arrow Connector 1382">
          <a:extLst>
            <a:ext uri="{FF2B5EF4-FFF2-40B4-BE49-F238E27FC236}">
              <a16:creationId xmlns:a16="http://schemas.microsoft.com/office/drawing/2014/main" id="{505DD83A-AAF9-4D92-A206-13BF1E513DE8}"/>
            </a:ext>
          </a:extLst>
        </xdr:cNvPr>
        <xdr:cNvCxnSpPr/>
      </xdr:nvCxnSpPr>
      <xdr:spPr>
        <a:xfrm flipV="1">
          <a:off x="39913399" y="20696930"/>
          <a:ext cx="0" cy="248494"/>
        </a:xfrm>
        <a:prstGeom prst="straightConnector1">
          <a:avLst/>
        </a:prstGeom>
        <a:ln w="28575">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0</xdr:colOff>
      <xdr:row>114</xdr:row>
      <xdr:rowOff>99389</xdr:rowOff>
    </xdr:from>
    <xdr:to>
      <xdr:col>91</xdr:col>
      <xdr:colOff>0</xdr:colOff>
      <xdr:row>116</xdr:row>
      <xdr:rowOff>2</xdr:rowOff>
    </xdr:to>
    <xdr:cxnSp macro="">
      <xdr:nvCxnSpPr>
        <xdr:cNvPr id="1386" name="Straight Arrow Connector 1385">
          <a:extLst>
            <a:ext uri="{FF2B5EF4-FFF2-40B4-BE49-F238E27FC236}">
              <a16:creationId xmlns:a16="http://schemas.microsoft.com/office/drawing/2014/main" id="{EB476FA6-698A-49E2-980D-37CB702AF697}"/>
            </a:ext>
          </a:extLst>
        </xdr:cNvPr>
        <xdr:cNvCxnSpPr/>
      </xdr:nvCxnSpPr>
      <xdr:spPr>
        <a:xfrm flipV="1">
          <a:off x="15154275"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0</xdr:colOff>
      <xdr:row>114</xdr:row>
      <xdr:rowOff>107672</xdr:rowOff>
    </xdr:from>
    <xdr:to>
      <xdr:col>92</xdr:col>
      <xdr:colOff>0</xdr:colOff>
      <xdr:row>116</xdr:row>
      <xdr:rowOff>8285</xdr:rowOff>
    </xdr:to>
    <xdr:cxnSp macro="">
      <xdr:nvCxnSpPr>
        <xdr:cNvPr id="1387" name="Straight Arrow Connector 1386">
          <a:extLst>
            <a:ext uri="{FF2B5EF4-FFF2-40B4-BE49-F238E27FC236}">
              <a16:creationId xmlns:a16="http://schemas.microsoft.com/office/drawing/2014/main" id="{523C3B86-DF41-499F-89AC-DFF813A390A4}"/>
            </a:ext>
          </a:extLst>
        </xdr:cNvPr>
        <xdr:cNvCxnSpPr/>
      </xdr:nvCxnSpPr>
      <xdr:spPr>
        <a:xfrm flipV="1">
          <a:off x="15544800" y="19746317"/>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0</xdr:colOff>
      <xdr:row>114</xdr:row>
      <xdr:rowOff>99389</xdr:rowOff>
    </xdr:from>
    <xdr:to>
      <xdr:col>93</xdr:col>
      <xdr:colOff>0</xdr:colOff>
      <xdr:row>116</xdr:row>
      <xdr:rowOff>2</xdr:rowOff>
    </xdr:to>
    <xdr:cxnSp macro="">
      <xdr:nvCxnSpPr>
        <xdr:cNvPr id="1388" name="Straight Arrow Connector 1387">
          <a:extLst>
            <a:ext uri="{FF2B5EF4-FFF2-40B4-BE49-F238E27FC236}">
              <a16:creationId xmlns:a16="http://schemas.microsoft.com/office/drawing/2014/main" id="{4E328B91-3518-4373-8143-ACBAD8B742BE}"/>
            </a:ext>
          </a:extLst>
        </xdr:cNvPr>
        <xdr:cNvCxnSpPr/>
      </xdr:nvCxnSpPr>
      <xdr:spPr>
        <a:xfrm flipV="1">
          <a:off x="15935325"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0</xdr:colOff>
      <xdr:row>114</xdr:row>
      <xdr:rowOff>107672</xdr:rowOff>
    </xdr:from>
    <xdr:to>
      <xdr:col>94</xdr:col>
      <xdr:colOff>0</xdr:colOff>
      <xdr:row>116</xdr:row>
      <xdr:rowOff>8285</xdr:rowOff>
    </xdr:to>
    <xdr:cxnSp macro="">
      <xdr:nvCxnSpPr>
        <xdr:cNvPr id="1389" name="Straight Arrow Connector 1388">
          <a:extLst>
            <a:ext uri="{FF2B5EF4-FFF2-40B4-BE49-F238E27FC236}">
              <a16:creationId xmlns:a16="http://schemas.microsoft.com/office/drawing/2014/main" id="{182E2A81-4D03-41B9-8FC0-6CA9714EAB27}"/>
            </a:ext>
          </a:extLst>
        </xdr:cNvPr>
        <xdr:cNvCxnSpPr/>
      </xdr:nvCxnSpPr>
      <xdr:spPr>
        <a:xfrm flipV="1">
          <a:off x="16325850" y="19746317"/>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0</xdr:colOff>
      <xdr:row>114</xdr:row>
      <xdr:rowOff>99389</xdr:rowOff>
    </xdr:from>
    <xdr:to>
      <xdr:col>97</xdr:col>
      <xdr:colOff>0</xdr:colOff>
      <xdr:row>116</xdr:row>
      <xdr:rowOff>2</xdr:rowOff>
    </xdr:to>
    <xdr:cxnSp macro="">
      <xdr:nvCxnSpPr>
        <xdr:cNvPr id="1390" name="Straight Arrow Connector 1389">
          <a:extLst>
            <a:ext uri="{FF2B5EF4-FFF2-40B4-BE49-F238E27FC236}">
              <a16:creationId xmlns:a16="http://schemas.microsoft.com/office/drawing/2014/main" id="{4D337790-3A7E-48D0-BA0A-A75F6BDD120D}"/>
            </a:ext>
          </a:extLst>
        </xdr:cNvPr>
        <xdr:cNvCxnSpPr/>
      </xdr:nvCxnSpPr>
      <xdr:spPr>
        <a:xfrm flipV="1">
          <a:off x="17497425"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0</xdr:colOff>
      <xdr:row>114</xdr:row>
      <xdr:rowOff>99389</xdr:rowOff>
    </xdr:from>
    <xdr:to>
      <xdr:col>98</xdr:col>
      <xdr:colOff>0</xdr:colOff>
      <xdr:row>116</xdr:row>
      <xdr:rowOff>2</xdr:rowOff>
    </xdr:to>
    <xdr:cxnSp macro="">
      <xdr:nvCxnSpPr>
        <xdr:cNvPr id="1391" name="Straight Arrow Connector 1390">
          <a:extLst>
            <a:ext uri="{FF2B5EF4-FFF2-40B4-BE49-F238E27FC236}">
              <a16:creationId xmlns:a16="http://schemas.microsoft.com/office/drawing/2014/main" id="{905455B5-F4A0-4B08-9BC4-76C918EAEDA3}"/>
            </a:ext>
          </a:extLst>
        </xdr:cNvPr>
        <xdr:cNvCxnSpPr/>
      </xdr:nvCxnSpPr>
      <xdr:spPr>
        <a:xfrm flipV="1">
          <a:off x="17887950"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0</xdr:colOff>
      <xdr:row>114</xdr:row>
      <xdr:rowOff>107672</xdr:rowOff>
    </xdr:from>
    <xdr:to>
      <xdr:col>99</xdr:col>
      <xdr:colOff>0</xdr:colOff>
      <xdr:row>116</xdr:row>
      <xdr:rowOff>8285</xdr:rowOff>
    </xdr:to>
    <xdr:cxnSp macro="">
      <xdr:nvCxnSpPr>
        <xdr:cNvPr id="1392" name="Straight Arrow Connector 1391">
          <a:extLst>
            <a:ext uri="{FF2B5EF4-FFF2-40B4-BE49-F238E27FC236}">
              <a16:creationId xmlns:a16="http://schemas.microsoft.com/office/drawing/2014/main" id="{3411B01A-F66E-4495-A35C-163F9D970F15}"/>
            </a:ext>
          </a:extLst>
        </xdr:cNvPr>
        <xdr:cNvCxnSpPr/>
      </xdr:nvCxnSpPr>
      <xdr:spPr>
        <a:xfrm flipV="1">
          <a:off x="18278475" y="19746317"/>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0</xdr:colOff>
      <xdr:row>114</xdr:row>
      <xdr:rowOff>99389</xdr:rowOff>
    </xdr:from>
    <xdr:to>
      <xdr:col>100</xdr:col>
      <xdr:colOff>0</xdr:colOff>
      <xdr:row>116</xdr:row>
      <xdr:rowOff>2</xdr:rowOff>
    </xdr:to>
    <xdr:cxnSp macro="">
      <xdr:nvCxnSpPr>
        <xdr:cNvPr id="1393" name="Straight Arrow Connector 1392">
          <a:extLst>
            <a:ext uri="{FF2B5EF4-FFF2-40B4-BE49-F238E27FC236}">
              <a16:creationId xmlns:a16="http://schemas.microsoft.com/office/drawing/2014/main" id="{928FF980-B2E0-4C98-B87E-ABADB06B24B8}"/>
            </a:ext>
          </a:extLst>
        </xdr:cNvPr>
        <xdr:cNvCxnSpPr/>
      </xdr:nvCxnSpPr>
      <xdr:spPr>
        <a:xfrm flipV="1">
          <a:off x="18669000"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0</xdr:colOff>
      <xdr:row>114</xdr:row>
      <xdr:rowOff>91106</xdr:rowOff>
    </xdr:from>
    <xdr:to>
      <xdr:col>101</xdr:col>
      <xdr:colOff>0</xdr:colOff>
      <xdr:row>115</xdr:row>
      <xdr:rowOff>165653</xdr:rowOff>
    </xdr:to>
    <xdr:cxnSp macro="">
      <xdr:nvCxnSpPr>
        <xdr:cNvPr id="1394" name="Straight Arrow Connector 1393">
          <a:extLst>
            <a:ext uri="{FF2B5EF4-FFF2-40B4-BE49-F238E27FC236}">
              <a16:creationId xmlns:a16="http://schemas.microsoft.com/office/drawing/2014/main" id="{3DB994A7-58FC-4040-BFA1-836659F40C69}"/>
            </a:ext>
          </a:extLst>
        </xdr:cNvPr>
        <xdr:cNvCxnSpPr/>
      </xdr:nvCxnSpPr>
      <xdr:spPr>
        <a:xfrm flipV="1">
          <a:off x="19059525" y="19735466"/>
          <a:ext cx="0" cy="255522"/>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0</xdr:colOff>
      <xdr:row>114</xdr:row>
      <xdr:rowOff>99389</xdr:rowOff>
    </xdr:from>
    <xdr:to>
      <xdr:col>102</xdr:col>
      <xdr:colOff>0</xdr:colOff>
      <xdr:row>116</xdr:row>
      <xdr:rowOff>2</xdr:rowOff>
    </xdr:to>
    <xdr:cxnSp macro="">
      <xdr:nvCxnSpPr>
        <xdr:cNvPr id="1395" name="Straight Arrow Connector 1394">
          <a:extLst>
            <a:ext uri="{FF2B5EF4-FFF2-40B4-BE49-F238E27FC236}">
              <a16:creationId xmlns:a16="http://schemas.microsoft.com/office/drawing/2014/main" id="{E0C27B35-3584-4A82-8D18-068DED0A7D0A}"/>
            </a:ext>
          </a:extLst>
        </xdr:cNvPr>
        <xdr:cNvCxnSpPr/>
      </xdr:nvCxnSpPr>
      <xdr:spPr>
        <a:xfrm flipV="1">
          <a:off x="19450050"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0</xdr:colOff>
      <xdr:row>114</xdr:row>
      <xdr:rowOff>99389</xdr:rowOff>
    </xdr:from>
    <xdr:to>
      <xdr:col>103</xdr:col>
      <xdr:colOff>0</xdr:colOff>
      <xdr:row>116</xdr:row>
      <xdr:rowOff>2</xdr:rowOff>
    </xdr:to>
    <xdr:cxnSp macro="">
      <xdr:nvCxnSpPr>
        <xdr:cNvPr id="1396" name="Straight Arrow Connector 1395">
          <a:extLst>
            <a:ext uri="{FF2B5EF4-FFF2-40B4-BE49-F238E27FC236}">
              <a16:creationId xmlns:a16="http://schemas.microsoft.com/office/drawing/2014/main" id="{5B8B089E-620F-43AE-ACAD-2F29F61FAB62}"/>
            </a:ext>
          </a:extLst>
        </xdr:cNvPr>
        <xdr:cNvCxnSpPr/>
      </xdr:nvCxnSpPr>
      <xdr:spPr>
        <a:xfrm flipV="1">
          <a:off x="19840575"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0</xdr:colOff>
      <xdr:row>114</xdr:row>
      <xdr:rowOff>99389</xdr:rowOff>
    </xdr:from>
    <xdr:to>
      <xdr:col>104</xdr:col>
      <xdr:colOff>0</xdr:colOff>
      <xdr:row>116</xdr:row>
      <xdr:rowOff>2</xdr:rowOff>
    </xdr:to>
    <xdr:cxnSp macro="">
      <xdr:nvCxnSpPr>
        <xdr:cNvPr id="1397" name="Straight Arrow Connector 1396">
          <a:extLst>
            <a:ext uri="{FF2B5EF4-FFF2-40B4-BE49-F238E27FC236}">
              <a16:creationId xmlns:a16="http://schemas.microsoft.com/office/drawing/2014/main" id="{3E59DFC9-FFFA-4FB9-AAD8-9499A651CF0B}"/>
            </a:ext>
          </a:extLst>
        </xdr:cNvPr>
        <xdr:cNvCxnSpPr/>
      </xdr:nvCxnSpPr>
      <xdr:spPr>
        <a:xfrm flipV="1">
          <a:off x="20231100"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0</xdr:colOff>
      <xdr:row>114</xdr:row>
      <xdr:rowOff>99389</xdr:rowOff>
    </xdr:from>
    <xdr:to>
      <xdr:col>105</xdr:col>
      <xdr:colOff>0</xdr:colOff>
      <xdr:row>116</xdr:row>
      <xdr:rowOff>2</xdr:rowOff>
    </xdr:to>
    <xdr:cxnSp macro="">
      <xdr:nvCxnSpPr>
        <xdr:cNvPr id="1398" name="Straight Arrow Connector 1397">
          <a:extLst>
            <a:ext uri="{FF2B5EF4-FFF2-40B4-BE49-F238E27FC236}">
              <a16:creationId xmlns:a16="http://schemas.microsoft.com/office/drawing/2014/main" id="{A5D0A1C4-C536-4CBE-9961-BC157E30CBD3}"/>
            </a:ext>
          </a:extLst>
        </xdr:cNvPr>
        <xdr:cNvCxnSpPr/>
      </xdr:nvCxnSpPr>
      <xdr:spPr>
        <a:xfrm flipV="1">
          <a:off x="20621625"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0</xdr:colOff>
      <xdr:row>114</xdr:row>
      <xdr:rowOff>99389</xdr:rowOff>
    </xdr:from>
    <xdr:to>
      <xdr:col>106</xdr:col>
      <xdr:colOff>0</xdr:colOff>
      <xdr:row>116</xdr:row>
      <xdr:rowOff>2</xdr:rowOff>
    </xdr:to>
    <xdr:cxnSp macro="">
      <xdr:nvCxnSpPr>
        <xdr:cNvPr id="1399" name="Straight Arrow Connector 1398">
          <a:extLst>
            <a:ext uri="{FF2B5EF4-FFF2-40B4-BE49-F238E27FC236}">
              <a16:creationId xmlns:a16="http://schemas.microsoft.com/office/drawing/2014/main" id="{EF2BB010-9E53-4F52-9F94-7B3F8FCFBECF}"/>
            </a:ext>
          </a:extLst>
        </xdr:cNvPr>
        <xdr:cNvCxnSpPr/>
      </xdr:nvCxnSpPr>
      <xdr:spPr>
        <a:xfrm flipV="1">
          <a:off x="21012150"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114</xdr:row>
      <xdr:rowOff>99389</xdr:rowOff>
    </xdr:from>
    <xdr:to>
      <xdr:col>107</xdr:col>
      <xdr:colOff>0</xdr:colOff>
      <xdr:row>116</xdr:row>
      <xdr:rowOff>2</xdr:rowOff>
    </xdr:to>
    <xdr:cxnSp macro="">
      <xdr:nvCxnSpPr>
        <xdr:cNvPr id="1400" name="Straight Arrow Connector 1399">
          <a:extLst>
            <a:ext uri="{FF2B5EF4-FFF2-40B4-BE49-F238E27FC236}">
              <a16:creationId xmlns:a16="http://schemas.microsoft.com/office/drawing/2014/main" id="{BC71C3D8-3E8F-4C52-9CC5-9274A87D64EC}"/>
            </a:ext>
          </a:extLst>
        </xdr:cNvPr>
        <xdr:cNvCxnSpPr/>
      </xdr:nvCxnSpPr>
      <xdr:spPr>
        <a:xfrm flipV="1">
          <a:off x="21402675"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108</xdr:col>
      <xdr:colOff>0</xdr:colOff>
      <xdr:row>114</xdr:row>
      <xdr:rowOff>99389</xdr:rowOff>
    </xdr:from>
    <xdr:to>
      <xdr:col>108</xdr:col>
      <xdr:colOff>0</xdr:colOff>
      <xdr:row>116</xdr:row>
      <xdr:rowOff>2</xdr:rowOff>
    </xdr:to>
    <xdr:cxnSp macro="">
      <xdr:nvCxnSpPr>
        <xdr:cNvPr id="1401" name="Straight Arrow Connector 1400">
          <a:extLst>
            <a:ext uri="{FF2B5EF4-FFF2-40B4-BE49-F238E27FC236}">
              <a16:creationId xmlns:a16="http://schemas.microsoft.com/office/drawing/2014/main" id="{DD223DD3-ED0E-483C-A9CF-871CDDBC8AAA}"/>
            </a:ext>
          </a:extLst>
        </xdr:cNvPr>
        <xdr:cNvCxnSpPr/>
      </xdr:nvCxnSpPr>
      <xdr:spPr>
        <a:xfrm flipV="1">
          <a:off x="21793200"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0</xdr:colOff>
      <xdr:row>114</xdr:row>
      <xdr:rowOff>99389</xdr:rowOff>
    </xdr:from>
    <xdr:to>
      <xdr:col>109</xdr:col>
      <xdr:colOff>0</xdr:colOff>
      <xdr:row>116</xdr:row>
      <xdr:rowOff>2</xdr:rowOff>
    </xdr:to>
    <xdr:cxnSp macro="">
      <xdr:nvCxnSpPr>
        <xdr:cNvPr id="1402" name="Straight Arrow Connector 1401">
          <a:extLst>
            <a:ext uri="{FF2B5EF4-FFF2-40B4-BE49-F238E27FC236}">
              <a16:creationId xmlns:a16="http://schemas.microsoft.com/office/drawing/2014/main" id="{6E629BBF-6B06-4808-B6DA-62AF54ACA3E7}"/>
            </a:ext>
          </a:extLst>
        </xdr:cNvPr>
        <xdr:cNvCxnSpPr/>
      </xdr:nvCxnSpPr>
      <xdr:spPr>
        <a:xfrm flipV="1">
          <a:off x="22183725"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0</xdr:colOff>
      <xdr:row>114</xdr:row>
      <xdr:rowOff>99389</xdr:rowOff>
    </xdr:from>
    <xdr:to>
      <xdr:col>110</xdr:col>
      <xdr:colOff>0</xdr:colOff>
      <xdr:row>116</xdr:row>
      <xdr:rowOff>2</xdr:rowOff>
    </xdr:to>
    <xdr:cxnSp macro="">
      <xdr:nvCxnSpPr>
        <xdr:cNvPr id="1403" name="Straight Arrow Connector 1402">
          <a:extLst>
            <a:ext uri="{FF2B5EF4-FFF2-40B4-BE49-F238E27FC236}">
              <a16:creationId xmlns:a16="http://schemas.microsoft.com/office/drawing/2014/main" id="{A0474D87-EDF5-4A29-A7D2-C837CDB43256}"/>
            </a:ext>
          </a:extLst>
        </xdr:cNvPr>
        <xdr:cNvCxnSpPr/>
      </xdr:nvCxnSpPr>
      <xdr:spPr>
        <a:xfrm flipV="1">
          <a:off x="22574250"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114</xdr:row>
      <xdr:rowOff>99389</xdr:rowOff>
    </xdr:from>
    <xdr:to>
      <xdr:col>111</xdr:col>
      <xdr:colOff>0</xdr:colOff>
      <xdr:row>116</xdr:row>
      <xdr:rowOff>2</xdr:rowOff>
    </xdr:to>
    <xdr:cxnSp macro="">
      <xdr:nvCxnSpPr>
        <xdr:cNvPr id="1404" name="Straight Arrow Connector 1403">
          <a:extLst>
            <a:ext uri="{FF2B5EF4-FFF2-40B4-BE49-F238E27FC236}">
              <a16:creationId xmlns:a16="http://schemas.microsoft.com/office/drawing/2014/main" id="{C0DB6588-0CA1-4443-81D2-4F7D2BE1470C}"/>
            </a:ext>
          </a:extLst>
        </xdr:cNvPr>
        <xdr:cNvCxnSpPr/>
      </xdr:nvCxnSpPr>
      <xdr:spPr>
        <a:xfrm flipV="1">
          <a:off x="22964775"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0</xdr:colOff>
      <xdr:row>114</xdr:row>
      <xdr:rowOff>99389</xdr:rowOff>
    </xdr:from>
    <xdr:to>
      <xdr:col>112</xdr:col>
      <xdr:colOff>0</xdr:colOff>
      <xdr:row>116</xdr:row>
      <xdr:rowOff>2</xdr:rowOff>
    </xdr:to>
    <xdr:cxnSp macro="">
      <xdr:nvCxnSpPr>
        <xdr:cNvPr id="1405" name="Straight Arrow Connector 1404">
          <a:extLst>
            <a:ext uri="{FF2B5EF4-FFF2-40B4-BE49-F238E27FC236}">
              <a16:creationId xmlns:a16="http://schemas.microsoft.com/office/drawing/2014/main" id="{39420137-1FCD-436B-9ABC-8D21AD54026F}"/>
            </a:ext>
          </a:extLst>
        </xdr:cNvPr>
        <xdr:cNvCxnSpPr/>
      </xdr:nvCxnSpPr>
      <xdr:spPr>
        <a:xfrm flipV="1">
          <a:off x="23355300" y="19736129"/>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13138</xdr:colOff>
      <xdr:row>114</xdr:row>
      <xdr:rowOff>103958</xdr:rowOff>
    </xdr:from>
    <xdr:to>
      <xdr:col>96</xdr:col>
      <xdr:colOff>13138</xdr:colOff>
      <xdr:row>116</xdr:row>
      <xdr:rowOff>4571</xdr:rowOff>
    </xdr:to>
    <xdr:cxnSp macro="">
      <xdr:nvCxnSpPr>
        <xdr:cNvPr id="1406" name="Straight Arrow Connector 1405">
          <a:extLst>
            <a:ext uri="{FF2B5EF4-FFF2-40B4-BE49-F238E27FC236}">
              <a16:creationId xmlns:a16="http://schemas.microsoft.com/office/drawing/2014/main" id="{8FC36258-61B7-4D68-AE30-8043A455BD7C}"/>
            </a:ext>
          </a:extLst>
        </xdr:cNvPr>
        <xdr:cNvCxnSpPr/>
      </xdr:nvCxnSpPr>
      <xdr:spPr>
        <a:xfrm flipV="1">
          <a:off x="17123848" y="19742603"/>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6569</xdr:colOff>
      <xdr:row>114</xdr:row>
      <xdr:rowOff>103958</xdr:rowOff>
    </xdr:from>
    <xdr:to>
      <xdr:col>95</xdr:col>
      <xdr:colOff>6569</xdr:colOff>
      <xdr:row>116</xdr:row>
      <xdr:rowOff>4571</xdr:rowOff>
    </xdr:to>
    <xdr:cxnSp macro="">
      <xdr:nvCxnSpPr>
        <xdr:cNvPr id="1407" name="Straight Arrow Connector 1406">
          <a:extLst>
            <a:ext uri="{FF2B5EF4-FFF2-40B4-BE49-F238E27FC236}">
              <a16:creationId xmlns:a16="http://schemas.microsoft.com/office/drawing/2014/main" id="{DBB9FC89-B821-471A-A1AD-EA1501877371}"/>
            </a:ext>
          </a:extLst>
        </xdr:cNvPr>
        <xdr:cNvCxnSpPr/>
      </xdr:nvCxnSpPr>
      <xdr:spPr>
        <a:xfrm flipV="1">
          <a:off x="16724849" y="19742603"/>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0</xdr:colOff>
      <xdr:row>111</xdr:row>
      <xdr:rowOff>107675</xdr:rowOff>
    </xdr:from>
    <xdr:to>
      <xdr:col>90</xdr:col>
      <xdr:colOff>0</xdr:colOff>
      <xdr:row>113</xdr:row>
      <xdr:rowOff>8288</xdr:rowOff>
    </xdr:to>
    <xdr:cxnSp macro="">
      <xdr:nvCxnSpPr>
        <xdr:cNvPr id="1409" name="Straight Arrow Connector 1408">
          <a:extLst>
            <a:ext uri="{FF2B5EF4-FFF2-40B4-BE49-F238E27FC236}">
              <a16:creationId xmlns:a16="http://schemas.microsoft.com/office/drawing/2014/main" id="{764044EF-EB61-4CC4-8E35-AC372C9BF8A2}"/>
            </a:ext>
          </a:extLst>
        </xdr:cNvPr>
        <xdr:cNvCxnSpPr/>
      </xdr:nvCxnSpPr>
      <xdr:spPr>
        <a:xfrm flipV="1">
          <a:off x="14763750" y="19184345"/>
          <a:ext cx="0" cy="275898"/>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372717</xdr:colOff>
      <xdr:row>114</xdr:row>
      <xdr:rowOff>94531</xdr:rowOff>
    </xdr:from>
    <xdr:to>
      <xdr:col>112</xdr:col>
      <xdr:colOff>372717</xdr:colOff>
      <xdr:row>116</xdr:row>
      <xdr:rowOff>3207</xdr:rowOff>
    </xdr:to>
    <xdr:cxnSp macro="">
      <xdr:nvCxnSpPr>
        <xdr:cNvPr id="1410" name="Straight Arrow Connector 1409">
          <a:extLst>
            <a:ext uri="{FF2B5EF4-FFF2-40B4-BE49-F238E27FC236}">
              <a16:creationId xmlns:a16="http://schemas.microsoft.com/office/drawing/2014/main" id="{AC284419-828E-4900-8E9F-434083DFE6CE}"/>
            </a:ext>
          </a:extLst>
        </xdr:cNvPr>
        <xdr:cNvCxnSpPr/>
      </xdr:nvCxnSpPr>
      <xdr:spPr>
        <a:xfrm flipV="1">
          <a:off x="23726112" y="19738891"/>
          <a:ext cx="0" cy="276341"/>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38101</xdr:colOff>
      <xdr:row>111</xdr:row>
      <xdr:rowOff>87647</xdr:rowOff>
    </xdr:from>
    <xdr:to>
      <xdr:col>90</xdr:col>
      <xdr:colOff>249889</xdr:colOff>
      <xdr:row>116</xdr:row>
      <xdr:rowOff>109542</xdr:rowOff>
    </xdr:to>
    <xdr:grpSp>
      <xdr:nvGrpSpPr>
        <xdr:cNvPr id="1428" name="Group 1427">
          <a:extLst>
            <a:ext uri="{FF2B5EF4-FFF2-40B4-BE49-F238E27FC236}">
              <a16:creationId xmlns:a16="http://schemas.microsoft.com/office/drawing/2014/main" id="{692AF466-A85E-B7E9-D95C-D0DC20CD67DA}"/>
            </a:ext>
          </a:extLst>
        </xdr:cNvPr>
        <xdr:cNvGrpSpPr/>
      </xdr:nvGrpSpPr>
      <xdr:grpSpPr>
        <a:xfrm>
          <a:off x="36118801" y="19343387"/>
          <a:ext cx="1766268" cy="959155"/>
          <a:chOff x="36486466" y="19194428"/>
          <a:chExt cx="1787223" cy="962328"/>
        </a:xfrm>
      </xdr:grpSpPr>
      <xdr:sp macro="" textlink="">
        <xdr:nvSpPr>
          <xdr:cNvPr id="1385" name="TextBox 1384">
            <a:extLst>
              <a:ext uri="{FF2B5EF4-FFF2-40B4-BE49-F238E27FC236}">
                <a16:creationId xmlns:a16="http://schemas.microsoft.com/office/drawing/2014/main" id="{E3DAF01C-C954-43A1-A294-9C4380F37F29}"/>
              </a:ext>
            </a:extLst>
          </xdr:cNvPr>
          <xdr:cNvSpPr txBox="1"/>
        </xdr:nvSpPr>
        <xdr:spPr>
          <a:xfrm>
            <a:off x="37020659" y="19194428"/>
            <a:ext cx="1253030" cy="377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Message multiplexor</a:t>
            </a:r>
          </a:p>
        </xdr:txBody>
      </xdr:sp>
      <xdr:sp macro="" textlink="">
        <xdr:nvSpPr>
          <xdr:cNvPr id="1411" name="TextBox 1410">
            <a:extLst>
              <a:ext uri="{FF2B5EF4-FFF2-40B4-BE49-F238E27FC236}">
                <a16:creationId xmlns:a16="http://schemas.microsoft.com/office/drawing/2014/main" id="{3FBE1AE4-6F3B-4788-83D3-36CFB59DACA5}"/>
              </a:ext>
            </a:extLst>
          </xdr:cNvPr>
          <xdr:cNvSpPr txBox="1"/>
        </xdr:nvSpPr>
        <xdr:spPr>
          <a:xfrm>
            <a:off x="37023813" y="19761492"/>
            <a:ext cx="1089266" cy="395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Message no multiplexor</a:t>
            </a:r>
          </a:p>
        </xdr:txBody>
      </xdr:sp>
      <xdr:sp macro="" textlink="">
        <xdr:nvSpPr>
          <xdr:cNvPr id="1412" name="Left Bracket 1411">
            <a:extLst>
              <a:ext uri="{FF2B5EF4-FFF2-40B4-BE49-F238E27FC236}">
                <a16:creationId xmlns:a16="http://schemas.microsoft.com/office/drawing/2014/main" id="{68FD3C76-7CDA-4848-9D12-42F2C49AB0F7}"/>
              </a:ext>
            </a:extLst>
          </xdr:cNvPr>
          <xdr:cNvSpPr/>
        </xdr:nvSpPr>
        <xdr:spPr>
          <a:xfrm>
            <a:off x="37024693" y="19215697"/>
            <a:ext cx="0" cy="814931"/>
          </a:xfrm>
          <a:prstGeom prst="leftBracket">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sp macro="" textlink="">
        <xdr:nvSpPr>
          <xdr:cNvPr id="1413" name="TextBox 1412">
            <a:extLst>
              <a:ext uri="{FF2B5EF4-FFF2-40B4-BE49-F238E27FC236}">
                <a16:creationId xmlns:a16="http://schemas.microsoft.com/office/drawing/2014/main" id="{7AC81AEE-F0A8-4D0B-9317-28532F95FA58}"/>
              </a:ext>
            </a:extLst>
          </xdr:cNvPr>
          <xdr:cNvSpPr txBox="1"/>
        </xdr:nvSpPr>
        <xdr:spPr>
          <a:xfrm>
            <a:off x="36486466" y="19489851"/>
            <a:ext cx="536425" cy="443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latin typeface="Arial" panose="020B0604020202020204" pitchFamily="34" charset="0"/>
                <a:cs typeface="Arial" panose="020B0604020202020204" pitchFamily="34" charset="0"/>
              </a:rPr>
              <a:t>CAN MSG</a:t>
            </a:r>
          </a:p>
        </xdr:txBody>
      </xdr:sp>
    </xdr:grpSp>
    <xdr:clientData/>
  </xdr:twoCellAnchor>
  <xdr:twoCellAnchor>
    <xdr:from>
      <xdr:col>86</xdr:col>
      <xdr:colOff>91441</xdr:colOff>
      <xdr:row>111</xdr:row>
      <xdr:rowOff>18758</xdr:rowOff>
    </xdr:from>
    <xdr:to>
      <xdr:col>89</xdr:col>
      <xdr:colOff>180975</xdr:colOff>
      <xdr:row>116</xdr:row>
      <xdr:rowOff>129541</xdr:rowOff>
    </xdr:to>
    <xdr:sp macro="" textlink="">
      <xdr:nvSpPr>
        <xdr:cNvPr id="1414" name="Rectangle 1413">
          <a:extLst>
            <a:ext uri="{FF2B5EF4-FFF2-40B4-BE49-F238E27FC236}">
              <a16:creationId xmlns:a16="http://schemas.microsoft.com/office/drawing/2014/main" id="{358BA973-012A-49D5-BBC2-83F03B082627}"/>
            </a:ext>
          </a:extLst>
        </xdr:cNvPr>
        <xdr:cNvSpPr/>
      </xdr:nvSpPr>
      <xdr:spPr>
        <a:xfrm>
          <a:off x="36334066" y="19097333"/>
          <a:ext cx="1261109" cy="1044233"/>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latin typeface="Arial" panose="020B0604020202020204" pitchFamily="34" charset="0"/>
            <a:cs typeface="Arial" panose="020B0604020202020204" pitchFamily="34" charset="0"/>
          </a:endParaRPr>
        </a:p>
      </xdr:txBody>
    </xdr:sp>
    <xdr:clientData/>
  </xdr:twoCellAnchor>
  <xdr:twoCellAnchor>
    <xdr:from>
      <xdr:col>105</xdr:col>
      <xdr:colOff>182762</xdr:colOff>
      <xdr:row>119</xdr:row>
      <xdr:rowOff>97958</xdr:rowOff>
    </xdr:from>
    <xdr:to>
      <xdr:col>105</xdr:col>
      <xdr:colOff>182762</xdr:colOff>
      <xdr:row>121</xdr:row>
      <xdr:rowOff>475</xdr:rowOff>
    </xdr:to>
    <xdr:cxnSp macro="">
      <xdr:nvCxnSpPr>
        <xdr:cNvPr id="1378" name="Straight Arrow Connector 1377">
          <a:extLst>
            <a:ext uri="{FF2B5EF4-FFF2-40B4-BE49-F238E27FC236}">
              <a16:creationId xmlns:a16="http://schemas.microsoft.com/office/drawing/2014/main" id="{6ABAB870-5400-4F7D-B928-0514661B2EEB}"/>
            </a:ext>
          </a:extLst>
        </xdr:cNvPr>
        <xdr:cNvCxnSpPr/>
      </xdr:nvCxnSpPr>
      <xdr:spPr>
        <a:xfrm flipV="1">
          <a:off x="43732719" y="20945284"/>
          <a:ext cx="0" cy="283517"/>
        </a:xfrm>
        <a:prstGeom prst="straightConnector1">
          <a:avLst/>
        </a:prstGeom>
        <a:ln w="28575">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144799</xdr:colOff>
      <xdr:row>111</xdr:row>
      <xdr:rowOff>53374</xdr:rowOff>
    </xdr:from>
    <xdr:to>
      <xdr:col>95</xdr:col>
      <xdr:colOff>176901</xdr:colOff>
      <xdr:row>120</xdr:row>
      <xdr:rowOff>114178</xdr:rowOff>
    </xdr:to>
    <xdr:grpSp>
      <xdr:nvGrpSpPr>
        <xdr:cNvPr id="1449" name="Group 1448">
          <a:extLst>
            <a:ext uri="{FF2B5EF4-FFF2-40B4-BE49-F238E27FC236}">
              <a16:creationId xmlns:a16="http://schemas.microsoft.com/office/drawing/2014/main" id="{BE7D0161-187B-88FA-9169-5A8AF1DAB049}"/>
            </a:ext>
          </a:extLst>
        </xdr:cNvPr>
        <xdr:cNvGrpSpPr/>
      </xdr:nvGrpSpPr>
      <xdr:grpSpPr>
        <a:xfrm>
          <a:off x="38945839" y="19309114"/>
          <a:ext cx="809342" cy="1744824"/>
          <a:chOff x="37930148" y="19131915"/>
          <a:chExt cx="808027" cy="1768360"/>
        </a:xfrm>
      </xdr:grpSpPr>
      <xdr:cxnSp macro="">
        <xdr:nvCxnSpPr>
          <xdr:cNvPr id="1424" name="Straight Arrow Connector 1423">
            <a:extLst>
              <a:ext uri="{FF2B5EF4-FFF2-40B4-BE49-F238E27FC236}">
                <a16:creationId xmlns:a16="http://schemas.microsoft.com/office/drawing/2014/main" id="{98C63890-9D20-E0BC-998E-E296A6847A6C}"/>
              </a:ext>
            </a:extLst>
          </xdr:cNvPr>
          <xdr:cNvCxnSpPr>
            <a:cxnSpLocks/>
          </xdr:cNvCxnSpPr>
        </xdr:nvCxnSpPr>
        <xdr:spPr>
          <a:xfrm>
            <a:off x="38586676" y="20184632"/>
            <a:ext cx="115996" cy="71564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34" name="Connector: Elbow 1433">
            <a:extLst>
              <a:ext uri="{FF2B5EF4-FFF2-40B4-BE49-F238E27FC236}">
                <a16:creationId xmlns:a16="http://schemas.microsoft.com/office/drawing/2014/main" id="{ED5E4352-DA23-1206-DD86-D76D2BC87B0C}"/>
              </a:ext>
            </a:extLst>
          </xdr:cNvPr>
          <xdr:cNvCxnSpPr/>
        </xdr:nvCxnSpPr>
        <xdr:spPr>
          <a:xfrm>
            <a:off x="37960779" y="19566899"/>
            <a:ext cx="777396" cy="584191"/>
          </a:xfrm>
          <a:prstGeom prst="bentConnector3">
            <a:avLst>
              <a:gd name="adj1" fmla="val 50000"/>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39" name="Straight Connector 1438">
            <a:extLst>
              <a:ext uri="{FF2B5EF4-FFF2-40B4-BE49-F238E27FC236}">
                <a16:creationId xmlns:a16="http://schemas.microsoft.com/office/drawing/2014/main" id="{302B1C76-EF8B-6063-5695-6CD55045A740}"/>
              </a:ext>
            </a:extLst>
          </xdr:cNvPr>
          <xdr:cNvCxnSpPr/>
        </xdr:nvCxnSpPr>
        <xdr:spPr>
          <a:xfrm flipH="1" flipV="1">
            <a:off x="38724840" y="19131915"/>
            <a:ext cx="13335" cy="1043940"/>
          </a:xfrm>
          <a:prstGeom prst="line">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42" name="Straight Connector 1441">
            <a:extLst>
              <a:ext uri="{FF2B5EF4-FFF2-40B4-BE49-F238E27FC236}">
                <a16:creationId xmlns:a16="http://schemas.microsoft.com/office/drawing/2014/main" id="{170C7128-21C6-464D-E096-E4C88A57858B}"/>
              </a:ext>
            </a:extLst>
          </xdr:cNvPr>
          <xdr:cNvCxnSpPr/>
        </xdr:nvCxnSpPr>
        <xdr:spPr>
          <a:xfrm>
            <a:off x="37930148" y="19138162"/>
            <a:ext cx="808027" cy="5182"/>
          </a:xfrm>
          <a:prstGeom prst="line">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47" name="Straight Connector 1446">
            <a:extLst>
              <a:ext uri="{FF2B5EF4-FFF2-40B4-BE49-F238E27FC236}">
                <a16:creationId xmlns:a16="http://schemas.microsoft.com/office/drawing/2014/main" id="{69B20BA3-ACB5-4713-976E-C160490AE2EB}"/>
              </a:ext>
            </a:extLst>
          </xdr:cNvPr>
          <xdr:cNvCxnSpPr/>
        </xdr:nvCxnSpPr>
        <xdr:spPr>
          <a:xfrm flipH="1">
            <a:off x="37935957" y="19140068"/>
            <a:ext cx="525" cy="452523"/>
          </a:xfrm>
          <a:prstGeom prst="line">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104</xdr:col>
      <xdr:colOff>162273</xdr:colOff>
      <xdr:row>110</xdr:row>
      <xdr:rowOff>169532</xdr:rowOff>
    </xdr:from>
    <xdr:to>
      <xdr:col>105</xdr:col>
      <xdr:colOff>134669</xdr:colOff>
      <xdr:row>120</xdr:row>
      <xdr:rowOff>76331</xdr:rowOff>
    </xdr:to>
    <xdr:grpSp>
      <xdr:nvGrpSpPr>
        <xdr:cNvPr id="1453" name="Group 1452">
          <a:extLst>
            <a:ext uri="{FF2B5EF4-FFF2-40B4-BE49-F238E27FC236}">
              <a16:creationId xmlns:a16="http://schemas.microsoft.com/office/drawing/2014/main" id="{D953330D-E6E5-F3DC-32BE-602607872841}"/>
            </a:ext>
          </a:extLst>
        </xdr:cNvPr>
        <xdr:cNvGrpSpPr/>
      </xdr:nvGrpSpPr>
      <xdr:grpSpPr>
        <a:xfrm>
          <a:off x="43238133" y="19234772"/>
          <a:ext cx="361016" cy="1781319"/>
          <a:chOff x="38334266" y="19131915"/>
          <a:chExt cx="368406" cy="1768360"/>
        </a:xfrm>
      </xdr:grpSpPr>
      <xdr:cxnSp macro="">
        <xdr:nvCxnSpPr>
          <xdr:cNvPr id="1454" name="Straight Arrow Connector 1453">
            <a:extLst>
              <a:ext uri="{FF2B5EF4-FFF2-40B4-BE49-F238E27FC236}">
                <a16:creationId xmlns:a16="http://schemas.microsoft.com/office/drawing/2014/main" id="{63DCE9F3-35D4-1FC7-FFBF-7DD2FFADB925}"/>
              </a:ext>
            </a:extLst>
          </xdr:cNvPr>
          <xdr:cNvCxnSpPr>
            <a:cxnSpLocks/>
          </xdr:cNvCxnSpPr>
        </xdr:nvCxnSpPr>
        <xdr:spPr>
          <a:xfrm>
            <a:off x="38586676" y="20184632"/>
            <a:ext cx="115996" cy="71564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55" name="Connector: Elbow 1454">
            <a:extLst>
              <a:ext uri="{FF2B5EF4-FFF2-40B4-BE49-F238E27FC236}">
                <a16:creationId xmlns:a16="http://schemas.microsoft.com/office/drawing/2014/main" id="{AAD8C330-9AB4-1BDC-C436-587592ACA132}"/>
              </a:ext>
            </a:extLst>
          </xdr:cNvPr>
          <xdr:cNvCxnSpPr/>
        </xdr:nvCxnSpPr>
        <xdr:spPr>
          <a:xfrm rot="16200000" flipH="1">
            <a:off x="38198743" y="19723979"/>
            <a:ext cx="601483" cy="321461"/>
          </a:xfrm>
          <a:prstGeom prst="bentConnector3">
            <a:avLst>
              <a:gd name="adj1" fmla="val 99916"/>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56" name="Straight Connector 1455">
            <a:extLst>
              <a:ext uri="{FF2B5EF4-FFF2-40B4-BE49-F238E27FC236}">
                <a16:creationId xmlns:a16="http://schemas.microsoft.com/office/drawing/2014/main" id="{B8D2D45D-8D95-C6EA-E145-0EB714424314}"/>
              </a:ext>
            </a:extLst>
          </xdr:cNvPr>
          <xdr:cNvCxnSpPr/>
        </xdr:nvCxnSpPr>
        <xdr:spPr>
          <a:xfrm flipH="1" flipV="1">
            <a:off x="38637499" y="19131915"/>
            <a:ext cx="13335" cy="1043940"/>
          </a:xfrm>
          <a:prstGeom prst="line">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57" name="Straight Connector 1456">
            <a:extLst>
              <a:ext uri="{FF2B5EF4-FFF2-40B4-BE49-F238E27FC236}">
                <a16:creationId xmlns:a16="http://schemas.microsoft.com/office/drawing/2014/main" id="{DD7D3AB7-8384-0C03-DC72-75293661E3E8}"/>
              </a:ext>
            </a:extLst>
          </xdr:cNvPr>
          <xdr:cNvCxnSpPr/>
        </xdr:nvCxnSpPr>
        <xdr:spPr>
          <a:xfrm>
            <a:off x="38344370" y="19140907"/>
            <a:ext cx="268814" cy="6767"/>
          </a:xfrm>
          <a:prstGeom prst="line">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1458" name="Straight Connector 1457">
            <a:extLst>
              <a:ext uri="{FF2B5EF4-FFF2-40B4-BE49-F238E27FC236}">
                <a16:creationId xmlns:a16="http://schemas.microsoft.com/office/drawing/2014/main" id="{7B05D9F1-8116-C454-615F-7DC32A1E3EC3}"/>
              </a:ext>
            </a:extLst>
          </xdr:cNvPr>
          <xdr:cNvCxnSpPr/>
        </xdr:nvCxnSpPr>
        <xdr:spPr>
          <a:xfrm>
            <a:off x="38334266" y="19145660"/>
            <a:ext cx="9525" cy="445770"/>
          </a:xfrm>
          <a:prstGeom prst="line">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89</xdr:col>
      <xdr:colOff>387235</xdr:colOff>
      <xdr:row>110</xdr:row>
      <xdr:rowOff>86591</xdr:rowOff>
    </xdr:from>
    <xdr:to>
      <xdr:col>90</xdr:col>
      <xdr:colOff>4330</xdr:colOff>
      <xdr:row>113</xdr:row>
      <xdr:rowOff>184265</xdr:rowOff>
    </xdr:to>
    <xdr:cxnSp macro="">
      <xdr:nvCxnSpPr>
        <xdr:cNvPr id="1466" name="Straight Connector 1465">
          <a:extLst>
            <a:ext uri="{FF2B5EF4-FFF2-40B4-BE49-F238E27FC236}">
              <a16:creationId xmlns:a16="http://schemas.microsoft.com/office/drawing/2014/main" id="{3AFE0174-3F58-43A9-B1E6-3CEF885F9D39}"/>
            </a:ext>
          </a:extLst>
        </xdr:cNvPr>
        <xdr:cNvCxnSpPr/>
      </xdr:nvCxnSpPr>
      <xdr:spPr>
        <a:xfrm flipH="1">
          <a:off x="37733894" y="19097625"/>
          <a:ext cx="6754" cy="660515"/>
        </a:xfrm>
        <a:prstGeom prst="line">
          <a:avLst/>
        </a:prstGeom>
        <a:ln w="12700">
          <a:solidFill>
            <a:srgbClr val="0000FF"/>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5716</xdr:colOff>
      <xdr:row>111</xdr:row>
      <xdr:rowOff>4849</xdr:rowOff>
    </xdr:from>
    <xdr:to>
      <xdr:col>93</xdr:col>
      <xdr:colOff>208339</xdr:colOff>
      <xdr:row>111</xdr:row>
      <xdr:rowOff>7793</xdr:rowOff>
    </xdr:to>
    <xdr:cxnSp macro="">
      <xdr:nvCxnSpPr>
        <xdr:cNvPr id="2754" name="Straight Arrow Connector 2753">
          <a:extLst>
            <a:ext uri="{FF2B5EF4-FFF2-40B4-BE49-F238E27FC236}">
              <a16:creationId xmlns:a16="http://schemas.microsoft.com/office/drawing/2014/main" id="{958B26EA-1569-4F9C-922F-3BADE5E5FA31}"/>
            </a:ext>
          </a:extLst>
        </xdr:cNvPr>
        <xdr:cNvCxnSpPr/>
      </xdr:nvCxnSpPr>
      <xdr:spPr>
        <a:xfrm flipV="1">
          <a:off x="37742034" y="19206383"/>
          <a:ext cx="1371600" cy="2944"/>
        </a:xfrm>
        <a:prstGeom prst="straightConnector1">
          <a:avLst/>
        </a:prstGeom>
        <a:ln w="12700">
          <a:solidFill>
            <a:srgbClr val="0000FF"/>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326620</xdr:colOff>
      <xdr:row>110</xdr:row>
      <xdr:rowOff>181842</xdr:rowOff>
    </xdr:from>
    <xdr:to>
      <xdr:col>92</xdr:col>
      <xdr:colOff>342900</xdr:colOff>
      <xdr:row>112</xdr:row>
      <xdr:rowOff>88896</xdr:rowOff>
    </xdr:to>
    <xdr:sp macro="" textlink="">
      <xdr:nvSpPr>
        <xdr:cNvPr id="2756" name="TextBox 2755">
          <a:extLst>
            <a:ext uri="{FF2B5EF4-FFF2-40B4-BE49-F238E27FC236}">
              <a16:creationId xmlns:a16="http://schemas.microsoft.com/office/drawing/2014/main" id="{5AC7D00C-5296-4CF2-9CD6-E2C5370DA6DC}"/>
            </a:ext>
          </a:extLst>
        </xdr:cNvPr>
        <xdr:cNvSpPr txBox="1"/>
      </xdr:nvSpPr>
      <xdr:spPr>
        <a:xfrm>
          <a:off x="37188370" y="19012767"/>
          <a:ext cx="778280" cy="278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rgbClr val="0000FF"/>
              </a:solidFill>
              <a:latin typeface="Arial" panose="020B0604020202020204" pitchFamily="34" charset="0"/>
              <a:cs typeface="Arial" panose="020B0604020202020204" pitchFamily="34" charset="0"/>
            </a:rPr>
            <a:t>Stop MSG</a:t>
          </a:r>
        </a:p>
      </xdr:txBody>
    </xdr:sp>
    <xdr:clientData/>
  </xdr:twoCellAnchor>
  <xdr:twoCellAnchor>
    <xdr:from>
      <xdr:col>87</xdr:col>
      <xdr:colOff>384086</xdr:colOff>
      <xdr:row>106</xdr:row>
      <xdr:rowOff>130818</xdr:rowOff>
    </xdr:from>
    <xdr:to>
      <xdr:col>94</xdr:col>
      <xdr:colOff>164759</xdr:colOff>
      <xdr:row>114</xdr:row>
      <xdr:rowOff>60868</xdr:rowOff>
    </xdr:to>
    <xdr:grpSp>
      <xdr:nvGrpSpPr>
        <xdr:cNvPr id="2758" name="Group 2757">
          <a:extLst>
            <a:ext uri="{FF2B5EF4-FFF2-40B4-BE49-F238E27FC236}">
              <a16:creationId xmlns:a16="http://schemas.microsoft.com/office/drawing/2014/main" id="{A0A4D353-CCC4-4B37-B4DC-71F3C85C105D}"/>
            </a:ext>
          </a:extLst>
        </xdr:cNvPr>
        <xdr:cNvGrpSpPr/>
      </xdr:nvGrpSpPr>
      <xdr:grpSpPr>
        <a:xfrm>
          <a:off x="36853406" y="18456918"/>
          <a:ext cx="2501013" cy="1423570"/>
          <a:chOff x="7661119" y="1790170"/>
          <a:chExt cx="1581436" cy="1435153"/>
        </a:xfrm>
      </xdr:grpSpPr>
      <xdr:sp macro="" textlink="">
        <xdr:nvSpPr>
          <xdr:cNvPr id="2759" name="Lightning Bolt 2758">
            <a:extLst>
              <a:ext uri="{FF2B5EF4-FFF2-40B4-BE49-F238E27FC236}">
                <a16:creationId xmlns:a16="http://schemas.microsoft.com/office/drawing/2014/main" id="{8EDBC55A-D20C-B882-A20D-BC3BF33D92B1}"/>
              </a:ext>
            </a:extLst>
          </xdr:cNvPr>
          <xdr:cNvSpPr/>
        </xdr:nvSpPr>
        <xdr:spPr>
          <a:xfrm rot="20487595" flipH="1">
            <a:off x="9007396" y="2557019"/>
            <a:ext cx="235159" cy="320533"/>
          </a:xfrm>
          <a:prstGeom prst="lightningBol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Bosch Office Sans" pitchFamily="2" charset="0"/>
            </a:endParaRPr>
          </a:p>
        </xdr:txBody>
      </xdr:sp>
      <xdr:sp macro="" textlink="">
        <xdr:nvSpPr>
          <xdr:cNvPr id="2760" name="Oval 2759">
            <a:extLst>
              <a:ext uri="{FF2B5EF4-FFF2-40B4-BE49-F238E27FC236}">
                <a16:creationId xmlns:a16="http://schemas.microsoft.com/office/drawing/2014/main" id="{D9EA411E-0CE3-18F2-8749-1F230601CAE7}"/>
              </a:ext>
            </a:extLst>
          </xdr:cNvPr>
          <xdr:cNvSpPr/>
        </xdr:nvSpPr>
        <xdr:spPr>
          <a:xfrm>
            <a:off x="8890209" y="2471862"/>
            <a:ext cx="263757" cy="753461"/>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latin typeface="Bosch Office Sans" pitchFamily="2" charset="0"/>
            </a:endParaRPr>
          </a:p>
        </xdr:txBody>
      </xdr:sp>
      <xdr:sp macro="" textlink="">
        <xdr:nvSpPr>
          <xdr:cNvPr id="2761" name="Rectangle 2760">
            <a:extLst>
              <a:ext uri="{FF2B5EF4-FFF2-40B4-BE49-F238E27FC236}">
                <a16:creationId xmlns:a16="http://schemas.microsoft.com/office/drawing/2014/main" id="{53FB0E39-BAC2-548D-BE67-B848FCF9E72F}"/>
              </a:ext>
            </a:extLst>
          </xdr:cNvPr>
          <xdr:cNvSpPr/>
        </xdr:nvSpPr>
        <xdr:spPr>
          <a:xfrm>
            <a:off x="7661119" y="1790170"/>
            <a:ext cx="1331898" cy="37916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b="0">
                <a:solidFill>
                  <a:sysClr val="windowText" lastClr="000000"/>
                </a:solidFill>
                <a:latin typeface="Bosch Office Sans" pitchFamily="2" charset="0"/>
              </a:rPr>
              <a:t>Trigger send MSG one time (mode N)</a:t>
            </a:r>
          </a:p>
        </xdr:txBody>
      </xdr:sp>
      <xdr:cxnSp macro="">
        <xdr:nvCxnSpPr>
          <xdr:cNvPr id="2763" name="Straight Connector 2762">
            <a:extLst>
              <a:ext uri="{FF2B5EF4-FFF2-40B4-BE49-F238E27FC236}">
                <a16:creationId xmlns:a16="http://schemas.microsoft.com/office/drawing/2014/main" id="{C38A5015-0679-84F9-68B3-A7E030119408}"/>
              </a:ext>
            </a:extLst>
          </xdr:cNvPr>
          <xdr:cNvCxnSpPr>
            <a:stCxn id="2761" idx="3"/>
            <a:endCxn id="2760" idx="0"/>
          </xdr:cNvCxnSpPr>
        </xdr:nvCxnSpPr>
        <xdr:spPr>
          <a:xfrm>
            <a:off x="8993017" y="1979753"/>
            <a:ext cx="29070" cy="492109"/>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105</xdr:col>
      <xdr:colOff>116774</xdr:colOff>
      <xdr:row>110</xdr:row>
      <xdr:rowOff>170052</xdr:rowOff>
    </xdr:from>
    <xdr:to>
      <xdr:col>112</xdr:col>
      <xdr:colOff>257173</xdr:colOff>
      <xdr:row>113</xdr:row>
      <xdr:rowOff>87982</xdr:rowOff>
    </xdr:to>
    <xdr:grpSp>
      <xdr:nvGrpSpPr>
        <xdr:cNvPr id="2767" name="Group 2766">
          <a:extLst>
            <a:ext uri="{FF2B5EF4-FFF2-40B4-BE49-F238E27FC236}">
              <a16:creationId xmlns:a16="http://schemas.microsoft.com/office/drawing/2014/main" id="{8EDA365F-815C-4BD1-8EC4-DC54235BAFAC}"/>
            </a:ext>
          </a:extLst>
        </xdr:cNvPr>
        <xdr:cNvGrpSpPr/>
      </xdr:nvGrpSpPr>
      <xdr:grpSpPr>
        <a:xfrm>
          <a:off x="43581254" y="19235292"/>
          <a:ext cx="2860739" cy="481810"/>
          <a:chOff x="8966141" y="2557019"/>
          <a:chExt cx="1809755" cy="470945"/>
        </a:xfrm>
      </xdr:grpSpPr>
      <xdr:sp macro="" textlink="">
        <xdr:nvSpPr>
          <xdr:cNvPr id="2768" name="Lightning Bolt 2767">
            <a:extLst>
              <a:ext uri="{FF2B5EF4-FFF2-40B4-BE49-F238E27FC236}">
                <a16:creationId xmlns:a16="http://schemas.microsoft.com/office/drawing/2014/main" id="{281BAE19-5406-0EBA-9710-11B94970BA73}"/>
              </a:ext>
            </a:extLst>
          </xdr:cNvPr>
          <xdr:cNvSpPr/>
        </xdr:nvSpPr>
        <xdr:spPr>
          <a:xfrm rot="20487595" flipH="1">
            <a:off x="9007396" y="2557019"/>
            <a:ext cx="235159" cy="320533"/>
          </a:xfrm>
          <a:prstGeom prst="lightningBol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Bosch Office Sans" pitchFamily="2" charset="0"/>
            </a:endParaRPr>
          </a:p>
        </xdr:txBody>
      </xdr:sp>
      <xdr:sp macro="" textlink="">
        <xdr:nvSpPr>
          <xdr:cNvPr id="2769" name="Oval 2768">
            <a:extLst>
              <a:ext uri="{FF2B5EF4-FFF2-40B4-BE49-F238E27FC236}">
                <a16:creationId xmlns:a16="http://schemas.microsoft.com/office/drawing/2014/main" id="{4362BE27-0FCA-A7C7-8356-99DBD5DB8E1C}"/>
              </a:ext>
            </a:extLst>
          </xdr:cNvPr>
          <xdr:cNvSpPr/>
        </xdr:nvSpPr>
        <xdr:spPr>
          <a:xfrm>
            <a:off x="8966141" y="2593479"/>
            <a:ext cx="148950" cy="434485"/>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latin typeface="Bosch Office Sans" pitchFamily="2" charset="0"/>
            </a:endParaRPr>
          </a:p>
        </xdr:txBody>
      </xdr:sp>
      <xdr:sp macro="" textlink="">
        <xdr:nvSpPr>
          <xdr:cNvPr id="2770" name="Rectangle 2769">
            <a:extLst>
              <a:ext uri="{FF2B5EF4-FFF2-40B4-BE49-F238E27FC236}">
                <a16:creationId xmlns:a16="http://schemas.microsoft.com/office/drawing/2014/main" id="{48361693-0F40-A3FA-A067-DD4CDF9AD643}"/>
              </a:ext>
            </a:extLst>
          </xdr:cNvPr>
          <xdr:cNvSpPr/>
        </xdr:nvSpPr>
        <xdr:spPr>
          <a:xfrm>
            <a:off x="9225733" y="2560272"/>
            <a:ext cx="1550163" cy="44678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Trigger send MSG one time (mode N) </a:t>
            </a:r>
            <a:r>
              <a:rPr lang="en-US" sz="1100" b="1" baseline="0">
                <a:solidFill>
                  <a:schemeClr val="tx1"/>
                </a:solidFill>
                <a:effectLst/>
                <a:latin typeface="+mn-lt"/>
                <a:ea typeface="+mn-ea"/>
                <a:cs typeface="+mn-cs"/>
              </a:rPr>
              <a:t>after T0 of crash</a:t>
            </a:r>
            <a:endParaRPr lang="en-US" sz="900">
              <a:solidFill>
                <a:schemeClr val="tx1"/>
              </a:solidFill>
              <a:effectLst/>
            </a:endParaRPr>
          </a:p>
          <a:p>
            <a:pPr algn="l"/>
            <a:endParaRPr lang="en-US" sz="900" b="0">
              <a:solidFill>
                <a:sysClr val="windowText" lastClr="000000"/>
              </a:solidFill>
              <a:latin typeface="Bosch Office Sans" pitchFamily="2" charset="0"/>
            </a:endParaRPr>
          </a:p>
        </xdr:txBody>
      </xdr:sp>
      <xdr:cxnSp macro="">
        <xdr:nvCxnSpPr>
          <xdr:cNvPr id="2771" name="Straight Connector 2770">
            <a:extLst>
              <a:ext uri="{FF2B5EF4-FFF2-40B4-BE49-F238E27FC236}">
                <a16:creationId xmlns:a16="http://schemas.microsoft.com/office/drawing/2014/main" id="{6BC1FF5E-09E7-851B-38DA-751F91376234}"/>
              </a:ext>
            </a:extLst>
          </xdr:cNvPr>
          <xdr:cNvCxnSpPr>
            <a:stCxn id="2770" idx="1"/>
            <a:endCxn id="2769" idx="6"/>
          </xdr:cNvCxnSpPr>
        </xdr:nvCxnSpPr>
        <xdr:spPr>
          <a:xfrm flipH="1">
            <a:off x="9115091" y="2783665"/>
            <a:ext cx="110642" cy="27057"/>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95</xdr:col>
      <xdr:colOff>60099</xdr:colOff>
      <xdr:row>116</xdr:row>
      <xdr:rowOff>79844</xdr:rowOff>
    </xdr:from>
    <xdr:to>
      <xdr:col>99</xdr:col>
      <xdr:colOff>124962</xdr:colOff>
      <xdr:row>121</xdr:row>
      <xdr:rowOff>77860</xdr:rowOff>
    </xdr:to>
    <xdr:grpSp>
      <xdr:nvGrpSpPr>
        <xdr:cNvPr id="2781" name="Group 2780">
          <a:extLst>
            <a:ext uri="{FF2B5EF4-FFF2-40B4-BE49-F238E27FC236}">
              <a16:creationId xmlns:a16="http://schemas.microsoft.com/office/drawing/2014/main" id="{7CDA9137-DC5F-4615-8326-0C5C932C4C0A}"/>
            </a:ext>
          </a:extLst>
        </xdr:cNvPr>
        <xdr:cNvGrpSpPr/>
      </xdr:nvGrpSpPr>
      <xdr:grpSpPr>
        <a:xfrm>
          <a:off x="39638379" y="20272844"/>
          <a:ext cx="1619343" cy="935276"/>
          <a:chOff x="30027564" y="12761601"/>
          <a:chExt cx="1579091" cy="804669"/>
        </a:xfrm>
      </xdr:grpSpPr>
      <xdr:sp macro="" textlink="">
        <xdr:nvSpPr>
          <xdr:cNvPr id="2782" name="Oval 2781">
            <a:extLst>
              <a:ext uri="{FF2B5EF4-FFF2-40B4-BE49-F238E27FC236}">
                <a16:creationId xmlns:a16="http://schemas.microsoft.com/office/drawing/2014/main" id="{E3D9F210-B40D-C2B5-F12E-ACF918FEB53E}"/>
              </a:ext>
            </a:extLst>
          </xdr:cNvPr>
          <xdr:cNvSpPr/>
        </xdr:nvSpPr>
        <xdr:spPr>
          <a:xfrm>
            <a:off x="30027564" y="13209985"/>
            <a:ext cx="220265" cy="356285"/>
          </a:xfrm>
          <a:prstGeom prst="ellipse">
            <a:avLst/>
          </a:prstGeom>
          <a:noFill/>
          <a:ln w="28575">
            <a:solidFill>
              <a:srgbClr val="008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rgbClr val="008000"/>
              </a:solidFill>
              <a:latin typeface="Arial" panose="020B0604020202020204" pitchFamily="34" charset="0"/>
              <a:cs typeface="Arial" panose="020B0604020202020204" pitchFamily="34" charset="0"/>
            </a:endParaRPr>
          </a:p>
        </xdr:txBody>
      </xdr:sp>
      <xdr:sp macro="" textlink="">
        <xdr:nvSpPr>
          <xdr:cNvPr id="2783" name="Callout: Line 2782">
            <a:extLst>
              <a:ext uri="{FF2B5EF4-FFF2-40B4-BE49-F238E27FC236}">
                <a16:creationId xmlns:a16="http://schemas.microsoft.com/office/drawing/2014/main" id="{8907887F-736B-54A1-25E4-63F7043B733D}"/>
              </a:ext>
            </a:extLst>
          </xdr:cNvPr>
          <xdr:cNvSpPr/>
        </xdr:nvSpPr>
        <xdr:spPr>
          <a:xfrm>
            <a:off x="30375302" y="12761601"/>
            <a:ext cx="1231353" cy="382402"/>
          </a:xfrm>
          <a:prstGeom prst="borderCallout1">
            <a:avLst>
              <a:gd name="adj1" fmla="val 48266"/>
              <a:gd name="adj2" fmla="val -604"/>
              <a:gd name="adj3" fmla="val 123616"/>
              <a:gd name="adj4" fmla="val -16066"/>
            </a:avLst>
          </a:prstGeom>
          <a:no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008000"/>
                </a:solidFill>
                <a:latin typeface="Arial" panose="020B0604020202020204" pitchFamily="34" charset="0"/>
                <a:cs typeface="Arial" panose="020B0604020202020204" pitchFamily="34" charset="0"/>
              </a:rPr>
              <a:t>EDR</a:t>
            </a:r>
            <a:r>
              <a:rPr lang="en-US" sz="900" baseline="0">
                <a:solidFill>
                  <a:srgbClr val="008000"/>
                </a:solidFill>
                <a:latin typeface="Arial" panose="020B0604020202020204" pitchFamily="34" charset="0"/>
                <a:cs typeface="Arial" panose="020B0604020202020204" pitchFamily="34" charset="0"/>
              </a:rPr>
              <a:t> record 10 samples is valid data</a:t>
            </a:r>
            <a:endParaRPr lang="en-US" sz="900">
              <a:solidFill>
                <a:srgbClr val="008000"/>
              </a:solidFill>
              <a:latin typeface="Arial" panose="020B0604020202020204" pitchFamily="34" charset="0"/>
              <a:cs typeface="Arial" panose="020B0604020202020204" pitchFamily="34" charset="0"/>
            </a:endParaRPr>
          </a:p>
        </xdr:txBody>
      </xdr:sp>
    </xdr:grpSp>
    <xdr:clientData/>
  </xdr:twoCellAnchor>
  <xdr:twoCellAnchor>
    <xdr:from>
      <xdr:col>100</xdr:col>
      <xdr:colOff>98541</xdr:colOff>
      <xdr:row>119</xdr:row>
      <xdr:rowOff>34635</xdr:rowOff>
    </xdr:from>
    <xdr:to>
      <xdr:col>100</xdr:col>
      <xdr:colOff>302083</xdr:colOff>
      <xdr:row>121</xdr:row>
      <xdr:rowOff>31027</xdr:rowOff>
    </xdr:to>
    <xdr:grpSp>
      <xdr:nvGrpSpPr>
        <xdr:cNvPr id="2798" name="Group 2797">
          <a:extLst>
            <a:ext uri="{FF2B5EF4-FFF2-40B4-BE49-F238E27FC236}">
              <a16:creationId xmlns:a16="http://schemas.microsoft.com/office/drawing/2014/main" id="{516B65ED-E705-5943-DB0F-32DEDB101564}"/>
            </a:ext>
          </a:extLst>
        </xdr:cNvPr>
        <xdr:cNvGrpSpPr/>
      </xdr:nvGrpSpPr>
      <xdr:grpSpPr>
        <a:xfrm>
          <a:off x="41619921" y="20783895"/>
          <a:ext cx="203542" cy="377392"/>
          <a:chOff x="43160200" y="20734193"/>
          <a:chExt cx="201637" cy="381202"/>
        </a:xfrm>
      </xdr:grpSpPr>
      <xdr:cxnSp macro="">
        <xdr:nvCxnSpPr>
          <xdr:cNvPr id="2799" name="Straight Arrow Connector 2798">
            <a:extLst>
              <a:ext uri="{FF2B5EF4-FFF2-40B4-BE49-F238E27FC236}">
                <a16:creationId xmlns:a16="http://schemas.microsoft.com/office/drawing/2014/main" id="{21188A36-CD8D-791C-BA62-2E29B319B449}"/>
              </a:ext>
            </a:extLst>
          </xdr:cNvPr>
          <xdr:cNvCxnSpPr/>
        </xdr:nvCxnSpPr>
        <xdr:spPr>
          <a:xfrm flipV="1">
            <a:off x="43259475" y="20764008"/>
            <a:ext cx="0" cy="313997"/>
          </a:xfrm>
          <a:prstGeom prst="straightConnector1">
            <a:avLst/>
          </a:prstGeom>
          <a:ln w="28575">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00" name="Oval 2799">
            <a:extLst>
              <a:ext uri="{FF2B5EF4-FFF2-40B4-BE49-F238E27FC236}">
                <a16:creationId xmlns:a16="http://schemas.microsoft.com/office/drawing/2014/main" id="{775CA750-D24F-A446-A888-D59A5CCADDF3}"/>
              </a:ext>
            </a:extLst>
          </xdr:cNvPr>
          <xdr:cNvSpPr/>
        </xdr:nvSpPr>
        <xdr:spPr>
          <a:xfrm>
            <a:off x="43160200" y="20734193"/>
            <a:ext cx="201637" cy="381202"/>
          </a:xfrm>
          <a:prstGeom prst="ellipse">
            <a:avLst/>
          </a:prstGeom>
          <a:noFill/>
          <a:ln w="19050">
            <a:solidFill>
              <a:srgbClr val="008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solidFill>
                <a:schemeClr val="tx1"/>
              </a:solidFill>
              <a:latin typeface="Arial" panose="020B0604020202020204" pitchFamily="34" charset="0"/>
              <a:cs typeface="Arial" panose="020B0604020202020204" pitchFamily="34" charset="0"/>
            </a:endParaRPr>
          </a:p>
        </xdr:txBody>
      </xdr:sp>
    </xdr:grpSp>
    <xdr:clientData/>
  </xdr:twoCellAnchor>
  <xdr:twoCellAnchor>
    <xdr:from>
      <xdr:col>99</xdr:col>
      <xdr:colOff>126867</xdr:colOff>
      <xdr:row>117</xdr:row>
      <xdr:rowOff>103455</xdr:rowOff>
    </xdr:from>
    <xdr:to>
      <xdr:col>100</xdr:col>
      <xdr:colOff>125097</xdr:colOff>
      <xdr:row>119</xdr:row>
      <xdr:rowOff>89624</xdr:rowOff>
    </xdr:to>
    <xdr:cxnSp macro="">
      <xdr:nvCxnSpPr>
        <xdr:cNvPr id="2812" name="Straight Connector 2811">
          <a:extLst>
            <a:ext uri="{FF2B5EF4-FFF2-40B4-BE49-F238E27FC236}">
              <a16:creationId xmlns:a16="http://schemas.microsoft.com/office/drawing/2014/main" id="{22A6873C-EBF9-79F6-3C6A-915D6D928CB2}"/>
            </a:ext>
          </a:extLst>
        </xdr:cNvPr>
        <xdr:cNvCxnSpPr>
          <a:stCxn id="2783" idx="0"/>
          <a:endCxn id="2800" idx="1"/>
        </xdr:cNvCxnSpPr>
      </xdr:nvCxnSpPr>
      <xdr:spPr>
        <a:xfrm>
          <a:off x="41370117" y="20439330"/>
          <a:ext cx="387889" cy="345521"/>
        </a:xfrm>
        <a:prstGeom prst="line">
          <a:avLst/>
        </a:prstGeom>
        <a:ln w="12700">
          <a:solidFill>
            <a:srgbClr val="00823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317969</xdr:colOff>
      <xdr:row>110</xdr:row>
      <xdr:rowOff>174221</xdr:rowOff>
    </xdr:from>
    <xdr:to>
      <xdr:col>100</xdr:col>
      <xdr:colOff>210875</xdr:colOff>
      <xdr:row>120</xdr:row>
      <xdr:rowOff>96260</xdr:rowOff>
    </xdr:to>
    <xdr:grpSp>
      <xdr:nvGrpSpPr>
        <xdr:cNvPr id="2813" name="Group 2812">
          <a:extLst>
            <a:ext uri="{FF2B5EF4-FFF2-40B4-BE49-F238E27FC236}">
              <a16:creationId xmlns:a16="http://schemas.microsoft.com/office/drawing/2014/main" id="{9D112782-98C8-4EAD-BB27-4CBAB801DC3C}"/>
            </a:ext>
          </a:extLst>
        </xdr:cNvPr>
        <xdr:cNvGrpSpPr/>
      </xdr:nvGrpSpPr>
      <xdr:grpSpPr>
        <a:xfrm>
          <a:off x="40284869" y="19239461"/>
          <a:ext cx="1447386" cy="1796559"/>
          <a:chOff x="37283074" y="19131915"/>
          <a:chExt cx="1455101" cy="1768360"/>
        </a:xfrm>
      </xdr:grpSpPr>
      <xdr:cxnSp macro="">
        <xdr:nvCxnSpPr>
          <xdr:cNvPr id="2814" name="Straight Arrow Connector 2813">
            <a:extLst>
              <a:ext uri="{FF2B5EF4-FFF2-40B4-BE49-F238E27FC236}">
                <a16:creationId xmlns:a16="http://schemas.microsoft.com/office/drawing/2014/main" id="{4BC9D2A7-E36A-F536-0F33-B8294B3AA022}"/>
              </a:ext>
            </a:extLst>
          </xdr:cNvPr>
          <xdr:cNvCxnSpPr>
            <a:cxnSpLocks/>
          </xdr:cNvCxnSpPr>
        </xdr:nvCxnSpPr>
        <xdr:spPr>
          <a:xfrm>
            <a:off x="38586676" y="20184632"/>
            <a:ext cx="115996" cy="71564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15" name="Connector: Elbow 2814">
            <a:extLst>
              <a:ext uri="{FF2B5EF4-FFF2-40B4-BE49-F238E27FC236}">
                <a16:creationId xmlns:a16="http://schemas.microsoft.com/office/drawing/2014/main" id="{02715423-3516-4B2D-BC1C-6B17DF7A4C71}"/>
              </a:ext>
            </a:extLst>
          </xdr:cNvPr>
          <xdr:cNvCxnSpPr/>
        </xdr:nvCxnSpPr>
        <xdr:spPr>
          <a:xfrm>
            <a:off x="37320218" y="19578316"/>
            <a:ext cx="1417957" cy="572773"/>
          </a:xfrm>
          <a:prstGeom prst="bentConnector3">
            <a:avLst>
              <a:gd name="adj1" fmla="val 75539"/>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816" name="Straight Connector 2815">
            <a:extLst>
              <a:ext uri="{FF2B5EF4-FFF2-40B4-BE49-F238E27FC236}">
                <a16:creationId xmlns:a16="http://schemas.microsoft.com/office/drawing/2014/main" id="{7C74B43B-C86B-E7CE-053E-D76338D1CD87}"/>
              </a:ext>
            </a:extLst>
          </xdr:cNvPr>
          <xdr:cNvCxnSpPr/>
        </xdr:nvCxnSpPr>
        <xdr:spPr>
          <a:xfrm flipH="1" flipV="1">
            <a:off x="38724840" y="19131915"/>
            <a:ext cx="13335" cy="1043940"/>
          </a:xfrm>
          <a:prstGeom prst="line">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817" name="Straight Connector 2816">
            <a:extLst>
              <a:ext uri="{FF2B5EF4-FFF2-40B4-BE49-F238E27FC236}">
                <a16:creationId xmlns:a16="http://schemas.microsoft.com/office/drawing/2014/main" id="{2BD0AB6A-2463-376B-8B0B-733A490EBFE2}"/>
              </a:ext>
            </a:extLst>
          </xdr:cNvPr>
          <xdr:cNvCxnSpPr/>
        </xdr:nvCxnSpPr>
        <xdr:spPr>
          <a:xfrm>
            <a:off x="37283074" y="19139961"/>
            <a:ext cx="1455101" cy="3384"/>
          </a:xfrm>
          <a:prstGeom prst="line">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2818" name="Straight Connector 2817">
            <a:extLst>
              <a:ext uri="{FF2B5EF4-FFF2-40B4-BE49-F238E27FC236}">
                <a16:creationId xmlns:a16="http://schemas.microsoft.com/office/drawing/2014/main" id="{D9C510FD-D9B1-405F-9E7C-1D1F5EC47DDB}"/>
              </a:ext>
            </a:extLst>
          </xdr:cNvPr>
          <xdr:cNvCxnSpPr/>
        </xdr:nvCxnSpPr>
        <xdr:spPr>
          <a:xfrm>
            <a:off x="37297794" y="19168017"/>
            <a:ext cx="9525" cy="445770"/>
          </a:xfrm>
          <a:prstGeom prst="line">
            <a:avLst/>
          </a:prstGeom>
          <a:ln w="28575">
            <a:solidFill>
              <a:srgbClr val="FF0000"/>
            </a:solidFill>
            <a:prstDash val="dashDot"/>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38</xdr:col>
      <xdr:colOff>23380</xdr:colOff>
      <xdr:row>110</xdr:row>
      <xdr:rowOff>163120</xdr:rowOff>
    </xdr:from>
    <xdr:to>
      <xdr:col>38</xdr:col>
      <xdr:colOff>23380</xdr:colOff>
      <xdr:row>112</xdr:row>
      <xdr:rowOff>71353</xdr:rowOff>
    </xdr:to>
    <xdr:cxnSp macro="">
      <xdr:nvCxnSpPr>
        <xdr:cNvPr id="2828" name="Straight Arrow Connector 2827">
          <a:extLst>
            <a:ext uri="{FF2B5EF4-FFF2-40B4-BE49-F238E27FC236}">
              <a16:creationId xmlns:a16="http://schemas.microsoft.com/office/drawing/2014/main" id="{1E80C4F1-D930-4043-BDAD-5F3B485D47E4}"/>
            </a:ext>
          </a:extLst>
        </xdr:cNvPr>
        <xdr:cNvCxnSpPr/>
      </xdr:nvCxnSpPr>
      <xdr:spPr>
        <a:xfrm flipV="1">
          <a:off x="17497425" y="19174154"/>
          <a:ext cx="0" cy="280574"/>
        </a:xfrm>
        <a:prstGeom prst="straightConnector1">
          <a:avLst/>
        </a:prstGeom>
        <a:ln w="38100">
          <a:solidFill>
            <a:srgbClr val="07ED6F"/>
          </a:solidFill>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86</xdr:col>
      <xdr:colOff>311727</xdr:colOff>
      <xdr:row>127</xdr:row>
      <xdr:rowOff>52474</xdr:rowOff>
    </xdr:from>
    <xdr:to>
      <xdr:col>86</xdr:col>
      <xdr:colOff>311727</xdr:colOff>
      <xdr:row>128</xdr:row>
      <xdr:rowOff>155017</xdr:rowOff>
    </xdr:to>
    <xdr:cxnSp macro="">
      <xdr:nvCxnSpPr>
        <xdr:cNvPr id="2829" name="Straight Arrow Connector 2828">
          <a:extLst>
            <a:ext uri="{FF2B5EF4-FFF2-40B4-BE49-F238E27FC236}">
              <a16:creationId xmlns:a16="http://schemas.microsoft.com/office/drawing/2014/main" id="{5F02F555-7425-4CAC-831A-925F558D698B}"/>
            </a:ext>
          </a:extLst>
        </xdr:cNvPr>
        <xdr:cNvCxnSpPr/>
      </xdr:nvCxnSpPr>
      <xdr:spPr>
        <a:xfrm flipV="1">
          <a:off x="36489409" y="22263042"/>
          <a:ext cx="0" cy="284384"/>
        </a:xfrm>
        <a:prstGeom prst="straightConnector1">
          <a:avLst/>
        </a:prstGeom>
        <a:ln w="38100">
          <a:solidFill>
            <a:srgbClr val="07ED6F"/>
          </a:solidFill>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86</xdr:col>
      <xdr:colOff>322292</xdr:colOff>
      <xdr:row>129</xdr:row>
      <xdr:rowOff>58709</xdr:rowOff>
    </xdr:from>
    <xdr:to>
      <xdr:col>86</xdr:col>
      <xdr:colOff>322292</xdr:colOff>
      <xdr:row>130</xdr:row>
      <xdr:rowOff>159347</xdr:rowOff>
    </xdr:to>
    <xdr:cxnSp macro="">
      <xdr:nvCxnSpPr>
        <xdr:cNvPr id="2830" name="Straight Arrow Connector 2829">
          <a:extLst>
            <a:ext uri="{FF2B5EF4-FFF2-40B4-BE49-F238E27FC236}">
              <a16:creationId xmlns:a16="http://schemas.microsoft.com/office/drawing/2014/main" id="{FDD9CCAD-236C-4756-BB12-00369CAAA8B0}"/>
            </a:ext>
          </a:extLst>
        </xdr:cNvPr>
        <xdr:cNvCxnSpPr/>
      </xdr:nvCxnSpPr>
      <xdr:spPr>
        <a:xfrm flipV="1">
          <a:off x="36499974" y="22632959"/>
          <a:ext cx="0" cy="282479"/>
        </a:xfrm>
        <a:prstGeom prst="straightConnector1">
          <a:avLst/>
        </a:prstGeom>
        <a:ln w="28575">
          <a:solidFill>
            <a:srgbClr val="008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56430</xdr:colOff>
      <xdr:row>116</xdr:row>
      <xdr:rowOff>93198</xdr:rowOff>
    </xdr:from>
    <xdr:to>
      <xdr:col>113</xdr:col>
      <xdr:colOff>335280</xdr:colOff>
      <xdr:row>121</xdr:row>
      <xdr:rowOff>22417</xdr:rowOff>
    </xdr:to>
    <xdr:grpSp>
      <xdr:nvGrpSpPr>
        <xdr:cNvPr id="2842" name="Group 2841">
          <a:extLst>
            <a:ext uri="{FF2B5EF4-FFF2-40B4-BE49-F238E27FC236}">
              <a16:creationId xmlns:a16="http://schemas.microsoft.com/office/drawing/2014/main" id="{93EFB664-4D9D-480E-8ABF-669CB9A55E4E}"/>
            </a:ext>
          </a:extLst>
        </xdr:cNvPr>
        <xdr:cNvGrpSpPr/>
      </xdr:nvGrpSpPr>
      <xdr:grpSpPr>
        <a:xfrm>
          <a:off x="43520910" y="20286198"/>
          <a:ext cx="3387810" cy="866479"/>
          <a:chOff x="11375688" y="2926830"/>
          <a:chExt cx="2161129" cy="890624"/>
        </a:xfrm>
      </xdr:grpSpPr>
      <xdr:sp macro="" textlink="">
        <xdr:nvSpPr>
          <xdr:cNvPr id="2843" name="Oval 2842">
            <a:extLst>
              <a:ext uri="{FF2B5EF4-FFF2-40B4-BE49-F238E27FC236}">
                <a16:creationId xmlns:a16="http://schemas.microsoft.com/office/drawing/2014/main" id="{1FAC9715-A70B-CCA4-D9AC-15188CA16664}"/>
              </a:ext>
            </a:extLst>
          </xdr:cNvPr>
          <xdr:cNvSpPr/>
        </xdr:nvSpPr>
        <xdr:spPr>
          <a:xfrm>
            <a:off x="11375688" y="3475472"/>
            <a:ext cx="139665" cy="341982"/>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latin typeface="Bosch Office Sans" pitchFamily="2" charset="0"/>
            </a:endParaRPr>
          </a:p>
        </xdr:txBody>
      </xdr:sp>
      <xdr:sp macro="" textlink="">
        <xdr:nvSpPr>
          <xdr:cNvPr id="2844" name="Rectangle 2843">
            <a:extLst>
              <a:ext uri="{FF2B5EF4-FFF2-40B4-BE49-F238E27FC236}">
                <a16:creationId xmlns:a16="http://schemas.microsoft.com/office/drawing/2014/main" id="{FEBB338B-A624-61BC-68DB-F9D59BE2B95E}"/>
              </a:ext>
            </a:extLst>
          </xdr:cNvPr>
          <xdr:cNvSpPr/>
        </xdr:nvSpPr>
        <xdr:spPr>
          <a:xfrm>
            <a:off x="11513225" y="2926830"/>
            <a:ext cx="2023592" cy="859749"/>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b="0">
                <a:solidFill>
                  <a:sysClr val="windowText" lastClr="000000"/>
                </a:solidFill>
                <a:latin typeface="Bosch Office Sans" pitchFamily="2" charset="0"/>
              </a:rPr>
              <a:t>Sample</a:t>
            </a:r>
            <a:r>
              <a:rPr lang="en-US" sz="900" b="0" baseline="0">
                <a:solidFill>
                  <a:sysClr val="windowText" lastClr="000000"/>
                </a:solidFill>
                <a:latin typeface="Bosch Office Sans" pitchFamily="2" charset="0"/>
              </a:rPr>
              <a:t> at T0.</a:t>
            </a:r>
          </a:p>
          <a:p>
            <a:pPr algn="l"/>
            <a:r>
              <a:rPr lang="en-US" sz="900" b="0" baseline="0">
                <a:solidFill>
                  <a:sysClr val="windowText" lastClr="000000"/>
                </a:solidFill>
                <a:latin typeface="Bosch Office Sans" pitchFamily="2" charset="0"/>
              </a:rPr>
              <a:t>Case 1: Tsync &gt; 100ms =&gt; Sample at T0 = 0xFF (unobtainable value)</a:t>
            </a:r>
          </a:p>
          <a:p>
            <a:pPr algn="l"/>
            <a:r>
              <a:rPr lang="en-US" sz="900" b="0" baseline="0">
                <a:solidFill>
                  <a:sysClr val="windowText" lastClr="000000"/>
                </a:solidFill>
                <a:latin typeface="Bosch Office Sans" pitchFamily="2" charset="0"/>
              </a:rPr>
              <a:t>Case 2: Tsync &lt;= 100ms =&gt; Sample at T0 = Sample 10th (Valid value)</a:t>
            </a:r>
            <a:endParaRPr lang="en-US" sz="900" b="0">
              <a:solidFill>
                <a:sysClr val="windowText" lastClr="000000"/>
              </a:solidFill>
              <a:latin typeface="Bosch Office Sans" pitchFamily="2" charset="0"/>
            </a:endParaRPr>
          </a:p>
        </xdr:txBody>
      </xdr:sp>
      <xdr:cxnSp macro="">
        <xdr:nvCxnSpPr>
          <xdr:cNvPr id="2845" name="Straight Connector 2844">
            <a:extLst>
              <a:ext uri="{FF2B5EF4-FFF2-40B4-BE49-F238E27FC236}">
                <a16:creationId xmlns:a16="http://schemas.microsoft.com/office/drawing/2014/main" id="{21C139E5-990B-92C1-30AC-FFA1D30BDEEC}"/>
              </a:ext>
            </a:extLst>
          </xdr:cNvPr>
          <xdr:cNvCxnSpPr>
            <a:stCxn id="2844" idx="1"/>
            <a:endCxn id="2843" idx="0"/>
          </xdr:cNvCxnSpPr>
        </xdr:nvCxnSpPr>
        <xdr:spPr>
          <a:xfrm flipH="1">
            <a:off x="11445520" y="3356705"/>
            <a:ext cx="67705" cy="118767"/>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93</xdr:col>
      <xdr:colOff>207645</xdr:colOff>
      <xdr:row>108</xdr:row>
      <xdr:rowOff>57150</xdr:rowOff>
    </xdr:from>
    <xdr:to>
      <xdr:col>104</xdr:col>
      <xdr:colOff>304800</xdr:colOff>
      <xdr:row>108</xdr:row>
      <xdr:rowOff>78105</xdr:rowOff>
    </xdr:to>
    <xdr:cxnSp macro="">
      <xdr:nvCxnSpPr>
        <xdr:cNvPr id="20" name="Straight Arrow Connector 19">
          <a:extLst>
            <a:ext uri="{FF2B5EF4-FFF2-40B4-BE49-F238E27FC236}">
              <a16:creationId xmlns:a16="http://schemas.microsoft.com/office/drawing/2014/main" id="{D4603710-DF4F-4A3E-9E09-03A3E91C1C3C}"/>
            </a:ext>
          </a:extLst>
        </xdr:cNvPr>
        <xdr:cNvCxnSpPr/>
      </xdr:nvCxnSpPr>
      <xdr:spPr>
        <a:xfrm flipV="1">
          <a:off x="39183945" y="18573750"/>
          <a:ext cx="4392930" cy="20955"/>
        </a:xfrm>
        <a:prstGeom prst="straightConnector1">
          <a:avLst/>
        </a:prstGeom>
        <a:ln>
          <a:solidFill>
            <a:srgbClr val="002060"/>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94</xdr:col>
      <xdr:colOff>38099</xdr:colOff>
      <xdr:row>106</xdr:row>
      <xdr:rowOff>152400</xdr:rowOff>
    </xdr:from>
    <xdr:to>
      <xdr:col>103</xdr:col>
      <xdr:colOff>257174</xdr:colOff>
      <xdr:row>108</xdr:row>
      <xdr:rowOff>0</xdr:rowOff>
    </xdr:to>
    <xdr:sp macro="" textlink="">
      <xdr:nvSpPr>
        <xdr:cNvPr id="423" name="Rectangle: Rounded Corners 422">
          <a:extLst>
            <a:ext uri="{FF2B5EF4-FFF2-40B4-BE49-F238E27FC236}">
              <a16:creationId xmlns:a16="http://schemas.microsoft.com/office/drawing/2014/main" id="{886A5125-60BA-49C4-8FC0-48A3703CA319}"/>
            </a:ext>
          </a:extLst>
        </xdr:cNvPr>
        <xdr:cNvSpPr/>
      </xdr:nvSpPr>
      <xdr:spPr>
        <a:xfrm>
          <a:off x="38423849" y="18249900"/>
          <a:ext cx="3648075" cy="209550"/>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Bosch Office Sans" pitchFamily="2" charset="0"/>
            </a:rPr>
            <a:t>Wait time (A) = cyclic of MSG * number</a:t>
          </a:r>
          <a:r>
            <a:rPr lang="en-US" sz="1100" b="1" baseline="0">
              <a:latin typeface="Bosch Office Sans" pitchFamily="2" charset="0"/>
            </a:rPr>
            <a:t> of mode</a:t>
          </a:r>
          <a:r>
            <a:rPr lang="en-US" sz="1100" b="1">
              <a:latin typeface="Bosch Office Sans" pitchFamily="2" charset="0"/>
            </a:rPr>
            <a:t> * 3</a:t>
          </a:r>
          <a:endParaRPr lang="en-US" sz="1100" b="1" baseline="0">
            <a:latin typeface="Bosch Office Sans" pitchFamily="2" charset="0"/>
          </a:endParaRPr>
        </a:p>
      </xdr:txBody>
    </xdr:sp>
    <xdr:clientData/>
  </xdr:twoCellAnchor>
  <xdr:twoCellAnchor>
    <xdr:from>
      <xdr:col>105</xdr:col>
      <xdr:colOff>43816</xdr:colOff>
      <xdr:row>103</xdr:row>
      <xdr:rowOff>106680</xdr:rowOff>
    </xdr:from>
    <xdr:to>
      <xdr:col>112</xdr:col>
      <xdr:colOff>49531</xdr:colOff>
      <xdr:row>105</xdr:row>
      <xdr:rowOff>113720</xdr:rowOff>
    </xdr:to>
    <xdr:sp macro="" textlink="">
      <xdr:nvSpPr>
        <xdr:cNvPr id="439" name="Rectangle 438">
          <a:extLst>
            <a:ext uri="{FF2B5EF4-FFF2-40B4-BE49-F238E27FC236}">
              <a16:creationId xmlns:a16="http://schemas.microsoft.com/office/drawing/2014/main" id="{115794A4-D74C-4FDA-A0E1-F73F85E6E062}"/>
            </a:ext>
          </a:extLst>
        </xdr:cNvPr>
        <xdr:cNvSpPr/>
      </xdr:nvSpPr>
      <xdr:spPr>
        <a:xfrm>
          <a:off x="43706416" y="17718405"/>
          <a:ext cx="2739390" cy="368990"/>
        </a:xfrm>
        <a:prstGeom prst="rect">
          <a:avLst/>
        </a:prstGeom>
        <a:solidFill>
          <a:schemeClr val="accent1">
            <a:lumMod val="20000"/>
            <a:lumOff val="80000"/>
          </a:schemeClr>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b="0" baseline="0">
              <a:solidFill>
                <a:sysClr val="windowText" lastClr="000000"/>
              </a:solidFill>
              <a:latin typeface="Bosch Office Sans" pitchFamily="2" charset="0"/>
            </a:rPr>
            <a:t>Delay of test evironment.</a:t>
          </a:r>
        </a:p>
        <a:p>
          <a:pPr algn="l"/>
          <a:r>
            <a:rPr lang="en-US" sz="900" b="0" baseline="0">
              <a:solidFill>
                <a:sysClr val="windowText" lastClr="000000"/>
              </a:solidFill>
              <a:latin typeface="Bosch Office Sans" pitchFamily="2" charset="0"/>
            </a:rPr>
            <a:t>Maximum time delay = Cyclic of MSG * 3 * 10%  </a:t>
          </a:r>
        </a:p>
      </xdr:txBody>
    </xdr:sp>
    <xdr:clientData/>
  </xdr:twoCellAnchor>
  <xdr:twoCellAnchor>
    <xdr:from>
      <xdr:col>104</xdr:col>
      <xdr:colOff>152401</xdr:colOff>
      <xdr:row>106</xdr:row>
      <xdr:rowOff>95250</xdr:rowOff>
    </xdr:from>
    <xdr:to>
      <xdr:col>105</xdr:col>
      <xdr:colOff>335281</xdr:colOff>
      <xdr:row>108</xdr:row>
      <xdr:rowOff>17648</xdr:rowOff>
    </xdr:to>
    <xdr:sp macro="" textlink="">
      <xdr:nvSpPr>
        <xdr:cNvPr id="441" name="Oval 440">
          <a:extLst>
            <a:ext uri="{FF2B5EF4-FFF2-40B4-BE49-F238E27FC236}">
              <a16:creationId xmlns:a16="http://schemas.microsoft.com/office/drawing/2014/main" id="{11A7C7BD-523E-459B-BF59-EDAAA7EF3051}"/>
            </a:ext>
          </a:extLst>
        </xdr:cNvPr>
        <xdr:cNvSpPr/>
      </xdr:nvSpPr>
      <xdr:spPr>
        <a:xfrm>
          <a:off x="43424476" y="18249900"/>
          <a:ext cx="573405" cy="284348"/>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clientData/>
  </xdr:twoCellAnchor>
  <xdr:twoCellAnchor>
    <xdr:from>
      <xdr:col>104</xdr:col>
      <xdr:colOff>276225</xdr:colOff>
      <xdr:row>107</xdr:row>
      <xdr:rowOff>72809</xdr:rowOff>
    </xdr:from>
    <xdr:to>
      <xdr:col>105</xdr:col>
      <xdr:colOff>187500</xdr:colOff>
      <xdr:row>107</xdr:row>
      <xdr:rowOff>83820</xdr:rowOff>
    </xdr:to>
    <xdr:cxnSp macro="">
      <xdr:nvCxnSpPr>
        <xdr:cNvPr id="442" name="Straight Arrow Connector 441">
          <a:extLst>
            <a:ext uri="{FF2B5EF4-FFF2-40B4-BE49-F238E27FC236}">
              <a16:creationId xmlns:a16="http://schemas.microsoft.com/office/drawing/2014/main" id="{7290313F-70B6-487D-9D7B-5F8FC53BF93E}"/>
            </a:ext>
          </a:extLst>
        </xdr:cNvPr>
        <xdr:cNvCxnSpPr/>
      </xdr:nvCxnSpPr>
      <xdr:spPr>
        <a:xfrm flipV="1">
          <a:off x="43548300" y="18408434"/>
          <a:ext cx="301800" cy="11011"/>
        </a:xfrm>
        <a:prstGeom prst="straightConnector1">
          <a:avLst/>
        </a:prstGeom>
        <a:ln>
          <a:solidFill>
            <a:srgbClr val="FF0000"/>
          </a:solidFill>
          <a:prstDash val="sysDash"/>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104</xdr:col>
      <xdr:colOff>236095</xdr:colOff>
      <xdr:row>104</xdr:row>
      <xdr:rowOff>109248</xdr:rowOff>
    </xdr:from>
    <xdr:to>
      <xdr:col>105</xdr:col>
      <xdr:colOff>45721</xdr:colOff>
      <xdr:row>106</xdr:row>
      <xdr:rowOff>134198</xdr:rowOff>
    </xdr:to>
    <xdr:cxnSp macro="">
      <xdr:nvCxnSpPr>
        <xdr:cNvPr id="446" name="Straight Connector 445">
          <a:extLst>
            <a:ext uri="{FF2B5EF4-FFF2-40B4-BE49-F238E27FC236}">
              <a16:creationId xmlns:a16="http://schemas.microsoft.com/office/drawing/2014/main" id="{D6810C59-ED78-4BD5-8437-06B401316C8F}"/>
            </a:ext>
          </a:extLst>
        </xdr:cNvPr>
        <xdr:cNvCxnSpPr>
          <a:stCxn id="439" idx="1"/>
          <a:endCxn id="441" idx="1"/>
        </xdr:cNvCxnSpPr>
      </xdr:nvCxnSpPr>
      <xdr:spPr>
        <a:xfrm flipH="1">
          <a:off x="43508170" y="17901948"/>
          <a:ext cx="200151" cy="38690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289559</xdr:colOff>
      <xdr:row>43</xdr:row>
      <xdr:rowOff>173778</xdr:rowOff>
    </xdr:from>
    <xdr:to>
      <xdr:col>8</xdr:col>
      <xdr:colOff>332951</xdr:colOff>
      <xdr:row>44</xdr:row>
      <xdr:rowOff>164888</xdr:rowOff>
    </xdr:to>
    <xdr:sp macro="" textlink="">
      <xdr:nvSpPr>
        <xdr:cNvPr id="3" name="TextBox 2">
          <a:extLst>
            <a:ext uri="{FF2B5EF4-FFF2-40B4-BE49-F238E27FC236}">
              <a16:creationId xmlns:a16="http://schemas.microsoft.com/office/drawing/2014/main" id="{9B2A8E45-E24A-40D0-AA42-9CB26B5C618D}"/>
            </a:ext>
          </a:extLst>
        </xdr:cNvPr>
        <xdr:cNvSpPr txBox="1"/>
      </xdr:nvSpPr>
      <xdr:spPr>
        <a:xfrm>
          <a:off x="678179" y="8029998"/>
          <a:ext cx="2763732" cy="173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rgbClr val="008000"/>
              </a:solidFill>
              <a:latin typeface="Arial" panose="020B0604020202020204" pitchFamily="34" charset="0"/>
              <a:cs typeface="Arial" panose="020B0604020202020204" pitchFamily="34" charset="0"/>
            </a:rPr>
            <a:t>Step 2:</a:t>
          </a:r>
          <a:r>
            <a:rPr lang="en-GB" sz="1100" baseline="0">
              <a:solidFill>
                <a:srgbClr val="008000"/>
              </a:solidFill>
              <a:latin typeface="Arial" panose="020B0604020202020204" pitchFamily="34" charset="0"/>
              <a:cs typeface="Arial" panose="020B0604020202020204" pitchFamily="34" charset="0"/>
            </a:rPr>
            <a:t> </a:t>
          </a:r>
          <a:r>
            <a:rPr lang="en-GB" sz="1100">
              <a:solidFill>
                <a:srgbClr val="008000"/>
              </a:solidFill>
              <a:effectLst/>
              <a:latin typeface="Arial" panose="020B0604020202020204" pitchFamily="34" charset="0"/>
              <a:ea typeface="+mn-ea"/>
              <a:cs typeface="Arial" panose="020B0604020202020204" pitchFamily="34" charset="0"/>
            </a:rPr>
            <a:t>Think </a:t>
          </a:r>
          <a:r>
            <a:rPr lang="en-GB" sz="1100" u="sng">
              <a:solidFill>
                <a:srgbClr val="008000"/>
              </a:solidFill>
              <a:effectLst/>
              <a:latin typeface="Arial" panose="020B0604020202020204" pitchFamily="34" charset="0"/>
              <a:ea typeface="+mn-ea"/>
              <a:cs typeface="Arial" panose="020B0604020202020204" pitchFamily="34" charset="0"/>
            </a:rPr>
            <a:t>functions</a:t>
          </a:r>
          <a:r>
            <a:rPr lang="en-GB" sz="1100">
              <a:solidFill>
                <a:srgbClr val="008000"/>
              </a:solidFill>
              <a:effectLst/>
              <a:latin typeface="Arial" panose="020B0604020202020204" pitchFamily="34" charset="0"/>
              <a:ea typeface="+mn-ea"/>
              <a:cs typeface="Arial" panose="020B0604020202020204" pitchFamily="34" charset="0"/>
            </a:rPr>
            <a:t> of</a:t>
          </a:r>
          <a:r>
            <a:rPr lang="en-GB" sz="1100" baseline="0">
              <a:solidFill>
                <a:srgbClr val="008000"/>
              </a:solidFill>
              <a:effectLst/>
              <a:latin typeface="Arial" panose="020B0604020202020204" pitchFamily="34" charset="0"/>
              <a:ea typeface="+mn-ea"/>
              <a:cs typeface="Arial" panose="020B0604020202020204" pitchFamily="34" charset="0"/>
            </a:rPr>
            <a:t> this structure.</a:t>
          </a:r>
          <a:endParaRPr lang="en-GB" sz="1100">
            <a:solidFill>
              <a:srgbClr val="008000"/>
            </a:solidFill>
            <a:effectLst/>
            <a:latin typeface="Arial" panose="020B0604020202020204" pitchFamily="34" charset="0"/>
            <a:cs typeface="Arial" panose="020B0604020202020204" pitchFamily="34" charset="0"/>
          </a:endParaRPr>
        </a:p>
        <a:p>
          <a:endParaRPr lang="en-GB" sz="1100">
            <a:solidFill>
              <a:srgbClr val="008000"/>
            </a:solidFill>
            <a:latin typeface="Arial" panose="020B0604020202020204" pitchFamily="34" charset="0"/>
            <a:cs typeface="Arial" panose="020B0604020202020204" pitchFamily="34" charset="0"/>
          </a:endParaRPr>
        </a:p>
      </xdr:txBody>
    </xdr:sp>
    <xdr:clientData/>
  </xdr:twoCellAnchor>
  <xdr:twoCellAnchor>
    <xdr:from>
      <xdr:col>29</xdr:col>
      <xdr:colOff>304169</xdr:colOff>
      <xdr:row>28</xdr:row>
      <xdr:rowOff>144992</xdr:rowOff>
    </xdr:from>
    <xdr:to>
      <xdr:col>30</xdr:col>
      <xdr:colOff>181827</xdr:colOff>
      <xdr:row>44</xdr:row>
      <xdr:rowOff>98533</xdr:rowOff>
    </xdr:to>
    <xdr:sp macro="" textlink="">
      <xdr:nvSpPr>
        <xdr:cNvPr id="4" name="TextBox 3">
          <a:extLst>
            <a:ext uri="{FF2B5EF4-FFF2-40B4-BE49-F238E27FC236}">
              <a16:creationId xmlns:a16="http://schemas.microsoft.com/office/drawing/2014/main" id="{A039B3FF-9E06-4534-A1C1-AE9C08405C26}"/>
            </a:ext>
          </a:extLst>
        </xdr:cNvPr>
        <xdr:cNvSpPr txBox="1"/>
      </xdr:nvSpPr>
      <xdr:spPr>
        <a:xfrm rot="16200000">
          <a:off x="10160797" y="6564684"/>
          <a:ext cx="2879621" cy="26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rgbClr val="0000FF"/>
              </a:solidFill>
              <a:latin typeface="Arial" panose="020B0604020202020204" pitchFamily="34" charset="0"/>
              <a:cs typeface="Arial" panose="020B0604020202020204" pitchFamily="34" charset="0"/>
            </a:rPr>
            <a:t>Step</a:t>
          </a:r>
          <a:r>
            <a:rPr lang="en-GB" sz="1100" baseline="0">
              <a:solidFill>
                <a:srgbClr val="0000FF"/>
              </a:solidFill>
              <a:latin typeface="Arial" panose="020B0604020202020204" pitchFamily="34" charset="0"/>
              <a:cs typeface="Arial" panose="020B0604020202020204" pitchFamily="34" charset="0"/>
            </a:rPr>
            <a:t> 3: </a:t>
          </a:r>
          <a:r>
            <a:rPr lang="en-GB" sz="1100">
              <a:solidFill>
                <a:srgbClr val="0000FF"/>
              </a:solidFill>
              <a:effectLst/>
              <a:latin typeface="Arial" panose="020B0604020202020204" pitchFamily="34" charset="0"/>
              <a:ea typeface="+mn-ea"/>
              <a:cs typeface="Arial" panose="020B0604020202020204" pitchFamily="34" charset="0"/>
            </a:rPr>
            <a:t>Think </a:t>
          </a:r>
          <a:r>
            <a:rPr lang="en-GB" sz="1100" u="sng">
              <a:solidFill>
                <a:srgbClr val="0000FF"/>
              </a:solidFill>
              <a:effectLst/>
              <a:latin typeface="Arial" panose="020B0604020202020204" pitchFamily="34" charset="0"/>
              <a:ea typeface="+mn-ea"/>
              <a:cs typeface="Arial" panose="020B0604020202020204" pitchFamily="34" charset="0"/>
            </a:rPr>
            <a:t>behaviours</a:t>
          </a:r>
          <a:r>
            <a:rPr lang="en-GB" sz="1100">
              <a:solidFill>
                <a:srgbClr val="0000FF"/>
              </a:solidFill>
              <a:effectLst/>
              <a:latin typeface="Arial" panose="020B0604020202020204" pitchFamily="34" charset="0"/>
              <a:ea typeface="+mn-ea"/>
              <a:cs typeface="Arial" panose="020B0604020202020204" pitchFamily="34" charset="0"/>
            </a:rPr>
            <a:t> of</a:t>
          </a:r>
          <a:r>
            <a:rPr lang="en-GB" sz="1100" baseline="0">
              <a:solidFill>
                <a:srgbClr val="0000FF"/>
              </a:solidFill>
              <a:effectLst/>
              <a:latin typeface="Arial" panose="020B0604020202020204" pitchFamily="34" charset="0"/>
              <a:ea typeface="+mn-ea"/>
              <a:cs typeface="Arial" panose="020B0604020202020204" pitchFamily="34" charset="0"/>
            </a:rPr>
            <a:t> this structure.</a:t>
          </a:r>
          <a:endParaRPr lang="en-GB" sz="1100">
            <a:solidFill>
              <a:srgbClr val="0000FF"/>
            </a:solidFill>
            <a:effectLst/>
            <a:latin typeface="Arial" panose="020B0604020202020204" pitchFamily="34" charset="0"/>
            <a:cs typeface="Arial" panose="020B0604020202020204" pitchFamily="34" charset="0"/>
          </a:endParaRPr>
        </a:p>
      </xdr:txBody>
    </xdr:sp>
    <xdr:clientData/>
  </xdr:twoCellAnchor>
  <xdr:twoCellAnchor>
    <xdr:from>
      <xdr:col>0</xdr:col>
      <xdr:colOff>161500</xdr:colOff>
      <xdr:row>42</xdr:row>
      <xdr:rowOff>103300</xdr:rowOff>
    </xdr:from>
    <xdr:to>
      <xdr:col>1</xdr:col>
      <xdr:colOff>258656</xdr:colOff>
      <xdr:row>45</xdr:row>
      <xdr:rowOff>107956</xdr:rowOff>
    </xdr:to>
    <xdr:sp macro="" textlink="">
      <xdr:nvSpPr>
        <xdr:cNvPr id="5" name="Right Arrow 27">
          <a:extLst>
            <a:ext uri="{FF2B5EF4-FFF2-40B4-BE49-F238E27FC236}">
              <a16:creationId xmlns:a16="http://schemas.microsoft.com/office/drawing/2014/main" id="{EAD61901-F830-443F-BF63-476C41B7A071}"/>
            </a:ext>
          </a:extLst>
        </xdr:cNvPr>
        <xdr:cNvSpPr/>
      </xdr:nvSpPr>
      <xdr:spPr>
        <a:xfrm rot="5400000">
          <a:off x="131550" y="7806590"/>
          <a:ext cx="545676" cy="485776"/>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9546</xdr:colOff>
      <xdr:row>69</xdr:row>
      <xdr:rowOff>17492</xdr:rowOff>
    </xdr:from>
    <xdr:to>
      <xdr:col>9</xdr:col>
      <xdr:colOff>378418</xdr:colOff>
      <xdr:row>76</xdr:row>
      <xdr:rowOff>158750</xdr:rowOff>
    </xdr:to>
    <xdr:sp macro="" textlink="">
      <xdr:nvSpPr>
        <xdr:cNvPr id="6" name="Flowchart: Process 5">
          <a:extLst>
            <a:ext uri="{FF2B5EF4-FFF2-40B4-BE49-F238E27FC236}">
              <a16:creationId xmlns:a16="http://schemas.microsoft.com/office/drawing/2014/main" id="{49986758-1F71-4062-901D-1B675D5FE450}"/>
            </a:ext>
          </a:extLst>
        </xdr:cNvPr>
        <xdr:cNvSpPr/>
      </xdr:nvSpPr>
      <xdr:spPr>
        <a:xfrm>
          <a:off x="2341266" y="12316172"/>
          <a:ext cx="1534732" cy="1421418"/>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900" b="1">
              <a:latin typeface="Arial" panose="020B0604020202020204" pitchFamily="34" charset="0"/>
              <a:cs typeface="Arial" panose="020B0604020202020204" pitchFamily="34" charset="0"/>
            </a:rPr>
            <a:t>Crash Output</a:t>
          </a:r>
        </a:p>
        <a:p>
          <a:pPr algn="ctr"/>
          <a:r>
            <a:rPr lang="en-GB" sz="900" b="0">
              <a:latin typeface="Arial" panose="020B0604020202020204" pitchFamily="34" charset="0"/>
              <a:cs typeface="Arial" panose="020B0604020202020204" pitchFamily="34" charset="0"/>
            </a:rPr>
            <a:t>Provide CAN/Hardwire signal</a:t>
          </a:r>
        </a:p>
      </xdr:txBody>
    </xdr:sp>
    <xdr:clientData/>
  </xdr:twoCellAnchor>
  <xdr:twoCellAnchor>
    <xdr:from>
      <xdr:col>4</xdr:col>
      <xdr:colOff>244274</xdr:colOff>
      <xdr:row>73</xdr:row>
      <xdr:rowOff>24563</xdr:rowOff>
    </xdr:from>
    <xdr:to>
      <xdr:col>5</xdr:col>
      <xdr:colOff>331904</xdr:colOff>
      <xdr:row>74</xdr:row>
      <xdr:rowOff>146570</xdr:rowOff>
    </xdr:to>
    <xdr:sp macro="" textlink="">
      <xdr:nvSpPr>
        <xdr:cNvPr id="7" name="Right Arrow 35">
          <a:extLst>
            <a:ext uri="{FF2B5EF4-FFF2-40B4-BE49-F238E27FC236}">
              <a16:creationId xmlns:a16="http://schemas.microsoft.com/office/drawing/2014/main" id="{43F7FBCE-92FC-4AF9-AAF6-90DD853DAB2D}"/>
            </a:ext>
          </a:extLst>
        </xdr:cNvPr>
        <xdr:cNvSpPr/>
      </xdr:nvSpPr>
      <xdr:spPr>
        <a:xfrm>
          <a:off x="1798754" y="13054763"/>
          <a:ext cx="476250" cy="30488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10</xdr:col>
      <xdr:colOff>78967</xdr:colOff>
      <xdr:row>75</xdr:row>
      <xdr:rowOff>24844</xdr:rowOff>
    </xdr:from>
    <xdr:to>
      <xdr:col>11</xdr:col>
      <xdr:colOff>166597</xdr:colOff>
      <xdr:row>76</xdr:row>
      <xdr:rowOff>139983</xdr:rowOff>
    </xdr:to>
    <xdr:sp macro="" textlink="">
      <xdr:nvSpPr>
        <xdr:cNvPr id="8" name="Right Arrow 36">
          <a:extLst>
            <a:ext uri="{FF2B5EF4-FFF2-40B4-BE49-F238E27FC236}">
              <a16:creationId xmlns:a16="http://schemas.microsoft.com/office/drawing/2014/main" id="{6413586B-918D-4DFF-915D-35E737A61BB8}"/>
            </a:ext>
          </a:extLst>
        </xdr:cNvPr>
        <xdr:cNvSpPr/>
      </xdr:nvSpPr>
      <xdr:spPr>
        <a:xfrm>
          <a:off x="3965167" y="13420804"/>
          <a:ext cx="476250" cy="29801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247990</xdr:colOff>
      <xdr:row>65</xdr:row>
      <xdr:rowOff>158270</xdr:rowOff>
    </xdr:from>
    <xdr:to>
      <xdr:col>7</xdr:col>
      <xdr:colOff>156550</xdr:colOff>
      <xdr:row>68</xdr:row>
      <xdr:rowOff>132135</xdr:rowOff>
    </xdr:to>
    <xdr:sp macro="" textlink="">
      <xdr:nvSpPr>
        <xdr:cNvPr id="9" name="Right Arrow 39">
          <a:extLst>
            <a:ext uri="{FF2B5EF4-FFF2-40B4-BE49-F238E27FC236}">
              <a16:creationId xmlns:a16="http://schemas.microsoft.com/office/drawing/2014/main" id="{7D5BD777-01EF-4B59-96F5-6A4A1187C354}"/>
            </a:ext>
          </a:extLst>
        </xdr:cNvPr>
        <xdr:cNvSpPr/>
      </xdr:nvSpPr>
      <xdr:spPr>
        <a:xfrm rot="5400000">
          <a:off x="2463237" y="11834283"/>
          <a:ext cx="530125" cy="29718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326647</xdr:colOff>
      <xdr:row>78</xdr:row>
      <xdr:rowOff>14053</xdr:rowOff>
    </xdr:from>
    <xdr:to>
      <xdr:col>7</xdr:col>
      <xdr:colOff>231079</xdr:colOff>
      <xdr:row>80</xdr:row>
      <xdr:rowOff>115860</xdr:rowOff>
    </xdr:to>
    <xdr:sp macro="" textlink="">
      <xdr:nvSpPr>
        <xdr:cNvPr id="10" name="Right Arrow 41">
          <a:extLst>
            <a:ext uri="{FF2B5EF4-FFF2-40B4-BE49-F238E27FC236}">
              <a16:creationId xmlns:a16="http://schemas.microsoft.com/office/drawing/2014/main" id="{FEF8AB7B-A116-4CA3-B49B-7BBB1BD52872}"/>
            </a:ext>
          </a:extLst>
        </xdr:cNvPr>
        <xdr:cNvSpPr/>
      </xdr:nvSpPr>
      <xdr:spPr>
        <a:xfrm rot="5400000">
          <a:off x="2571109" y="14045911"/>
          <a:ext cx="467567" cy="293052"/>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5</xdr:col>
      <xdr:colOff>117265</xdr:colOff>
      <xdr:row>67</xdr:row>
      <xdr:rowOff>48293</xdr:rowOff>
    </xdr:from>
    <xdr:to>
      <xdr:col>6</xdr:col>
      <xdr:colOff>17184</xdr:colOff>
      <xdr:row>69</xdr:row>
      <xdr:rowOff>30794</xdr:rowOff>
    </xdr:to>
    <xdr:sp macro="" textlink="">
      <xdr:nvSpPr>
        <xdr:cNvPr id="11" name="Right Arrow 44">
          <a:extLst>
            <a:ext uri="{FF2B5EF4-FFF2-40B4-BE49-F238E27FC236}">
              <a16:creationId xmlns:a16="http://schemas.microsoft.com/office/drawing/2014/main" id="{DAD6B775-2698-4064-AA8F-E9B25F5CC35D}"/>
            </a:ext>
          </a:extLst>
        </xdr:cNvPr>
        <xdr:cNvSpPr/>
      </xdr:nvSpPr>
      <xdr:spPr>
        <a:xfrm rot="2719450">
          <a:off x="2026694" y="12007264"/>
          <a:ext cx="355881" cy="288539"/>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8</xdr:col>
      <xdr:colOff>155891</xdr:colOff>
      <xdr:row>78</xdr:row>
      <xdr:rowOff>704</xdr:rowOff>
    </xdr:from>
    <xdr:to>
      <xdr:col>9</xdr:col>
      <xdr:colOff>64451</xdr:colOff>
      <xdr:row>80</xdr:row>
      <xdr:rowOff>84890</xdr:rowOff>
    </xdr:to>
    <xdr:sp macro="" textlink="">
      <xdr:nvSpPr>
        <xdr:cNvPr id="12" name="Right Arrow 60">
          <a:extLst>
            <a:ext uri="{FF2B5EF4-FFF2-40B4-BE49-F238E27FC236}">
              <a16:creationId xmlns:a16="http://schemas.microsoft.com/office/drawing/2014/main" id="{3CAF6FE7-33A4-4568-9ADD-4B1D3B0641B4}"/>
            </a:ext>
          </a:extLst>
        </xdr:cNvPr>
        <xdr:cNvSpPr/>
      </xdr:nvSpPr>
      <xdr:spPr>
        <a:xfrm rot="5400000">
          <a:off x="3188468" y="14021687"/>
          <a:ext cx="449946" cy="297180"/>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13108</xdr:colOff>
      <xdr:row>88</xdr:row>
      <xdr:rowOff>17699</xdr:rowOff>
    </xdr:from>
    <xdr:to>
      <xdr:col>9</xdr:col>
      <xdr:colOff>381001</xdr:colOff>
      <xdr:row>96</xdr:row>
      <xdr:rowOff>31676</xdr:rowOff>
    </xdr:to>
    <xdr:sp macro="" textlink="">
      <xdr:nvSpPr>
        <xdr:cNvPr id="13" name="Flowchart: Process 12">
          <a:extLst>
            <a:ext uri="{FF2B5EF4-FFF2-40B4-BE49-F238E27FC236}">
              <a16:creationId xmlns:a16="http://schemas.microsoft.com/office/drawing/2014/main" id="{95E05E9C-9636-449D-B81F-76E1CEC2FFE9}"/>
            </a:ext>
          </a:extLst>
        </xdr:cNvPr>
        <xdr:cNvSpPr/>
      </xdr:nvSpPr>
      <xdr:spPr>
        <a:xfrm>
          <a:off x="2344828" y="15745379"/>
          <a:ext cx="1533753" cy="1477017"/>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900" b="1">
              <a:solidFill>
                <a:schemeClr val="dk1"/>
              </a:solidFill>
              <a:effectLst/>
              <a:latin typeface="Arial" panose="020B0604020202020204" pitchFamily="34" charset="0"/>
              <a:ea typeface="+mn-ea"/>
              <a:cs typeface="Arial" panose="020B0604020202020204" pitchFamily="34" charset="0"/>
            </a:rPr>
            <a:t>Crash</a:t>
          </a:r>
          <a:r>
            <a:rPr lang="en-GB" sz="900" b="1" baseline="0">
              <a:solidFill>
                <a:schemeClr val="dk1"/>
              </a:solidFill>
              <a:effectLst/>
              <a:latin typeface="Arial" panose="020B0604020202020204" pitchFamily="34" charset="0"/>
              <a:ea typeface="+mn-ea"/>
              <a:cs typeface="Arial" panose="020B0604020202020204" pitchFamily="34" charset="0"/>
            </a:rPr>
            <a:t> Detection</a:t>
          </a:r>
        </a:p>
        <a:p>
          <a:pPr marL="0" marR="0" lvl="0" indent="0" algn="ctr" defTabSz="914400" eaLnBrk="1" fontAlgn="auto" latinLnBrk="0" hangingPunct="1">
            <a:lnSpc>
              <a:spcPct val="100000"/>
            </a:lnSpc>
            <a:spcBef>
              <a:spcPts val="0"/>
            </a:spcBef>
            <a:spcAft>
              <a:spcPts val="0"/>
            </a:spcAft>
            <a:buClrTx/>
            <a:buSzTx/>
            <a:buFontTx/>
            <a:buNone/>
            <a:tabLst/>
            <a:defRPr/>
          </a:pPr>
          <a:r>
            <a:rPr lang="en-GB" sz="900" b="0" baseline="0">
              <a:solidFill>
                <a:schemeClr val="dk1"/>
              </a:solidFill>
              <a:effectLst/>
              <a:latin typeface="Arial" panose="020B0604020202020204" pitchFamily="34" charset="0"/>
              <a:ea typeface="+mn-ea"/>
              <a:cs typeface="Arial" panose="020B0604020202020204" pitchFamily="34" charset="0"/>
            </a:rPr>
            <a:t>Detect and provide crash information</a:t>
          </a:r>
          <a:endParaRPr lang="en-US" sz="900" b="0">
            <a:effectLst/>
            <a:latin typeface="Arial" panose="020B0604020202020204" pitchFamily="34" charset="0"/>
            <a:cs typeface="Arial" panose="020B0604020202020204" pitchFamily="34" charset="0"/>
          </a:endParaRPr>
        </a:p>
      </xdr:txBody>
    </xdr:sp>
    <xdr:clientData/>
  </xdr:twoCellAnchor>
  <xdr:twoCellAnchor>
    <xdr:from>
      <xdr:col>4</xdr:col>
      <xdr:colOff>248084</xdr:colOff>
      <xdr:row>90</xdr:row>
      <xdr:rowOff>29050</xdr:rowOff>
    </xdr:from>
    <xdr:to>
      <xdr:col>5</xdr:col>
      <xdr:colOff>333809</xdr:colOff>
      <xdr:row>91</xdr:row>
      <xdr:rowOff>157959</xdr:rowOff>
    </xdr:to>
    <xdr:sp macro="" textlink="">
      <xdr:nvSpPr>
        <xdr:cNvPr id="14" name="Right Arrow 35">
          <a:extLst>
            <a:ext uri="{FF2B5EF4-FFF2-40B4-BE49-F238E27FC236}">
              <a16:creationId xmlns:a16="http://schemas.microsoft.com/office/drawing/2014/main" id="{72A0BBAA-3AA5-41B0-AECF-30383066B0A3}"/>
            </a:ext>
          </a:extLst>
        </xdr:cNvPr>
        <xdr:cNvSpPr/>
      </xdr:nvSpPr>
      <xdr:spPr>
        <a:xfrm>
          <a:off x="1802564" y="16122490"/>
          <a:ext cx="474345" cy="31178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10</xdr:col>
      <xdr:colOff>105945</xdr:colOff>
      <xdr:row>94</xdr:row>
      <xdr:rowOff>26929</xdr:rowOff>
    </xdr:from>
    <xdr:to>
      <xdr:col>11</xdr:col>
      <xdr:colOff>209873</xdr:colOff>
      <xdr:row>95</xdr:row>
      <xdr:rowOff>157149</xdr:rowOff>
    </xdr:to>
    <xdr:sp macro="" textlink="">
      <xdr:nvSpPr>
        <xdr:cNvPr id="15" name="Right Arrow 36">
          <a:extLst>
            <a:ext uri="{FF2B5EF4-FFF2-40B4-BE49-F238E27FC236}">
              <a16:creationId xmlns:a16="http://schemas.microsoft.com/office/drawing/2014/main" id="{3CD88C1A-0607-4352-9A40-9CFE6986461C}"/>
            </a:ext>
          </a:extLst>
        </xdr:cNvPr>
        <xdr:cNvSpPr/>
      </xdr:nvSpPr>
      <xdr:spPr>
        <a:xfrm>
          <a:off x="3992145" y="16851889"/>
          <a:ext cx="492548" cy="31310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247500</xdr:colOff>
      <xdr:row>85</xdr:row>
      <xdr:rowOff>21171</xdr:rowOff>
    </xdr:from>
    <xdr:to>
      <xdr:col>7</xdr:col>
      <xdr:colOff>146534</xdr:colOff>
      <xdr:row>87</xdr:row>
      <xdr:rowOff>135168</xdr:rowOff>
    </xdr:to>
    <xdr:sp macro="" textlink="">
      <xdr:nvSpPr>
        <xdr:cNvPr id="16" name="Right Arrow 39">
          <a:extLst>
            <a:ext uri="{FF2B5EF4-FFF2-40B4-BE49-F238E27FC236}">
              <a16:creationId xmlns:a16="http://schemas.microsoft.com/office/drawing/2014/main" id="{7E86316F-C609-42D6-A8C9-518EA29E4E50}"/>
            </a:ext>
          </a:extLst>
        </xdr:cNvPr>
        <xdr:cNvSpPr/>
      </xdr:nvSpPr>
      <xdr:spPr>
        <a:xfrm rot="5400000">
          <a:off x="2483168" y="15296263"/>
          <a:ext cx="479757" cy="287654"/>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337553</xdr:colOff>
      <xdr:row>97</xdr:row>
      <xdr:rowOff>21167</xdr:rowOff>
    </xdr:from>
    <xdr:to>
      <xdr:col>7</xdr:col>
      <xdr:colOff>214575</xdr:colOff>
      <xdr:row>99</xdr:row>
      <xdr:rowOff>160656</xdr:rowOff>
    </xdr:to>
    <xdr:sp macro="" textlink="">
      <xdr:nvSpPr>
        <xdr:cNvPr id="17" name="Right Arrow 41">
          <a:extLst>
            <a:ext uri="{FF2B5EF4-FFF2-40B4-BE49-F238E27FC236}">
              <a16:creationId xmlns:a16="http://schemas.microsoft.com/office/drawing/2014/main" id="{C4F39CC0-5F83-46EA-A838-9506DFC15AD3}"/>
            </a:ext>
          </a:extLst>
        </xdr:cNvPr>
        <xdr:cNvSpPr/>
      </xdr:nvSpPr>
      <xdr:spPr>
        <a:xfrm rot="5400000">
          <a:off x="2549469" y="17514571"/>
          <a:ext cx="505249" cy="265642"/>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5</xdr:col>
      <xdr:colOff>103921</xdr:colOff>
      <xdr:row>86</xdr:row>
      <xdr:rowOff>26437</xdr:rowOff>
    </xdr:from>
    <xdr:to>
      <xdr:col>6</xdr:col>
      <xdr:colOff>7650</xdr:colOff>
      <xdr:row>88</xdr:row>
      <xdr:rowOff>32406</xdr:rowOff>
    </xdr:to>
    <xdr:sp macro="" textlink="">
      <xdr:nvSpPr>
        <xdr:cNvPr id="18" name="Right Arrow 44">
          <a:extLst>
            <a:ext uri="{FF2B5EF4-FFF2-40B4-BE49-F238E27FC236}">
              <a16:creationId xmlns:a16="http://schemas.microsoft.com/office/drawing/2014/main" id="{322B1950-4864-431D-89B0-7D088C6E574A}"/>
            </a:ext>
          </a:extLst>
        </xdr:cNvPr>
        <xdr:cNvSpPr/>
      </xdr:nvSpPr>
      <xdr:spPr>
        <a:xfrm rot="2719450">
          <a:off x="2007331" y="15428047"/>
          <a:ext cx="371729" cy="292349"/>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8</xdr:col>
      <xdr:colOff>160513</xdr:colOff>
      <xdr:row>97</xdr:row>
      <xdr:rowOff>5716</xdr:rowOff>
    </xdr:from>
    <xdr:to>
      <xdr:col>9</xdr:col>
      <xdr:colOff>45155</xdr:colOff>
      <xdr:row>99</xdr:row>
      <xdr:rowOff>135679</xdr:rowOff>
    </xdr:to>
    <xdr:sp macro="" textlink="">
      <xdr:nvSpPr>
        <xdr:cNvPr id="19" name="Right Arrow 60">
          <a:extLst>
            <a:ext uri="{FF2B5EF4-FFF2-40B4-BE49-F238E27FC236}">
              <a16:creationId xmlns:a16="http://schemas.microsoft.com/office/drawing/2014/main" id="{F8935D55-72DC-4E90-8B5F-74266468D295}"/>
            </a:ext>
          </a:extLst>
        </xdr:cNvPr>
        <xdr:cNvSpPr/>
      </xdr:nvSpPr>
      <xdr:spPr>
        <a:xfrm rot="5400000">
          <a:off x="3158242" y="17490547"/>
          <a:ext cx="495723" cy="273262"/>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20192</xdr:colOff>
      <xdr:row>108</xdr:row>
      <xdr:rowOff>342</xdr:rowOff>
    </xdr:from>
    <xdr:to>
      <xdr:col>9</xdr:col>
      <xdr:colOff>380999</xdr:colOff>
      <xdr:row>116</xdr:row>
      <xdr:rowOff>10583</xdr:rowOff>
    </xdr:to>
    <xdr:sp macro="" textlink="">
      <xdr:nvSpPr>
        <xdr:cNvPr id="20" name="Flowchart: Process 19">
          <a:extLst>
            <a:ext uri="{FF2B5EF4-FFF2-40B4-BE49-F238E27FC236}">
              <a16:creationId xmlns:a16="http://schemas.microsoft.com/office/drawing/2014/main" id="{5D735501-E918-47BB-988E-31BABC3BC19E}"/>
            </a:ext>
          </a:extLst>
        </xdr:cNvPr>
        <xdr:cNvSpPr/>
      </xdr:nvSpPr>
      <xdr:spPr>
        <a:xfrm>
          <a:off x="2351912" y="19385622"/>
          <a:ext cx="1526667" cy="145042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900" b="1" baseline="0">
              <a:solidFill>
                <a:schemeClr val="dk1"/>
              </a:solidFill>
              <a:effectLst/>
              <a:latin typeface="Arial" panose="020B0604020202020204" pitchFamily="34" charset="0"/>
              <a:ea typeface="+mn-ea"/>
              <a:cs typeface="Arial" panose="020B0604020202020204" pitchFamily="34" charset="0"/>
            </a:rPr>
            <a:t>ECU Mode</a:t>
          </a:r>
        </a:p>
        <a:p>
          <a:pPr marL="0" marR="0" lvl="0" indent="0" algn="ctr" defTabSz="914400" eaLnBrk="1" fontAlgn="auto" latinLnBrk="0" hangingPunct="1">
            <a:lnSpc>
              <a:spcPct val="100000"/>
            </a:lnSpc>
            <a:spcBef>
              <a:spcPts val="0"/>
            </a:spcBef>
            <a:spcAft>
              <a:spcPts val="0"/>
            </a:spcAft>
            <a:buClrTx/>
            <a:buSzTx/>
            <a:buFontTx/>
            <a:buNone/>
            <a:tabLst/>
            <a:defRPr/>
          </a:pPr>
          <a:r>
            <a:rPr lang="en-US" sz="900">
              <a:effectLst/>
              <a:latin typeface="Arial" panose="020B0604020202020204" pitchFamily="34" charset="0"/>
              <a:cs typeface="Arial" panose="020B0604020202020204" pitchFamily="34" charset="0"/>
            </a:rPr>
            <a:t>Indicate ECU mode</a:t>
          </a:r>
        </a:p>
        <a:p>
          <a:pPr algn="ctr"/>
          <a:endParaRPr lang="en-GB" sz="900" b="1">
            <a:latin typeface="Arial" panose="020B0604020202020204" pitchFamily="34" charset="0"/>
            <a:cs typeface="Arial" panose="020B0604020202020204" pitchFamily="34" charset="0"/>
          </a:endParaRPr>
        </a:p>
      </xdr:txBody>
    </xdr:sp>
    <xdr:clientData/>
  </xdr:twoCellAnchor>
  <xdr:twoCellAnchor>
    <xdr:from>
      <xdr:col>4</xdr:col>
      <xdr:colOff>284565</xdr:colOff>
      <xdr:row>110</xdr:row>
      <xdr:rowOff>15310</xdr:rowOff>
    </xdr:from>
    <xdr:to>
      <xdr:col>5</xdr:col>
      <xdr:colOff>362669</xdr:colOff>
      <xdr:row>111</xdr:row>
      <xdr:rowOff>147901</xdr:rowOff>
    </xdr:to>
    <xdr:sp macro="" textlink="">
      <xdr:nvSpPr>
        <xdr:cNvPr id="21" name="Right Arrow 35">
          <a:extLst>
            <a:ext uri="{FF2B5EF4-FFF2-40B4-BE49-F238E27FC236}">
              <a16:creationId xmlns:a16="http://schemas.microsoft.com/office/drawing/2014/main" id="{62308A23-945D-4FC8-927B-9EDB4DBC38EC}"/>
            </a:ext>
          </a:extLst>
        </xdr:cNvPr>
        <xdr:cNvSpPr/>
      </xdr:nvSpPr>
      <xdr:spPr>
        <a:xfrm>
          <a:off x="1839045" y="19766350"/>
          <a:ext cx="466724" cy="292611"/>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10</xdr:col>
      <xdr:colOff>85262</xdr:colOff>
      <xdr:row>113</xdr:row>
      <xdr:rowOff>129835</xdr:rowOff>
    </xdr:from>
    <xdr:to>
      <xdr:col>11</xdr:col>
      <xdr:colOff>165271</xdr:colOff>
      <xdr:row>115</xdr:row>
      <xdr:rowOff>103303</xdr:rowOff>
    </xdr:to>
    <xdr:sp macro="" textlink="">
      <xdr:nvSpPr>
        <xdr:cNvPr id="22" name="Right Arrow 36">
          <a:extLst>
            <a:ext uri="{FF2B5EF4-FFF2-40B4-BE49-F238E27FC236}">
              <a16:creationId xmlns:a16="http://schemas.microsoft.com/office/drawing/2014/main" id="{C2937D91-9771-4A27-998D-6842102A1BEA}"/>
            </a:ext>
          </a:extLst>
        </xdr:cNvPr>
        <xdr:cNvSpPr/>
      </xdr:nvSpPr>
      <xdr:spPr>
        <a:xfrm>
          <a:off x="3971462" y="20406655"/>
          <a:ext cx="468629" cy="339228"/>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244029</xdr:colOff>
      <xdr:row>104</xdr:row>
      <xdr:rowOff>166996</xdr:rowOff>
    </xdr:from>
    <xdr:to>
      <xdr:col>7</xdr:col>
      <xdr:colOff>144968</xdr:colOff>
      <xdr:row>107</xdr:row>
      <xdr:rowOff>140862</xdr:rowOff>
    </xdr:to>
    <xdr:sp macro="" textlink="">
      <xdr:nvSpPr>
        <xdr:cNvPr id="23" name="Right Arrow 39">
          <a:extLst>
            <a:ext uri="{FF2B5EF4-FFF2-40B4-BE49-F238E27FC236}">
              <a16:creationId xmlns:a16="http://schemas.microsoft.com/office/drawing/2014/main" id="{614FB7AA-4A7F-4E8C-982C-404EB34E800C}"/>
            </a:ext>
          </a:extLst>
        </xdr:cNvPr>
        <xdr:cNvSpPr/>
      </xdr:nvSpPr>
      <xdr:spPr>
        <a:xfrm rot="5400000">
          <a:off x="2459276" y="18937229"/>
          <a:ext cx="522506" cy="289559"/>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338881</xdr:colOff>
      <xdr:row>117</xdr:row>
      <xdr:rowOff>26304</xdr:rowOff>
    </xdr:from>
    <xdr:to>
      <xdr:col>7</xdr:col>
      <xdr:colOff>242573</xdr:colOff>
      <xdr:row>120</xdr:row>
      <xdr:rowOff>8123</xdr:rowOff>
    </xdr:to>
    <xdr:sp macro="" textlink="">
      <xdr:nvSpPr>
        <xdr:cNvPr id="24" name="Right Arrow 41">
          <a:extLst>
            <a:ext uri="{FF2B5EF4-FFF2-40B4-BE49-F238E27FC236}">
              <a16:creationId xmlns:a16="http://schemas.microsoft.com/office/drawing/2014/main" id="{04819C5C-55DB-46D3-8BD9-756BA7890CFF}"/>
            </a:ext>
          </a:extLst>
        </xdr:cNvPr>
        <xdr:cNvSpPr/>
      </xdr:nvSpPr>
      <xdr:spPr>
        <a:xfrm rot="5400000">
          <a:off x="2551527" y="21153718"/>
          <a:ext cx="530459" cy="292312"/>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5</xdr:col>
      <xdr:colOff>134814</xdr:colOff>
      <xdr:row>106</xdr:row>
      <xdr:rowOff>16251</xdr:rowOff>
    </xdr:from>
    <xdr:to>
      <xdr:col>6</xdr:col>
      <xdr:colOff>29018</xdr:colOff>
      <xdr:row>108</xdr:row>
      <xdr:rowOff>22220</xdr:rowOff>
    </xdr:to>
    <xdr:sp macro="" textlink="">
      <xdr:nvSpPr>
        <xdr:cNvPr id="25" name="Right Arrow 44">
          <a:extLst>
            <a:ext uri="{FF2B5EF4-FFF2-40B4-BE49-F238E27FC236}">
              <a16:creationId xmlns:a16="http://schemas.microsoft.com/office/drawing/2014/main" id="{C9C05C6A-A718-4EB5-BFF0-91138F1DC76E}"/>
            </a:ext>
          </a:extLst>
        </xdr:cNvPr>
        <xdr:cNvSpPr/>
      </xdr:nvSpPr>
      <xdr:spPr>
        <a:xfrm rot="2719450">
          <a:off x="2033461" y="19080224"/>
          <a:ext cx="371729" cy="282824"/>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8</xdr:col>
      <xdr:colOff>136330</xdr:colOff>
      <xdr:row>116</xdr:row>
      <xdr:rowOff>165291</xdr:rowOff>
    </xdr:from>
    <xdr:to>
      <xdr:col>9</xdr:col>
      <xdr:colOff>63912</xdr:colOff>
      <xdr:row>119</xdr:row>
      <xdr:rowOff>156635</xdr:rowOff>
    </xdr:to>
    <xdr:sp macro="" textlink="">
      <xdr:nvSpPr>
        <xdr:cNvPr id="26" name="Right Arrow 60">
          <a:extLst>
            <a:ext uri="{FF2B5EF4-FFF2-40B4-BE49-F238E27FC236}">
              <a16:creationId xmlns:a16="http://schemas.microsoft.com/office/drawing/2014/main" id="{7FDFFCD5-6054-4805-8AB1-69D5986B62D8}"/>
            </a:ext>
          </a:extLst>
        </xdr:cNvPr>
        <xdr:cNvSpPr/>
      </xdr:nvSpPr>
      <xdr:spPr>
        <a:xfrm rot="5400000">
          <a:off x="3133399" y="21102642"/>
          <a:ext cx="539984" cy="316202"/>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3</xdr:col>
      <xdr:colOff>224155</xdr:colOff>
      <xdr:row>65</xdr:row>
      <xdr:rowOff>72480</xdr:rowOff>
    </xdr:from>
    <xdr:to>
      <xdr:col>6</xdr:col>
      <xdr:colOff>124778</xdr:colOff>
      <xdr:row>67</xdr:row>
      <xdr:rowOff>108902</xdr:rowOff>
    </xdr:to>
    <xdr:sp macro="" textlink="">
      <xdr:nvSpPr>
        <xdr:cNvPr id="27" name="TextBox 26">
          <a:extLst>
            <a:ext uri="{FF2B5EF4-FFF2-40B4-BE49-F238E27FC236}">
              <a16:creationId xmlns:a16="http://schemas.microsoft.com/office/drawing/2014/main" id="{114B8D5B-8ADC-46F2-874E-415C25EFDAE8}"/>
            </a:ext>
          </a:extLst>
        </xdr:cNvPr>
        <xdr:cNvSpPr txBox="1"/>
      </xdr:nvSpPr>
      <xdr:spPr>
        <a:xfrm>
          <a:off x="1390015" y="11632020"/>
          <a:ext cx="1066483" cy="402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Bus Off</a:t>
          </a:r>
        </a:p>
        <a:p>
          <a:pPr marL="0" marR="0" lvl="0" indent="0" defTabSz="914400" eaLnBrk="1" fontAlgn="auto" latinLnBrk="0" hangingPunct="1">
            <a:lnSpc>
              <a:spcPct val="100000"/>
            </a:lnSpc>
            <a:spcBef>
              <a:spcPts val="0"/>
            </a:spcBef>
            <a:spcAft>
              <a:spcPts val="0"/>
            </a:spcAft>
            <a:buClrTx/>
            <a:buSzTx/>
            <a:buFontTx/>
            <a:buNone/>
            <a:tabLst/>
            <a:defRPr/>
          </a:pPr>
          <a:r>
            <a:rPr lang="en-US" sz="900">
              <a:latin typeface="Arial" panose="020B0604020202020204" pitchFamily="34" charset="0"/>
              <a:cs typeface="Arial" panose="020B0604020202020204" pitchFamily="34" charset="0"/>
            </a:rPr>
            <a:t>ENS</a:t>
          </a:r>
          <a:r>
            <a:rPr lang="en-US" sz="900" baseline="0">
              <a:latin typeface="Arial" panose="020B0604020202020204" pitchFamily="34" charset="0"/>
              <a:cs typeface="Arial" panose="020B0604020202020204" pitchFamily="34" charset="0"/>
            </a:rPr>
            <a:t> Short/Open</a:t>
          </a:r>
          <a:endParaRPr lang="en-US" sz="900">
            <a:latin typeface="Arial" panose="020B0604020202020204" pitchFamily="34" charset="0"/>
            <a:cs typeface="Arial" panose="020B0604020202020204" pitchFamily="34" charset="0"/>
          </a:endParaRPr>
        </a:p>
      </xdr:txBody>
    </xdr:sp>
    <xdr:clientData/>
  </xdr:twoCellAnchor>
  <xdr:twoCellAnchor>
    <xdr:from>
      <xdr:col>2</xdr:col>
      <xdr:colOff>93515</xdr:colOff>
      <xdr:row>73</xdr:row>
      <xdr:rowOff>17791</xdr:rowOff>
    </xdr:from>
    <xdr:to>
      <xdr:col>4</xdr:col>
      <xdr:colOff>360998</xdr:colOff>
      <xdr:row>74</xdr:row>
      <xdr:rowOff>105938</xdr:rowOff>
    </xdr:to>
    <xdr:sp macro="" textlink="">
      <xdr:nvSpPr>
        <xdr:cNvPr id="28" name="TextBox 27">
          <a:extLst>
            <a:ext uri="{FF2B5EF4-FFF2-40B4-BE49-F238E27FC236}">
              <a16:creationId xmlns:a16="http://schemas.microsoft.com/office/drawing/2014/main" id="{76A2CD4B-AC62-46B8-B247-79D31F29B61C}"/>
            </a:ext>
          </a:extLst>
        </xdr:cNvPr>
        <xdr:cNvSpPr txBox="1"/>
      </xdr:nvSpPr>
      <xdr:spPr>
        <a:xfrm>
          <a:off x="870755" y="13047991"/>
          <a:ext cx="1044723" cy="271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baseline="0">
              <a:latin typeface="Arial" panose="020B0604020202020204" pitchFamily="34" charset="0"/>
              <a:cs typeface="Arial" panose="020B0604020202020204" pitchFamily="34" charset="0"/>
            </a:rPr>
            <a:t>Crash injection</a:t>
          </a:r>
          <a:endParaRPr lang="en-US" sz="900">
            <a:latin typeface="Arial" panose="020B0604020202020204" pitchFamily="34" charset="0"/>
            <a:cs typeface="Arial" panose="020B0604020202020204" pitchFamily="34" charset="0"/>
          </a:endParaRPr>
        </a:p>
      </xdr:txBody>
    </xdr:sp>
    <xdr:clientData/>
  </xdr:twoCellAnchor>
  <xdr:twoCellAnchor>
    <xdr:from>
      <xdr:col>7</xdr:col>
      <xdr:colOff>118684</xdr:colOff>
      <xdr:row>66</xdr:row>
      <xdr:rowOff>32392</xdr:rowOff>
    </xdr:from>
    <xdr:to>
      <xdr:col>10</xdr:col>
      <xdr:colOff>184149</xdr:colOff>
      <xdr:row>67</xdr:row>
      <xdr:rowOff>101389</xdr:rowOff>
    </xdr:to>
    <xdr:sp macro="" textlink="">
      <xdr:nvSpPr>
        <xdr:cNvPr id="29" name="TextBox 28">
          <a:extLst>
            <a:ext uri="{FF2B5EF4-FFF2-40B4-BE49-F238E27FC236}">
              <a16:creationId xmlns:a16="http://schemas.microsoft.com/office/drawing/2014/main" id="{001A199B-C2B9-47C8-BCDF-1CDBF34F9834}"/>
            </a:ext>
          </a:extLst>
        </xdr:cNvPr>
        <xdr:cNvSpPr txBox="1"/>
      </xdr:nvSpPr>
      <xdr:spPr>
        <a:xfrm>
          <a:off x="2839024" y="11774812"/>
          <a:ext cx="1231325" cy="251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Voltage &gt; 6.8V</a:t>
          </a:r>
          <a:endParaRPr lang="en-US" sz="900" baseline="0">
            <a:latin typeface="Arial" panose="020B0604020202020204" pitchFamily="34" charset="0"/>
            <a:cs typeface="Arial" panose="020B0604020202020204" pitchFamily="34" charset="0"/>
          </a:endParaRPr>
        </a:p>
      </xdr:txBody>
    </xdr:sp>
    <xdr:clientData/>
  </xdr:twoCellAnchor>
  <xdr:twoCellAnchor>
    <xdr:from>
      <xdr:col>11</xdr:col>
      <xdr:colOff>162940</xdr:colOff>
      <xdr:row>75</xdr:row>
      <xdr:rowOff>25538</xdr:rowOff>
    </xdr:from>
    <xdr:to>
      <xdr:col>14</xdr:col>
      <xdr:colOff>347345</xdr:colOff>
      <xdr:row>76</xdr:row>
      <xdr:rowOff>122168</xdr:rowOff>
    </xdr:to>
    <xdr:sp macro="" textlink="">
      <xdr:nvSpPr>
        <xdr:cNvPr id="30" name="TextBox 29">
          <a:extLst>
            <a:ext uri="{FF2B5EF4-FFF2-40B4-BE49-F238E27FC236}">
              <a16:creationId xmlns:a16="http://schemas.microsoft.com/office/drawing/2014/main" id="{AF2FD4F8-4EAE-40AC-ACC4-D50922B6350F}"/>
            </a:ext>
          </a:extLst>
        </xdr:cNvPr>
        <xdr:cNvSpPr txBox="1"/>
      </xdr:nvSpPr>
      <xdr:spPr>
        <a:xfrm>
          <a:off x="4437760" y="13421498"/>
          <a:ext cx="1350265" cy="279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HW/CAN signal</a:t>
          </a:r>
          <a:r>
            <a:rPr lang="en-US" sz="900" baseline="0">
              <a:latin typeface="Arial" panose="020B0604020202020204" pitchFamily="34" charset="0"/>
              <a:cs typeface="Arial" panose="020B0604020202020204" pitchFamily="34" charset="0"/>
            </a:rPr>
            <a:t> data.</a:t>
          </a:r>
        </a:p>
      </xdr:txBody>
    </xdr:sp>
    <xdr:clientData/>
  </xdr:twoCellAnchor>
  <xdr:twoCellAnchor>
    <xdr:from>
      <xdr:col>9</xdr:col>
      <xdr:colOff>130723</xdr:colOff>
      <xdr:row>78</xdr:row>
      <xdr:rowOff>30401</xdr:rowOff>
    </xdr:from>
    <xdr:to>
      <xdr:col>13</xdr:col>
      <xdr:colOff>360680</xdr:colOff>
      <xdr:row>80</xdr:row>
      <xdr:rowOff>88267</xdr:rowOff>
    </xdr:to>
    <xdr:sp macro="" textlink="">
      <xdr:nvSpPr>
        <xdr:cNvPr id="31" name="TextBox 30">
          <a:extLst>
            <a:ext uri="{FF2B5EF4-FFF2-40B4-BE49-F238E27FC236}">
              <a16:creationId xmlns:a16="http://schemas.microsoft.com/office/drawing/2014/main" id="{6FB79051-0F5C-4109-BB2C-69A921108A79}"/>
            </a:ext>
          </a:extLst>
        </xdr:cNvPr>
        <xdr:cNvSpPr txBox="1"/>
      </xdr:nvSpPr>
      <xdr:spPr>
        <a:xfrm>
          <a:off x="3628303" y="13975001"/>
          <a:ext cx="1784437" cy="423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Signals transmit are not correct</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No signals are transmited</a:t>
          </a:r>
        </a:p>
      </xdr:txBody>
    </xdr:sp>
    <xdr:clientData/>
  </xdr:twoCellAnchor>
  <xdr:twoCellAnchor>
    <xdr:from>
      <xdr:col>5</xdr:col>
      <xdr:colOff>65169</xdr:colOff>
      <xdr:row>78</xdr:row>
      <xdr:rowOff>39774</xdr:rowOff>
    </xdr:from>
    <xdr:to>
      <xdr:col>7</xdr:col>
      <xdr:colOff>83504</xdr:colOff>
      <xdr:row>80</xdr:row>
      <xdr:rowOff>117369</xdr:rowOff>
    </xdr:to>
    <xdr:sp macro="" textlink="">
      <xdr:nvSpPr>
        <xdr:cNvPr id="32" name="TextBox 31">
          <a:extLst>
            <a:ext uri="{FF2B5EF4-FFF2-40B4-BE49-F238E27FC236}">
              <a16:creationId xmlns:a16="http://schemas.microsoft.com/office/drawing/2014/main" id="{7FE743B0-67DA-471E-BE6C-A9C41F726152}"/>
            </a:ext>
          </a:extLst>
        </xdr:cNvPr>
        <xdr:cNvSpPr txBox="1"/>
      </xdr:nvSpPr>
      <xdr:spPr>
        <a:xfrm>
          <a:off x="2008269" y="13984374"/>
          <a:ext cx="795575" cy="443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CAN scope</a:t>
          </a:r>
        </a:p>
        <a:p>
          <a:r>
            <a:rPr lang="en-US" sz="900">
              <a:latin typeface="Arial" panose="020B0604020202020204" pitchFamily="34" charset="0"/>
              <a:cs typeface="Arial" panose="020B0604020202020204" pitchFamily="34" charset="0"/>
            </a:rPr>
            <a:t>CANoe</a:t>
          </a:r>
        </a:p>
      </xdr:txBody>
    </xdr:sp>
    <xdr:clientData/>
  </xdr:twoCellAnchor>
  <xdr:twoCellAnchor>
    <xdr:from>
      <xdr:col>7</xdr:col>
      <xdr:colOff>122281</xdr:colOff>
      <xdr:row>85</xdr:row>
      <xdr:rowOff>27312</xdr:rowOff>
    </xdr:from>
    <xdr:to>
      <xdr:col>10</xdr:col>
      <xdr:colOff>65386</xdr:colOff>
      <xdr:row>86</xdr:row>
      <xdr:rowOff>106892</xdr:rowOff>
    </xdr:to>
    <xdr:sp macro="" textlink="">
      <xdr:nvSpPr>
        <xdr:cNvPr id="33" name="TextBox 32">
          <a:extLst>
            <a:ext uri="{FF2B5EF4-FFF2-40B4-BE49-F238E27FC236}">
              <a16:creationId xmlns:a16="http://schemas.microsoft.com/office/drawing/2014/main" id="{E3E0E41F-C4EE-46A1-B70E-BB9BA046987D}"/>
            </a:ext>
          </a:extLst>
        </xdr:cNvPr>
        <xdr:cNvSpPr txBox="1"/>
      </xdr:nvSpPr>
      <xdr:spPr>
        <a:xfrm>
          <a:off x="2842621" y="15206352"/>
          <a:ext cx="1108965" cy="26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a:solidFill>
                <a:schemeClr val="dk1"/>
              </a:solidFill>
              <a:effectLst/>
              <a:latin typeface="Arial" panose="020B0604020202020204" pitchFamily="34" charset="0"/>
              <a:ea typeface="+mn-ea"/>
              <a:cs typeface="Arial" panose="020B0604020202020204" pitchFamily="34" charset="0"/>
            </a:rPr>
            <a:t>Normal</a:t>
          </a:r>
          <a:r>
            <a:rPr lang="en-US" sz="900" b="0" baseline="0">
              <a:solidFill>
                <a:schemeClr val="dk1"/>
              </a:solidFill>
              <a:effectLst/>
              <a:latin typeface="Arial" panose="020B0604020202020204" pitchFamily="34" charset="0"/>
              <a:ea typeface="+mn-ea"/>
              <a:cs typeface="Arial" panose="020B0604020202020204" pitchFamily="34" charset="0"/>
            </a:rPr>
            <a:t> Driving</a:t>
          </a:r>
          <a:endParaRPr lang="en-US" sz="900">
            <a:effectLst/>
            <a:latin typeface="Arial" panose="020B0604020202020204" pitchFamily="34" charset="0"/>
            <a:cs typeface="Arial" panose="020B0604020202020204" pitchFamily="34" charset="0"/>
          </a:endParaRPr>
        </a:p>
      </xdr:txBody>
    </xdr:sp>
    <xdr:clientData/>
  </xdr:twoCellAnchor>
  <xdr:twoCellAnchor>
    <xdr:from>
      <xdr:col>1</xdr:col>
      <xdr:colOff>302475</xdr:colOff>
      <xdr:row>89</xdr:row>
      <xdr:rowOff>127150</xdr:rowOff>
    </xdr:from>
    <xdr:to>
      <xdr:col>4</xdr:col>
      <xdr:colOff>296021</xdr:colOff>
      <xdr:row>92</xdr:row>
      <xdr:rowOff>125731</xdr:rowOff>
    </xdr:to>
    <xdr:sp macro="" textlink="">
      <xdr:nvSpPr>
        <xdr:cNvPr id="34" name="TextBox 33">
          <a:extLst>
            <a:ext uri="{FF2B5EF4-FFF2-40B4-BE49-F238E27FC236}">
              <a16:creationId xmlns:a16="http://schemas.microsoft.com/office/drawing/2014/main" id="{072A1174-7766-45F4-B7F5-12B78CB75EED}"/>
            </a:ext>
          </a:extLst>
        </xdr:cNvPr>
        <xdr:cNvSpPr txBox="1"/>
      </xdr:nvSpPr>
      <xdr:spPr>
        <a:xfrm>
          <a:off x="691095" y="16037710"/>
          <a:ext cx="1159406" cy="547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b="0">
              <a:solidFill>
                <a:schemeClr val="dk1"/>
              </a:solidFill>
              <a:effectLst/>
              <a:latin typeface="Arial" panose="020B0604020202020204" pitchFamily="34" charset="0"/>
              <a:ea typeface="+mn-ea"/>
              <a:cs typeface="Arial" panose="020B0604020202020204" pitchFamily="34" charset="0"/>
            </a:rPr>
            <a:t>Sensor</a:t>
          </a:r>
          <a:endParaRPr lang="en-US" sz="900">
            <a:effectLst/>
            <a:latin typeface="Arial" panose="020B0604020202020204" pitchFamily="34" charset="0"/>
            <a:cs typeface="Arial" panose="020B0604020202020204" pitchFamily="34" charset="0"/>
          </a:endParaRPr>
        </a:p>
        <a:p>
          <a:r>
            <a:rPr lang="en-GB" sz="900" b="0">
              <a:solidFill>
                <a:schemeClr val="dk1"/>
              </a:solidFill>
              <a:effectLst/>
              <a:latin typeface="Arial" panose="020B0604020202020204" pitchFamily="34" charset="0"/>
              <a:ea typeface="+mn-ea"/>
              <a:cs typeface="Arial" panose="020B0604020202020204" pitchFamily="34" charset="0"/>
            </a:rPr>
            <a:t>Using</a:t>
          </a:r>
          <a:r>
            <a:rPr lang="en-GB" sz="900" b="0" baseline="0">
              <a:solidFill>
                <a:schemeClr val="dk1"/>
              </a:solidFill>
              <a:effectLst/>
              <a:latin typeface="Arial" panose="020B0604020202020204" pitchFamily="34" charset="0"/>
              <a:ea typeface="+mn-ea"/>
              <a:cs typeface="Arial" panose="020B0604020202020204" pitchFamily="34" charset="0"/>
            </a:rPr>
            <a:t> Quate to simulate crashes</a:t>
          </a:r>
          <a:endParaRPr lang="en-US" sz="900">
            <a:effectLst/>
            <a:latin typeface="Arial" panose="020B0604020202020204" pitchFamily="34" charset="0"/>
            <a:cs typeface="Arial" panose="020B0604020202020204" pitchFamily="34" charset="0"/>
          </a:endParaRPr>
        </a:p>
      </xdr:txBody>
    </xdr:sp>
    <xdr:clientData/>
  </xdr:twoCellAnchor>
  <xdr:twoCellAnchor>
    <xdr:from>
      <xdr:col>1</xdr:col>
      <xdr:colOff>278875</xdr:colOff>
      <xdr:row>84</xdr:row>
      <xdr:rowOff>88297</xdr:rowOff>
    </xdr:from>
    <xdr:to>
      <xdr:col>6</xdr:col>
      <xdr:colOff>36831</xdr:colOff>
      <xdr:row>86</xdr:row>
      <xdr:rowOff>178646</xdr:rowOff>
    </xdr:to>
    <xdr:sp macro="" textlink="">
      <xdr:nvSpPr>
        <xdr:cNvPr id="35" name="TextBox 34">
          <a:extLst>
            <a:ext uri="{FF2B5EF4-FFF2-40B4-BE49-F238E27FC236}">
              <a16:creationId xmlns:a16="http://schemas.microsoft.com/office/drawing/2014/main" id="{E2C229D6-C364-4AF3-9155-050CA40308F4}"/>
            </a:ext>
          </a:extLst>
        </xdr:cNvPr>
        <xdr:cNvSpPr txBox="1"/>
      </xdr:nvSpPr>
      <xdr:spPr>
        <a:xfrm>
          <a:off x="667495" y="15084457"/>
          <a:ext cx="1701056" cy="456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b="0">
              <a:solidFill>
                <a:schemeClr val="dk1"/>
              </a:solidFill>
              <a:effectLst/>
              <a:latin typeface="Arial" panose="020B0604020202020204" pitchFamily="34" charset="0"/>
              <a:ea typeface="+mn-ea"/>
              <a:cs typeface="Arial" panose="020B0604020202020204" pitchFamily="34" charset="0"/>
            </a:rPr>
            <a:t>Central</a:t>
          </a:r>
          <a:r>
            <a:rPr lang="en-GB" sz="900" b="0" baseline="0">
              <a:solidFill>
                <a:schemeClr val="dk1"/>
              </a:solidFill>
              <a:effectLst/>
              <a:latin typeface="Arial" panose="020B0604020202020204" pitchFamily="34" charset="0"/>
              <a:ea typeface="+mn-ea"/>
              <a:cs typeface="Arial" panose="020B0604020202020204" pitchFamily="34" charset="0"/>
            </a:rPr>
            <a:t> censor faulty.</a:t>
          </a:r>
        </a:p>
        <a:p>
          <a:r>
            <a:rPr lang="en-GB" sz="900" b="0" baseline="0">
              <a:solidFill>
                <a:schemeClr val="dk1"/>
              </a:solidFill>
              <a:effectLst/>
              <a:latin typeface="Arial" panose="020B0604020202020204" pitchFamily="34" charset="0"/>
              <a:ea typeface="+mn-ea"/>
              <a:cs typeface="Arial" panose="020B0604020202020204" pitchFamily="34" charset="0"/>
            </a:rPr>
            <a:t>ECU in Idle mode, Init mode.</a:t>
          </a:r>
          <a:endParaRPr lang="en-US" sz="900">
            <a:effectLst/>
            <a:latin typeface="Arial" panose="020B0604020202020204" pitchFamily="34" charset="0"/>
            <a:cs typeface="Arial" panose="020B0604020202020204" pitchFamily="34" charset="0"/>
          </a:endParaRPr>
        </a:p>
      </xdr:txBody>
    </xdr:sp>
    <xdr:clientData/>
  </xdr:twoCellAnchor>
  <xdr:twoCellAnchor>
    <xdr:from>
      <xdr:col>11</xdr:col>
      <xdr:colOff>253199</xdr:colOff>
      <xdr:row>94</xdr:row>
      <xdr:rowOff>27712</xdr:rowOff>
    </xdr:from>
    <xdr:to>
      <xdr:col>15</xdr:col>
      <xdr:colOff>180506</xdr:colOff>
      <xdr:row>95</xdr:row>
      <xdr:rowOff>162133</xdr:rowOff>
    </xdr:to>
    <xdr:sp macro="" textlink="">
      <xdr:nvSpPr>
        <xdr:cNvPr id="36" name="TextBox 35">
          <a:extLst>
            <a:ext uri="{FF2B5EF4-FFF2-40B4-BE49-F238E27FC236}">
              <a16:creationId xmlns:a16="http://schemas.microsoft.com/office/drawing/2014/main" id="{0C8F7DF9-366F-4E4D-92DD-9B5D2B5B9B9F}"/>
            </a:ext>
          </a:extLst>
        </xdr:cNvPr>
        <xdr:cNvSpPr txBox="1"/>
      </xdr:nvSpPr>
      <xdr:spPr>
        <a:xfrm>
          <a:off x="4528019" y="16852672"/>
          <a:ext cx="1481787" cy="317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Event </a:t>
          </a:r>
          <a:r>
            <a:rPr lang="en-GB" sz="900" b="0" baseline="0">
              <a:solidFill>
                <a:sysClr val="windowText" lastClr="000000"/>
              </a:solidFill>
              <a:latin typeface="Arial" panose="020B0604020202020204" pitchFamily="34" charset="0"/>
              <a:cs typeface="Arial" panose="020B0604020202020204" pitchFamily="34" charset="0"/>
            </a:rPr>
            <a:t>trigger status</a:t>
          </a:r>
        </a:p>
      </xdr:txBody>
    </xdr:sp>
    <xdr:clientData/>
  </xdr:twoCellAnchor>
  <xdr:twoCellAnchor>
    <xdr:from>
      <xdr:col>9</xdr:col>
      <xdr:colOff>51695</xdr:colOff>
      <xdr:row>96</xdr:row>
      <xdr:rowOff>121868</xdr:rowOff>
    </xdr:from>
    <xdr:to>
      <xdr:col>13</xdr:col>
      <xdr:colOff>221458</xdr:colOff>
      <xdr:row>100</xdr:row>
      <xdr:rowOff>0</xdr:rowOff>
    </xdr:to>
    <xdr:sp macro="" textlink="">
      <xdr:nvSpPr>
        <xdr:cNvPr id="37" name="TextBox 36">
          <a:extLst>
            <a:ext uri="{FF2B5EF4-FFF2-40B4-BE49-F238E27FC236}">
              <a16:creationId xmlns:a16="http://schemas.microsoft.com/office/drawing/2014/main" id="{C2CC56EC-641C-4E7C-B584-81B20A0E4F8F}"/>
            </a:ext>
          </a:extLst>
        </xdr:cNvPr>
        <xdr:cNvSpPr txBox="1"/>
      </xdr:nvSpPr>
      <xdr:spPr>
        <a:xfrm>
          <a:off x="3549275" y="17312588"/>
          <a:ext cx="1724243" cy="609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Sensor Fault</a:t>
          </a:r>
          <a:r>
            <a:rPr lang="en-GB" sz="900" b="0" baseline="0">
              <a:solidFill>
                <a:sysClr val="windowText" lastClr="000000"/>
              </a:solidFill>
              <a:latin typeface="Arial" panose="020B0604020202020204" pitchFamily="34" charset="0"/>
              <a:cs typeface="Arial" panose="020B0604020202020204" pitchFamily="34" charset="0"/>
            </a:rPr>
            <a:t> record</a:t>
          </a:r>
        </a:p>
        <a:p>
          <a:pPr algn="l"/>
          <a:r>
            <a:rPr lang="en-GB" sz="900" b="0" baseline="0">
              <a:solidFill>
                <a:sysClr val="windowText" lastClr="000000"/>
              </a:solidFill>
              <a:latin typeface="Arial" panose="020B0604020202020204" pitchFamily="34" charset="0"/>
              <a:cs typeface="Arial" panose="020B0604020202020204" pitchFamily="34" charset="0"/>
            </a:rPr>
            <a:t>ECU is Idle</a:t>
          </a:r>
        </a:p>
        <a:p>
          <a:pPr algn="l"/>
          <a:r>
            <a:rPr lang="en-GB" sz="900" b="0" baseline="0">
              <a:solidFill>
                <a:sysClr val="windowText" lastClr="000000"/>
              </a:solidFill>
              <a:latin typeface="Arial" panose="020B0604020202020204" pitchFamily="34" charset="0"/>
              <a:cs typeface="Arial" panose="020B0604020202020204" pitchFamily="34" charset="0"/>
            </a:rPr>
            <a:t>Crash cannot be detected</a:t>
          </a:r>
        </a:p>
      </xdr:txBody>
    </xdr:sp>
    <xdr:clientData/>
  </xdr:twoCellAnchor>
  <xdr:twoCellAnchor>
    <xdr:from>
      <xdr:col>4</xdr:col>
      <xdr:colOff>282107</xdr:colOff>
      <xdr:row>97</xdr:row>
      <xdr:rowOff>87348</xdr:rowOff>
    </xdr:from>
    <xdr:to>
      <xdr:col>8</xdr:col>
      <xdr:colOff>18881</xdr:colOff>
      <xdr:row>98</xdr:row>
      <xdr:rowOff>144569</xdr:rowOff>
    </xdr:to>
    <xdr:sp macro="" textlink="">
      <xdr:nvSpPr>
        <xdr:cNvPr id="38" name="TextBox 37">
          <a:extLst>
            <a:ext uri="{FF2B5EF4-FFF2-40B4-BE49-F238E27FC236}">
              <a16:creationId xmlns:a16="http://schemas.microsoft.com/office/drawing/2014/main" id="{9A4D811B-3C81-4E53-9291-5A7FBABCDFD1}"/>
            </a:ext>
          </a:extLst>
        </xdr:cNvPr>
        <xdr:cNvSpPr txBox="1"/>
      </xdr:nvSpPr>
      <xdr:spPr>
        <a:xfrm>
          <a:off x="1836587" y="17460948"/>
          <a:ext cx="1291254" cy="240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Fault</a:t>
          </a:r>
          <a:r>
            <a:rPr lang="en-GB" sz="900" b="0" baseline="0">
              <a:solidFill>
                <a:sysClr val="windowText" lastClr="000000"/>
              </a:solidFill>
              <a:latin typeface="Arial" panose="020B0604020202020204" pitchFamily="34" charset="0"/>
              <a:cs typeface="Arial" panose="020B0604020202020204" pitchFamily="34" charset="0"/>
            </a:rPr>
            <a:t> recorded</a:t>
          </a:r>
        </a:p>
      </xdr:txBody>
    </xdr:sp>
    <xdr:clientData/>
  </xdr:twoCellAnchor>
  <xdr:twoCellAnchor>
    <xdr:from>
      <xdr:col>2</xdr:col>
      <xdr:colOff>115036</xdr:colOff>
      <xdr:row>110</xdr:row>
      <xdr:rowOff>47561</xdr:rowOff>
    </xdr:from>
    <xdr:to>
      <xdr:col>4</xdr:col>
      <xdr:colOff>334857</xdr:colOff>
      <xdr:row>111</xdr:row>
      <xdr:rowOff>142876</xdr:rowOff>
    </xdr:to>
    <xdr:sp macro="" textlink="">
      <xdr:nvSpPr>
        <xdr:cNvPr id="39" name="TextBox 38">
          <a:extLst>
            <a:ext uri="{FF2B5EF4-FFF2-40B4-BE49-F238E27FC236}">
              <a16:creationId xmlns:a16="http://schemas.microsoft.com/office/drawing/2014/main" id="{C1C526C5-9DB2-4D8A-87D3-641CE215462F}"/>
            </a:ext>
          </a:extLst>
        </xdr:cNvPr>
        <xdr:cNvSpPr txBox="1"/>
      </xdr:nvSpPr>
      <xdr:spPr>
        <a:xfrm>
          <a:off x="892276" y="19798601"/>
          <a:ext cx="997061" cy="255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900" b="0" baseline="0">
              <a:solidFill>
                <a:schemeClr val="dk1"/>
              </a:solidFill>
              <a:effectLst/>
              <a:latin typeface="Arial" panose="020B0604020202020204" pitchFamily="34" charset="0"/>
              <a:ea typeface="+mn-ea"/>
              <a:cs typeface="Arial" panose="020B0604020202020204" pitchFamily="34" charset="0"/>
            </a:rPr>
            <a:t>Change voltage</a:t>
          </a:r>
          <a:endParaRPr lang="en-US" sz="900">
            <a:effectLst/>
            <a:latin typeface="Arial" panose="020B0604020202020204" pitchFamily="34" charset="0"/>
            <a:cs typeface="Arial" panose="020B0604020202020204" pitchFamily="34" charset="0"/>
          </a:endParaRPr>
        </a:p>
      </xdr:txBody>
    </xdr:sp>
    <xdr:clientData/>
  </xdr:twoCellAnchor>
  <xdr:twoCellAnchor>
    <xdr:from>
      <xdr:col>2</xdr:col>
      <xdr:colOff>305486</xdr:colOff>
      <xdr:row>105</xdr:row>
      <xdr:rowOff>17944</xdr:rowOff>
    </xdr:from>
    <xdr:to>
      <xdr:col>5</xdr:col>
      <xdr:colOff>339724</xdr:colOff>
      <xdr:row>106</xdr:row>
      <xdr:rowOff>103928</xdr:rowOff>
    </xdr:to>
    <xdr:sp macro="" textlink="">
      <xdr:nvSpPr>
        <xdr:cNvPr id="40" name="TextBox 39">
          <a:extLst>
            <a:ext uri="{FF2B5EF4-FFF2-40B4-BE49-F238E27FC236}">
              <a16:creationId xmlns:a16="http://schemas.microsoft.com/office/drawing/2014/main" id="{0288AE7C-FD31-4A22-BFB3-78925048E562}"/>
            </a:ext>
          </a:extLst>
        </xdr:cNvPr>
        <xdr:cNvSpPr txBox="1"/>
      </xdr:nvSpPr>
      <xdr:spPr>
        <a:xfrm>
          <a:off x="1082726" y="18854584"/>
          <a:ext cx="1200098" cy="268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900" b="0" baseline="0">
              <a:solidFill>
                <a:schemeClr val="dk1"/>
              </a:solidFill>
              <a:effectLst/>
              <a:latin typeface="Arial" panose="020B0604020202020204" pitchFamily="34" charset="0"/>
              <a:ea typeface="+mn-ea"/>
              <a:cs typeface="Arial" panose="020B0604020202020204" pitchFamily="34" charset="0"/>
            </a:rPr>
            <a:t>Abnormal voltage</a:t>
          </a:r>
          <a:endParaRPr lang="en-US" sz="900">
            <a:effectLst/>
            <a:latin typeface="Arial" panose="020B0604020202020204" pitchFamily="34" charset="0"/>
            <a:cs typeface="Arial" panose="020B0604020202020204" pitchFamily="34" charset="0"/>
          </a:endParaRPr>
        </a:p>
      </xdr:txBody>
    </xdr:sp>
    <xdr:clientData/>
  </xdr:twoCellAnchor>
  <xdr:twoCellAnchor>
    <xdr:from>
      <xdr:col>11</xdr:col>
      <xdr:colOff>240520</xdr:colOff>
      <xdr:row>114</xdr:row>
      <xdr:rowOff>15437</xdr:rowOff>
    </xdr:from>
    <xdr:to>
      <xdr:col>14</xdr:col>
      <xdr:colOff>163202</xdr:colOff>
      <xdr:row>115</xdr:row>
      <xdr:rowOff>138084</xdr:rowOff>
    </xdr:to>
    <xdr:sp macro="" textlink="">
      <xdr:nvSpPr>
        <xdr:cNvPr id="41" name="TextBox 40">
          <a:extLst>
            <a:ext uri="{FF2B5EF4-FFF2-40B4-BE49-F238E27FC236}">
              <a16:creationId xmlns:a16="http://schemas.microsoft.com/office/drawing/2014/main" id="{82F6501D-2DAC-4381-8FCE-06748A3C9EC7}"/>
            </a:ext>
          </a:extLst>
        </xdr:cNvPr>
        <xdr:cNvSpPr txBox="1"/>
      </xdr:nvSpPr>
      <xdr:spPr>
        <a:xfrm>
          <a:off x="4515340" y="20475137"/>
          <a:ext cx="1088542" cy="305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baseline="0">
              <a:solidFill>
                <a:sysClr val="windowText" lastClr="000000"/>
              </a:solidFill>
              <a:latin typeface="Arial" panose="020B0604020202020204" pitchFamily="34" charset="0"/>
              <a:cs typeface="Arial" panose="020B0604020202020204" pitchFamily="34" charset="0"/>
            </a:rPr>
            <a:t>ECU mode</a:t>
          </a:r>
        </a:p>
      </xdr:txBody>
    </xdr:sp>
    <xdr:clientData/>
  </xdr:twoCellAnchor>
  <xdr:twoCellAnchor>
    <xdr:from>
      <xdr:col>9</xdr:col>
      <xdr:colOff>74650</xdr:colOff>
      <xdr:row>117</xdr:row>
      <xdr:rowOff>77074</xdr:rowOff>
    </xdr:from>
    <xdr:to>
      <xdr:col>13</xdr:col>
      <xdr:colOff>28999</xdr:colOff>
      <xdr:row>118</xdr:row>
      <xdr:rowOff>133350</xdr:rowOff>
    </xdr:to>
    <xdr:sp macro="" textlink="">
      <xdr:nvSpPr>
        <xdr:cNvPr id="42" name="TextBox 41">
          <a:extLst>
            <a:ext uri="{FF2B5EF4-FFF2-40B4-BE49-F238E27FC236}">
              <a16:creationId xmlns:a16="http://schemas.microsoft.com/office/drawing/2014/main" id="{135EFBBD-785F-4EF0-A08F-9A3800E72A90}"/>
            </a:ext>
          </a:extLst>
        </xdr:cNvPr>
        <xdr:cNvSpPr txBox="1"/>
      </xdr:nvSpPr>
      <xdr:spPr>
        <a:xfrm>
          <a:off x="3572230" y="21085414"/>
          <a:ext cx="1508829" cy="239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No ECU mode indicated</a:t>
          </a:r>
        </a:p>
      </xdr:txBody>
    </xdr:sp>
    <xdr:clientData/>
  </xdr:twoCellAnchor>
  <xdr:twoCellAnchor>
    <xdr:from>
      <xdr:col>5</xdr:col>
      <xdr:colOff>207701</xdr:colOff>
      <xdr:row>117</xdr:row>
      <xdr:rowOff>67275</xdr:rowOff>
    </xdr:from>
    <xdr:to>
      <xdr:col>7</xdr:col>
      <xdr:colOff>174584</xdr:colOff>
      <xdr:row>118</xdr:row>
      <xdr:rowOff>108161</xdr:rowOff>
    </xdr:to>
    <xdr:sp macro="" textlink="">
      <xdr:nvSpPr>
        <xdr:cNvPr id="43" name="TextBox 42">
          <a:extLst>
            <a:ext uri="{FF2B5EF4-FFF2-40B4-BE49-F238E27FC236}">
              <a16:creationId xmlns:a16="http://schemas.microsoft.com/office/drawing/2014/main" id="{8A31E272-83AE-4184-A8BF-0199D94516CC}"/>
            </a:ext>
          </a:extLst>
        </xdr:cNvPr>
        <xdr:cNvSpPr txBox="1"/>
      </xdr:nvSpPr>
      <xdr:spPr>
        <a:xfrm>
          <a:off x="2150801" y="21075615"/>
          <a:ext cx="744123" cy="223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900" b="0">
              <a:solidFill>
                <a:sysClr val="windowText" lastClr="000000"/>
              </a:solidFill>
              <a:latin typeface="Arial" panose="020B0604020202020204" pitchFamily="34" charset="0"/>
              <a:cs typeface="Arial" panose="020B0604020202020204" pitchFamily="34" charset="0"/>
            </a:rPr>
            <a:t>PSDiag</a:t>
          </a:r>
        </a:p>
      </xdr:txBody>
    </xdr:sp>
    <xdr:clientData/>
  </xdr:twoCellAnchor>
  <xdr:twoCellAnchor>
    <xdr:from>
      <xdr:col>29</xdr:col>
      <xdr:colOff>131868</xdr:colOff>
      <xdr:row>26</xdr:row>
      <xdr:rowOff>130388</xdr:rowOff>
    </xdr:from>
    <xdr:to>
      <xdr:col>30</xdr:col>
      <xdr:colOff>311325</xdr:colOff>
      <xdr:row>29</xdr:row>
      <xdr:rowOff>49109</xdr:rowOff>
    </xdr:to>
    <xdr:sp macro="" textlink="">
      <xdr:nvSpPr>
        <xdr:cNvPr id="44" name="Right Arrow 2">
          <a:extLst>
            <a:ext uri="{FF2B5EF4-FFF2-40B4-BE49-F238E27FC236}">
              <a16:creationId xmlns:a16="http://schemas.microsoft.com/office/drawing/2014/main" id="{8CA69382-722B-4A0E-ABBA-171BE205743C}"/>
            </a:ext>
          </a:extLst>
        </xdr:cNvPr>
        <xdr:cNvSpPr/>
      </xdr:nvSpPr>
      <xdr:spPr>
        <a:xfrm>
          <a:off x="11295168" y="4877648"/>
          <a:ext cx="568077" cy="467361"/>
        </a:xfrm>
        <a:prstGeom prst="rightArrow">
          <a:avLst/>
        </a:prstGeom>
        <a:solidFill>
          <a:schemeClr val="accent1">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7</xdr:col>
      <xdr:colOff>154516</xdr:colOff>
      <xdr:row>105</xdr:row>
      <xdr:rowOff>4234</xdr:rowOff>
    </xdr:from>
    <xdr:to>
      <xdr:col>10</xdr:col>
      <xdr:colOff>214266</xdr:colOff>
      <xdr:row>106</xdr:row>
      <xdr:rowOff>69421</xdr:rowOff>
    </xdr:to>
    <xdr:sp macro="" textlink="">
      <xdr:nvSpPr>
        <xdr:cNvPr id="45" name="TextBox 44">
          <a:extLst>
            <a:ext uri="{FF2B5EF4-FFF2-40B4-BE49-F238E27FC236}">
              <a16:creationId xmlns:a16="http://schemas.microsoft.com/office/drawing/2014/main" id="{38BEF3CC-45D8-4E69-B700-B6843555E3A8}"/>
            </a:ext>
          </a:extLst>
        </xdr:cNvPr>
        <xdr:cNvSpPr txBox="1"/>
      </xdr:nvSpPr>
      <xdr:spPr>
        <a:xfrm>
          <a:off x="2874856" y="18840874"/>
          <a:ext cx="1225610" cy="248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Voltage &gt; 6.8V</a:t>
          </a:r>
          <a:endParaRPr lang="en-US" sz="900" baseline="0">
            <a:latin typeface="Arial" panose="020B0604020202020204" pitchFamily="34" charset="0"/>
            <a:cs typeface="Arial" panose="020B0604020202020204" pitchFamily="34" charset="0"/>
          </a:endParaRPr>
        </a:p>
      </xdr:txBody>
    </xdr:sp>
    <xdr:clientData/>
  </xdr:twoCellAnchor>
  <xdr:twoCellAnchor>
    <xdr:from>
      <xdr:col>5</xdr:col>
      <xdr:colOff>112518</xdr:colOff>
      <xdr:row>126</xdr:row>
      <xdr:rowOff>33399</xdr:rowOff>
    </xdr:from>
    <xdr:to>
      <xdr:col>6</xdr:col>
      <xdr:colOff>12436</xdr:colOff>
      <xdr:row>128</xdr:row>
      <xdr:rowOff>37463</xdr:rowOff>
    </xdr:to>
    <xdr:sp macro="" textlink="">
      <xdr:nvSpPr>
        <xdr:cNvPr id="46" name="Right Arrow 56">
          <a:extLst>
            <a:ext uri="{FF2B5EF4-FFF2-40B4-BE49-F238E27FC236}">
              <a16:creationId xmlns:a16="http://schemas.microsoft.com/office/drawing/2014/main" id="{0807C666-EC3B-4EC1-8AAA-B1E6AF8CD525}"/>
            </a:ext>
          </a:extLst>
        </xdr:cNvPr>
        <xdr:cNvSpPr/>
      </xdr:nvSpPr>
      <xdr:spPr>
        <a:xfrm rot="2719450">
          <a:off x="2014975" y="22728302"/>
          <a:ext cx="369824" cy="288538"/>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3</xdr:col>
      <xdr:colOff>298028</xdr:colOff>
      <xdr:row>124</xdr:row>
      <xdr:rowOff>123605</xdr:rowOff>
    </xdr:from>
    <xdr:to>
      <xdr:col>6</xdr:col>
      <xdr:colOff>188595</xdr:colOff>
      <xdr:row>126</xdr:row>
      <xdr:rowOff>162406</xdr:rowOff>
    </xdr:to>
    <xdr:sp macro="" textlink="">
      <xdr:nvSpPr>
        <xdr:cNvPr id="47" name="TextBox 46">
          <a:extLst>
            <a:ext uri="{FF2B5EF4-FFF2-40B4-BE49-F238E27FC236}">
              <a16:creationId xmlns:a16="http://schemas.microsoft.com/office/drawing/2014/main" id="{8E60D5C2-E190-42CC-8035-C135EDF3E71A}"/>
            </a:ext>
          </a:extLst>
        </xdr:cNvPr>
        <xdr:cNvSpPr txBox="1"/>
      </xdr:nvSpPr>
      <xdr:spPr>
        <a:xfrm>
          <a:off x="1463888" y="22412105"/>
          <a:ext cx="1056427" cy="404561"/>
        </a:xfrm>
        <a:prstGeom prst="rect">
          <a:avLst/>
        </a:prstGeom>
        <a:noFill/>
        <a:ln w="9525" cmpd="sng">
          <a:noFill/>
        </a:ln>
        <a:effectLst/>
      </xdr:spPr>
      <xdr:txBody>
        <a:bodyPr vertOverflow="clip" horzOverflow="clip" wrap="square" rtlCol="0" anchor="t"/>
        <a:lstStyle/>
        <a:p>
          <a:r>
            <a:rPr lang="en-US" sz="900">
              <a:effectLst/>
              <a:latin typeface="Arial" panose="020B0604020202020204" pitchFamily="34" charset="0"/>
              <a:ea typeface="+mn-ea"/>
              <a:cs typeface="Arial" panose="020B0604020202020204" pitchFamily="34" charset="0"/>
            </a:rPr>
            <a:t>Power cut-off</a:t>
          </a:r>
          <a:endParaRPr lang="en-US" sz="900">
            <a:effectLst/>
            <a:latin typeface="Arial" panose="020B0604020202020204" pitchFamily="34" charset="0"/>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rPr>
            <a:t>Bus-off</a:t>
          </a:r>
        </a:p>
      </xdr:txBody>
    </xdr:sp>
    <xdr:clientData/>
  </xdr:twoCellAnchor>
  <xdr:twoCellAnchor>
    <xdr:from>
      <xdr:col>1</xdr:col>
      <xdr:colOff>301388</xdr:colOff>
      <xdr:row>124</xdr:row>
      <xdr:rowOff>154771</xdr:rowOff>
    </xdr:from>
    <xdr:to>
      <xdr:col>15</xdr:col>
      <xdr:colOff>152399</xdr:colOff>
      <xdr:row>139</xdr:row>
      <xdr:rowOff>16520</xdr:rowOff>
    </xdr:to>
    <xdr:grpSp>
      <xdr:nvGrpSpPr>
        <xdr:cNvPr id="48" name="Group 47">
          <a:extLst>
            <a:ext uri="{FF2B5EF4-FFF2-40B4-BE49-F238E27FC236}">
              <a16:creationId xmlns:a16="http://schemas.microsoft.com/office/drawing/2014/main" id="{8667DA8E-4121-4973-A6C5-BA45B03D5F7E}"/>
            </a:ext>
          </a:extLst>
        </xdr:cNvPr>
        <xdr:cNvGrpSpPr/>
      </xdr:nvGrpSpPr>
      <xdr:grpSpPr>
        <a:xfrm>
          <a:off x="693274" y="22666428"/>
          <a:ext cx="5337411" cy="2637606"/>
          <a:chOff x="597699" y="24257077"/>
          <a:chExt cx="5181803" cy="2415866"/>
        </a:xfrm>
      </xdr:grpSpPr>
      <xdr:sp macro="" textlink="">
        <xdr:nvSpPr>
          <xdr:cNvPr id="49" name="Flowchart: Process 48">
            <a:extLst>
              <a:ext uri="{FF2B5EF4-FFF2-40B4-BE49-F238E27FC236}">
                <a16:creationId xmlns:a16="http://schemas.microsoft.com/office/drawing/2014/main" id="{882CF852-A40F-1DE8-F04B-98718BB1A6A6}"/>
              </a:ext>
            </a:extLst>
          </xdr:cNvPr>
          <xdr:cNvSpPr/>
        </xdr:nvSpPr>
        <xdr:spPr>
          <a:xfrm>
            <a:off x="2217341" y="24805612"/>
            <a:ext cx="1494923" cy="1360163"/>
          </a:xfrm>
          <a:prstGeom prst="flowChartProcess">
            <a:avLst/>
          </a:prstGeom>
          <a:solidFill>
            <a:sysClr val="window" lastClr="FFFFFF"/>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b="1">
                <a:solidFill>
                  <a:schemeClr val="dk1"/>
                </a:solidFill>
                <a:effectLst/>
                <a:latin typeface="Arial" panose="020B0604020202020204" pitchFamily="34" charset="0"/>
                <a:ea typeface="+mn-ea"/>
                <a:cs typeface="Arial" panose="020B0604020202020204" pitchFamily="34" charset="0"/>
              </a:rPr>
              <a:t>Customer Diagnostic</a:t>
            </a:r>
            <a:endParaRPr lang="en-US" sz="900" b="1">
              <a:effectLst/>
              <a:latin typeface="Arial" panose="020B0604020202020204" pitchFamily="34" charset="0"/>
              <a:cs typeface="Arial" panose="020B0604020202020204" pitchFamily="34" charset="0"/>
            </a:endParaRPr>
          </a:p>
        </xdr:txBody>
      </xdr:sp>
      <xdr:sp macro="" textlink="">
        <xdr:nvSpPr>
          <xdr:cNvPr id="50" name="Right Arrow 47">
            <a:extLst>
              <a:ext uri="{FF2B5EF4-FFF2-40B4-BE49-F238E27FC236}">
                <a16:creationId xmlns:a16="http://schemas.microsoft.com/office/drawing/2014/main" id="{30A4BCD5-0368-BEA0-F71E-9769EAC146BF}"/>
              </a:ext>
            </a:extLst>
          </xdr:cNvPr>
          <xdr:cNvSpPr/>
        </xdr:nvSpPr>
        <xdr:spPr>
          <a:xfrm>
            <a:off x="1616325" y="24910425"/>
            <a:ext cx="466725" cy="286882"/>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51" name="Right Arrow 50">
            <a:extLst>
              <a:ext uri="{FF2B5EF4-FFF2-40B4-BE49-F238E27FC236}">
                <a16:creationId xmlns:a16="http://schemas.microsoft.com/office/drawing/2014/main" id="{38C1CB6C-8468-37FF-3191-504FF2834383}"/>
              </a:ext>
            </a:extLst>
          </xdr:cNvPr>
          <xdr:cNvSpPr/>
        </xdr:nvSpPr>
        <xdr:spPr>
          <a:xfrm rot="5400000">
            <a:off x="2328440" y="24366867"/>
            <a:ext cx="505329"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52" name="Right Arrow 54">
            <a:extLst>
              <a:ext uri="{FF2B5EF4-FFF2-40B4-BE49-F238E27FC236}">
                <a16:creationId xmlns:a16="http://schemas.microsoft.com/office/drawing/2014/main" id="{C37F19E4-B445-26AF-4BDB-D28E8685B6CB}"/>
              </a:ext>
            </a:extLst>
          </xdr:cNvPr>
          <xdr:cNvSpPr/>
        </xdr:nvSpPr>
        <xdr:spPr>
          <a:xfrm>
            <a:off x="3812638" y="25206815"/>
            <a:ext cx="466725" cy="333375"/>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53" name="Right Arrow 57">
            <a:extLst>
              <a:ext uri="{FF2B5EF4-FFF2-40B4-BE49-F238E27FC236}">
                <a16:creationId xmlns:a16="http://schemas.microsoft.com/office/drawing/2014/main" id="{B3982FE7-DA50-DB6E-DD25-2043A85688CE}"/>
              </a:ext>
            </a:extLst>
          </xdr:cNvPr>
          <xdr:cNvSpPr/>
        </xdr:nvSpPr>
        <xdr:spPr>
          <a:xfrm rot="18881820">
            <a:off x="1893685" y="26154235"/>
            <a:ext cx="362430" cy="28575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54" name="Right Arrow 58">
            <a:extLst>
              <a:ext uri="{FF2B5EF4-FFF2-40B4-BE49-F238E27FC236}">
                <a16:creationId xmlns:a16="http://schemas.microsoft.com/office/drawing/2014/main" id="{7A84DE58-3B26-A44D-D368-36BA5E9B086A}"/>
              </a:ext>
            </a:extLst>
          </xdr:cNvPr>
          <xdr:cNvSpPr/>
        </xdr:nvSpPr>
        <xdr:spPr>
          <a:xfrm rot="2719450">
            <a:off x="3785248" y="25823558"/>
            <a:ext cx="367937" cy="280919"/>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sp macro="" textlink="">
        <xdr:nvSpPr>
          <xdr:cNvPr id="55" name="TextBox 54">
            <a:extLst>
              <a:ext uri="{FF2B5EF4-FFF2-40B4-BE49-F238E27FC236}">
                <a16:creationId xmlns:a16="http://schemas.microsoft.com/office/drawing/2014/main" id="{D2309BB1-B7D4-179F-C2CB-42D8645DB2CE}"/>
              </a:ext>
            </a:extLst>
          </xdr:cNvPr>
          <xdr:cNvSpPr txBox="1"/>
        </xdr:nvSpPr>
        <xdr:spPr>
          <a:xfrm>
            <a:off x="2735280" y="24297704"/>
            <a:ext cx="857221" cy="241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dk1"/>
                </a:solidFill>
                <a:effectLst/>
                <a:latin typeface="Arial" panose="020B0604020202020204" pitchFamily="34" charset="0"/>
                <a:ea typeface="+mn-ea"/>
                <a:cs typeface="Arial" panose="020B0604020202020204" pitchFamily="34" charset="0"/>
              </a:rPr>
              <a:t>Request time</a:t>
            </a:r>
            <a:endParaRPr lang="en-US" sz="900" baseline="0">
              <a:solidFill>
                <a:schemeClr val="dk1"/>
              </a:solidFill>
              <a:effectLst/>
              <a:latin typeface="Arial" panose="020B0604020202020204" pitchFamily="34" charset="0"/>
              <a:ea typeface="+mn-ea"/>
              <a:cs typeface="Arial" panose="020B0604020202020204" pitchFamily="34" charset="0"/>
            </a:endParaRPr>
          </a:p>
        </xdr:txBody>
      </xdr:sp>
      <xdr:sp macro="" textlink="">
        <xdr:nvSpPr>
          <xdr:cNvPr id="56" name="TextBox 55">
            <a:extLst>
              <a:ext uri="{FF2B5EF4-FFF2-40B4-BE49-F238E27FC236}">
                <a16:creationId xmlns:a16="http://schemas.microsoft.com/office/drawing/2014/main" id="{E9F08864-349D-D329-B7E4-60FFB9332F5C}"/>
              </a:ext>
            </a:extLst>
          </xdr:cNvPr>
          <xdr:cNvSpPr txBox="1"/>
        </xdr:nvSpPr>
        <xdr:spPr>
          <a:xfrm>
            <a:off x="4314738" y="25177495"/>
            <a:ext cx="1464764" cy="39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a:latin typeface="Arial" panose="020B0604020202020204" pitchFamily="34" charset="0"/>
                <a:cs typeface="Arial" panose="020B0604020202020204" pitchFamily="34" charset="0"/>
              </a:rPr>
              <a:t>EDR reporting data by EDR test framework</a:t>
            </a:r>
          </a:p>
        </xdr:txBody>
      </xdr:sp>
      <xdr:sp macro="" textlink="">
        <xdr:nvSpPr>
          <xdr:cNvPr id="57" name="TextBox 56">
            <a:extLst>
              <a:ext uri="{FF2B5EF4-FFF2-40B4-BE49-F238E27FC236}">
                <a16:creationId xmlns:a16="http://schemas.microsoft.com/office/drawing/2014/main" id="{BE041EA1-5BC0-F84E-0C19-1A97AAD51CA2}"/>
              </a:ext>
            </a:extLst>
          </xdr:cNvPr>
          <xdr:cNvSpPr txBox="1"/>
        </xdr:nvSpPr>
        <xdr:spPr>
          <a:xfrm>
            <a:off x="4123545" y="26094139"/>
            <a:ext cx="1426915" cy="578804"/>
          </a:xfrm>
          <a:prstGeom prst="rect">
            <a:avLst/>
          </a:prstGeom>
          <a:noFill/>
          <a:ln w="9525" cmpd="sng">
            <a:noFill/>
          </a:ln>
          <a:effectLst/>
        </xdr:spPr>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rPr>
              <a:t>DSM not response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ysClr val="windowText" lastClr="000000"/>
                </a:solidFill>
                <a:effectLst/>
                <a:uLnTx/>
                <a:uFillTx/>
                <a:latin typeface="Arial" panose="020B0604020202020204" pitchFamily="34" charset="0"/>
                <a:ea typeface="+mn-ea"/>
                <a:cs typeface="Arial" panose="020B0604020202020204" pitchFamily="34" charset="0"/>
              </a:rPr>
              <a:t>DSM response NRC</a:t>
            </a:r>
          </a:p>
        </xdr:txBody>
      </xdr:sp>
      <xdr:sp macro="" textlink="">
        <xdr:nvSpPr>
          <xdr:cNvPr id="58" name="TextBox 57">
            <a:extLst>
              <a:ext uri="{FF2B5EF4-FFF2-40B4-BE49-F238E27FC236}">
                <a16:creationId xmlns:a16="http://schemas.microsoft.com/office/drawing/2014/main" id="{0B4F7710-AF16-0DC8-BAD6-CACC893E87D5}"/>
              </a:ext>
            </a:extLst>
          </xdr:cNvPr>
          <xdr:cNvSpPr txBox="1"/>
        </xdr:nvSpPr>
        <xdr:spPr>
          <a:xfrm>
            <a:off x="680320" y="24971360"/>
            <a:ext cx="1011115" cy="234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a:latin typeface="Arial" panose="020B0604020202020204" pitchFamily="34" charset="0"/>
                <a:cs typeface="Arial" panose="020B0604020202020204" pitchFamily="34" charset="0"/>
              </a:rPr>
              <a:t>Tester request</a:t>
            </a:r>
          </a:p>
        </xdr:txBody>
      </xdr:sp>
      <xdr:sp macro="" textlink="">
        <xdr:nvSpPr>
          <xdr:cNvPr id="59" name="TextBox 58">
            <a:extLst>
              <a:ext uri="{FF2B5EF4-FFF2-40B4-BE49-F238E27FC236}">
                <a16:creationId xmlns:a16="http://schemas.microsoft.com/office/drawing/2014/main" id="{328E68CE-D628-7B25-EFDA-02302638F897}"/>
              </a:ext>
            </a:extLst>
          </xdr:cNvPr>
          <xdr:cNvSpPr txBox="1"/>
        </xdr:nvSpPr>
        <xdr:spPr>
          <a:xfrm>
            <a:off x="597699" y="26229999"/>
            <a:ext cx="1432845" cy="415192"/>
          </a:xfrm>
          <a:prstGeom prst="rect">
            <a:avLst/>
          </a:prstGeom>
          <a:noFill/>
          <a:ln w="9525" cmpd="sng">
            <a:noFill/>
          </a:ln>
          <a:effectLst/>
        </xdr:spPr>
        <xdr:txBody>
          <a:bodyPr vertOverflow="clip" horzOverflow="clip" wrap="square" rtlCol="0" anchor="t"/>
          <a:lstStyle/>
          <a:p>
            <a:r>
              <a:rPr lang="en-US" sz="900">
                <a:effectLst/>
                <a:latin typeface="Arial" panose="020B0604020202020204" pitchFamily="34" charset="0"/>
                <a:ea typeface="+mn-ea"/>
                <a:cs typeface="Arial" panose="020B0604020202020204" pitchFamily="34" charset="0"/>
              </a:rPr>
              <a:t>Response of $22 DIDx are</a:t>
            </a:r>
            <a:r>
              <a:rPr lang="en-US" sz="900" baseline="0">
                <a:effectLst/>
                <a:latin typeface="Arial" panose="020B0604020202020204" pitchFamily="34" charset="0"/>
                <a:ea typeface="+mn-ea"/>
                <a:cs typeface="Arial" panose="020B0604020202020204" pitchFamily="34" charset="0"/>
              </a:rPr>
              <a:t> positive respond</a:t>
            </a:r>
            <a:endParaRPr lang="en-US" sz="900">
              <a:effectLst/>
              <a:latin typeface="Arial" panose="020B0604020202020204" pitchFamily="34" charset="0"/>
              <a:cs typeface="Arial" panose="020B0604020202020204" pitchFamily="34" charset="0"/>
            </a:endParaRPr>
          </a:p>
        </xdr:txBody>
      </xdr:sp>
    </xdr:grpSp>
    <xdr:clientData/>
  </xdr:twoCellAnchor>
  <xdr:twoCellAnchor>
    <xdr:from>
      <xdr:col>6</xdr:col>
      <xdr:colOff>9546</xdr:colOff>
      <xdr:row>51</xdr:row>
      <xdr:rowOff>17492</xdr:rowOff>
    </xdr:from>
    <xdr:to>
      <xdr:col>9</xdr:col>
      <xdr:colOff>378418</xdr:colOff>
      <xdr:row>58</xdr:row>
      <xdr:rowOff>158750</xdr:rowOff>
    </xdr:to>
    <xdr:sp macro="" textlink="">
      <xdr:nvSpPr>
        <xdr:cNvPr id="105" name="Flowchart: Process 104">
          <a:extLst>
            <a:ext uri="{FF2B5EF4-FFF2-40B4-BE49-F238E27FC236}">
              <a16:creationId xmlns:a16="http://schemas.microsoft.com/office/drawing/2014/main" id="{F807773E-DFFB-4CF0-BB11-095D2BE4C9E4}"/>
            </a:ext>
          </a:extLst>
        </xdr:cNvPr>
        <xdr:cNvSpPr/>
      </xdr:nvSpPr>
      <xdr:spPr>
        <a:xfrm>
          <a:off x="2341266" y="9252932"/>
          <a:ext cx="1534732" cy="1291878"/>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900" b="1">
              <a:latin typeface="Arial" panose="020B0604020202020204" pitchFamily="34" charset="0"/>
              <a:cs typeface="Arial" panose="020B0604020202020204" pitchFamily="34" charset="0"/>
            </a:rPr>
            <a:t>Configuration</a:t>
          </a:r>
        </a:p>
        <a:p>
          <a:pPr algn="ctr"/>
          <a:r>
            <a:rPr lang="en-GB" sz="900" b="0">
              <a:latin typeface="Arial" panose="020B0604020202020204" pitchFamily="34" charset="0"/>
              <a:cs typeface="Arial" panose="020B0604020202020204" pitchFamily="34" charset="0"/>
            </a:rPr>
            <a:t>Write/Read system configuration</a:t>
          </a:r>
        </a:p>
      </xdr:txBody>
    </xdr:sp>
    <xdr:clientData/>
  </xdr:twoCellAnchor>
  <xdr:twoCellAnchor>
    <xdr:from>
      <xdr:col>4</xdr:col>
      <xdr:colOff>244274</xdr:colOff>
      <xdr:row>55</xdr:row>
      <xdr:rowOff>24563</xdr:rowOff>
    </xdr:from>
    <xdr:to>
      <xdr:col>5</xdr:col>
      <xdr:colOff>331904</xdr:colOff>
      <xdr:row>56</xdr:row>
      <xdr:rowOff>146570</xdr:rowOff>
    </xdr:to>
    <xdr:sp macro="" textlink="">
      <xdr:nvSpPr>
        <xdr:cNvPr id="106" name="Right Arrow 35">
          <a:extLst>
            <a:ext uri="{FF2B5EF4-FFF2-40B4-BE49-F238E27FC236}">
              <a16:creationId xmlns:a16="http://schemas.microsoft.com/office/drawing/2014/main" id="{7B05FE28-751A-4DAF-B555-260B287E9B52}"/>
            </a:ext>
          </a:extLst>
        </xdr:cNvPr>
        <xdr:cNvSpPr/>
      </xdr:nvSpPr>
      <xdr:spPr>
        <a:xfrm>
          <a:off x="1798754" y="9915323"/>
          <a:ext cx="476250" cy="282027"/>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10</xdr:col>
      <xdr:colOff>78967</xdr:colOff>
      <xdr:row>57</xdr:row>
      <xdr:rowOff>24844</xdr:rowOff>
    </xdr:from>
    <xdr:to>
      <xdr:col>11</xdr:col>
      <xdr:colOff>166597</xdr:colOff>
      <xdr:row>58</xdr:row>
      <xdr:rowOff>139983</xdr:rowOff>
    </xdr:to>
    <xdr:sp macro="" textlink="">
      <xdr:nvSpPr>
        <xdr:cNvPr id="107" name="Right Arrow 36">
          <a:extLst>
            <a:ext uri="{FF2B5EF4-FFF2-40B4-BE49-F238E27FC236}">
              <a16:creationId xmlns:a16="http://schemas.microsoft.com/office/drawing/2014/main" id="{3C630890-3005-416F-AA3D-D114566E3602}"/>
            </a:ext>
          </a:extLst>
        </xdr:cNvPr>
        <xdr:cNvSpPr/>
      </xdr:nvSpPr>
      <xdr:spPr>
        <a:xfrm>
          <a:off x="3965167" y="10243264"/>
          <a:ext cx="476250" cy="28277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247990</xdr:colOff>
      <xdr:row>47</xdr:row>
      <xdr:rowOff>158270</xdr:rowOff>
    </xdr:from>
    <xdr:to>
      <xdr:col>7</xdr:col>
      <xdr:colOff>156550</xdr:colOff>
      <xdr:row>50</xdr:row>
      <xdr:rowOff>132135</xdr:rowOff>
    </xdr:to>
    <xdr:sp macro="" textlink="">
      <xdr:nvSpPr>
        <xdr:cNvPr id="108" name="Right Arrow 39">
          <a:extLst>
            <a:ext uri="{FF2B5EF4-FFF2-40B4-BE49-F238E27FC236}">
              <a16:creationId xmlns:a16="http://schemas.microsoft.com/office/drawing/2014/main" id="{DD6E2CE2-0931-4FAD-AC82-D57918971524}"/>
            </a:ext>
          </a:extLst>
        </xdr:cNvPr>
        <xdr:cNvSpPr/>
      </xdr:nvSpPr>
      <xdr:spPr>
        <a:xfrm rot="5400000">
          <a:off x="2486097" y="8809143"/>
          <a:ext cx="484405" cy="297180"/>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6</xdr:col>
      <xdr:colOff>326647</xdr:colOff>
      <xdr:row>60</xdr:row>
      <xdr:rowOff>14053</xdr:rowOff>
    </xdr:from>
    <xdr:to>
      <xdr:col>7</xdr:col>
      <xdr:colOff>231079</xdr:colOff>
      <xdr:row>62</xdr:row>
      <xdr:rowOff>115860</xdr:rowOff>
    </xdr:to>
    <xdr:sp macro="" textlink="">
      <xdr:nvSpPr>
        <xdr:cNvPr id="109" name="Right Arrow 41">
          <a:extLst>
            <a:ext uri="{FF2B5EF4-FFF2-40B4-BE49-F238E27FC236}">
              <a16:creationId xmlns:a16="http://schemas.microsoft.com/office/drawing/2014/main" id="{2B5912C8-E6BF-4682-BFB3-326502F72BF2}"/>
            </a:ext>
          </a:extLst>
        </xdr:cNvPr>
        <xdr:cNvSpPr/>
      </xdr:nvSpPr>
      <xdr:spPr>
        <a:xfrm rot="5400000">
          <a:off x="2590159" y="10788361"/>
          <a:ext cx="429467" cy="293052"/>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5</xdr:col>
      <xdr:colOff>117265</xdr:colOff>
      <xdr:row>49</xdr:row>
      <xdr:rowOff>48293</xdr:rowOff>
    </xdr:from>
    <xdr:to>
      <xdr:col>6</xdr:col>
      <xdr:colOff>17184</xdr:colOff>
      <xdr:row>51</xdr:row>
      <xdr:rowOff>30794</xdr:rowOff>
    </xdr:to>
    <xdr:sp macro="" textlink="">
      <xdr:nvSpPr>
        <xdr:cNvPr id="110" name="Right Arrow 44">
          <a:extLst>
            <a:ext uri="{FF2B5EF4-FFF2-40B4-BE49-F238E27FC236}">
              <a16:creationId xmlns:a16="http://schemas.microsoft.com/office/drawing/2014/main" id="{367A4DE4-A6C4-48E4-8BDB-160944B48299}"/>
            </a:ext>
          </a:extLst>
        </xdr:cNvPr>
        <xdr:cNvSpPr/>
      </xdr:nvSpPr>
      <xdr:spPr>
        <a:xfrm rot="2719450">
          <a:off x="2045744" y="8963074"/>
          <a:ext cx="317781" cy="288539"/>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8</xdr:col>
      <xdr:colOff>155891</xdr:colOff>
      <xdr:row>60</xdr:row>
      <xdr:rowOff>704</xdr:rowOff>
    </xdr:from>
    <xdr:to>
      <xdr:col>9</xdr:col>
      <xdr:colOff>64451</xdr:colOff>
      <xdr:row>62</xdr:row>
      <xdr:rowOff>84890</xdr:rowOff>
    </xdr:to>
    <xdr:sp macro="" textlink="">
      <xdr:nvSpPr>
        <xdr:cNvPr id="111" name="Right Arrow 60">
          <a:extLst>
            <a:ext uri="{FF2B5EF4-FFF2-40B4-BE49-F238E27FC236}">
              <a16:creationId xmlns:a16="http://schemas.microsoft.com/office/drawing/2014/main" id="{D2CD711A-3F51-48C5-98E9-BC72D2466D51}"/>
            </a:ext>
          </a:extLst>
        </xdr:cNvPr>
        <xdr:cNvSpPr/>
      </xdr:nvSpPr>
      <xdr:spPr>
        <a:xfrm rot="5400000">
          <a:off x="3207518" y="10764137"/>
          <a:ext cx="411846" cy="297180"/>
        </a:xfrm>
        <a:prstGeom prst="rightArrow">
          <a:avLst/>
        </a:prstGeom>
        <a:solidFill>
          <a:srgbClr val="FFCCFF"/>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900">
            <a:latin typeface="Arial" panose="020B0604020202020204" pitchFamily="34" charset="0"/>
            <a:cs typeface="Arial" panose="020B0604020202020204" pitchFamily="34" charset="0"/>
          </a:endParaRPr>
        </a:p>
      </xdr:txBody>
    </xdr:sp>
    <xdr:clientData/>
  </xdr:twoCellAnchor>
  <xdr:twoCellAnchor>
    <xdr:from>
      <xdr:col>3</xdr:col>
      <xdr:colOff>224155</xdr:colOff>
      <xdr:row>47</xdr:row>
      <xdr:rowOff>72480</xdr:rowOff>
    </xdr:from>
    <xdr:to>
      <xdr:col>6</xdr:col>
      <xdr:colOff>124778</xdr:colOff>
      <xdr:row>49</xdr:row>
      <xdr:rowOff>108902</xdr:rowOff>
    </xdr:to>
    <xdr:sp macro="" textlink="">
      <xdr:nvSpPr>
        <xdr:cNvPr id="112" name="TextBox 111">
          <a:extLst>
            <a:ext uri="{FF2B5EF4-FFF2-40B4-BE49-F238E27FC236}">
              <a16:creationId xmlns:a16="http://schemas.microsoft.com/office/drawing/2014/main" id="{3ECE9231-C3CC-426D-9968-63BC0AC231E4}"/>
            </a:ext>
          </a:extLst>
        </xdr:cNvPr>
        <xdr:cNvSpPr txBox="1"/>
      </xdr:nvSpPr>
      <xdr:spPr>
        <a:xfrm>
          <a:off x="1390015" y="8629740"/>
          <a:ext cx="1066483" cy="379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Power cut-off</a:t>
          </a:r>
        </a:p>
        <a:p>
          <a:r>
            <a:rPr lang="en-US" sz="900">
              <a:latin typeface="Arial" panose="020B0604020202020204" pitchFamily="34" charset="0"/>
              <a:cs typeface="Arial" panose="020B0604020202020204" pitchFamily="34" charset="0"/>
            </a:rPr>
            <a:t>Idle mode</a:t>
          </a:r>
        </a:p>
      </xdr:txBody>
    </xdr:sp>
    <xdr:clientData/>
  </xdr:twoCellAnchor>
  <xdr:twoCellAnchor>
    <xdr:from>
      <xdr:col>2</xdr:col>
      <xdr:colOff>93515</xdr:colOff>
      <xdr:row>55</xdr:row>
      <xdr:rowOff>17791</xdr:rowOff>
    </xdr:from>
    <xdr:to>
      <xdr:col>4</xdr:col>
      <xdr:colOff>360998</xdr:colOff>
      <xdr:row>56</xdr:row>
      <xdr:rowOff>105938</xdr:rowOff>
    </xdr:to>
    <xdr:sp macro="" textlink="">
      <xdr:nvSpPr>
        <xdr:cNvPr id="113" name="TextBox 112">
          <a:extLst>
            <a:ext uri="{FF2B5EF4-FFF2-40B4-BE49-F238E27FC236}">
              <a16:creationId xmlns:a16="http://schemas.microsoft.com/office/drawing/2014/main" id="{C98B051F-AE08-4CEB-B74B-FBBEEBCA0CC2}"/>
            </a:ext>
          </a:extLst>
        </xdr:cNvPr>
        <xdr:cNvSpPr txBox="1"/>
      </xdr:nvSpPr>
      <xdr:spPr>
        <a:xfrm>
          <a:off x="870755" y="9908551"/>
          <a:ext cx="1044723" cy="2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baseline="0">
              <a:latin typeface="Arial" panose="020B0604020202020204" pitchFamily="34" charset="0"/>
              <a:cs typeface="Arial" panose="020B0604020202020204" pitchFamily="34" charset="0"/>
            </a:rPr>
            <a:t>Tester request</a:t>
          </a:r>
          <a:endParaRPr lang="en-US" sz="900">
            <a:latin typeface="Arial" panose="020B0604020202020204" pitchFamily="34" charset="0"/>
            <a:cs typeface="Arial" panose="020B0604020202020204" pitchFamily="34" charset="0"/>
          </a:endParaRPr>
        </a:p>
      </xdr:txBody>
    </xdr:sp>
    <xdr:clientData/>
  </xdr:twoCellAnchor>
  <xdr:twoCellAnchor>
    <xdr:from>
      <xdr:col>7</xdr:col>
      <xdr:colOff>118684</xdr:colOff>
      <xdr:row>48</xdr:row>
      <xdr:rowOff>32392</xdr:rowOff>
    </xdr:from>
    <xdr:to>
      <xdr:col>10</xdr:col>
      <xdr:colOff>184149</xdr:colOff>
      <xdr:row>49</xdr:row>
      <xdr:rowOff>101389</xdr:rowOff>
    </xdr:to>
    <xdr:sp macro="" textlink="">
      <xdr:nvSpPr>
        <xdr:cNvPr id="114" name="TextBox 113">
          <a:extLst>
            <a:ext uri="{FF2B5EF4-FFF2-40B4-BE49-F238E27FC236}">
              <a16:creationId xmlns:a16="http://schemas.microsoft.com/office/drawing/2014/main" id="{8A640973-3E72-4E5D-AB7C-B0CC99EE5BC4}"/>
            </a:ext>
          </a:extLst>
        </xdr:cNvPr>
        <xdr:cNvSpPr txBox="1"/>
      </xdr:nvSpPr>
      <xdr:spPr>
        <a:xfrm>
          <a:off x="2839024" y="8764912"/>
          <a:ext cx="1231325" cy="236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Voltage &gt; 6.8V</a:t>
          </a:r>
          <a:endParaRPr lang="en-US" sz="900" baseline="0">
            <a:latin typeface="Arial" panose="020B0604020202020204" pitchFamily="34" charset="0"/>
            <a:cs typeface="Arial" panose="020B0604020202020204" pitchFamily="34" charset="0"/>
          </a:endParaRPr>
        </a:p>
      </xdr:txBody>
    </xdr:sp>
    <xdr:clientData/>
  </xdr:twoCellAnchor>
  <xdr:twoCellAnchor>
    <xdr:from>
      <xdr:col>11</xdr:col>
      <xdr:colOff>162940</xdr:colOff>
      <xdr:row>57</xdr:row>
      <xdr:rowOff>25538</xdr:rowOff>
    </xdr:from>
    <xdr:to>
      <xdr:col>14</xdr:col>
      <xdr:colOff>347345</xdr:colOff>
      <xdr:row>58</xdr:row>
      <xdr:rowOff>122168</xdr:rowOff>
    </xdr:to>
    <xdr:sp macro="" textlink="">
      <xdr:nvSpPr>
        <xdr:cNvPr id="115" name="TextBox 114">
          <a:extLst>
            <a:ext uri="{FF2B5EF4-FFF2-40B4-BE49-F238E27FC236}">
              <a16:creationId xmlns:a16="http://schemas.microsoft.com/office/drawing/2014/main" id="{EF19F1AF-0791-4D3B-A45A-64F897F64D4A}"/>
            </a:ext>
          </a:extLst>
        </xdr:cNvPr>
        <xdr:cNvSpPr txBox="1"/>
      </xdr:nvSpPr>
      <xdr:spPr>
        <a:xfrm>
          <a:off x="4437760" y="10243958"/>
          <a:ext cx="1350265" cy="264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Configuration change.</a:t>
          </a:r>
          <a:endParaRPr lang="en-US" sz="900" baseline="0">
            <a:latin typeface="Arial" panose="020B0604020202020204" pitchFamily="34" charset="0"/>
            <a:cs typeface="Arial" panose="020B0604020202020204" pitchFamily="34" charset="0"/>
          </a:endParaRPr>
        </a:p>
      </xdr:txBody>
    </xdr:sp>
    <xdr:clientData/>
  </xdr:twoCellAnchor>
  <xdr:twoCellAnchor>
    <xdr:from>
      <xdr:col>9</xdr:col>
      <xdr:colOff>134533</xdr:colOff>
      <xdr:row>60</xdr:row>
      <xdr:rowOff>57071</xdr:rowOff>
    </xdr:from>
    <xdr:to>
      <xdr:col>13</xdr:col>
      <xdr:colOff>364490</xdr:colOff>
      <xdr:row>61</xdr:row>
      <xdr:rowOff>139065</xdr:rowOff>
    </xdr:to>
    <xdr:sp macro="" textlink="">
      <xdr:nvSpPr>
        <xdr:cNvPr id="116" name="TextBox 115">
          <a:extLst>
            <a:ext uri="{FF2B5EF4-FFF2-40B4-BE49-F238E27FC236}">
              <a16:creationId xmlns:a16="http://schemas.microsoft.com/office/drawing/2014/main" id="{47A01C91-6873-4CE1-B5E2-24E78BA70E89}"/>
            </a:ext>
          </a:extLst>
        </xdr:cNvPr>
        <xdr:cNvSpPr txBox="1"/>
      </xdr:nvSpPr>
      <xdr:spPr>
        <a:xfrm>
          <a:off x="3632113" y="10763171"/>
          <a:ext cx="1784437" cy="249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aseline="0">
              <a:solidFill>
                <a:schemeClr val="dk1"/>
              </a:solidFill>
              <a:effectLst/>
              <a:latin typeface="Arial" panose="020B0604020202020204" pitchFamily="34" charset="0"/>
              <a:ea typeface="+mn-ea"/>
              <a:cs typeface="Arial" panose="020B0604020202020204" pitchFamily="34" charset="0"/>
            </a:rPr>
            <a:t>Configuration not changed</a:t>
          </a:r>
        </a:p>
      </xdr:txBody>
    </xdr:sp>
    <xdr:clientData/>
  </xdr:twoCellAnchor>
  <xdr:twoCellAnchor>
    <xdr:from>
      <xdr:col>5</xdr:col>
      <xdr:colOff>131844</xdr:colOff>
      <xdr:row>60</xdr:row>
      <xdr:rowOff>49299</xdr:rowOff>
    </xdr:from>
    <xdr:to>
      <xdr:col>6</xdr:col>
      <xdr:colOff>382905</xdr:colOff>
      <xdr:row>62</xdr:row>
      <xdr:rowOff>111654</xdr:rowOff>
    </xdr:to>
    <xdr:sp macro="" textlink="">
      <xdr:nvSpPr>
        <xdr:cNvPr id="117" name="TextBox 116">
          <a:extLst>
            <a:ext uri="{FF2B5EF4-FFF2-40B4-BE49-F238E27FC236}">
              <a16:creationId xmlns:a16="http://schemas.microsoft.com/office/drawing/2014/main" id="{EC2DB5DC-C73A-40A4-A9D1-889001733535}"/>
            </a:ext>
          </a:extLst>
        </xdr:cNvPr>
        <xdr:cNvSpPr txBox="1"/>
      </xdr:nvSpPr>
      <xdr:spPr>
        <a:xfrm>
          <a:off x="2074944" y="10755399"/>
          <a:ext cx="639681" cy="390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Arial" panose="020B0604020202020204" pitchFamily="34" charset="0"/>
              <a:cs typeface="Arial" panose="020B0604020202020204" pitchFamily="34" charset="0"/>
            </a:rPr>
            <a:t>PSDiag</a:t>
          </a:r>
        </a:p>
        <a:p>
          <a:r>
            <a:rPr lang="en-US" sz="900">
              <a:latin typeface="Arial" panose="020B0604020202020204" pitchFamily="34" charset="0"/>
              <a:cs typeface="Arial" panose="020B0604020202020204" pitchFamily="34" charset="0"/>
            </a:rPr>
            <a:t>CANoe</a:t>
          </a:r>
        </a:p>
      </xdr:txBody>
    </xdr:sp>
    <xdr:clientData/>
  </xdr:twoCellAnchor>
  <xdr:twoCellAnchor>
    <xdr:from>
      <xdr:col>45</xdr:col>
      <xdr:colOff>229941</xdr:colOff>
      <xdr:row>53</xdr:row>
      <xdr:rowOff>33915</xdr:rowOff>
    </xdr:from>
    <xdr:to>
      <xdr:col>45</xdr:col>
      <xdr:colOff>369918</xdr:colOff>
      <xdr:row>54</xdr:row>
      <xdr:rowOff>161071</xdr:rowOff>
    </xdr:to>
    <xdr:sp macro="" textlink="">
      <xdr:nvSpPr>
        <xdr:cNvPr id="118" name="Lightning Bolt 117">
          <a:extLst>
            <a:ext uri="{FF2B5EF4-FFF2-40B4-BE49-F238E27FC236}">
              <a16:creationId xmlns:a16="http://schemas.microsoft.com/office/drawing/2014/main" id="{F6E9EF2F-AC3B-424C-AF24-74D049A0D7E2}"/>
            </a:ext>
          </a:extLst>
        </xdr:cNvPr>
        <xdr:cNvSpPr/>
      </xdr:nvSpPr>
      <xdr:spPr>
        <a:xfrm>
          <a:off x="17734774" y="11643832"/>
          <a:ext cx="139977" cy="307072"/>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45125</xdr:colOff>
      <xdr:row>48</xdr:row>
      <xdr:rowOff>47170</xdr:rowOff>
    </xdr:from>
    <xdr:to>
      <xdr:col>41</xdr:col>
      <xdr:colOff>8658</xdr:colOff>
      <xdr:row>52</xdr:row>
      <xdr:rowOff>43581</xdr:rowOff>
    </xdr:to>
    <xdr:grpSp>
      <xdr:nvGrpSpPr>
        <xdr:cNvPr id="119" name="Group 118">
          <a:extLst>
            <a:ext uri="{FF2B5EF4-FFF2-40B4-BE49-F238E27FC236}">
              <a16:creationId xmlns:a16="http://schemas.microsoft.com/office/drawing/2014/main" id="{0D0E48AC-AECC-49B1-9912-534C51921DDD}"/>
            </a:ext>
          </a:extLst>
        </xdr:cNvPr>
        <xdr:cNvGrpSpPr/>
      </xdr:nvGrpSpPr>
      <xdr:grpSpPr>
        <a:xfrm>
          <a:off x="12073839" y="8886370"/>
          <a:ext cx="3882390" cy="649554"/>
          <a:chOff x="16808145" y="8438858"/>
          <a:chExt cx="3684483" cy="667328"/>
        </a:xfrm>
      </xdr:grpSpPr>
      <xdr:sp macro="" textlink="">
        <xdr:nvSpPr>
          <xdr:cNvPr id="120" name="Oval 119">
            <a:extLst>
              <a:ext uri="{FF2B5EF4-FFF2-40B4-BE49-F238E27FC236}">
                <a16:creationId xmlns:a16="http://schemas.microsoft.com/office/drawing/2014/main" id="{C6AD8266-E64D-7C6D-E649-46FBAA9441E8}"/>
              </a:ext>
            </a:extLst>
          </xdr:cNvPr>
          <xdr:cNvSpPr/>
        </xdr:nvSpPr>
        <xdr:spPr>
          <a:xfrm>
            <a:off x="16808145" y="8484878"/>
            <a:ext cx="680333" cy="621308"/>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sp macro="" textlink="">
        <xdr:nvSpPr>
          <xdr:cNvPr id="121" name="Rectangle 120">
            <a:extLst>
              <a:ext uri="{FF2B5EF4-FFF2-40B4-BE49-F238E27FC236}">
                <a16:creationId xmlns:a16="http://schemas.microsoft.com/office/drawing/2014/main" id="{59C7F677-0FB9-5B4C-F77F-F0C6FAAE2550}"/>
              </a:ext>
            </a:extLst>
          </xdr:cNvPr>
          <xdr:cNvSpPr/>
        </xdr:nvSpPr>
        <xdr:spPr>
          <a:xfrm>
            <a:off x="18253072" y="8438858"/>
            <a:ext cx="2239556" cy="39565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800" b="1">
                <a:solidFill>
                  <a:sysClr val="windowText" lastClr="000000"/>
                </a:solidFill>
                <a:latin typeface="Bosch Office Sans" pitchFamily="2" charset="0"/>
              </a:rPr>
              <a:t>Variation point</a:t>
            </a:r>
          </a:p>
          <a:p>
            <a:pPr algn="l"/>
            <a:r>
              <a:rPr lang="en-US" sz="800" b="0">
                <a:solidFill>
                  <a:sysClr val="windowText" lastClr="000000"/>
                </a:solidFill>
                <a:latin typeface="Bosch Office Sans" pitchFamily="2" charset="0"/>
              </a:rPr>
              <a:t>- Static/Dynamic bit configured/de-configured</a:t>
            </a:r>
          </a:p>
        </xdr:txBody>
      </xdr:sp>
      <xdr:cxnSp macro="">
        <xdr:nvCxnSpPr>
          <xdr:cNvPr id="122" name="Straight Connector 121">
            <a:extLst>
              <a:ext uri="{FF2B5EF4-FFF2-40B4-BE49-F238E27FC236}">
                <a16:creationId xmlns:a16="http://schemas.microsoft.com/office/drawing/2014/main" id="{51D06ACD-AE51-171C-0F89-3FAE453EEE9B}"/>
              </a:ext>
            </a:extLst>
          </xdr:cNvPr>
          <xdr:cNvCxnSpPr>
            <a:stCxn id="121" idx="1"/>
            <a:endCxn id="120" idx="7"/>
          </xdr:cNvCxnSpPr>
        </xdr:nvCxnSpPr>
        <xdr:spPr>
          <a:xfrm flipH="1" flipV="1">
            <a:off x="17388849" y="8575850"/>
            <a:ext cx="864226" cy="60821"/>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41</xdr:col>
      <xdr:colOff>110067</xdr:colOff>
      <xdr:row>52</xdr:row>
      <xdr:rowOff>81362</xdr:rowOff>
    </xdr:from>
    <xdr:to>
      <xdr:col>54</xdr:col>
      <xdr:colOff>1</xdr:colOff>
      <xdr:row>57</xdr:row>
      <xdr:rowOff>4184</xdr:rowOff>
    </xdr:to>
    <xdr:grpSp>
      <xdr:nvGrpSpPr>
        <xdr:cNvPr id="123" name="Group 122">
          <a:extLst>
            <a:ext uri="{FF2B5EF4-FFF2-40B4-BE49-F238E27FC236}">
              <a16:creationId xmlns:a16="http://schemas.microsoft.com/office/drawing/2014/main" id="{9A4CCC9E-323F-4D76-8984-A05F4E77C4D9}"/>
            </a:ext>
          </a:extLst>
        </xdr:cNvPr>
        <xdr:cNvGrpSpPr/>
      </xdr:nvGrpSpPr>
      <xdr:grpSpPr>
        <a:xfrm>
          <a:off x="16057638" y="9573705"/>
          <a:ext cx="4984449" cy="739250"/>
          <a:chOff x="20615261" y="8299978"/>
          <a:chExt cx="4728578" cy="766877"/>
        </a:xfrm>
      </xdr:grpSpPr>
      <xdr:sp macro="" textlink="">
        <xdr:nvSpPr>
          <xdr:cNvPr id="124" name="Rectangle 123">
            <a:extLst>
              <a:ext uri="{FF2B5EF4-FFF2-40B4-BE49-F238E27FC236}">
                <a16:creationId xmlns:a16="http://schemas.microsoft.com/office/drawing/2014/main" id="{CBC55111-FB80-0AF7-3148-C444B505E12F}"/>
              </a:ext>
            </a:extLst>
          </xdr:cNvPr>
          <xdr:cNvSpPr/>
        </xdr:nvSpPr>
        <xdr:spPr>
          <a:xfrm>
            <a:off x="23121073" y="8299978"/>
            <a:ext cx="2222766" cy="39565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800" b="1">
                <a:solidFill>
                  <a:sysClr val="windowText" lastClr="000000"/>
                </a:solidFill>
                <a:latin typeface="Bosch Office Sans" pitchFamily="2" charset="0"/>
              </a:rPr>
              <a:t>Variation point</a:t>
            </a:r>
          </a:p>
          <a:p>
            <a:pPr algn="l"/>
            <a:r>
              <a:rPr lang="en-US" sz="800" b="0">
                <a:solidFill>
                  <a:sysClr val="windowText" lastClr="000000"/>
                </a:solidFill>
                <a:latin typeface="Bosch Office Sans" pitchFamily="2" charset="0"/>
              </a:rPr>
              <a:t>- Crash type, Crash Direction, Crash Severity</a:t>
            </a:r>
          </a:p>
        </xdr:txBody>
      </xdr:sp>
      <xdr:sp macro="" textlink="">
        <xdr:nvSpPr>
          <xdr:cNvPr id="125" name="Oval 124">
            <a:extLst>
              <a:ext uri="{FF2B5EF4-FFF2-40B4-BE49-F238E27FC236}">
                <a16:creationId xmlns:a16="http://schemas.microsoft.com/office/drawing/2014/main" id="{EFBF3A09-DCD9-EF5F-6F96-76851B6385EA}"/>
              </a:ext>
            </a:extLst>
          </xdr:cNvPr>
          <xdr:cNvSpPr/>
        </xdr:nvSpPr>
        <xdr:spPr>
          <a:xfrm>
            <a:off x="20615261" y="8578055"/>
            <a:ext cx="533481" cy="488800"/>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cxnSp macro="">
        <xdr:nvCxnSpPr>
          <xdr:cNvPr id="126" name="Straight Connector 125">
            <a:extLst>
              <a:ext uri="{FF2B5EF4-FFF2-40B4-BE49-F238E27FC236}">
                <a16:creationId xmlns:a16="http://schemas.microsoft.com/office/drawing/2014/main" id="{F49083EB-E59F-1DCA-62A6-F190C3002171}"/>
              </a:ext>
            </a:extLst>
          </xdr:cNvPr>
          <xdr:cNvCxnSpPr>
            <a:stCxn id="124" idx="1"/>
            <a:endCxn id="125" idx="7"/>
          </xdr:cNvCxnSpPr>
        </xdr:nvCxnSpPr>
        <xdr:spPr>
          <a:xfrm flipH="1">
            <a:off x="21070615" y="8497804"/>
            <a:ext cx="2050459" cy="15183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46</xdr:col>
      <xdr:colOff>64841</xdr:colOff>
      <xdr:row>58</xdr:row>
      <xdr:rowOff>918</xdr:rowOff>
    </xdr:from>
    <xdr:to>
      <xdr:col>52</xdr:col>
      <xdr:colOff>11922</xdr:colOff>
      <xdr:row>62</xdr:row>
      <xdr:rowOff>108856</xdr:rowOff>
    </xdr:to>
    <xdr:grpSp>
      <xdr:nvGrpSpPr>
        <xdr:cNvPr id="127" name="Group 126">
          <a:extLst>
            <a:ext uri="{FF2B5EF4-FFF2-40B4-BE49-F238E27FC236}">
              <a16:creationId xmlns:a16="http://schemas.microsoft.com/office/drawing/2014/main" id="{5E5F3F19-5B80-4D05-9533-3AF2411DC251}"/>
            </a:ext>
          </a:extLst>
        </xdr:cNvPr>
        <xdr:cNvGrpSpPr/>
      </xdr:nvGrpSpPr>
      <xdr:grpSpPr>
        <a:xfrm>
          <a:off x="17971841" y="10472975"/>
          <a:ext cx="2298395" cy="761081"/>
          <a:chOff x="16756778" y="8288382"/>
          <a:chExt cx="2150719" cy="800153"/>
        </a:xfrm>
      </xdr:grpSpPr>
      <xdr:sp macro="" textlink="">
        <xdr:nvSpPr>
          <xdr:cNvPr id="128" name="Oval 127">
            <a:extLst>
              <a:ext uri="{FF2B5EF4-FFF2-40B4-BE49-F238E27FC236}">
                <a16:creationId xmlns:a16="http://schemas.microsoft.com/office/drawing/2014/main" id="{5E32B3C6-1F22-B569-F335-DD554B04B63F}"/>
              </a:ext>
            </a:extLst>
          </xdr:cNvPr>
          <xdr:cNvSpPr/>
        </xdr:nvSpPr>
        <xdr:spPr>
          <a:xfrm>
            <a:off x="16756778" y="8657217"/>
            <a:ext cx="611623" cy="431318"/>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sp macro="" textlink="">
        <xdr:nvSpPr>
          <xdr:cNvPr id="129" name="Rectangle 128">
            <a:extLst>
              <a:ext uri="{FF2B5EF4-FFF2-40B4-BE49-F238E27FC236}">
                <a16:creationId xmlns:a16="http://schemas.microsoft.com/office/drawing/2014/main" id="{9D226288-1AD0-920A-3853-F99AC1BDC488}"/>
              </a:ext>
            </a:extLst>
          </xdr:cNvPr>
          <xdr:cNvSpPr/>
        </xdr:nvSpPr>
        <xdr:spPr>
          <a:xfrm>
            <a:off x="17808631" y="8288382"/>
            <a:ext cx="1098866" cy="39565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b="1">
                <a:solidFill>
                  <a:sysClr val="windowText" lastClr="000000"/>
                </a:solidFill>
              </a:rPr>
              <a:t>Variation point</a:t>
            </a:r>
          </a:p>
          <a:p>
            <a:pPr algn="l"/>
            <a:r>
              <a:rPr lang="en-US" sz="900" b="0">
                <a:solidFill>
                  <a:sysClr val="windowText" lastClr="000000"/>
                </a:solidFill>
              </a:rPr>
              <a:t>-</a:t>
            </a:r>
            <a:r>
              <a:rPr lang="en-US" sz="900" b="0" baseline="0">
                <a:solidFill>
                  <a:sysClr val="windowText" lastClr="000000"/>
                </a:solidFill>
              </a:rPr>
              <a:t> Value of signal</a:t>
            </a:r>
            <a:endParaRPr lang="en-US" sz="900" b="0">
              <a:solidFill>
                <a:sysClr val="windowText" lastClr="000000"/>
              </a:solidFill>
            </a:endParaRPr>
          </a:p>
        </xdr:txBody>
      </xdr:sp>
      <xdr:cxnSp macro="">
        <xdr:nvCxnSpPr>
          <xdr:cNvPr id="130" name="Straight Connector 129">
            <a:extLst>
              <a:ext uri="{FF2B5EF4-FFF2-40B4-BE49-F238E27FC236}">
                <a16:creationId xmlns:a16="http://schemas.microsoft.com/office/drawing/2014/main" id="{D1BC2279-89CF-369C-2510-83BA7E1D8F01}"/>
              </a:ext>
            </a:extLst>
          </xdr:cNvPr>
          <xdr:cNvCxnSpPr>
            <a:stCxn id="129" idx="1"/>
            <a:endCxn id="128" idx="7"/>
          </xdr:cNvCxnSpPr>
        </xdr:nvCxnSpPr>
        <xdr:spPr>
          <a:xfrm flipH="1">
            <a:off x="17278831" y="8486209"/>
            <a:ext cx="529800" cy="23417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46</xdr:col>
      <xdr:colOff>252275</xdr:colOff>
      <xdr:row>68</xdr:row>
      <xdr:rowOff>11914</xdr:rowOff>
    </xdr:from>
    <xdr:to>
      <xdr:col>53</xdr:col>
      <xdr:colOff>3</xdr:colOff>
      <xdr:row>72</xdr:row>
      <xdr:rowOff>83015</xdr:rowOff>
    </xdr:to>
    <xdr:grpSp>
      <xdr:nvGrpSpPr>
        <xdr:cNvPr id="131" name="Group 130">
          <a:extLst>
            <a:ext uri="{FF2B5EF4-FFF2-40B4-BE49-F238E27FC236}">
              <a16:creationId xmlns:a16="http://schemas.microsoft.com/office/drawing/2014/main" id="{EB80AFDB-27B2-4C5B-8137-47E8A89F5470}"/>
            </a:ext>
          </a:extLst>
        </xdr:cNvPr>
        <xdr:cNvGrpSpPr/>
      </xdr:nvGrpSpPr>
      <xdr:grpSpPr>
        <a:xfrm>
          <a:off x="18159275" y="12236571"/>
          <a:ext cx="2490928" cy="822215"/>
          <a:chOff x="19664120" y="8983954"/>
          <a:chExt cx="2181176" cy="771991"/>
        </a:xfrm>
      </xdr:grpSpPr>
      <xdr:sp macro="" textlink="">
        <xdr:nvSpPr>
          <xdr:cNvPr id="132" name="Oval 131">
            <a:extLst>
              <a:ext uri="{FF2B5EF4-FFF2-40B4-BE49-F238E27FC236}">
                <a16:creationId xmlns:a16="http://schemas.microsoft.com/office/drawing/2014/main" id="{86C660E5-1A53-E5F6-1AA7-7122717CBF4F}"/>
              </a:ext>
            </a:extLst>
          </xdr:cNvPr>
          <xdr:cNvSpPr/>
        </xdr:nvSpPr>
        <xdr:spPr>
          <a:xfrm>
            <a:off x="19664120" y="9319846"/>
            <a:ext cx="961075" cy="436099"/>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3" name="Rectangle 132">
            <a:extLst>
              <a:ext uri="{FF2B5EF4-FFF2-40B4-BE49-F238E27FC236}">
                <a16:creationId xmlns:a16="http://schemas.microsoft.com/office/drawing/2014/main" id="{6615A426-420D-3ED8-A5BB-1F9128DA9273}"/>
              </a:ext>
            </a:extLst>
          </xdr:cNvPr>
          <xdr:cNvSpPr/>
        </xdr:nvSpPr>
        <xdr:spPr>
          <a:xfrm>
            <a:off x="20824961" y="8983954"/>
            <a:ext cx="1020335" cy="39565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b="1">
                <a:solidFill>
                  <a:sysClr val="windowText" lastClr="000000"/>
                </a:solidFill>
              </a:rPr>
              <a:t>Variation point</a:t>
            </a:r>
          </a:p>
          <a:p>
            <a:pPr algn="l"/>
            <a:r>
              <a:rPr lang="en-US" sz="900" b="0">
                <a:solidFill>
                  <a:sysClr val="windowText" lastClr="000000"/>
                </a:solidFill>
              </a:rPr>
              <a:t>- ECU mode</a:t>
            </a:r>
          </a:p>
        </xdr:txBody>
      </xdr:sp>
      <xdr:cxnSp macro="">
        <xdr:nvCxnSpPr>
          <xdr:cNvPr id="134" name="Straight Connector 133">
            <a:extLst>
              <a:ext uri="{FF2B5EF4-FFF2-40B4-BE49-F238E27FC236}">
                <a16:creationId xmlns:a16="http://schemas.microsoft.com/office/drawing/2014/main" id="{F55BF0DE-81BB-3407-9006-338092D7A32D}"/>
              </a:ext>
            </a:extLst>
          </xdr:cNvPr>
          <xdr:cNvCxnSpPr>
            <a:stCxn id="133" idx="1"/>
            <a:endCxn id="132" idx="0"/>
          </xdr:cNvCxnSpPr>
        </xdr:nvCxnSpPr>
        <xdr:spPr>
          <a:xfrm flipH="1">
            <a:off x="20144658" y="9181780"/>
            <a:ext cx="680303" cy="138065"/>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41</xdr:col>
      <xdr:colOff>258040</xdr:colOff>
      <xdr:row>53</xdr:row>
      <xdr:rowOff>17145</xdr:rowOff>
    </xdr:from>
    <xdr:to>
      <xdr:col>41</xdr:col>
      <xdr:colOff>373772</xdr:colOff>
      <xdr:row>54</xdr:row>
      <xdr:rowOff>150016</xdr:rowOff>
    </xdr:to>
    <xdr:sp macro="" textlink="">
      <xdr:nvSpPr>
        <xdr:cNvPr id="135" name="Lightning Bolt 134">
          <a:extLst>
            <a:ext uri="{FF2B5EF4-FFF2-40B4-BE49-F238E27FC236}">
              <a16:creationId xmlns:a16="http://schemas.microsoft.com/office/drawing/2014/main" id="{4D062612-C167-4FA7-AADC-9C44DA59BBCA}"/>
            </a:ext>
          </a:extLst>
        </xdr:cNvPr>
        <xdr:cNvSpPr/>
      </xdr:nvSpPr>
      <xdr:spPr>
        <a:xfrm>
          <a:off x="16084780" y="11759565"/>
          <a:ext cx="115732" cy="315751"/>
        </a:xfrm>
        <a:prstGeom prst="lightningBol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383135</xdr:colOff>
      <xdr:row>56</xdr:row>
      <xdr:rowOff>7619</xdr:rowOff>
    </xdr:from>
    <xdr:to>
      <xdr:col>42</xdr:col>
      <xdr:colOff>0</xdr:colOff>
      <xdr:row>76</xdr:row>
      <xdr:rowOff>10886</xdr:rowOff>
    </xdr:to>
    <xdr:cxnSp macro="">
      <xdr:nvCxnSpPr>
        <xdr:cNvPr id="136" name="Straight Arrow Connector 135">
          <a:extLst>
            <a:ext uri="{FF2B5EF4-FFF2-40B4-BE49-F238E27FC236}">
              <a16:creationId xmlns:a16="http://schemas.microsoft.com/office/drawing/2014/main" id="{826585C3-F471-4DB4-A6D5-F9E342597F07}"/>
            </a:ext>
          </a:extLst>
        </xdr:cNvPr>
        <xdr:cNvCxnSpPr/>
      </xdr:nvCxnSpPr>
      <xdr:spPr>
        <a:xfrm>
          <a:off x="16330706" y="6865619"/>
          <a:ext cx="8751" cy="3454038"/>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62</xdr:row>
      <xdr:rowOff>0</xdr:rowOff>
    </xdr:from>
    <xdr:to>
      <xdr:col>47</xdr:col>
      <xdr:colOff>0</xdr:colOff>
      <xdr:row>74</xdr:row>
      <xdr:rowOff>16934</xdr:rowOff>
    </xdr:to>
    <xdr:cxnSp macro="">
      <xdr:nvCxnSpPr>
        <xdr:cNvPr id="137" name="Straight Arrow Connector 136">
          <a:extLst>
            <a:ext uri="{FF2B5EF4-FFF2-40B4-BE49-F238E27FC236}">
              <a16:creationId xmlns:a16="http://schemas.microsoft.com/office/drawing/2014/main" id="{5A810B60-0809-48FF-8F2C-0EEBF6CCBC4D}"/>
            </a:ext>
          </a:extLst>
        </xdr:cNvPr>
        <xdr:cNvCxnSpPr/>
      </xdr:nvCxnSpPr>
      <xdr:spPr>
        <a:xfrm>
          <a:off x="18194867" y="8001000"/>
          <a:ext cx="0" cy="2065867"/>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250087</xdr:colOff>
      <xdr:row>85</xdr:row>
      <xdr:rowOff>21466</xdr:rowOff>
    </xdr:from>
    <xdr:to>
      <xdr:col>45</xdr:col>
      <xdr:colOff>380539</xdr:colOff>
      <xdr:row>86</xdr:row>
      <xdr:rowOff>150527</xdr:rowOff>
    </xdr:to>
    <xdr:sp macro="" textlink="">
      <xdr:nvSpPr>
        <xdr:cNvPr id="138" name="Lightning Bolt 137">
          <a:extLst>
            <a:ext uri="{FF2B5EF4-FFF2-40B4-BE49-F238E27FC236}">
              <a16:creationId xmlns:a16="http://schemas.microsoft.com/office/drawing/2014/main" id="{326E4B42-66B1-4C0E-9953-CB38EE721C73}"/>
            </a:ext>
          </a:extLst>
        </xdr:cNvPr>
        <xdr:cNvSpPr/>
      </xdr:nvSpPr>
      <xdr:spPr>
        <a:xfrm>
          <a:off x="17754920" y="16457383"/>
          <a:ext cx="130452" cy="308977"/>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266699</xdr:colOff>
      <xdr:row>85</xdr:row>
      <xdr:rowOff>15240</xdr:rowOff>
    </xdr:from>
    <xdr:to>
      <xdr:col>41</xdr:col>
      <xdr:colOff>382431</xdr:colOff>
      <xdr:row>86</xdr:row>
      <xdr:rowOff>151921</xdr:rowOff>
    </xdr:to>
    <xdr:sp macro="" textlink="">
      <xdr:nvSpPr>
        <xdr:cNvPr id="139" name="Lightning Bolt 138">
          <a:extLst>
            <a:ext uri="{FF2B5EF4-FFF2-40B4-BE49-F238E27FC236}">
              <a16:creationId xmlns:a16="http://schemas.microsoft.com/office/drawing/2014/main" id="{BC7341BE-8E8B-4349-9788-7BD5A972A87D}"/>
            </a:ext>
          </a:extLst>
        </xdr:cNvPr>
        <xdr:cNvSpPr/>
      </xdr:nvSpPr>
      <xdr:spPr>
        <a:xfrm>
          <a:off x="16093439" y="16657320"/>
          <a:ext cx="115732" cy="319561"/>
        </a:xfrm>
        <a:prstGeom prst="lightningBol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8659</xdr:colOff>
      <xdr:row>88</xdr:row>
      <xdr:rowOff>20088</xdr:rowOff>
    </xdr:from>
    <xdr:to>
      <xdr:col>42</xdr:col>
      <xdr:colOff>12700</xdr:colOff>
      <xdr:row>107</xdr:row>
      <xdr:rowOff>155863</xdr:rowOff>
    </xdr:to>
    <xdr:cxnSp macro="">
      <xdr:nvCxnSpPr>
        <xdr:cNvPr id="140" name="Straight Arrow Connector 139">
          <a:extLst>
            <a:ext uri="{FF2B5EF4-FFF2-40B4-BE49-F238E27FC236}">
              <a16:creationId xmlns:a16="http://schemas.microsoft.com/office/drawing/2014/main" id="{64303D07-CD1A-45DA-A038-6F9D0F4AE156}"/>
            </a:ext>
          </a:extLst>
        </xdr:cNvPr>
        <xdr:cNvCxnSpPr/>
      </xdr:nvCxnSpPr>
      <xdr:spPr>
        <a:xfrm flipH="1">
          <a:off x="16224019" y="17210808"/>
          <a:ext cx="4041" cy="3587635"/>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248162</xdr:colOff>
      <xdr:row>117</xdr:row>
      <xdr:rowOff>47443</xdr:rowOff>
    </xdr:from>
    <xdr:to>
      <xdr:col>45</xdr:col>
      <xdr:colOff>378614</xdr:colOff>
      <xdr:row>118</xdr:row>
      <xdr:rowOff>176504</xdr:rowOff>
    </xdr:to>
    <xdr:sp macro="" textlink="">
      <xdr:nvSpPr>
        <xdr:cNvPr id="142" name="Lightning Bolt 141">
          <a:extLst>
            <a:ext uri="{FF2B5EF4-FFF2-40B4-BE49-F238E27FC236}">
              <a16:creationId xmlns:a16="http://schemas.microsoft.com/office/drawing/2014/main" id="{341A19EC-EFDC-4524-9102-124F4DD84B35}"/>
            </a:ext>
          </a:extLst>
        </xdr:cNvPr>
        <xdr:cNvSpPr/>
      </xdr:nvSpPr>
      <xdr:spPr>
        <a:xfrm>
          <a:off x="17670253" y="22517784"/>
          <a:ext cx="130452" cy="310902"/>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266699</xdr:colOff>
      <xdr:row>117</xdr:row>
      <xdr:rowOff>15240</xdr:rowOff>
    </xdr:from>
    <xdr:to>
      <xdr:col>41</xdr:col>
      <xdr:colOff>382431</xdr:colOff>
      <xdr:row>118</xdr:row>
      <xdr:rowOff>151921</xdr:rowOff>
    </xdr:to>
    <xdr:sp macro="" textlink="">
      <xdr:nvSpPr>
        <xdr:cNvPr id="143" name="Lightning Bolt 142">
          <a:extLst>
            <a:ext uri="{FF2B5EF4-FFF2-40B4-BE49-F238E27FC236}">
              <a16:creationId xmlns:a16="http://schemas.microsoft.com/office/drawing/2014/main" id="{ABCEF5BC-A2F2-412B-8BCE-89872EE4B67B}"/>
            </a:ext>
          </a:extLst>
        </xdr:cNvPr>
        <xdr:cNvSpPr/>
      </xdr:nvSpPr>
      <xdr:spPr>
        <a:xfrm>
          <a:off x="16093439" y="22486620"/>
          <a:ext cx="115732" cy="319561"/>
        </a:xfrm>
        <a:prstGeom prst="lightningBol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8659</xdr:colOff>
      <xdr:row>120</xdr:row>
      <xdr:rowOff>20088</xdr:rowOff>
    </xdr:from>
    <xdr:to>
      <xdr:col>42</xdr:col>
      <xdr:colOff>12700</xdr:colOff>
      <xdr:row>139</xdr:row>
      <xdr:rowOff>155863</xdr:rowOff>
    </xdr:to>
    <xdr:cxnSp macro="">
      <xdr:nvCxnSpPr>
        <xdr:cNvPr id="144" name="Straight Arrow Connector 143">
          <a:extLst>
            <a:ext uri="{FF2B5EF4-FFF2-40B4-BE49-F238E27FC236}">
              <a16:creationId xmlns:a16="http://schemas.microsoft.com/office/drawing/2014/main" id="{9803EF11-E1B7-4EC8-A348-19CF3AB2671E}"/>
            </a:ext>
          </a:extLst>
        </xdr:cNvPr>
        <xdr:cNvCxnSpPr/>
      </xdr:nvCxnSpPr>
      <xdr:spPr>
        <a:xfrm flipH="1">
          <a:off x="16224019" y="23040108"/>
          <a:ext cx="4041" cy="3541915"/>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381000</xdr:colOff>
      <xdr:row>56</xdr:row>
      <xdr:rowOff>3108</xdr:rowOff>
    </xdr:from>
    <xdr:to>
      <xdr:col>46</xdr:col>
      <xdr:colOff>2136</xdr:colOff>
      <xdr:row>65</xdr:row>
      <xdr:rowOff>177800</xdr:rowOff>
    </xdr:to>
    <xdr:cxnSp macro="">
      <xdr:nvCxnSpPr>
        <xdr:cNvPr id="158" name="Straight Arrow Connector 157">
          <a:extLst>
            <a:ext uri="{FF2B5EF4-FFF2-40B4-BE49-F238E27FC236}">
              <a16:creationId xmlns:a16="http://schemas.microsoft.com/office/drawing/2014/main" id="{2A3CDB16-8B09-4965-A7E0-9E117590ACC4}"/>
            </a:ext>
          </a:extLst>
        </xdr:cNvPr>
        <xdr:cNvCxnSpPr/>
      </xdr:nvCxnSpPr>
      <xdr:spPr>
        <a:xfrm flipH="1">
          <a:off x="17796933" y="6886508"/>
          <a:ext cx="10603" cy="1808759"/>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88</xdr:row>
      <xdr:rowOff>0</xdr:rowOff>
    </xdr:from>
    <xdr:to>
      <xdr:col>46</xdr:col>
      <xdr:colOff>4782</xdr:colOff>
      <xdr:row>92</xdr:row>
      <xdr:rowOff>168544</xdr:rowOff>
    </xdr:to>
    <xdr:cxnSp macro="">
      <xdr:nvCxnSpPr>
        <xdr:cNvPr id="160" name="Straight Arrow Connector 159">
          <a:extLst>
            <a:ext uri="{FF2B5EF4-FFF2-40B4-BE49-F238E27FC236}">
              <a16:creationId xmlns:a16="http://schemas.microsoft.com/office/drawing/2014/main" id="{8E9B2013-35DE-4DFD-B95B-003C292F3587}"/>
            </a:ext>
          </a:extLst>
        </xdr:cNvPr>
        <xdr:cNvCxnSpPr/>
      </xdr:nvCxnSpPr>
      <xdr:spPr>
        <a:xfrm>
          <a:off x="17896417" y="16975667"/>
          <a:ext cx="4782" cy="888210"/>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381000</xdr:colOff>
      <xdr:row>94</xdr:row>
      <xdr:rowOff>0</xdr:rowOff>
    </xdr:from>
    <xdr:to>
      <xdr:col>47</xdr:col>
      <xdr:colOff>0</xdr:colOff>
      <xdr:row>107</xdr:row>
      <xdr:rowOff>151161</xdr:rowOff>
    </xdr:to>
    <xdr:cxnSp macro="">
      <xdr:nvCxnSpPr>
        <xdr:cNvPr id="161" name="Straight Arrow Connector 160">
          <a:extLst>
            <a:ext uri="{FF2B5EF4-FFF2-40B4-BE49-F238E27FC236}">
              <a16:creationId xmlns:a16="http://schemas.microsoft.com/office/drawing/2014/main" id="{86BCE86B-1705-4E30-9AB4-3D2B4476562D}"/>
            </a:ext>
          </a:extLst>
        </xdr:cNvPr>
        <xdr:cNvCxnSpPr/>
      </xdr:nvCxnSpPr>
      <xdr:spPr>
        <a:xfrm>
          <a:off x="18277417" y="18055167"/>
          <a:ext cx="10583" cy="2468911"/>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120</xdr:row>
      <xdr:rowOff>0</xdr:rowOff>
    </xdr:from>
    <xdr:to>
      <xdr:col>46</xdr:col>
      <xdr:colOff>6687</xdr:colOff>
      <xdr:row>124</xdr:row>
      <xdr:rowOff>172354</xdr:rowOff>
    </xdr:to>
    <xdr:cxnSp macro="">
      <xdr:nvCxnSpPr>
        <xdr:cNvPr id="163" name="Straight Arrow Connector 162">
          <a:extLst>
            <a:ext uri="{FF2B5EF4-FFF2-40B4-BE49-F238E27FC236}">
              <a16:creationId xmlns:a16="http://schemas.microsoft.com/office/drawing/2014/main" id="{3CE3FB4C-3D2C-4598-9048-E8D088BF6E92}"/>
            </a:ext>
          </a:extLst>
        </xdr:cNvPr>
        <xdr:cNvCxnSpPr/>
      </xdr:nvCxnSpPr>
      <xdr:spPr>
        <a:xfrm>
          <a:off x="17811750" y="23015864"/>
          <a:ext cx="6687" cy="899717"/>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126</xdr:row>
      <xdr:rowOff>0</xdr:rowOff>
    </xdr:from>
    <xdr:to>
      <xdr:col>47</xdr:col>
      <xdr:colOff>8659</xdr:colOff>
      <xdr:row>140</xdr:row>
      <xdr:rowOff>3957</xdr:rowOff>
    </xdr:to>
    <xdr:cxnSp macro="">
      <xdr:nvCxnSpPr>
        <xdr:cNvPr id="164" name="Straight Arrow Connector 163">
          <a:extLst>
            <a:ext uri="{FF2B5EF4-FFF2-40B4-BE49-F238E27FC236}">
              <a16:creationId xmlns:a16="http://schemas.microsoft.com/office/drawing/2014/main" id="{983676DB-E048-4C43-ADD3-4C1A4C34659A}"/>
            </a:ext>
          </a:extLst>
        </xdr:cNvPr>
        <xdr:cNvCxnSpPr/>
      </xdr:nvCxnSpPr>
      <xdr:spPr>
        <a:xfrm>
          <a:off x="18201409" y="24106909"/>
          <a:ext cx="8659" cy="2497775"/>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65310</xdr:colOff>
      <xdr:row>63</xdr:row>
      <xdr:rowOff>22695</xdr:rowOff>
    </xdr:from>
    <xdr:to>
      <xdr:col>53</xdr:col>
      <xdr:colOff>22801</xdr:colOff>
      <xdr:row>67</xdr:row>
      <xdr:rowOff>130629</xdr:rowOff>
    </xdr:to>
    <xdr:grpSp>
      <xdr:nvGrpSpPr>
        <xdr:cNvPr id="194" name="Group 193">
          <a:extLst>
            <a:ext uri="{FF2B5EF4-FFF2-40B4-BE49-F238E27FC236}">
              <a16:creationId xmlns:a16="http://schemas.microsoft.com/office/drawing/2014/main" id="{9E1CC1AD-CAA6-492F-9CE6-4C33DC8815A4}"/>
            </a:ext>
          </a:extLst>
        </xdr:cNvPr>
        <xdr:cNvGrpSpPr/>
      </xdr:nvGrpSpPr>
      <xdr:grpSpPr>
        <a:xfrm>
          <a:off x="18364196" y="11332952"/>
          <a:ext cx="2308805" cy="837277"/>
          <a:chOff x="16665672" y="8314679"/>
          <a:chExt cx="2160358" cy="803642"/>
        </a:xfrm>
      </xdr:grpSpPr>
      <xdr:sp macro="" textlink="">
        <xdr:nvSpPr>
          <xdr:cNvPr id="195" name="Oval 194">
            <a:extLst>
              <a:ext uri="{FF2B5EF4-FFF2-40B4-BE49-F238E27FC236}">
                <a16:creationId xmlns:a16="http://schemas.microsoft.com/office/drawing/2014/main" id="{53B20582-6687-EC32-BFB5-5726EA27E0D8}"/>
              </a:ext>
            </a:extLst>
          </xdr:cNvPr>
          <xdr:cNvSpPr/>
        </xdr:nvSpPr>
        <xdr:spPr>
          <a:xfrm>
            <a:off x="16665672" y="8655413"/>
            <a:ext cx="621334" cy="462908"/>
          </a:xfrm>
          <a:prstGeom prst="ellipse">
            <a:avLst/>
          </a:prstGeom>
          <a:noFill/>
          <a:ln w="190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p>
        </xdr:txBody>
      </xdr:sp>
      <xdr:sp macro="" textlink="">
        <xdr:nvSpPr>
          <xdr:cNvPr id="196" name="Rectangle 195">
            <a:extLst>
              <a:ext uri="{FF2B5EF4-FFF2-40B4-BE49-F238E27FC236}">
                <a16:creationId xmlns:a16="http://schemas.microsoft.com/office/drawing/2014/main" id="{32D93F1D-2ED2-F622-A837-5318F6B3E518}"/>
              </a:ext>
            </a:extLst>
          </xdr:cNvPr>
          <xdr:cNvSpPr/>
        </xdr:nvSpPr>
        <xdr:spPr>
          <a:xfrm>
            <a:off x="17727164" y="8314679"/>
            <a:ext cx="1098866" cy="39565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b="1">
                <a:solidFill>
                  <a:sysClr val="windowText" lastClr="000000"/>
                </a:solidFill>
              </a:rPr>
              <a:t>Variation point</a:t>
            </a:r>
          </a:p>
          <a:p>
            <a:pPr algn="l"/>
            <a:r>
              <a:rPr lang="en-US" sz="900" b="0">
                <a:solidFill>
                  <a:sysClr val="windowText" lastClr="000000"/>
                </a:solidFill>
              </a:rPr>
              <a:t>-</a:t>
            </a:r>
            <a:r>
              <a:rPr lang="en-US" sz="900" b="0" baseline="0">
                <a:solidFill>
                  <a:sysClr val="windowText" lastClr="000000"/>
                </a:solidFill>
              </a:rPr>
              <a:t> Value of signal</a:t>
            </a:r>
            <a:endParaRPr lang="en-US" sz="900" b="0">
              <a:solidFill>
                <a:sysClr val="windowText" lastClr="000000"/>
              </a:solidFill>
            </a:endParaRPr>
          </a:p>
        </xdr:txBody>
      </xdr:sp>
      <xdr:cxnSp macro="">
        <xdr:nvCxnSpPr>
          <xdr:cNvPr id="197" name="Straight Connector 196">
            <a:extLst>
              <a:ext uri="{FF2B5EF4-FFF2-40B4-BE49-F238E27FC236}">
                <a16:creationId xmlns:a16="http://schemas.microsoft.com/office/drawing/2014/main" id="{5919FB66-5741-438F-7F4C-C4C37A7F2262}"/>
              </a:ext>
            </a:extLst>
          </xdr:cNvPr>
          <xdr:cNvCxnSpPr>
            <a:stCxn id="196" idx="1"/>
            <a:endCxn id="195" idx="7"/>
          </xdr:cNvCxnSpPr>
        </xdr:nvCxnSpPr>
        <xdr:spPr>
          <a:xfrm flipH="1">
            <a:off x="17196013" y="8512506"/>
            <a:ext cx="531150" cy="210699"/>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47</xdr:col>
      <xdr:colOff>381000</xdr:colOff>
      <xdr:row>67</xdr:row>
      <xdr:rowOff>16933</xdr:rowOff>
    </xdr:from>
    <xdr:to>
      <xdr:col>48</xdr:col>
      <xdr:colOff>0</xdr:colOff>
      <xdr:row>76</xdr:row>
      <xdr:rowOff>8467</xdr:rowOff>
    </xdr:to>
    <xdr:cxnSp macro="">
      <xdr:nvCxnSpPr>
        <xdr:cNvPr id="203" name="Straight Arrow Connector 202">
          <a:extLst>
            <a:ext uri="{FF2B5EF4-FFF2-40B4-BE49-F238E27FC236}">
              <a16:creationId xmlns:a16="http://schemas.microsoft.com/office/drawing/2014/main" id="{30250951-77CB-4162-90B4-3734DC94191C}"/>
            </a:ext>
          </a:extLst>
        </xdr:cNvPr>
        <xdr:cNvCxnSpPr/>
      </xdr:nvCxnSpPr>
      <xdr:spPr>
        <a:xfrm flipH="1">
          <a:off x="18575867" y="8898466"/>
          <a:ext cx="8466" cy="1490134"/>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217716</xdr:colOff>
      <xdr:row>3</xdr:row>
      <xdr:rowOff>185057</xdr:rowOff>
    </xdr:from>
    <xdr:to>
      <xdr:col>27</xdr:col>
      <xdr:colOff>195944</xdr:colOff>
      <xdr:row>42</xdr:row>
      <xdr:rowOff>168844</xdr:rowOff>
    </xdr:to>
    <xdr:pic>
      <xdr:nvPicPr>
        <xdr:cNvPr id="257" name="Picture 256">
          <a:extLst>
            <a:ext uri="{FF2B5EF4-FFF2-40B4-BE49-F238E27FC236}">
              <a16:creationId xmlns:a16="http://schemas.microsoft.com/office/drawing/2014/main" id="{CBD244AA-3459-6D42-317C-AF4003F9C835}"/>
            </a:ext>
          </a:extLst>
        </xdr:cNvPr>
        <xdr:cNvPicPr>
          <a:picLocks noChangeAspect="1"/>
        </xdr:cNvPicPr>
      </xdr:nvPicPr>
      <xdr:blipFill>
        <a:blip xmlns:r="http://schemas.openxmlformats.org/officeDocument/2006/relationships" r:embed="rId1"/>
        <a:stretch>
          <a:fillRect/>
        </a:stretch>
      </xdr:blipFill>
      <xdr:spPr>
        <a:xfrm>
          <a:off x="1393373" y="707571"/>
          <a:ext cx="9263742" cy="7244559"/>
        </a:xfrm>
        <a:prstGeom prst="rect">
          <a:avLst/>
        </a:prstGeom>
      </xdr:spPr>
    </xdr:pic>
    <xdr:clientData/>
  </xdr:twoCellAnchor>
  <xdr:twoCellAnchor>
    <xdr:from>
      <xdr:col>38</xdr:col>
      <xdr:colOff>255962</xdr:colOff>
      <xdr:row>8</xdr:row>
      <xdr:rowOff>13682</xdr:rowOff>
    </xdr:from>
    <xdr:to>
      <xdr:col>38</xdr:col>
      <xdr:colOff>371694</xdr:colOff>
      <xdr:row>9</xdr:row>
      <xdr:rowOff>150363</xdr:rowOff>
    </xdr:to>
    <xdr:sp macro="" textlink="">
      <xdr:nvSpPr>
        <xdr:cNvPr id="294" name="Lightning Bolt 293">
          <a:extLst>
            <a:ext uri="{FF2B5EF4-FFF2-40B4-BE49-F238E27FC236}">
              <a16:creationId xmlns:a16="http://schemas.microsoft.com/office/drawing/2014/main" id="{0D2E22CC-6752-429A-A0C8-877CAA6CA8B5}"/>
            </a:ext>
          </a:extLst>
        </xdr:cNvPr>
        <xdr:cNvSpPr/>
      </xdr:nvSpPr>
      <xdr:spPr>
        <a:xfrm>
          <a:off x="3913562" y="562322"/>
          <a:ext cx="115732" cy="319561"/>
        </a:xfrm>
        <a:prstGeom prst="lightningBol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237752</xdr:colOff>
      <xdr:row>8</xdr:row>
      <xdr:rowOff>7097</xdr:rowOff>
    </xdr:from>
    <xdr:to>
      <xdr:col>41</xdr:col>
      <xdr:colOff>372014</xdr:colOff>
      <xdr:row>9</xdr:row>
      <xdr:rowOff>139968</xdr:rowOff>
    </xdr:to>
    <xdr:sp macro="" textlink="">
      <xdr:nvSpPr>
        <xdr:cNvPr id="295" name="Lightning Bolt 294">
          <a:extLst>
            <a:ext uri="{FF2B5EF4-FFF2-40B4-BE49-F238E27FC236}">
              <a16:creationId xmlns:a16="http://schemas.microsoft.com/office/drawing/2014/main" id="{C2CC30E2-42E5-49E7-A788-CB6F93685E9B}"/>
            </a:ext>
          </a:extLst>
        </xdr:cNvPr>
        <xdr:cNvSpPr/>
      </xdr:nvSpPr>
      <xdr:spPr>
        <a:xfrm>
          <a:off x="5724152" y="555737"/>
          <a:ext cx="134262" cy="31575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381000</xdr:colOff>
      <xdr:row>11</xdr:row>
      <xdr:rowOff>9882</xdr:rowOff>
    </xdr:from>
    <xdr:to>
      <xdr:col>41</xdr:col>
      <xdr:colOff>383652</xdr:colOff>
      <xdr:row>17</xdr:row>
      <xdr:rowOff>173182</xdr:rowOff>
    </xdr:to>
    <xdr:cxnSp macro="">
      <xdr:nvCxnSpPr>
        <xdr:cNvPr id="296" name="Straight Arrow Connector 295">
          <a:extLst>
            <a:ext uri="{FF2B5EF4-FFF2-40B4-BE49-F238E27FC236}">
              <a16:creationId xmlns:a16="http://schemas.microsoft.com/office/drawing/2014/main" id="{11E0C750-2C6A-41A3-BE1C-5A3BB3D09A7C}"/>
            </a:ext>
          </a:extLst>
        </xdr:cNvPr>
        <xdr:cNvCxnSpPr/>
      </xdr:nvCxnSpPr>
      <xdr:spPr>
        <a:xfrm flipH="1">
          <a:off x="5867400" y="1107162"/>
          <a:ext cx="2652" cy="1260580"/>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381816</xdr:colOff>
      <xdr:row>5</xdr:row>
      <xdr:rowOff>188051</xdr:rowOff>
    </xdr:from>
    <xdr:to>
      <xdr:col>43</xdr:col>
      <xdr:colOff>0</xdr:colOff>
      <xdr:row>6</xdr:row>
      <xdr:rowOff>0</xdr:rowOff>
    </xdr:to>
    <xdr:cxnSp macro="">
      <xdr:nvCxnSpPr>
        <xdr:cNvPr id="297" name="Straight Arrow Connector 296">
          <a:extLst>
            <a:ext uri="{FF2B5EF4-FFF2-40B4-BE49-F238E27FC236}">
              <a16:creationId xmlns:a16="http://schemas.microsoft.com/office/drawing/2014/main" id="{276DE68F-6C4F-48CB-BFAF-EC6F7808E839}"/>
            </a:ext>
          </a:extLst>
        </xdr:cNvPr>
        <xdr:cNvCxnSpPr/>
      </xdr:nvCxnSpPr>
      <xdr:spPr>
        <a:xfrm>
          <a:off x="3429816" y="180431"/>
          <a:ext cx="3275784" cy="2449"/>
        </a:xfrm>
        <a:prstGeom prst="straightConnector1">
          <a:avLst/>
        </a:prstGeom>
        <a:ln w="12700">
          <a:solidFill>
            <a:srgbClr val="0070C0"/>
          </a:solidFill>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387443</xdr:colOff>
      <xdr:row>5</xdr:row>
      <xdr:rowOff>180135</xdr:rowOff>
    </xdr:from>
    <xdr:to>
      <xdr:col>46</xdr:col>
      <xdr:colOff>375602</xdr:colOff>
      <xdr:row>5</xdr:row>
      <xdr:rowOff>185738</xdr:rowOff>
    </xdr:to>
    <xdr:cxnSp macro="">
      <xdr:nvCxnSpPr>
        <xdr:cNvPr id="298" name="Straight Arrow Connector 297">
          <a:extLst>
            <a:ext uri="{FF2B5EF4-FFF2-40B4-BE49-F238E27FC236}">
              <a16:creationId xmlns:a16="http://schemas.microsoft.com/office/drawing/2014/main" id="{361C8C51-D8E5-404C-A98B-5C621A942288}"/>
            </a:ext>
          </a:extLst>
        </xdr:cNvPr>
        <xdr:cNvCxnSpPr/>
      </xdr:nvCxnSpPr>
      <xdr:spPr>
        <a:xfrm>
          <a:off x="6483443" y="180135"/>
          <a:ext cx="2426559" cy="5603"/>
        </a:xfrm>
        <a:prstGeom prst="straightConnector1">
          <a:avLst/>
        </a:prstGeom>
        <a:ln w="12700">
          <a:solidFill>
            <a:schemeClr val="accent2"/>
          </a:solidFill>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38</xdr:col>
      <xdr:colOff>381000</xdr:colOff>
      <xdr:row>11</xdr:row>
      <xdr:rowOff>10160</xdr:rowOff>
    </xdr:from>
    <xdr:to>
      <xdr:col>39</xdr:col>
      <xdr:colOff>5080</xdr:colOff>
      <xdr:row>24</xdr:row>
      <xdr:rowOff>159328</xdr:rowOff>
    </xdr:to>
    <xdr:cxnSp macro="">
      <xdr:nvCxnSpPr>
        <xdr:cNvPr id="299" name="Straight Arrow Connector 298">
          <a:extLst>
            <a:ext uri="{FF2B5EF4-FFF2-40B4-BE49-F238E27FC236}">
              <a16:creationId xmlns:a16="http://schemas.microsoft.com/office/drawing/2014/main" id="{B08BADEB-CC96-4732-A704-80DACBC2D36C}"/>
            </a:ext>
          </a:extLst>
        </xdr:cNvPr>
        <xdr:cNvCxnSpPr/>
      </xdr:nvCxnSpPr>
      <xdr:spPr>
        <a:xfrm flipH="1">
          <a:off x="15018327" y="2019069"/>
          <a:ext cx="12008" cy="2490586"/>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385763</xdr:colOff>
      <xdr:row>14</xdr:row>
      <xdr:rowOff>179313</xdr:rowOff>
    </xdr:from>
    <xdr:to>
      <xdr:col>43</xdr:col>
      <xdr:colOff>0</xdr:colOff>
      <xdr:row>21</xdr:row>
      <xdr:rowOff>173182</xdr:rowOff>
    </xdr:to>
    <xdr:cxnSp macro="">
      <xdr:nvCxnSpPr>
        <xdr:cNvPr id="300" name="Straight Arrow Connector 299">
          <a:extLst>
            <a:ext uri="{FF2B5EF4-FFF2-40B4-BE49-F238E27FC236}">
              <a16:creationId xmlns:a16="http://schemas.microsoft.com/office/drawing/2014/main" id="{16B9786B-36D1-43AE-8F82-3EDF49609B78}"/>
            </a:ext>
          </a:extLst>
        </xdr:cNvPr>
        <xdr:cNvCxnSpPr/>
      </xdr:nvCxnSpPr>
      <xdr:spPr>
        <a:xfrm>
          <a:off x="6481763" y="1825233"/>
          <a:ext cx="223837" cy="1274029"/>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6350</xdr:colOff>
      <xdr:row>12</xdr:row>
      <xdr:rowOff>177800</xdr:rowOff>
    </xdr:from>
    <xdr:to>
      <xdr:col>42</xdr:col>
      <xdr:colOff>382270</xdr:colOff>
      <xdr:row>13</xdr:row>
      <xdr:rowOff>0</xdr:rowOff>
    </xdr:to>
    <xdr:cxnSp macro="">
      <xdr:nvCxnSpPr>
        <xdr:cNvPr id="301" name="Straight Arrow Connector 300">
          <a:extLst>
            <a:ext uri="{FF2B5EF4-FFF2-40B4-BE49-F238E27FC236}">
              <a16:creationId xmlns:a16="http://schemas.microsoft.com/office/drawing/2014/main" id="{A9B91B3E-2514-4B2D-B809-FCAD26B6F4AE}"/>
            </a:ext>
          </a:extLst>
        </xdr:cNvPr>
        <xdr:cNvCxnSpPr/>
      </xdr:nvCxnSpPr>
      <xdr:spPr>
        <a:xfrm>
          <a:off x="6102350" y="1457960"/>
          <a:ext cx="375920" cy="5080"/>
        </a:xfrm>
        <a:prstGeom prst="straightConnector1">
          <a:avLst/>
        </a:prstGeom>
        <a:ln w="3175">
          <a:solidFill>
            <a:sysClr val="windowText" lastClr="000000"/>
          </a:solidFill>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46</xdr:col>
      <xdr:colOff>381816</xdr:colOff>
      <xdr:row>5</xdr:row>
      <xdr:rowOff>188051</xdr:rowOff>
    </xdr:from>
    <xdr:to>
      <xdr:col>53</xdr:col>
      <xdr:colOff>0</xdr:colOff>
      <xdr:row>6</xdr:row>
      <xdr:rowOff>0</xdr:rowOff>
    </xdr:to>
    <xdr:cxnSp macro="">
      <xdr:nvCxnSpPr>
        <xdr:cNvPr id="302" name="Straight Arrow Connector 301">
          <a:extLst>
            <a:ext uri="{FF2B5EF4-FFF2-40B4-BE49-F238E27FC236}">
              <a16:creationId xmlns:a16="http://schemas.microsoft.com/office/drawing/2014/main" id="{58C6C319-A9F5-4B61-BA99-EA8A8CCA80F6}"/>
            </a:ext>
          </a:extLst>
        </xdr:cNvPr>
        <xdr:cNvCxnSpPr/>
      </xdr:nvCxnSpPr>
      <xdr:spPr>
        <a:xfrm>
          <a:off x="8916216" y="180431"/>
          <a:ext cx="3885384" cy="2449"/>
        </a:xfrm>
        <a:prstGeom prst="straightConnector1">
          <a:avLst/>
        </a:prstGeom>
        <a:ln w="12700">
          <a:solidFill>
            <a:srgbClr val="0070C0"/>
          </a:solidFill>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380999</xdr:colOff>
      <xdr:row>19</xdr:row>
      <xdr:rowOff>6927</xdr:rowOff>
    </xdr:from>
    <xdr:to>
      <xdr:col>44</xdr:col>
      <xdr:colOff>0</xdr:colOff>
      <xdr:row>24</xdr:row>
      <xdr:rowOff>166255</xdr:rowOff>
    </xdr:to>
    <xdr:cxnSp macro="">
      <xdr:nvCxnSpPr>
        <xdr:cNvPr id="303" name="Straight Arrow Connector 302">
          <a:extLst>
            <a:ext uri="{FF2B5EF4-FFF2-40B4-BE49-F238E27FC236}">
              <a16:creationId xmlns:a16="http://schemas.microsoft.com/office/drawing/2014/main" id="{AF6D3F4F-AB4F-4263-A0B4-1697A3AB5DA2}"/>
            </a:ext>
          </a:extLst>
        </xdr:cNvPr>
        <xdr:cNvCxnSpPr/>
      </xdr:nvCxnSpPr>
      <xdr:spPr>
        <a:xfrm>
          <a:off x="16957963" y="3456709"/>
          <a:ext cx="6928" cy="1059873"/>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6350</xdr:colOff>
      <xdr:row>16</xdr:row>
      <xdr:rowOff>177800</xdr:rowOff>
    </xdr:from>
    <xdr:to>
      <xdr:col>44</xdr:col>
      <xdr:colOff>0</xdr:colOff>
      <xdr:row>17</xdr:row>
      <xdr:rowOff>0</xdr:rowOff>
    </xdr:to>
    <xdr:cxnSp macro="">
      <xdr:nvCxnSpPr>
        <xdr:cNvPr id="304" name="Straight Arrow Connector 303">
          <a:extLst>
            <a:ext uri="{FF2B5EF4-FFF2-40B4-BE49-F238E27FC236}">
              <a16:creationId xmlns:a16="http://schemas.microsoft.com/office/drawing/2014/main" id="{255597EB-3FBD-4DAD-AC0E-A4C759699203}"/>
            </a:ext>
          </a:extLst>
        </xdr:cNvPr>
        <xdr:cNvCxnSpPr/>
      </xdr:nvCxnSpPr>
      <xdr:spPr>
        <a:xfrm>
          <a:off x="6102350" y="2189480"/>
          <a:ext cx="1212850" cy="5080"/>
        </a:xfrm>
        <a:prstGeom prst="straightConnector1">
          <a:avLst/>
        </a:prstGeom>
        <a:ln w="3175">
          <a:solidFill>
            <a:sysClr val="windowText" lastClr="000000"/>
          </a:solidFill>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1114440</xdr:colOff>
      <xdr:row>38</xdr:row>
      <xdr:rowOff>120078</xdr:rowOff>
    </xdr:from>
    <xdr:to>
      <xdr:col>4</xdr:col>
      <xdr:colOff>1114766</xdr:colOff>
      <xdr:row>39</xdr:row>
      <xdr:rowOff>81660</xdr:rowOff>
    </xdr:to>
    <xdr:cxnSp macro="">
      <xdr:nvCxnSpPr>
        <xdr:cNvPr id="10" name="Straight Arrow Connector 9">
          <a:extLst>
            <a:ext uri="{FF2B5EF4-FFF2-40B4-BE49-F238E27FC236}">
              <a16:creationId xmlns:a16="http://schemas.microsoft.com/office/drawing/2014/main" id="{BC5A44C7-CE4D-49DA-B651-B8B8EC5B443D}"/>
            </a:ext>
          </a:extLst>
        </xdr:cNvPr>
        <xdr:cNvCxnSpPr>
          <a:stCxn id="6" idx="4"/>
          <a:endCxn id="4" idx="0"/>
        </xdr:cNvCxnSpPr>
      </xdr:nvCxnSpPr>
      <xdr:spPr>
        <a:xfrm>
          <a:off x="5697326" y="6324935"/>
          <a:ext cx="326" cy="1248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1361</xdr:colOff>
      <xdr:row>34</xdr:row>
      <xdr:rowOff>81643</xdr:rowOff>
    </xdr:from>
    <xdr:to>
      <xdr:col>7</xdr:col>
      <xdr:colOff>21772</xdr:colOff>
      <xdr:row>57</xdr:row>
      <xdr:rowOff>72118</xdr:rowOff>
    </xdr:to>
    <xdr:grpSp>
      <xdr:nvGrpSpPr>
        <xdr:cNvPr id="61" name="Group 60">
          <a:extLst>
            <a:ext uri="{FF2B5EF4-FFF2-40B4-BE49-F238E27FC236}">
              <a16:creationId xmlns:a16="http://schemas.microsoft.com/office/drawing/2014/main" id="{31C77BD8-EB2D-4C7E-BE6E-2CAFDD1E410D}"/>
            </a:ext>
          </a:extLst>
        </xdr:cNvPr>
        <xdr:cNvGrpSpPr/>
      </xdr:nvGrpSpPr>
      <xdr:grpSpPr>
        <a:xfrm>
          <a:off x="621847" y="5633357"/>
          <a:ext cx="14073868" cy="3746047"/>
          <a:chOff x="461895" y="8972550"/>
          <a:chExt cx="10776639" cy="3714750"/>
        </a:xfrm>
      </xdr:grpSpPr>
      <xdr:cxnSp macro="">
        <xdr:nvCxnSpPr>
          <xdr:cNvPr id="8" name="Straight Arrow Connector 7">
            <a:extLst>
              <a:ext uri="{FF2B5EF4-FFF2-40B4-BE49-F238E27FC236}">
                <a16:creationId xmlns:a16="http://schemas.microsoft.com/office/drawing/2014/main" id="{68FCBB34-8E03-4C35-BE0F-E373F68844D4}"/>
              </a:ext>
            </a:extLst>
          </xdr:cNvPr>
          <xdr:cNvCxnSpPr>
            <a:stCxn id="6" idx="2"/>
            <a:endCxn id="3" idx="0"/>
          </xdr:cNvCxnSpPr>
        </xdr:nvCxnSpPr>
        <xdr:spPr>
          <a:xfrm flipH="1">
            <a:off x="1290638" y="9315450"/>
            <a:ext cx="3586162" cy="466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Straight Arrow Connector 11">
            <a:extLst>
              <a:ext uri="{FF2B5EF4-FFF2-40B4-BE49-F238E27FC236}">
                <a16:creationId xmlns:a16="http://schemas.microsoft.com/office/drawing/2014/main" id="{42688B34-4A9D-4BA0-9DB9-53BF81157418}"/>
              </a:ext>
            </a:extLst>
          </xdr:cNvPr>
          <xdr:cNvCxnSpPr>
            <a:stCxn id="6" idx="6"/>
            <a:endCxn id="5" idx="0"/>
          </xdr:cNvCxnSpPr>
        </xdr:nvCxnSpPr>
        <xdr:spPr>
          <a:xfrm>
            <a:off x="6067425" y="9315450"/>
            <a:ext cx="4014788" cy="466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a:extLst>
              <a:ext uri="{FF2B5EF4-FFF2-40B4-BE49-F238E27FC236}">
                <a16:creationId xmlns:a16="http://schemas.microsoft.com/office/drawing/2014/main" id="{0359B606-C2F5-4F72-9148-ABC1AC5BA51D}"/>
              </a:ext>
            </a:extLst>
          </xdr:cNvPr>
          <xdr:cNvCxnSpPr>
            <a:stCxn id="3" idx="4"/>
            <a:endCxn id="20" idx="0"/>
          </xdr:cNvCxnSpPr>
        </xdr:nvCxnSpPr>
        <xdr:spPr>
          <a:xfrm>
            <a:off x="1290638" y="10467975"/>
            <a:ext cx="4695"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Straight Arrow Connector 14">
            <a:extLst>
              <a:ext uri="{FF2B5EF4-FFF2-40B4-BE49-F238E27FC236}">
                <a16:creationId xmlns:a16="http://schemas.microsoft.com/office/drawing/2014/main" id="{4F02D371-906C-4D79-ACE3-B52238487305}"/>
              </a:ext>
            </a:extLst>
          </xdr:cNvPr>
          <xdr:cNvCxnSpPr>
            <a:stCxn id="4" idx="6"/>
            <a:endCxn id="5" idx="2"/>
          </xdr:cNvCxnSpPr>
        </xdr:nvCxnSpPr>
        <xdr:spPr>
          <a:xfrm>
            <a:off x="6067747" y="10125075"/>
            <a:ext cx="3047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Arrow Connector 24">
            <a:extLst>
              <a:ext uri="{FF2B5EF4-FFF2-40B4-BE49-F238E27FC236}">
                <a16:creationId xmlns:a16="http://schemas.microsoft.com/office/drawing/2014/main" id="{D6E63AC6-6F39-4205-801A-CEF46AD9313A}"/>
              </a:ext>
            </a:extLst>
          </xdr:cNvPr>
          <xdr:cNvCxnSpPr>
            <a:cxnSpLocks/>
            <a:stCxn id="5" idx="4"/>
            <a:endCxn id="24" idx="0"/>
          </xdr:cNvCxnSpPr>
        </xdr:nvCxnSpPr>
        <xdr:spPr>
          <a:xfrm flipH="1">
            <a:off x="10078964" y="10467975"/>
            <a:ext cx="3248" cy="238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 name="Straight Arrow Connector 28">
            <a:extLst>
              <a:ext uri="{FF2B5EF4-FFF2-40B4-BE49-F238E27FC236}">
                <a16:creationId xmlns:a16="http://schemas.microsoft.com/office/drawing/2014/main" id="{E63D7B76-7028-419F-A72E-F1C3DBEE8609}"/>
              </a:ext>
            </a:extLst>
          </xdr:cNvPr>
          <xdr:cNvCxnSpPr>
            <a:stCxn id="3" idx="6"/>
            <a:endCxn id="4" idx="2"/>
          </xdr:cNvCxnSpPr>
        </xdr:nvCxnSpPr>
        <xdr:spPr>
          <a:xfrm>
            <a:off x="1885950" y="10125075"/>
            <a:ext cx="2991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Straight Arrow Connector 33">
            <a:extLst>
              <a:ext uri="{FF2B5EF4-FFF2-40B4-BE49-F238E27FC236}">
                <a16:creationId xmlns:a16="http://schemas.microsoft.com/office/drawing/2014/main" id="{62C4EF26-8ADB-4A1C-B2F6-94EA71175C75}"/>
              </a:ext>
            </a:extLst>
          </xdr:cNvPr>
          <xdr:cNvCxnSpPr>
            <a:stCxn id="4" idx="4"/>
            <a:endCxn id="49" idx="0"/>
          </xdr:cNvCxnSpPr>
        </xdr:nvCxnSpPr>
        <xdr:spPr>
          <a:xfrm>
            <a:off x="5472435" y="10467975"/>
            <a:ext cx="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nvGrpSpPr>
          <xdr:cNvPr id="56" name="Group 55">
            <a:extLst>
              <a:ext uri="{FF2B5EF4-FFF2-40B4-BE49-F238E27FC236}">
                <a16:creationId xmlns:a16="http://schemas.microsoft.com/office/drawing/2014/main" id="{72A14A0A-80C2-4856-8B8F-124D5A75AC92}"/>
              </a:ext>
            </a:extLst>
          </xdr:cNvPr>
          <xdr:cNvGrpSpPr/>
        </xdr:nvGrpSpPr>
        <xdr:grpSpPr>
          <a:xfrm>
            <a:off x="461895" y="8972550"/>
            <a:ext cx="10776639" cy="3714750"/>
            <a:chOff x="461895" y="8972550"/>
            <a:chExt cx="10776639" cy="3714750"/>
          </a:xfrm>
        </xdr:grpSpPr>
        <xdr:sp macro="" textlink="">
          <xdr:nvSpPr>
            <xdr:cNvPr id="3" name="Oval 2">
              <a:extLst>
                <a:ext uri="{FF2B5EF4-FFF2-40B4-BE49-F238E27FC236}">
                  <a16:creationId xmlns:a16="http://schemas.microsoft.com/office/drawing/2014/main" id="{0865AE7B-5C5F-424E-88DA-44E05399E0B0}"/>
                </a:ext>
              </a:extLst>
            </xdr:cNvPr>
            <xdr:cNvSpPr/>
          </xdr:nvSpPr>
          <xdr:spPr>
            <a:xfrm>
              <a:off x="695325" y="9782175"/>
              <a:ext cx="119062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Input</a:t>
              </a:r>
            </a:p>
          </xdr:txBody>
        </xdr:sp>
        <xdr:sp macro="" textlink="">
          <xdr:nvSpPr>
            <xdr:cNvPr id="4" name="Oval 3">
              <a:extLst>
                <a:ext uri="{FF2B5EF4-FFF2-40B4-BE49-F238E27FC236}">
                  <a16:creationId xmlns:a16="http://schemas.microsoft.com/office/drawing/2014/main" id="{38D22751-15CA-4A62-8589-850072647C3C}"/>
                </a:ext>
              </a:extLst>
            </xdr:cNvPr>
            <xdr:cNvSpPr/>
          </xdr:nvSpPr>
          <xdr:spPr>
            <a:xfrm>
              <a:off x="4877122" y="9782175"/>
              <a:ext cx="119062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Inject crash</a:t>
              </a:r>
            </a:p>
          </xdr:txBody>
        </xdr:sp>
        <xdr:sp macro="" textlink="">
          <xdr:nvSpPr>
            <xdr:cNvPr id="5" name="Oval 4">
              <a:extLst>
                <a:ext uri="{FF2B5EF4-FFF2-40B4-BE49-F238E27FC236}">
                  <a16:creationId xmlns:a16="http://schemas.microsoft.com/office/drawing/2014/main" id="{1F3F5CD0-D6EA-4906-9301-4E3C0D6D068F}"/>
                </a:ext>
              </a:extLst>
            </xdr:cNvPr>
            <xdr:cNvSpPr/>
          </xdr:nvSpPr>
          <xdr:spPr>
            <a:xfrm>
              <a:off x="9115425" y="9782175"/>
              <a:ext cx="193357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Send</a:t>
              </a:r>
              <a:r>
                <a:rPr lang="en-US" sz="1100" baseline="0"/>
                <a:t> DSM to read EDR data</a:t>
              </a:r>
              <a:endParaRPr lang="en-US" sz="1100"/>
            </a:p>
          </xdr:txBody>
        </xdr:sp>
        <xdr:sp macro="" textlink="">
          <xdr:nvSpPr>
            <xdr:cNvPr id="6" name="Oval 5">
              <a:extLst>
                <a:ext uri="{FF2B5EF4-FFF2-40B4-BE49-F238E27FC236}">
                  <a16:creationId xmlns:a16="http://schemas.microsoft.com/office/drawing/2014/main" id="{A6407FBA-C0E7-4F18-8873-73D1A351E518}"/>
                </a:ext>
              </a:extLst>
            </xdr:cNvPr>
            <xdr:cNvSpPr/>
          </xdr:nvSpPr>
          <xdr:spPr>
            <a:xfrm>
              <a:off x="4876800" y="8972550"/>
              <a:ext cx="119062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Step test</a:t>
              </a:r>
            </a:p>
          </xdr:txBody>
        </xdr:sp>
        <xdr:sp macro="" textlink="">
          <xdr:nvSpPr>
            <xdr:cNvPr id="20" name="Oval 19">
              <a:extLst>
                <a:ext uri="{FF2B5EF4-FFF2-40B4-BE49-F238E27FC236}">
                  <a16:creationId xmlns:a16="http://schemas.microsoft.com/office/drawing/2014/main" id="{3502EBED-6570-4D67-81B9-34A0CFADD984}"/>
                </a:ext>
              </a:extLst>
            </xdr:cNvPr>
            <xdr:cNvSpPr/>
          </xdr:nvSpPr>
          <xdr:spPr>
            <a:xfrm>
              <a:off x="461895" y="10925175"/>
              <a:ext cx="1666875" cy="723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Set CAN</a:t>
              </a:r>
              <a:r>
                <a:rPr lang="en-US" sz="1100" baseline="0"/>
                <a:t> data follow shape</a:t>
              </a:r>
              <a:endParaRPr lang="en-US" sz="1100"/>
            </a:p>
          </xdr:txBody>
        </xdr:sp>
        <xdr:sp macro="" textlink="">
          <xdr:nvSpPr>
            <xdr:cNvPr id="24" name="Oval 23">
              <a:extLst>
                <a:ext uri="{FF2B5EF4-FFF2-40B4-BE49-F238E27FC236}">
                  <a16:creationId xmlns:a16="http://schemas.microsoft.com/office/drawing/2014/main" id="{364FF757-DA1D-476D-A7F7-DF5AB3B00421}"/>
                </a:ext>
              </a:extLst>
            </xdr:cNvPr>
            <xdr:cNvSpPr/>
          </xdr:nvSpPr>
          <xdr:spPr>
            <a:xfrm>
              <a:off x="8919394" y="10706099"/>
              <a:ext cx="2319140" cy="9144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a:solidFill>
                    <a:schemeClr val="lt1"/>
                  </a:solidFill>
                  <a:effectLst/>
                  <a:latin typeface="+mn-lt"/>
                  <a:ea typeface="+mn-ea"/>
                  <a:cs typeface="+mn-cs"/>
                </a:rPr>
                <a:t>Record 1:</a:t>
              </a:r>
              <a:r>
                <a:rPr lang="en-US"/>
                <a:t> </a:t>
              </a:r>
              <a:r>
                <a:rPr lang="en-US" sz="1100" b="0" i="0" u="none" strike="noStrike">
                  <a:solidFill>
                    <a:schemeClr val="lt1"/>
                  </a:solidFill>
                  <a:effectLst/>
                  <a:latin typeface="+mn-lt"/>
                  <a:ea typeface="+mn-ea"/>
                  <a:cs typeface="+mn-cs"/>
                </a:rPr>
                <a:t>$22 $D901</a:t>
              </a:r>
              <a:r>
                <a:rPr lang="en-US"/>
                <a:t> </a:t>
              </a:r>
              <a:r>
                <a:rPr lang="en-US" sz="1100" b="0" i="0" u="none" strike="noStrike">
                  <a:solidFill>
                    <a:schemeClr val="lt1"/>
                  </a:solidFill>
                  <a:effectLst/>
                  <a:latin typeface="+mn-lt"/>
                  <a:ea typeface="+mn-ea"/>
                  <a:cs typeface="+mn-cs"/>
                </a:rPr>
                <a:t>Record 2:</a:t>
              </a:r>
              <a:r>
                <a:rPr lang="en-US"/>
                <a:t> </a:t>
              </a:r>
              <a:r>
                <a:rPr lang="en-US" sz="1100" b="0" i="0" u="none" strike="noStrike">
                  <a:solidFill>
                    <a:schemeClr val="lt1"/>
                  </a:solidFill>
                  <a:effectLst/>
                  <a:latin typeface="+mn-lt"/>
                  <a:ea typeface="+mn-ea"/>
                  <a:cs typeface="+mn-cs"/>
                </a:rPr>
                <a:t>$22 $D911</a:t>
              </a:r>
              <a:r>
                <a:rPr lang="en-US"/>
                <a:t> </a:t>
              </a:r>
              <a:r>
                <a:rPr lang="en-US" sz="1100" b="0" i="0" u="none" strike="noStrike">
                  <a:solidFill>
                    <a:schemeClr val="lt1"/>
                  </a:solidFill>
                  <a:effectLst/>
                  <a:latin typeface="+mn-lt"/>
                  <a:ea typeface="+mn-ea"/>
                  <a:cs typeface="+mn-cs"/>
                </a:rPr>
                <a:t>Record 3:</a:t>
              </a:r>
              <a:r>
                <a:rPr lang="en-US"/>
                <a:t> </a:t>
              </a:r>
              <a:r>
                <a:rPr lang="en-US" sz="1100" b="0" i="0" u="none" strike="noStrike">
                  <a:solidFill>
                    <a:schemeClr val="lt1"/>
                  </a:solidFill>
                  <a:effectLst/>
                  <a:latin typeface="+mn-lt"/>
                  <a:ea typeface="+mn-ea"/>
                  <a:cs typeface="+mn-cs"/>
                </a:rPr>
                <a:t>$22 $D921</a:t>
              </a:r>
              <a:r>
                <a:rPr lang="en-US"/>
                <a:t> </a:t>
              </a:r>
              <a:endParaRPr lang="en-US" sz="1100"/>
            </a:p>
          </xdr:txBody>
        </xdr:sp>
        <xdr:sp macro="" textlink="">
          <xdr:nvSpPr>
            <xdr:cNvPr id="49" name="Rectangle: Rounded Corners 48">
              <a:extLst>
                <a:ext uri="{FF2B5EF4-FFF2-40B4-BE49-F238E27FC236}">
                  <a16:creationId xmlns:a16="http://schemas.microsoft.com/office/drawing/2014/main" id="{F00165D5-ADBF-4E6C-8229-FA68CF0D150D}"/>
                </a:ext>
              </a:extLst>
            </xdr:cNvPr>
            <xdr:cNvSpPr/>
          </xdr:nvSpPr>
          <xdr:spPr>
            <a:xfrm>
              <a:off x="4277047" y="10687050"/>
              <a:ext cx="2390775" cy="2000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0" i="0">
                  <a:solidFill>
                    <a:schemeClr val="lt1"/>
                  </a:solidFill>
                  <a:effectLst/>
                  <a:latin typeface="+mn-lt"/>
                  <a:ea typeface="+mn-ea"/>
                  <a:cs typeface="+mn-cs"/>
                </a:rPr>
                <a:t>Single event with normal crash (Front, Side or Rear)</a:t>
              </a:r>
              <a:endParaRPr lang="en-US">
                <a:effectLst/>
              </a:endParaRPr>
            </a:p>
            <a:p>
              <a:r>
                <a:rPr lang="en-US" sz="1100" b="0" i="0">
                  <a:solidFill>
                    <a:schemeClr val="lt1"/>
                  </a:solidFill>
                  <a:effectLst/>
                  <a:latin typeface="+mn-lt"/>
                  <a:ea typeface="+mn-ea"/>
                  <a:cs typeface="+mn-cs"/>
                </a:rPr>
                <a:t>Single event with special crash (Rollover)</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Parallel event</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2 event</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3 event</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event with number of event greater than number of record.</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with noise</a:t>
              </a:r>
              <a:r>
                <a:rPr lang="en-US" sz="1100">
                  <a:solidFill>
                    <a:schemeClr val="lt1"/>
                  </a:solidFill>
                  <a:effectLst/>
                  <a:latin typeface="+mn-lt"/>
                  <a:ea typeface="+mn-ea"/>
                  <a:cs typeface="+mn-cs"/>
                </a:rPr>
                <a:t> </a:t>
              </a:r>
              <a:endParaRPr lang="en-US">
                <a:effectLst/>
              </a:endParaRPr>
            </a:p>
            <a:p>
              <a:pPr algn="l"/>
              <a:endParaRPr lang="en-US" sz="1100"/>
            </a:p>
          </xdr:txBody>
        </xdr:sp>
      </xdr:grpSp>
    </xdr:grpSp>
    <xdr:clientData/>
  </xdr:twoCellAnchor>
  <xdr:twoCellAnchor editAs="oneCell">
    <xdr:from>
      <xdr:col>1</xdr:col>
      <xdr:colOff>408215</xdr:colOff>
      <xdr:row>0</xdr:row>
      <xdr:rowOff>27215</xdr:rowOff>
    </xdr:from>
    <xdr:to>
      <xdr:col>5</xdr:col>
      <xdr:colOff>2721429</xdr:colOff>
      <xdr:row>33</xdr:row>
      <xdr:rowOff>50562</xdr:rowOff>
    </xdr:to>
    <xdr:pic>
      <xdr:nvPicPr>
        <xdr:cNvPr id="7" name="Picture 6">
          <a:extLst>
            <a:ext uri="{FF2B5EF4-FFF2-40B4-BE49-F238E27FC236}">
              <a16:creationId xmlns:a16="http://schemas.microsoft.com/office/drawing/2014/main" id="{D7A31ACA-98F1-4C0F-90C0-EF31BF528FE0}"/>
            </a:ext>
          </a:extLst>
        </xdr:cNvPr>
        <xdr:cNvPicPr>
          <a:picLocks noChangeAspect="1"/>
        </xdr:cNvPicPr>
      </xdr:nvPicPr>
      <xdr:blipFill>
        <a:blip xmlns:r="http://schemas.openxmlformats.org/officeDocument/2006/relationships" r:embed="rId1"/>
        <a:stretch>
          <a:fillRect/>
        </a:stretch>
      </xdr:blipFill>
      <xdr:spPr>
        <a:xfrm>
          <a:off x="1020536" y="27215"/>
          <a:ext cx="10940143" cy="54117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6</xdr:col>
      <xdr:colOff>1185177</xdr:colOff>
      <xdr:row>31</xdr:row>
      <xdr:rowOff>33843</xdr:rowOff>
    </xdr:to>
    <xdr:pic>
      <xdr:nvPicPr>
        <xdr:cNvPr id="2" name="Picture 1">
          <a:extLst>
            <a:ext uri="{FF2B5EF4-FFF2-40B4-BE49-F238E27FC236}">
              <a16:creationId xmlns:a16="http://schemas.microsoft.com/office/drawing/2014/main" id="{F5F77004-D737-4D71-BD6B-9BCFE97458C6}"/>
            </a:ext>
          </a:extLst>
        </xdr:cNvPr>
        <xdr:cNvPicPr>
          <a:picLocks noChangeAspect="1"/>
        </xdr:cNvPicPr>
      </xdr:nvPicPr>
      <xdr:blipFill>
        <a:blip xmlns:r="http://schemas.openxmlformats.org/officeDocument/2006/relationships" r:embed="rId1"/>
        <a:stretch>
          <a:fillRect/>
        </a:stretch>
      </xdr:blipFill>
      <xdr:spPr>
        <a:xfrm>
          <a:off x="0" y="9525"/>
          <a:ext cx="9083400" cy="4861001"/>
        </a:xfrm>
        <a:prstGeom prst="rect">
          <a:avLst/>
        </a:prstGeom>
      </xdr:spPr>
    </xdr:pic>
    <xdr:clientData/>
  </xdr:twoCellAnchor>
  <xdr:twoCellAnchor>
    <xdr:from>
      <xdr:col>0</xdr:col>
      <xdr:colOff>367393</xdr:colOff>
      <xdr:row>35</xdr:row>
      <xdr:rowOff>95249</xdr:rowOff>
    </xdr:from>
    <xdr:to>
      <xdr:col>10</xdr:col>
      <xdr:colOff>1147082</xdr:colOff>
      <xdr:row>55</xdr:row>
      <xdr:rowOff>27214</xdr:rowOff>
    </xdr:to>
    <xdr:grpSp>
      <xdr:nvGrpSpPr>
        <xdr:cNvPr id="3" name="Group 2">
          <a:extLst>
            <a:ext uri="{FF2B5EF4-FFF2-40B4-BE49-F238E27FC236}">
              <a16:creationId xmlns:a16="http://schemas.microsoft.com/office/drawing/2014/main" id="{75785D58-7F4C-4FC7-B9F2-88DED34EE6BA}"/>
            </a:ext>
          </a:extLst>
        </xdr:cNvPr>
        <xdr:cNvGrpSpPr/>
      </xdr:nvGrpSpPr>
      <xdr:grpSpPr>
        <a:xfrm>
          <a:off x="367393" y="6056778"/>
          <a:ext cx="14800489" cy="3338554"/>
          <a:chOff x="-7456" y="8972550"/>
          <a:chExt cx="11245990" cy="3714750"/>
        </a:xfrm>
      </xdr:grpSpPr>
      <xdr:cxnSp macro="">
        <xdr:nvCxnSpPr>
          <xdr:cNvPr id="4" name="Straight Arrow Connector 3">
            <a:extLst>
              <a:ext uri="{FF2B5EF4-FFF2-40B4-BE49-F238E27FC236}">
                <a16:creationId xmlns:a16="http://schemas.microsoft.com/office/drawing/2014/main" id="{6F43BD6B-B69D-48AD-BD40-CBE55FB8D1E3}"/>
              </a:ext>
            </a:extLst>
          </xdr:cNvPr>
          <xdr:cNvCxnSpPr>
            <a:stCxn id="15" idx="2"/>
            <a:endCxn id="12" idx="0"/>
          </xdr:cNvCxnSpPr>
        </xdr:nvCxnSpPr>
        <xdr:spPr>
          <a:xfrm flipH="1">
            <a:off x="1290638" y="9315450"/>
            <a:ext cx="3586162" cy="466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Arrow Connector 4">
            <a:extLst>
              <a:ext uri="{FF2B5EF4-FFF2-40B4-BE49-F238E27FC236}">
                <a16:creationId xmlns:a16="http://schemas.microsoft.com/office/drawing/2014/main" id="{B4C749E8-C133-469D-B4D5-4CBE88B731FB}"/>
              </a:ext>
            </a:extLst>
          </xdr:cNvPr>
          <xdr:cNvCxnSpPr>
            <a:stCxn id="15" idx="6"/>
            <a:endCxn id="14" idx="0"/>
          </xdr:cNvCxnSpPr>
        </xdr:nvCxnSpPr>
        <xdr:spPr>
          <a:xfrm>
            <a:off x="6067425" y="9315450"/>
            <a:ext cx="4014788" cy="466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435F0FA9-7289-4F16-B88A-4182DA9E6940}"/>
              </a:ext>
            </a:extLst>
          </xdr:cNvPr>
          <xdr:cNvCxnSpPr>
            <a:cxnSpLocks/>
            <a:stCxn id="12" idx="4"/>
            <a:endCxn id="21" idx="0"/>
          </xdr:cNvCxnSpPr>
        </xdr:nvCxnSpPr>
        <xdr:spPr>
          <a:xfrm flipH="1">
            <a:off x="1282989" y="10467975"/>
            <a:ext cx="7648"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Straight Arrow Connector 6">
            <a:extLst>
              <a:ext uri="{FF2B5EF4-FFF2-40B4-BE49-F238E27FC236}">
                <a16:creationId xmlns:a16="http://schemas.microsoft.com/office/drawing/2014/main" id="{DB373F49-5EA7-4A4D-837D-C6A1D9CD883F}"/>
              </a:ext>
            </a:extLst>
          </xdr:cNvPr>
          <xdr:cNvCxnSpPr>
            <a:stCxn id="13" idx="6"/>
            <a:endCxn id="14" idx="2"/>
          </xdr:cNvCxnSpPr>
        </xdr:nvCxnSpPr>
        <xdr:spPr>
          <a:xfrm>
            <a:off x="6067747" y="10125075"/>
            <a:ext cx="3047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65C2F707-F821-4ADA-BECC-B706238EA4C3}"/>
              </a:ext>
            </a:extLst>
          </xdr:cNvPr>
          <xdr:cNvCxnSpPr>
            <a:cxnSpLocks/>
            <a:stCxn id="14" idx="4"/>
            <a:endCxn id="17" idx="0"/>
          </xdr:cNvCxnSpPr>
        </xdr:nvCxnSpPr>
        <xdr:spPr>
          <a:xfrm flipH="1">
            <a:off x="10078964" y="10467975"/>
            <a:ext cx="3248" cy="238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9CD347CD-333E-4F19-A896-362E531D62C6}"/>
              </a:ext>
            </a:extLst>
          </xdr:cNvPr>
          <xdr:cNvCxnSpPr>
            <a:stCxn id="12" idx="6"/>
            <a:endCxn id="13" idx="2"/>
          </xdr:cNvCxnSpPr>
        </xdr:nvCxnSpPr>
        <xdr:spPr>
          <a:xfrm>
            <a:off x="1885950" y="10125075"/>
            <a:ext cx="2991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 name="Straight Arrow Connector 9">
            <a:extLst>
              <a:ext uri="{FF2B5EF4-FFF2-40B4-BE49-F238E27FC236}">
                <a16:creationId xmlns:a16="http://schemas.microsoft.com/office/drawing/2014/main" id="{D07AA251-4F83-47D5-8FEE-1A2360360BF6}"/>
              </a:ext>
            </a:extLst>
          </xdr:cNvPr>
          <xdr:cNvCxnSpPr>
            <a:stCxn id="13" idx="4"/>
            <a:endCxn id="18" idx="0"/>
          </xdr:cNvCxnSpPr>
        </xdr:nvCxnSpPr>
        <xdr:spPr>
          <a:xfrm>
            <a:off x="5472435" y="10467975"/>
            <a:ext cx="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nvGrpSpPr>
          <xdr:cNvPr id="11" name="Group 10">
            <a:extLst>
              <a:ext uri="{FF2B5EF4-FFF2-40B4-BE49-F238E27FC236}">
                <a16:creationId xmlns:a16="http://schemas.microsoft.com/office/drawing/2014/main" id="{4F59A1DF-FE14-4178-A4C9-60420F7A11C2}"/>
              </a:ext>
            </a:extLst>
          </xdr:cNvPr>
          <xdr:cNvGrpSpPr/>
        </xdr:nvGrpSpPr>
        <xdr:grpSpPr>
          <a:xfrm>
            <a:off x="-7456" y="8972550"/>
            <a:ext cx="11245990" cy="3714750"/>
            <a:chOff x="-7456" y="8972550"/>
            <a:chExt cx="11245990" cy="3714750"/>
          </a:xfrm>
        </xdr:grpSpPr>
        <xdr:sp macro="" textlink="">
          <xdr:nvSpPr>
            <xdr:cNvPr id="12" name="Oval 11">
              <a:extLst>
                <a:ext uri="{FF2B5EF4-FFF2-40B4-BE49-F238E27FC236}">
                  <a16:creationId xmlns:a16="http://schemas.microsoft.com/office/drawing/2014/main" id="{D194CC6C-2D6E-4F0D-969F-2BAC52EC2F0E}"/>
                </a:ext>
              </a:extLst>
            </xdr:cNvPr>
            <xdr:cNvSpPr/>
          </xdr:nvSpPr>
          <xdr:spPr>
            <a:xfrm>
              <a:off x="695325" y="9782175"/>
              <a:ext cx="119062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Input</a:t>
              </a:r>
            </a:p>
          </xdr:txBody>
        </xdr:sp>
        <xdr:sp macro="" textlink="">
          <xdr:nvSpPr>
            <xdr:cNvPr id="13" name="Oval 12">
              <a:extLst>
                <a:ext uri="{FF2B5EF4-FFF2-40B4-BE49-F238E27FC236}">
                  <a16:creationId xmlns:a16="http://schemas.microsoft.com/office/drawing/2014/main" id="{9911E8CB-EF34-409E-94A8-5A4D660DF27B}"/>
                </a:ext>
              </a:extLst>
            </xdr:cNvPr>
            <xdr:cNvSpPr/>
          </xdr:nvSpPr>
          <xdr:spPr>
            <a:xfrm>
              <a:off x="4877122" y="9782175"/>
              <a:ext cx="119062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Inject crash</a:t>
              </a:r>
            </a:p>
          </xdr:txBody>
        </xdr:sp>
        <xdr:sp macro="" textlink="">
          <xdr:nvSpPr>
            <xdr:cNvPr id="14" name="Oval 13">
              <a:extLst>
                <a:ext uri="{FF2B5EF4-FFF2-40B4-BE49-F238E27FC236}">
                  <a16:creationId xmlns:a16="http://schemas.microsoft.com/office/drawing/2014/main" id="{318C6DD8-2A88-4D6F-80DB-38C52B11F12E}"/>
                </a:ext>
              </a:extLst>
            </xdr:cNvPr>
            <xdr:cNvSpPr/>
          </xdr:nvSpPr>
          <xdr:spPr>
            <a:xfrm>
              <a:off x="9115425" y="9782175"/>
              <a:ext cx="193357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Send</a:t>
              </a:r>
              <a:r>
                <a:rPr lang="en-US" sz="1100" baseline="0"/>
                <a:t> DSM to read EDR data</a:t>
              </a:r>
              <a:endParaRPr lang="en-US" sz="1100"/>
            </a:p>
          </xdr:txBody>
        </xdr:sp>
        <xdr:sp macro="" textlink="">
          <xdr:nvSpPr>
            <xdr:cNvPr id="15" name="Oval 14">
              <a:extLst>
                <a:ext uri="{FF2B5EF4-FFF2-40B4-BE49-F238E27FC236}">
                  <a16:creationId xmlns:a16="http://schemas.microsoft.com/office/drawing/2014/main" id="{DF2FFA08-1604-4EC9-942C-62AC40CCEFF2}"/>
                </a:ext>
              </a:extLst>
            </xdr:cNvPr>
            <xdr:cNvSpPr/>
          </xdr:nvSpPr>
          <xdr:spPr>
            <a:xfrm>
              <a:off x="4876800" y="8972550"/>
              <a:ext cx="119062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Step test</a:t>
              </a:r>
            </a:p>
          </xdr:txBody>
        </xdr:sp>
        <xdr:sp macro="" textlink="">
          <xdr:nvSpPr>
            <xdr:cNvPr id="17" name="Oval 16">
              <a:extLst>
                <a:ext uri="{FF2B5EF4-FFF2-40B4-BE49-F238E27FC236}">
                  <a16:creationId xmlns:a16="http://schemas.microsoft.com/office/drawing/2014/main" id="{5F878311-973F-411A-B388-1A1EEB139C01}"/>
                </a:ext>
              </a:extLst>
            </xdr:cNvPr>
            <xdr:cNvSpPr/>
          </xdr:nvSpPr>
          <xdr:spPr>
            <a:xfrm>
              <a:off x="8919394" y="10706099"/>
              <a:ext cx="2319140" cy="9144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a:solidFill>
                    <a:schemeClr val="lt1"/>
                  </a:solidFill>
                  <a:effectLst/>
                  <a:latin typeface="+mn-lt"/>
                  <a:ea typeface="+mn-ea"/>
                  <a:cs typeface="+mn-cs"/>
                </a:rPr>
                <a:t>Record 1:</a:t>
              </a:r>
              <a:r>
                <a:rPr lang="en-US"/>
                <a:t> </a:t>
              </a:r>
              <a:r>
                <a:rPr lang="en-US" sz="1100" b="0" i="0" u="none" strike="noStrike">
                  <a:solidFill>
                    <a:schemeClr val="lt1"/>
                  </a:solidFill>
                  <a:effectLst/>
                  <a:latin typeface="+mn-lt"/>
                  <a:ea typeface="+mn-ea"/>
                  <a:cs typeface="+mn-cs"/>
                </a:rPr>
                <a:t>$22 $D901</a:t>
              </a:r>
              <a:r>
                <a:rPr lang="en-US"/>
                <a:t> </a:t>
              </a:r>
              <a:r>
                <a:rPr lang="en-US" sz="1100" b="0" i="0" u="none" strike="noStrike">
                  <a:solidFill>
                    <a:schemeClr val="lt1"/>
                  </a:solidFill>
                  <a:effectLst/>
                  <a:latin typeface="+mn-lt"/>
                  <a:ea typeface="+mn-ea"/>
                  <a:cs typeface="+mn-cs"/>
                </a:rPr>
                <a:t>Record 2:</a:t>
              </a:r>
              <a:r>
                <a:rPr lang="en-US"/>
                <a:t> </a:t>
              </a:r>
              <a:r>
                <a:rPr lang="en-US" sz="1100" b="0" i="0" u="none" strike="noStrike">
                  <a:solidFill>
                    <a:schemeClr val="lt1"/>
                  </a:solidFill>
                  <a:effectLst/>
                  <a:latin typeface="+mn-lt"/>
                  <a:ea typeface="+mn-ea"/>
                  <a:cs typeface="+mn-cs"/>
                </a:rPr>
                <a:t>$22 $D911</a:t>
              </a:r>
              <a:r>
                <a:rPr lang="en-US"/>
                <a:t> </a:t>
              </a:r>
              <a:r>
                <a:rPr lang="en-US" sz="1100" b="0" i="0" u="none" strike="noStrike">
                  <a:solidFill>
                    <a:schemeClr val="lt1"/>
                  </a:solidFill>
                  <a:effectLst/>
                  <a:latin typeface="+mn-lt"/>
                  <a:ea typeface="+mn-ea"/>
                  <a:cs typeface="+mn-cs"/>
                </a:rPr>
                <a:t>Record 3:</a:t>
              </a:r>
              <a:r>
                <a:rPr lang="en-US"/>
                <a:t> </a:t>
              </a:r>
              <a:r>
                <a:rPr lang="en-US" sz="1100" b="0" i="0" u="none" strike="noStrike">
                  <a:solidFill>
                    <a:schemeClr val="lt1"/>
                  </a:solidFill>
                  <a:effectLst/>
                  <a:latin typeface="+mn-lt"/>
                  <a:ea typeface="+mn-ea"/>
                  <a:cs typeface="+mn-cs"/>
                </a:rPr>
                <a:t>$22 $D921</a:t>
              </a:r>
              <a:r>
                <a:rPr lang="en-US"/>
                <a:t> </a:t>
              </a:r>
              <a:endParaRPr lang="en-US" sz="1100"/>
            </a:p>
          </xdr:txBody>
        </xdr:sp>
        <xdr:sp macro="" textlink="">
          <xdr:nvSpPr>
            <xdr:cNvPr id="18" name="Rectangle: Rounded Corners 17">
              <a:extLst>
                <a:ext uri="{FF2B5EF4-FFF2-40B4-BE49-F238E27FC236}">
                  <a16:creationId xmlns:a16="http://schemas.microsoft.com/office/drawing/2014/main" id="{60322896-26BE-4EBE-B0DA-CDF0515322A6}"/>
                </a:ext>
              </a:extLst>
            </xdr:cNvPr>
            <xdr:cNvSpPr/>
          </xdr:nvSpPr>
          <xdr:spPr>
            <a:xfrm>
              <a:off x="4277047" y="10687050"/>
              <a:ext cx="2390775" cy="2000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0" i="0">
                  <a:solidFill>
                    <a:schemeClr val="lt1"/>
                  </a:solidFill>
                  <a:effectLst/>
                  <a:latin typeface="+mn-lt"/>
                  <a:ea typeface="+mn-ea"/>
                  <a:cs typeface="+mn-cs"/>
                </a:rPr>
                <a:t>Single event with normal crash (Front, Side or Rear)</a:t>
              </a:r>
              <a:endParaRPr lang="en-US">
                <a:effectLst/>
              </a:endParaRPr>
            </a:p>
            <a:p>
              <a:r>
                <a:rPr lang="en-US" sz="1100" b="0" i="0">
                  <a:solidFill>
                    <a:schemeClr val="lt1"/>
                  </a:solidFill>
                  <a:effectLst/>
                  <a:latin typeface="+mn-lt"/>
                  <a:ea typeface="+mn-ea"/>
                  <a:cs typeface="+mn-cs"/>
                </a:rPr>
                <a:t>Single event with special crash (Rollover)</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Parallel event</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2 event</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3 event</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event with number of event greater than number of record.</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with noise</a:t>
              </a:r>
              <a:r>
                <a:rPr lang="en-US" sz="1100">
                  <a:solidFill>
                    <a:schemeClr val="lt1"/>
                  </a:solidFill>
                  <a:effectLst/>
                  <a:latin typeface="+mn-lt"/>
                  <a:ea typeface="+mn-ea"/>
                  <a:cs typeface="+mn-cs"/>
                </a:rPr>
                <a:t> </a:t>
              </a:r>
              <a:endParaRPr lang="en-US">
                <a:effectLst/>
              </a:endParaRPr>
            </a:p>
            <a:p>
              <a:pPr algn="l"/>
              <a:endParaRPr lang="en-US" sz="1100"/>
            </a:p>
          </xdr:txBody>
        </xdr:sp>
        <xdr:sp macro="" textlink="">
          <xdr:nvSpPr>
            <xdr:cNvPr id="21" name="Rectangle: Rounded Corners 20">
              <a:extLst>
                <a:ext uri="{FF2B5EF4-FFF2-40B4-BE49-F238E27FC236}">
                  <a16:creationId xmlns:a16="http://schemas.microsoft.com/office/drawing/2014/main" id="{95D992F7-AA25-4728-8AF6-8EDEBC8C0627}"/>
                </a:ext>
              </a:extLst>
            </xdr:cNvPr>
            <xdr:cNvSpPr/>
          </xdr:nvSpPr>
          <xdr:spPr>
            <a:xfrm>
              <a:off x="-7456" y="10877550"/>
              <a:ext cx="2580890"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Set CAN</a:t>
              </a:r>
              <a:r>
                <a:rPr lang="en-US" sz="1100" baseline="0">
                  <a:solidFill>
                    <a:schemeClr val="lt1"/>
                  </a:solidFill>
                  <a:effectLst/>
                  <a:latin typeface="+mn-lt"/>
                  <a:ea typeface="+mn-ea"/>
                  <a:cs typeface="+mn-cs"/>
                </a:rPr>
                <a:t> data with:</a:t>
              </a:r>
            </a:p>
            <a:p>
              <a:r>
                <a:rPr lang="en-US" sz="1100" baseline="0">
                  <a:solidFill>
                    <a:schemeClr val="lt1"/>
                  </a:solidFill>
                  <a:effectLst/>
                  <a:latin typeface="+mn-lt"/>
                  <a:ea typeface="+mn-ea"/>
                  <a:cs typeface="+mn-cs"/>
                </a:rPr>
                <a:t>x signal valid value + y signal invalid value</a:t>
              </a:r>
              <a:endParaRPr lang="en-US">
                <a:effectLst/>
              </a:endParaRPr>
            </a:p>
            <a:p>
              <a:pPr algn="l"/>
              <a:endParaRPr lang="en-US" sz="1100"/>
            </a:p>
          </xdr:txBody>
        </xdr:sp>
      </xdr:grp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5</xdr:col>
      <xdr:colOff>1158634</xdr:colOff>
      <xdr:row>35</xdr:row>
      <xdr:rowOff>53379</xdr:rowOff>
    </xdr:to>
    <xdr:pic>
      <xdr:nvPicPr>
        <xdr:cNvPr id="2" name="Picture 1">
          <a:extLst>
            <a:ext uri="{FF2B5EF4-FFF2-40B4-BE49-F238E27FC236}">
              <a16:creationId xmlns:a16="http://schemas.microsoft.com/office/drawing/2014/main" id="{AE69D7DC-C9FB-4472-BC2A-7D94B1B5C0F9}"/>
            </a:ext>
          </a:extLst>
        </xdr:cNvPr>
        <xdr:cNvPicPr>
          <a:picLocks noChangeAspect="1"/>
        </xdr:cNvPicPr>
      </xdr:nvPicPr>
      <xdr:blipFill>
        <a:blip xmlns:r="http://schemas.openxmlformats.org/officeDocument/2006/relationships" r:embed="rId1"/>
        <a:stretch>
          <a:fillRect/>
        </a:stretch>
      </xdr:blipFill>
      <xdr:spPr>
        <a:xfrm>
          <a:off x="3394364" y="166255"/>
          <a:ext cx="9961418" cy="5702223"/>
        </a:xfrm>
        <a:prstGeom prst="rect">
          <a:avLst/>
        </a:prstGeom>
      </xdr:spPr>
    </xdr:pic>
    <xdr:clientData/>
  </xdr:twoCellAnchor>
  <xdr:twoCellAnchor>
    <xdr:from>
      <xdr:col>1</xdr:col>
      <xdr:colOff>3588</xdr:colOff>
      <xdr:row>35</xdr:row>
      <xdr:rowOff>95250</xdr:rowOff>
    </xdr:from>
    <xdr:to>
      <xdr:col>6</xdr:col>
      <xdr:colOff>2762251</xdr:colOff>
      <xdr:row>57</xdr:row>
      <xdr:rowOff>40821</xdr:rowOff>
    </xdr:to>
    <xdr:grpSp>
      <xdr:nvGrpSpPr>
        <xdr:cNvPr id="3" name="Group 2">
          <a:extLst>
            <a:ext uri="{FF2B5EF4-FFF2-40B4-BE49-F238E27FC236}">
              <a16:creationId xmlns:a16="http://schemas.microsoft.com/office/drawing/2014/main" id="{485716CC-207C-4E98-A642-4204DA9F261A}"/>
            </a:ext>
          </a:extLst>
        </xdr:cNvPr>
        <xdr:cNvGrpSpPr/>
      </xdr:nvGrpSpPr>
      <xdr:grpSpPr>
        <a:xfrm>
          <a:off x="1437941" y="6056779"/>
          <a:ext cx="14036263" cy="3692818"/>
          <a:chOff x="-7456" y="8972550"/>
          <a:chExt cx="11245990" cy="3828563"/>
        </a:xfrm>
      </xdr:grpSpPr>
      <xdr:cxnSp macro="">
        <xdr:nvCxnSpPr>
          <xdr:cNvPr id="4" name="Straight Arrow Connector 3">
            <a:extLst>
              <a:ext uri="{FF2B5EF4-FFF2-40B4-BE49-F238E27FC236}">
                <a16:creationId xmlns:a16="http://schemas.microsoft.com/office/drawing/2014/main" id="{DC2EB160-C55E-4250-B99D-243B60898381}"/>
              </a:ext>
            </a:extLst>
          </xdr:cNvPr>
          <xdr:cNvCxnSpPr>
            <a:stCxn id="15" idx="2"/>
            <a:endCxn id="12" idx="0"/>
          </xdr:cNvCxnSpPr>
        </xdr:nvCxnSpPr>
        <xdr:spPr>
          <a:xfrm flipH="1">
            <a:off x="1290638" y="9315450"/>
            <a:ext cx="3586162" cy="466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Arrow Connector 4">
            <a:extLst>
              <a:ext uri="{FF2B5EF4-FFF2-40B4-BE49-F238E27FC236}">
                <a16:creationId xmlns:a16="http://schemas.microsoft.com/office/drawing/2014/main" id="{9EA50407-3B42-4DCF-8CBC-F77D31531A58}"/>
              </a:ext>
            </a:extLst>
          </xdr:cNvPr>
          <xdr:cNvCxnSpPr>
            <a:stCxn id="15" idx="6"/>
            <a:endCxn id="14" idx="0"/>
          </xdr:cNvCxnSpPr>
        </xdr:nvCxnSpPr>
        <xdr:spPr>
          <a:xfrm>
            <a:off x="6067425" y="9315450"/>
            <a:ext cx="4014788" cy="466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58B57CE4-EEB2-4047-A998-4E717ABE657A}"/>
              </a:ext>
            </a:extLst>
          </xdr:cNvPr>
          <xdr:cNvCxnSpPr>
            <a:cxnSpLocks/>
            <a:stCxn id="12" idx="4"/>
            <a:endCxn id="18" idx="0"/>
          </xdr:cNvCxnSpPr>
        </xdr:nvCxnSpPr>
        <xdr:spPr>
          <a:xfrm flipH="1">
            <a:off x="1282989" y="10467975"/>
            <a:ext cx="7649" cy="4095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Straight Arrow Connector 6">
            <a:extLst>
              <a:ext uri="{FF2B5EF4-FFF2-40B4-BE49-F238E27FC236}">
                <a16:creationId xmlns:a16="http://schemas.microsoft.com/office/drawing/2014/main" id="{D752A1F0-A821-4925-82C6-85911100BFD8}"/>
              </a:ext>
            </a:extLst>
          </xdr:cNvPr>
          <xdr:cNvCxnSpPr>
            <a:stCxn id="13" idx="6"/>
            <a:endCxn id="14" idx="2"/>
          </xdr:cNvCxnSpPr>
        </xdr:nvCxnSpPr>
        <xdr:spPr>
          <a:xfrm>
            <a:off x="6067747" y="10125075"/>
            <a:ext cx="3047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9107DD16-8EFE-4011-8346-F68752E8BBCC}"/>
              </a:ext>
            </a:extLst>
          </xdr:cNvPr>
          <xdr:cNvCxnSpPr>
            <a:cxnSpLocks/>
            <a:stCxn id="14" idx="4"/>
            <a:endCxn id="16" idx="0"/>
          </xdr:cNvCxnSpPr>
        </xdr:nvCxnSpPr>
        <xdr:spPr>
          <a:xfrm flipH="1">
            <a:off x="10078964" y="10467975"/>
            <a:ext cx="3248" cy="2381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29A6FFBE-4481-4648-8FA4-62274B4375EB}"/>
              </a:ext>
            </a:extLst>
          </xdr:cNvPr>
          <xdr:cNvCxnSpPr>
            <a:stCxn id="12" idx="6"/>
            <a:endCxn id="13" idx="2"/>
          </xdr:cNvCxnSpPr>
        </xdr:nvCxnSpPr>
        <xdr:spPr>
          <a:xfrm>
            <a:off x="1885950" y="10125075"/>
            <a:ext cx="299117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 name="Straight Arrow Connector 9">
            <a:extLst>
              <a:ext uri="{FF2B5EF4-FFF2-40B4-BE49-F238E27FC236}">
                <a16:creationId xmlns:a16="http://schemas.microsoft.com/office/drawing/2014/main" id="{1363AC5E-B4C3-4470-9E25-53560879AD78}"/>
              </a:ext>
            </a:extLst>
          </xdr:cNvPr>
          <xdr:cNvCxnSpPr>
            <a:stCxn id="13" idx="4"/>
            <a:endCxn id="17" idx="0"/>
          </xdr:cNvCxnSpPr>
        </xdr:nvCxnSpPr>
        <xdr:spPr>
          <a:xfrm>
            <a:off x="5472435" y="10467975"/>
            <a:ext cx="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nvGrpSpPr>
          <xdr:cNvPr id="11" name="Group 10">
            <a:extLst>
              <a:ext uri="{FF2B5EF4-FFF2-40B4-BE49-F238E27FC236}">
                <a16:creationId xmlns:a16="http://schemas.microsoft.com/office/drawing/2014/main" id="{C1D3DF54-A8E3-4B61-BA92-F3188EDA914C}"/>
              </a:ext>
            </a:extLst>
          </xdr:cNvPr>
          <xdr:cNvGrpSpPr/>
        </xdr:nvGrpSpPr>
        <xdr:grpSpPr>
          <a:xfrm>
            <a:off x="-7456" y="8972550"/>
            <a:ext cx="11245990" cy="3828563"/>
            <a:chOff x="-7456" y="8972550"/>
            <a:chExt cx="11245990" cy="3828563"/>
          </a:xfrm>
        </xdr:grpSpPr>
        <xdr:sp macro="" textlink="">
          <xdr:nvSpPr>
            <xdr:cNvPr id="12" name="Oval 11">
              <a:extLst>
                <a:ext uri="{FF2B5EF4-FFF2-40B4-BE49-F238E27FC236}">
                  <a16:creationId xmlns:a16="http://schemas.microsoft.com/office/drawing/2014/main" id="{FE45F825-D3D8-4A8A-A32D-18C1D1D4FC56}"/>
                </a:ext>
              </a:extLst>
            </xdr:cNvPr>
            <xdr:cNvSpPr/>
          </xdr:nvSpPr>
          <xdr:spPr>
            <a:xfrm>
              <a:off x="695325" y="9782175"/>
              <a:ext cx="119062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Input</a:t>
              </a:r>
            </a:p>
          </xdr:txBody>
        </xdr:sp>
        <xdr:sp macro="" textlink="">
          <xdr:nvSpPr>
            <xdr:cNvPr id="13" name="Oval 12">
              <a:extLst>
                <a:ext uri="{FF2B5EF4-FFF2-40B4-BE49-F238E27FC236}">
                  <a16:creationId xmlns:a16="http://schemas.microsoft.com/office/drawing/2014/main" id="{C1589776-4C46-42EA-922E-8F4B61F920A2}"/>
                </a:ext>
              </a:extLst>
            </xdr:cNvPr>
            <xdr:cNvSpPr/>
          </xdr:nvSpPr>
          <xdr:spPr>
            <a:xfrm>
              <a:off x="4877122" y="9782175"/>
              <a:ext cx="119062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Inject crash</a:t>
              </a:r>
            </a:p>
          </xdr:txBody>
        </xdr:sp>
        <xdr:sp macro="" textlink="">
          <xdr:nvSpPr>
            <xdr:cNvPr id="14" name="Oval 13">
              <a:extLst>
                <a:ext uri="{FF2B5EF4-FFF2-40B4-BE49-F238E27FC236}">
                  <a16:creationId xmlns:a16="http://schemas.microsoft.com/office/drawing/2014/main" id="{765C18E5-C46B-4742-B07E-6D01BA1BF0F8}"/>
                </a:ext>
              </a:extLst>
            </xdr:cNvPr>
            <xdr:cNvSpPr/>
          </xdr:nvSpPr>
          <xdr:spPr>
            <a:xfrm>
              <a:off x="9115425" y="9782175"/>
              <a:ext cx="193357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Send</a:t>
              </a:r>
              <a:r>
                <a:rPr lang="en-US" sz="1100" baseline="0"/>
                <a:t> DSM to read EDR data</a:t>
              </a:r>
              <a:endParaRPr lang="en-US" sz="1100"/>
            </a:p>
          </xdr:txBody>
        </xdr:sp>
        <xdr:sp macro="" textlink="">
          <xdr:nvSpPr>
            <xdr:cNvPr id="15" name="Oval 14">
              <a:extLst>
                <a:ext uri="{FF2B5EF4-FFF2-40B4-BE49-F238E27FC236}">
                  <a16:creationId xmlns:a16="http://schemas.microsoft.com/office/drawing/2014/main" id="{8A7B3BD0-A54C-4E79-9A9C-8B3C06818D0D}"/>
                </a:ext>
              </a:extLst>
            </xdr:cNvPr>
            <xdr:cNvSpPr/>
          </xdr:nvSpPr>
          <xdr:spPr>
            <a:xfrm>
              <a:off x="4876800" y="8972550"/>
              <a:ext cx="1190625" cy="685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Step test</a:t>
              </a:r>
            </a:p>
          </xdr:txBody>
        </xdr:sp>
        <xdr:sp macro="" textlink="">
          <xdr:nvSpPr>
            <xdr:cNvPr id="16" name="Oval 15">
              <a:extLst>
                <a:ext uri="{FF2B5EF4-FFF2-40B4-BE49-F238E27FC236}">
                  <a16:creationId xmlns:a16="http://schemas.microsoft.com/office/drawing/2014/main" id="{B7418D80-FAF3-43A6-8F7C-D9E9B89EA4E9}"/>
                </a:ext>
              </a:extLst>
            </xdr:cNvPr>
            <xdr:cNvSpPr/>
          </xdr:nvSpPr>
          <xdr:spPr>
            <a:xfrm>
              <a:off x="8919394" y="10706097"/>
              <a:ext cx="2319140" cy="10548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a:solidFill>
                    <a:schemeClr val="lt1"/>
                  </a:solidFill>
                  <a:effectLst/>
                  <a:latin typeface="+mn-lt"/>
                  <a:ea typeface="+mn-ea"/>
                  <a:cs typeface="+mn-cs"/>
                </a:rPr>
                <a:t>Record 1:</a:t>
              </a:r>
              <a:r>
                <a:rPr lang="en-US"/>
                <a:t> </a:t>
              </a:r>
              <a:r>
                <a:rPr lang="en-US" sz="1100" b="0" i="0" u="none" strike="noStrike">
                  <a:solidFill>
                    <a:schemeClr val="lt1"/>
                  </a:solidFill>
                  <a:effectLst/>
                  <a:latin typeface="+mn-lt"/>
                  <a:ea typeface="+mn-ea"/>
                  <a:cs typeface="+mn-cs"/>
                </a:rPr>
                <a:t>$22 $D901</a:t>
              </a:r>
              <a:r>
                <a:rPr lang="en-US"/>
                <a:t> </a:t>
              </a:r>
            </a:p>
            <a:p>
              <a:pPr algn="l"/>
              <a:r>
                <a:rPr lang="en-US" sz="1100" b="0" i="0" u="none" strike="noStrike">
                  <a:solidFill>
                    <a:schemeClr val="lt1"/>
                  </a:solidFill>
                  <a:effectLst/>
                  <a:latin typeface="+mn-lt"/>
                  <a:ea typeface="+mn-ea"/>
                  <a:cs typeface="+mn-cs"/>
                </a:rPr>
                <a:t>Record 2:</a:t>
              </a:r>
              <a:r>
                <a:rPr lang="en-US"/>
                <a:t> </a:t>
              </a:r>
              <a:r>
                <a:rPr lang="en-US" sz="1100" b="0" i="0" u="none" strike="noStrike">
                  <a:solidFill>
                    <a:schemeClr val="lt1"/>
                  </a:solidFill>
                  <a:effectLst/>
                  <a:latin typeface="+mn-lt"/>
                  <a:ea typeface="+mn-ea"/>
                  <a:cs typeface="+mn-cs"/>
                </a:rPr>
                <a:t>$22 $D911</a:t>
              </a:r>
              <a:r>
                <a:rPr lang="en-US"/>
                <a:t> </a:t>
              </a:r>
            </a:p>
            <a:p>
              <a:pPr algn="l"/>
              <a:r>
                <a:rPr lang="en-US" sz="1100" b="0" i="0" u="none" strike="noStrike">
                  <a:solidFill>
                    <a:schemeClr val="lt1"/>
                  </a:solidFill>
                  <a:effectLst/>
                  <a:latin typeface="+mn-lt"/>
                  <a:ea typeface="+mn-ea"/>
                  <a:cs typeface="+mn-cs"/>
                </a:rPr>
                <a:t>Record 3:</a:t>
              </a:r>
              <a:r>
                <a:rPr lang="en-US"/>
                <a:t> </a:t>
              </a:r>
              <a:r>
                <a:rPr lang="en-US" sz="1100" b="0" i="0" u="none" strike="noStrike">
                  <a:solidFill>
                    <a:schemeClr val="lt1"/>
                  </a:solidFill>
                  <a:effectLst/>
                  <a:latin typeface="+mn-lt"/>
                  <a:ea typeface="+mn-ea"/>
                  <a:cs typeface="+mn-cs"/>
                </a:rPr>
                <a:t>$22 $D921</a:t>
              </a:r>
              <a:r>
                <a:rPr lang="en-US"/>
                <a:t> </a:t>
              </a:r>
              <a:endParaRPr lang="en-US" sz="1100"/>
            </a:p>
          </xdr:txBody>
        </xdr:sp>
        <xdr:sp macro="" textlink="">
          <xdr:nvSpPr>
            <xdr:cNvPr id="17" name="Rectangle: Rounded Corners 16">
              <a:extLst>
                <a:ext uri="{FF2B5EF4-FFF2-40B4-BE49-F238E27FC236}">
                  <a16:creationId xmlns:a16="http://schemas.microsoft.com/office/drawing/2014/main" id="{070E0FD0-663E-40C0-8749-433D89470F5F}"/>
                </a:ext>
              </a:extLst>
            </xdr:cNvPr>
            <xdr:cNvSpPr/>
          </xdr:nvSpPr>
          <xdr:spPr>
            <a:xfrm>
              <a:off x="4277047" y="10687050"/>
              <a:ext cx="2390775" cy="21140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0" i="0">
                  <a:solidFill>
                    <a:schemeClr val="lt1"/>
                  </a:solidFill>
                  <a:effectLst/>
                  <a:latin typeface="+mn-lt"/>
                  <a:ea typeface="+mn-ea"/>
                  <a:cs typeface="+mn-cs"/>
                </a:rPr>
                <a:t>Single event with normal crash (Front, Side or Rear)</a:t>
              </a:r>
              <a:endParaRPr lang="en-US">
                <a:effectLst/>
              </a:endParaRPr>
            </a:p>
            <a:p>
              <a:r>
                <a:rPr lang="en-US" sz="1100" b="0" i="0">
                  <a:solidFill>
                    <a:schemeClr val="lt1"/>
                  </a:solidFill>
                  <a:effectLst/>
                  <a:latin typeface="+mn-lt"/>
                  <a:ea typeface="+mn-ea"/>
                  <a:cs typeface="+mn-cs"/>
                </a:rPr>
                <a:t>Single event with special crash (Rollover)</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Parallel event</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2 event</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3 event</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event with number of event greater than number of record.</a:t>
              </a:r>
              <a:r>
                <a:rPr lang="en-US" sz="1100">
                  <a:solidFill>
                    <a:schemeClr val="lt1"/>
                  </a:solidFill>
                  <a:effectLst/>
                  <a:latin typeface="+mn-lt"/>
                  <a:ea typeface="+mn-ea"/>
                  <a:cs typeface="+mn-cs"/>
                </a:rPr>
                <a:t> </a:t>
              </a:r>
              <a:endParaRPr lang="en-US">
                <a:effectLst/>
              </a:endParaRPr>
            </a:p>
            <a:p>
              <a:r>
                <a:rPr lang="en-US" sz="1100" b="0" i="0">
                  <a:solidFill>
                    <a:schemeClr val="lt1"/>
                  </a:solidFill>
                  <a:effectLst/>
                  <a:latin typeface="+mn-lt"/>
                  <a:ea typeface="+mn-ea"/>
                  <a:cs typeface="+mn-cs"/>
                </a:rPr>
                <a:t>Multi with noise</a:t>
              </a:r>
              <a:r>
                <a:rPr lang="en-US" sz="1100">
                  <a:solidFill>
                    <a:schemeClr val="lt1"/>
                  </a:solidFill>
                  <a:effectLst/>
                  <a:latin typeface="+mn-lt"/>
                  <a:ea typeface="+mn-ea"/>
                  <a:cs typeface="+mn-cs"/>
                </a:rPr>
                <a:t> </a:t>
              </a:r>
              <a:endParaRPr lang="en-US">
                <a:effectLst/>
              </a:endParaRPr>
            </a:p>
            <a:p>
              <a:pPr algn="l"/>
              <a:endParaRPr lang="en-US" sz="1100"/>
            </a:p>
          </xdr:txBody>
        </xdr:sp>
        <xdr:sp macro="" textlink="">
          <xdr:nvSpPr>
            <xdr:cNvPr id="18" name="Rectangle: Rounded Corners 17">
              <a:extLst>
                <a:ext uri="{FF2B5EF4-FFF2-40B4-BE49-F238E27FC236}">
                  <a16:creationId xmlns:a16="http://schemas.microsoft.com/office/drawing/2014/main" id="{5774DDFA-1E30-4863-91E4-7BC3B38ED836}"/>
                </a:ext>
              </a:extLst>
            </xdr:cNvPr>
            <xdr:cNvSpPr/>
          </xdr:nvSpPr>
          <xdr:spPr>
            <a:xfrm>
              <a:off x="-7456" y="10877548"/>
              <a:ext cx="2580890" cy="77278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Set CAN</a:t>
              </a:r>
              <a:r>
                <a:rPr lang="en-US" sz="1100" baseline="0">
                  <a:solidFill>
                    <a:schemeClr val="lt1"/>
                  </a:solidFill>
                  <a:effectLst/>
                  <a:latin typeface="+mn-lt"/>
                  <a:ea typeface="+mn-ea"/>
                  <a:cs typeface="+mn-cs"/>
                </a:rPr>
                <a:t> data with:</a:t>
              </a:r>
            </a:p>
            <a:p>
              <a:r>
                <a:rPr lang="en-US" sz="1100" baseline="0">
                  <a:solidFill>
                    <a:schemeClr val="lt1"/>
                  </a:solidFill>
                  <a:effectLst/>
                  <a:latin typeface="+mn-lt"/>
                  <a:ea typeface="+mn-ea"/>
                  <a:cs typeface="+mn-cs"/>
                </a:rPr>
                <a:t>x signal valid value + y signal unobtained value</a:t>
              </a:r>
              <a:endParaRPr lang="en-US">
                <a:effectLst/>
              </a:endParaRPr>
            </a:p>
            <a:p>
              <a:pPr algn="l"/>
              <a:endParaRPr lang="en-US" sz="1100"/>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27214</xdr:colOff>
      <xdr:row>121</xdr:row>
      <xdr:rowOff>462643</xdr:rowOff>
    </xdr:from>
    <xdr:to>
      <xdr:col>7</xdr:col>
      <xdr:colOff>1640336</xdr:colOff>
      <xdr:row>128</xdr:row>
      <xdr:rowOff>131741</xdr:rowOff>
    </xdr:to>
    <xdr:pic>
      <xdr:nvPicPr>
        <xdr:cNvPr id="2" name="Picture 1">
          <a:extLst>
            <a:ext uri="{FF2B5EF4-FFF2-40B4-BE49-F238E27FC236}">
              <a16:creationId xmlns:a16="http://schemas.microsoft.com/office/drawing/2014/main" id="{3DA3C7B6-4BE3-4A21-8548-AFCD338A9FEA}"/>
            </a:ext>
          </a:extLst>
        </xdr:cNvPr>
        <xdr:cNvPicPr>
          <a:picLocks noChangeAspect="1"/>
        </xdr:cNvPicPr>
      </xdr:nvPicPr>
      <xdr:blipFill>
        <a:blip xmlns:r="http://schemas.openxmlformats.org/officeDocument/2006/relationships" r:embed="rId1"/>
        <a:stretch>
          <a:fillRect/>
        </a:stretch>
      </xdr:blipFill>
      <xdr:spPr>
        <a:xfrm>
          <a:off x="12057289" y="29018593"/>
          <a:ext cx="3455255" cy="1662542"/>
        </a:xfrm>
        <a:prstGeom prst="rect">
          <a:avLst/>
        </a:prstGeom>
      </xdr:spPr>
    </xdr:pic>
    <xdr:clientData/>
  </xdr:twoCellAnchor>
  <xdr:twoCellAnchor>
    <xdr:from>
      <xdr:col>6</xdr:col>
      <xdr:colOff>0</xdr:colOff>
      <xdr:row>120</xdr:row>
      <xdr:rowOff>54427</xdr:rowOff>
    </xdr:from>
    <xdr:to>
      <xdr:col>8</xdr:col>
      <xdr:colOff>122464</xdr:colOff>
      <xdr:row>121</xdr:row>
      <xdr:rowOff>557893</xdr:rowOff>
    </xdr:to>
    <xdr:sp macro="" textlink="">
      <xdr:nvSpPr>
        <xdr:cNvPr id="3" name="TextBox 2">
          <a:extLst>
            <a:ext uri="{FF2B5EF4-FFF2-40B4-BE49-F238E27FC236}">
              <a16:creationId xmlns:a16="http://schemas.microsoft.com/office/drawing/2014/main" id="{978EF156-9D65-4585-8D83-B4D930934A52}"/>
            </a:ext>
          </a:extLst>
        </xdr:cNvPr>
        <xdr:cNvSpPr txBox="1"/>
      </xdr:nvSpPr>
      <xdr:spPr>
        <a:xfrm>
          <a:off x="12030075" y="28419877"/>
          <a:ext cx="3827689" cy="693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Arial" panose="020B0604020202020204" pitchFamily="34" charset="0"/>
              <a:cs typeface="Arial" panose="020B0604020202020204" pitchFamily="34" charset="0"/>
            </a:rPr>
            <a:t>For</a:t>
          </a:r>
          <a:r>
            <a:rPr lang="en-US" sz="1100" b="1" baseline="0">
              <a:latin typeface="Arial" panose="020B0604020202020204" pitchFamily="34" charset="0"/>
              <a:cs typeface="Arial" panose="020B0604020202020204" pitchFamily="34" charset="0"/>
            </a:rPr>
            <a:t> example: in this case, set 3 consecutive CAN signal invalid value than set 1 CAN signal valid value. Ratio: 3 invalid, 1 valid</a:t>
          </a:r>
          <a:endParaRPr lang="en-US" sz="1100" b="1">
            <a:latin typeface="Arial" panose="020B0604020202020204" pitchFamily="34" charset="0"/>
            <a:cs typeface="Arial" panose="020B0604020202020204" pitchFamily="34" charset="0"/>
          </a:endParaRPr>
        </a:p>
      </xdr:txBody>
    </xdr:sp>
    <xdr:clientData/>
  </xdr:twoCellAnchor>
  <xdr:twoCellAnchor>
    <xdr:from>
      <xdr:col>6</xdr:col>
      <xdr:colOff>0</xdr:colOff>
      <xdr:row>133</xdr:row>
      <xdr:rowOff>-1</xdr:rowOff>
    </xdr:from>
    <xdr:to>
      <xdr:col>8</xdr:col>
      <xdr:colOff>122464</xdr:colOff>
      <xdr:row>134</xdr:row>
      <xdr:rowOff>27213</xdr:rowOff>
    </xdr:to>
    <xdr:sp macro="" textlink="">
      <xdr:nvSpPr>
        <xdr:cNvPr id="4" name="TextBox 3">
          <a:extLst>
            <a:ext uri="{FF2B5EF4-FFF2-40B4-BE49-F238E27FC236}">
              <a16:creationId xmlns:a16="http://schemas.microsoft.com/office/drawing/2014/main" id="{D7E720F2-2E0A-421E-B4F2-99230C89D79B}"/>
            </a:ext>
          </a:extLst>
        </xdr:cNvPr>
        <xdr:cNvSpPr txBox="1"/>
      </xdr:nvSpPr>
      <xdr:spPr>
        <a:xfrm>
          <a:off x="12030075" y="31108649"/>
          <a:ext cx="3827689" cy="674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Arial" panose="020B0604020202020204" pitchFamily="34" charset="0"/>
              <a:cs typeface="Arial" panose="020B0604020202020204" pitchFamily="34" charset="0"/>
            </a:rPr>
            <a:t>For</a:t>
          </a:r>
          <a:r>
            <a:rPr lang="en-US" sz="1100" b="1" baseline="0">
              <a:latin typeface="Arial" panose="020B0604020202020204" pitchFamily="34" charset="0"/>
              <a:cs typeface="Arial" panose="020B0604020202020204" pitchFamily="34" charset="0"/>
            </a:rPr>
            <a:t> example: in this case, set 3 CAN signal consecutive unobtained value than set 1 CAN signal valid value. Ratio: 3 invalid, 1 valid</a:t>
          </a:r>
          <a:endParaRPr lang="en-US" sz="1100" b="1">
            <a:latin typeface="Arial" panose="020B0604020202020204" pitchFamily="34" charset="0"/>
            <a:cs typeface="Arial" panose="020B0604020202020204" pitchFamily="34" charset="0"/>
          </a:endParaRPr>
        </a:p>
      </xdr:txBody>
    </xdr:sp>
    <xdr:clientData/>
  </xdr:twoCellAnchor>
  <xdr:twoCellAnchor editAs="oneCell">
    <xdr:from>
      <xdr:col>6</xdr:col>
      <xdr:colOff>40822</xdr:colOff>
      <xdr:row>134</xdr:row>
      <xdr:rowOff>40822</xdr:rowOff>
    </xdr:from>
    <xdr:to>
      <xdr:col>7</xdr:col>
      <xdr:colOff>1428989</xdr:colOff>
      <xdr:row>141</xdr:row>
      <xdr:rowOff>15897</xdr:rowOff>
    </xdr:to>
    <xdr:pic>
      <xdr:nvPicPr>
        <xdr:cNvPr id="5" name="Picture 4">
          <a:extLst>
            <a:ext uri="{FF2B5EF4-FFF2-40B4-BE49-F238E27FC236}">
              <a16:creationId xmlns:a16="http://schemas.microsoft.com/office/drawing/2014/main" id="{BE938B52-CFA4-47F2-BFCB-60A5456ACC79}"/>
            </a:ext>
          </a:extLst>
        </xdr:cNvPr>
        <xdr:cNvPicPr>
          <a:picLocks noChangeAspect="1"/>
        </xdr:cNvPicPr>
      </xdr:nvPicPr>
      <xdr:blipFill>
        <a:blip xmlns:r="http://schemas.openxmlformats.org/officeDocument/2006/relationships" r:embed="rId2"/>
        <a:stretch>
          <a:fillRect/>
        </a:stretch>
      </xdr:blipFill>
      <xdr:spPr>
        <a:xfrm>
          <a:off x="12070897" y="31797172"/>
          <a:ext cx="3209345" cy="1515482"/>
        </a:xfrm>
        <a:prstGeom prst="rect">
          <a:avLst/>
        </a:prstGeom>
      </xdr:spPr>
    </xdr:pic>
    <xdr:clientData/>
  </xdr:twoCellAnchor>
  <xdr:twoCellAnchor editAs="oneCell">
    <xdr:from>
      <xdr:col>6</xdr:col>
      <xdr:colOff>0</xdr:colOff>
      <xdr:row>145</xdr:row>
      <xdr:rowOff>0</xdr:rowOff>
    </xdr:from>
    <xdr:to>
      <xdr:col>7</xdr:col>
      <xdr:colOff>1525459</xdr:colOff>
      <xdr:row>156</xdr:row>
      <xdr:rowOff>156131</xdr:rowOff>
    </xdr:to>
    <xdr:pic>
      <xdr:nvPicPr>
        <xdr:cNvPr id="6" name="Picture 5">
          <a:extLst>
            <a:ext uri="{FF2B5EF4-FFF2-40B4-BE49-F238E27FC236}">
              <a16:creationId xmlns:a16="http://schemas.microsoft.com/office/drawing/2014/main" id="{D4EEFDA6-0B65-414F-B0E8-37BB55C73541}"/>
            </a:ext>
          </a:extLst>
        </xdr:cNvPr>
        <xdr:cNvPicPr>
          <a:picLocks noChangeAspect="1"/>
        </xdr:cNvPicPr>
      </xdr:nvPicPr>
      <xdr:blipFill>
        <a:blip xmlns:r="http://schemas.openxmlformats.org/officeDocument/2006/relationships" r:embed="rId3"/>
        <a:stretch>
          <a:fillRect/>
        </a:stretch>
      </xdr:blipFill>
      <xdr:spPr>
        <a:xfrm>
          <a:off x="12030075" y="34280475"/>
          <a:ext cx="3398072" cy="2572490"/>
        </a:xfrm>
        <a:prstGeom prst="rect">
          <a:avLst/>
        </a:prstGeom>
      </xdr:spPr>
    </xdr:pic>
    <xdr:clientData/>
  </xdr:twoCellAnchor>
  <xdr:twoCellAnchor>
    <xdr:from>
      <xdr:col>6</xdr:col>
      <xdr:colOff>0</xdr:colOff>
      <xdr:row>144</xdr:row>
      <xdr:rowOff>0</xdr:rowOff>
    </xdr:from>
    <xdr:to>
      <xdr:col>8</xdr:col>
      <xdr:colOff>122464</xdr:colOff>
      <xdr:row>145</xdr:row>
      <xdr:rowOff>22411</xdr:rowOff>
    </xdr:to>
    <xdr:sp macro="" textlink="">
      <xdr:nvSpPr>
        <xdr:cNvPr id="7" name="TextBox 6">
          <a:extLst>
            <a:ext uri="{FF2B5EF4-FFF2-40B4-BE49-F238E27FC236}">
              <a16:creationId xmlns:a16="http://schemas.microsoft.com/office/drawing/2014/main" id="{E60386D1-E1A9-42CB-8EE4-9C601DDC375F}"/>
            </a:ext>
          </a:extLst>
        </xdr:cNvPr>
        <xdr:cNvSpPr txBox="1"/>
      </xdr:nvSpPr>
      <xdr:spPr>
        <a:xfrm>
          <a:off x="12030075" y="33470850"/>
          <a:ext cx="3827689" cy="832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Arial" panose="020B0604020202020204" pitchFamily="34" charset="0"/>
              <a:cs typeface="Arial" panose="020B0604020202020204" pitchFamily="34" charset="0"/>
            </a:rPr>
            <a:t>For</a:t>
          </a:r>
          <a:r>
            <a:rPr lang="en-US" sz="1100" b="1" baseline="0">
              <a:latin typeface="Arial" panose="020B0604020202020204" pitchFamily="34" charset="0"/>
              <a:cs typeface="Arial" panose="020B0604020202020204" pitchFamily="34" charset="0"/>
            </a:rPr>
            <a:t> example: in this case, set 2 CAN signal consecutive invalid value, 1 CAN signal unobtained value, 1 CAN signal valid value. Ratio: 2 invalid, 1 Unobtained, 1 valid</a:t>
          </a:r>
          <a:endParaRPr lang="en-US" sz="11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si-airbag-doors-dwa.de.bosch.com:8443/dwa/rm/urn:rational::1-0000000000000000-O-1151-001ca4a5?doors.view=00000002"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B80A7-BD60-46AB-837C-556CB17B98DC}">
  <sheetPr>
    <tabColor rgb="FFFFFF00"/>
  </sheetPr>
  <dimension ref="B2:H20"/>
  <sheetViews>
    <sheetView tabSelected="1" topLeftCell="A17" workbookViewId="0">
      <selection activeCell="E26" sqref="E26"/>
    </sheetView>
  </sheetViews>
  <sheetFormatPr defaultRowHeight="14.4" x14ac:dyDescent="0.3"/>
  <cols>
    <col min="2" max="2" width="5.109375" style="265" bestFit="1" customWidth="1"/>
    <col min="3" max="3" width="16.88671875" style="267" bestFit="1" customWidth="1"/>
    <col min="4" max="4" width="8" style="265" bestFit="1" customWidth="1"/>
    <col min="5" max="5" width="45.33203125" style="267" customWidth="1"/>
    <col min="6" max="6" width="30.5546875" style="265" bestFit="1" customWidth="1"/>
    <col min="7" max="7" width="37.44140625" style="265" customWidth="1"/>
    <col min="8" max="8" width="42.88671875" style="267" customWidth="1"/>
  </cols>
  <sheetData>
    <row r="2" spans="2:8" x14ac:dyDescent="0.3">
      <c r="B2" s="222" t="s">
        <v>353</v>
      </c>
      <c r="C2" s="266" t="s">
        <v>346</v>
      </c>
      <c r="D2" s="222" t="s">
        <v>347</v>
      </c>
      <c r="E2" s="266" t="s">
        <v>348</v>
      </c>
      <c r="F2" s="222" t="s">
        <v>349</v>
      </c>
      <c r="G2" s="222" t="s">
        <v>350</v>
      </c>
      <c r="H2" s="266" t="s">
        <v>351</v>
      </c>
    </row>
    <row r="3" spans="2:8" ht="39.6" x14ac:dyDescent="0.3">
      <c r="B3" s="223">
        <v>1</v>
      </c>
      <c r="C3" s="224" t="s">
        <v>41</v>
      </c>
      <c r="D3" s="261" t="s">
        <v>352</v>
      </c>
      <c r="E3" s="225" t="s">
        <v>354</v>
      </c>
      <c r="F3" s="262" t="s">
        <v>44</v>
      </c>
      <c r="G3" s="490" t="s">
        <v>386</v>
      </c>
      <c r="H3" s="226" t="s">
        <v>355</v>
      </c>
    </row>
    <row r="4" spans="2:8" s="260" customFormat="1" ht="39.6" x14ac:dyDescent="0.3">
      <c r="B4" s="223">
        <v>2</v>
      </c>
      <c r="C4" s="258" t="s">
        <v>385</v>
      </c>
      <c r="D4" s="264" t="s">
        <v>388</v>
      </c>
      <c r="E4" s="259" t="s">
        <v>387</v>
      </c>
      <c r="F4" s="262" t="s">
        <v>44</v>
      </c>
      <c r="G4" s="263" t="s">
        <v>386</v>
      </c>
      <c r="H4" s="226" t="s">
        <v>355</v>
      </c>
    </row>
    <row r="5" spans="2:8" ht="158.4" x14ac:dyDescent="0.3">
      <c r="B5" s="223">
        <v>3</v>
      </c>
      <c r="C5" s="269" t="s">
        <v>392</v>
      </c>
      <c r="D5" s="270" t="s">
        <v>393</v>
      </c>
      <c r="E5" s="333" t="s">
        <v>503</v>
      </c>
      <c r="F5" s="262" t="s">
        <v>44</v>
      </c>
      <c r="G5" s="275" t="s">
        <v>394</v>
      </c>
      <c r="H5" s="271" t="s">
        <v>395</v>
      </c>
    </row>
    <row r="6" spans="2:8" ht="66" x14ac:dyDescent="0.3">
      <c r="B6" s="223">
        <v>4</v>
      </c>
      <c r="C6" s="335" t="s">
        <v>532</v>
      </c>
      <c r="D6" s="336" t="s">
        <v>533</v>
      </c>
      <c r="E6" s="337" t="s">
        <v>534</v>
      </c>
      <c r="F6" s="262" t="s">
        <v>44</v>
      </c>
      <c r="G6" s="275" t="s">
        <v>394</v>
      </c>
      <c r="H6" s="271" t="s">
        <v>535</v>
      </c>
    </row>
    <row r="7" spans="2:8" ht="66" x14ac:dyDescent="0.3">
      <c r="B7" s="223">
        <v>5</v>
      </c>
      <c r="C7" s="339" t="s">
        <v>554</v>
      </c>
      <c r="D7" s="340" t="s">
        <v>555</v>
      </c>
      <c r="E7" s="349" t="s">
        <v>567</v>
      </c>
      <c r="F7" s="262" t="s">
        <v>44</v>
      </c>
      <c r="G7" s="351" t="s">
        <v>394</v>
      </c>
      <c r="H7" s="341" t="s">
        <v>556</v>
      </c>
    </row>
    <row r="8" spans="2:8" ht="105.6" x14ac:dyDescent="0.3">
      <c r="B8" s="223">
        <v>6</v>
      </c>
      <c r="C8" s="347" t="s">
        <v>588</v>
      </c>
      <c r="D8" s="348" t="s">
        <v>589</v>
      </c>
      <c r="E8" s="350" t="s">
        <v>591</v>
      </c>
      <c r="F8" s="262" t="s">
        <v>44</v>
      </c>
      <c r="G8" s="362" t="s">
        <v>394</v>
      </c>
      <c r="H8" s="341" t="s">
        <v>556</v>
      </c>
    </row>
    <row r="9" spans="2:8" ht="105.6" x14ac:dyDescent="0.3">
      <c r="B9" s="223">
        <v>7</v>
      </c>
      <c r="C9" s="361" t="s">
        <v>627</v>
      </c>
      <c r="D9" s="223">
        <v>7</v>
      </c>
      <c r="E9" s="363" t="s">
        <v>628</v>
      </c>
      <c r="F9" s="262" t="s">
        <v>44</v>
      </c>
      <c r="G9" s="365" t="s">
        <v>633</v>
      </c>
      <c r="H9" s="366" t="s">
        <v>632</v>
      </c>
    </row>
    <row r="10" spans="2:8" ht="66" x14ac:dyDescent="0.3">
      <c r="B10" s="223">
        <v>8</v>
      </c>
      <c r="C10" s="364" t="s">
        <v>631</v>
      </c>
      <c r="D10" s="223">
        <v>8</v>
      </c>
      <c r="E10" s="366" t="s">
        <v>634</v>
      </c>
      <c r="F10" s="262" t="s">
        <v>44</v>
      </c>
      <c r="G10" s="365" t="s">
        <v>633</v>
      </c>
      <c r="H10" s="366" t="s">
        <v>632</v>
      </c>
    </row>
    <row r="11" spans="2:8" ht="92.4" x14ac:dyDescent="0.3">
      <c r="B11" s="223">
        <v>9</v>
      </c>
      <c r="C11" s="364" t="s">
        <v>631</v>
      </c>
      <c r="D11" s="223">
        <v>9</v>
      </c>
      <c r="E11" s="367" t="s">
        <v>643</v>
      </c>
      <c r="F11" s="262" t="s">
        <v>44</v>
      </c>
      <c r="G11" s="365" t="s">
        <v>633</v>
      </c>
      <c r="H11" s="366" t="s">
        <v>632</v>
      </c>
    </row>
    <row r="12" spans="2:8" ht="66" x14ac:dyDescent="0.3">
      <c r="B12" s="223">
        <v>10</v>
      </c>
      <c r="C12" s="370" t="s">
        <v>650</v>
      </c>
      <c r="D12" s="223">
        <v>10</v>
      </c>
      <c r="E12" s="371" t="s">
        <v>651</v>
      </c>
      <c r="F12" s="262" t="s">
        <v>44</v>
      </c>
      <c r="G12" s="365" t="s">
        <v>633</v>
      </c>
      <c r="H12" s="484" t="s">
        <v>632</v>
      </c>
    </row>
    <row r="13" spans="2:8" ht="66" x14ac:dyDescent="0.3">
      <c r="B13" s="223">
        <v>11</v>
      </c>
      <c r="C13" s="378" t="s">
        <v>657</v>
      </c>
      <c r="D13" s="223">
        <v>11</v>
      </c>
      <c r="E13" s="379" t="s">
        <v>658</v>
      </c>
      <c r="F13" s="625" t="s">
        <v>44</v>
      </c>
      <c r="G13" s="380" t="s">
        <v>633</v>
      </c>
      <c r="H13" s="484" t="s">
        <v>632</v>
      </c>
    </row>
    <row r="14" spans="2:8" ht="115.2" x14ac:dyDescent="0.3">
      <c r="B14" s="381">
        <v>12</v>
      </c>
      <c r="C14" s="382" t="s">
        <v>659</v>
      </c>
      <c r="D14" s="381">
        <v>12</v>
      </c>
      <c r="E14" s="383" t="s">
        <v>756</v>
      </c>
      <c r="F14" s="381" t="s">
        <v>757</v>
      </c>
      <c r="G14" s="384" t="s">
        <v>788</v>
      </c>
      <c r="H14" s="383" t="s">
        <v>660</v>
      </c>
    </row>
    <row r="15" spans="2:8" ht="100.8" x14ac:dyDescent="0.3">
      <c r="B15" s="381">
        <v>13</v>
      </c>
      <c r="C15" s="382" t="s">
        <v>823</v>
      </c>
      <c r="D15" s="381">
        <v>13</v>
      </c>
      <c r="E15" s="383" t="s">
        <v>861</v>
      </c>
      <c r="F15" s="381" t="s">
        <v>824</v>
      </c>
      <c r="G15" s="384" t="s">
        <v>825</v>
      </c>
      <c r="H15" s="383" t="s">
        <v>660</v>
      </c>
    </row>
    <row r="16" spans="2:8" ht="81" customHeight="1" x14ac:dyDescent="0.3">
      <c r="B16" s="489">
        <v>14</v>
      </c>
      <c r="C16" s="382" t="s">
        <v>868</v>
      </c>
      <c r="D16" s="489">
        <v>14</v>
      </c>
      <c r="E16" s="383" t="s">
        <v>878</v>
      </c>
      <c r="F16" s="489" t="s">
        <v>874</v>
      </c>
      <c r="G16" s="384" t="s">
        <v>875</v>
      </c>
      <c r="H16" s="383" t="s">
        <v>876</v>
      </c>
    </row>
    <row r="17" spans="2:8" ht="163.19999999999999" customHeight="1" x14ac:dyDescent="0.3">
      <c r="B17" s="633">
        <v>15</v>
      </c>
      <c r="C17" s="634" t="s">
        <v>927</v>
      </c>
      <c r="D17" s="633">
        <v>15</v>
      </c>
      <c r="E17" s="635" t="s">
        <v>928</v>
      </c>
      <c r="F17" s="633" t="s">
        <v>929</v>
      </c>
      <c r="G17" s="636" t="s">
        <v>938</v>
      </c>
      <c r="H17" s="635" t="s">
        <v>930</v>
      </c>
    </row>
    <row r="18" spans="2:8" ht="144" x14ac:dyDescent="0.3">
      <c r="B18" s="633">
        <v>16</v>
      </c>
      <c r="C18" s="634" t="s">
        <v>939</v>
      </c>
      <c r="D18" s="633">
        <v>15.1</v>
      </c>
      <c r="E18" s="635" t="s">
        <v>940</v>
      </c>
      <c r="F18" s="633" t="s">
        <v>929</v>
      </c>
      <c r="G18" s="636" t="s">
        <v>938</v>
      </c>
      <c r="H18" s="635" t="s">
        <v>930</v>
      </c>
    </row>
    <row r="19" spans="2:8" ht="72" x14ac:dyDescent="0.3">
      <c r="B19" s="633">
        <v>17</v>
      </c>
      <c r="C19" s="634" t="s">
        <v>946</v>
      </c>
      <c r="D19" s="633">
        <v>15.2</v>
      </c>
      <c r="E19" s="635" t="s">
        <v>947</v>
      </c>
      <c r="F19" s="633" t="s">
        <v>929</v>
      </c>
      <c r="G19" s="636" t="s">
        <v>938</v>
      </c>
      <c r="H19" s="635" t="s">
        <v>930</v>
      </c>
    </row>
    <row r="20" spans="2:8" ht="86.4" x14ac:dyDescent="0.3">
      <c r="B20" s="633">
        <v>17</v>
      </c>
      <c r="C20" s="634" t="s">
        <v>950</v>
      </c>
      <c r="D20" s="633">
        <v>15.3</v>
      </c>
      <c r="E20" s="635" t="s">
        <v>952</v>
      </c>
      <c r="F20" s="633" t="s">
        <v>929</v>
      </c>
      <c r="G20" s="636" t="s">
        <v>951</v>
      </c>
      <c r="H20" s="635" t="s">
        <v>930</v>
      </c>
    </row>
  </sheetData>
  <phoneticPr fontId="5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DDC78-8B0C-47D3-ADED-DCD7A4F35B15}">
  <dimension ref="A1:AJ88"/>
  <sheetViews>
    <sheetView view="pageBreakPreview" zoomScale="80" zoomScaleNormal="100" zoomScaleSheetLayoutView="80" workbookViewId="0">
      <selection activeCell="AI17" sqref="AI17"/>
    </sheetView>
  </sheetViews>
  <sheetFormatPr defaultColWidth="5.6640625" defaultRowHeight="13.2" x14ac:dyDescent="0.25"/>
  <cols>
    <col min="1" max="16384" width="5.6640625" style="385"/>
  </cols>
  <sheetData>
    <row r="1" spans="1:36" ht="12.75" customHeight="1" x14ac:dyDescent="0.25">
      <c r="A1" s="653" t="s">
        <v>54</v>
      </c>
      <c r="B1" s="654"/>
      <c r="C1" s="654"/>
      <c r="D1" s="654"/>
      <c r="E1" s="654"/>
      <c r="F1" s="654"/>
      <c r="G1" s="654"/>
      <c r="H1" s="654"/>
      <c r="I1" s="654"/>
      <c r="J1" s="654"/>
      <c r="K1" s="654"/>
      <c r="L1" s="654"/>
      <c r="M1" s="654"/>
      <c r="N1" s="654"/>
      <c r="O1" s="654"/>
      <c r="P1" s="654"/>
      <c r="Q1" s="654"/>
      <c r="R1" s="654"/>
      <c r="S1" s="654"/>
      <c r="T1" s="654"/>
      <c r="U1" s="654"/>
      <c r="V1" s="654"/>
      <c r="W1" s="654"/>
      <c r="X1" s="654"/>
      <c r="Y1" s="654"/>
      <c r="Z1" s="654"/>
      <c r="AA1" s="654"/>
      <c r="AB1" s="654"/>
      <c r="AC1" s="654"/>
      <c r="AD1" s="654"/>
      <c r="AE1" s="654"/>
      <c r="AF1" s="654"/>
      <c r="AG1" s="654"/>
      <c r="AH1" s="657" t="s">
        <v>763</v>
      </c>
      <c r="AI1" s="657"/>
      <c r="AJ1" s="658"/>
    </row>
    <row r="2" spans="1:36" ht="12.75" customHeight="1" x14ac:dyDescent="0.25">
      <c r="A2" s="655"/>
      <c r="B2" s="656"/>
      <c r="C2" s="656"/>
      <c r="D2" s="656"/>
      <c r="E2" s="656"/>
      <c r="F2" s="656"/>
      <c r="G2" s="656"/>
      <c r="H2" s="656"/>
      <c r="I2" s="656"/>
      <c r="J2" s="656"/>
      <c r="K2" s="656"/>
      <c r="L2" s="656"/>
      <c r="M2" s="656"/>
      <c r="N2" s="656"/>
      <c r="O2" s="656"/>
      <c r="P2" s="656"/>
      <c r="Q2" s="656"/>
      <c r="R2" s="656"/>
      <c r="S2" s="656"/>
      <c r="T2" s="656"/>
      <c r="U2" s="656"/>
      <c r="V2" s="656"/>
      <c r="W2" s="656"/>
      <c r="X2" s="656"/>
      <c r="Y2" s="656"/>
      <c r="Z2" s="656"/>
      <c r="AA2" s="656"/>
      <c r="AB2" s="656"/>
      <c r="AC2" s="656"/>
      <c r="AD2" s="656"/>
      <c r="AE2" s="656"/>
      <c r="AF2" s="656"/>
      <c r="AG2" s="656"/>
      <c r="AH2" s="659"/>
      <c r="AI2" s="659"/>
      <c r="AJ2" s="660"/>
    </row>
    <row r="3" spans="1:36" x14ac:dyDescent="0.25">
      <c r="A3" s="661" t="s">
        <v>53</v>
      </c>
      <c r="B3" s="662"/>
      <c r="C3" s="662"/>
      <c r="D3" s="662"/>
      <c r="E3" s="662"/>
      <c r="F3" s="662"/>
      <c r="G3" s="662"/>
      <c r="H3" s="662"/>
      <c r="I3" s="662"/>
      <c r="J3" s="662"/>
      <c r="K3" s="663" t="s">
        <v>52</v>
      </c>
      <c r="L3" s="664"/>
      <c r="M3" s="664"/>
      <c r="N3" s="664"/>
      <c r="O3" s="664"/>
      <c r="P3" s="664"/>
      <c r="Q3" s="664"/>
      <c r="R3" s="664"/>
      <c r="S3" s="664"/>
      <c r="T3" s="664"/>
      <c r="U3" s="664"/>
      <c r="V3" s="664"/>
      <c r="W3" s="664"/>
      <c r="X3" s="664"/>
      <c r="Y3" s="664"/>
      <c r="Z3" s="665"/>
      <c r="AA3" s="666" t="s">
        <v>51</v>
      </c>
      <c r="AB3" s="662"/>
      <c r="AC3" s="662"/>
      <c r="AD3" s="662"/>
      <c r="AE3" s="662"/>
      <c r="AF3" s="662"/>
      <c r="AG3" s="662"/>
      <c r="AH3" s="662"/>
      <c r="AI3" s="662"/>
      <c r="AJ3" s="667"/>
    </row>
    <row r="4" spans="1:36" x14ac:dyDescent="0.25">
      <c r="A4" s="646" t="s">
        <v>50</v>
      </c>
      <c r="B4" s="647"/>
      <c r="C4" s="648"/>
      <c r="D4" s="649" t="s">
        <v>49</v>
      </c>
      <c r="E4" s="647"/>
      <c r="F4" s="647"/>
      <c r="G4" s="647"/>
      <c r="H4" s="647"/>
      <c r="I4" s="647"/>
      <c r="J4" s="648"/>
      <c r="K4" s="386"/>
      <c r="L4" s="387"/>
      <c r="M4" s="388"/>
      <c r="N4" s="388"/>
      <c r="O4" s="388"/>
      <c r="P4" s="388"/>
      <c r="Q4" s="388"/>
      <c r="R4" s="388"/>
      <c r="S4" s="388"/>
      <c r="T4" s="388"/>
      <c r="U4" s="388"/>
      <c r="V4" s="388"/>
      <c r="W4" s="388"/>
      <c r="X4" s="388"/>
      <c r="Y4" s="388"/>
      <c r="Z4" s="389"/>
      <c r="AA4" s="649" t="s">
        <v>48</v>
      </c>
      <c r="AB4" s="647"/>
      <c r="AC4" s="648"/>
      <c r="AD4" s="650"/>
      <c r="AE4" s="651"/>
      <c r="AF4" s="651"/>
      <c r="AG4" s="651"/>
      <c r="AH4" s="651"/>
      <c r="AI4" s="651"/>
      <c r="AJ4" s="652"/>
    </row>
    <row r="5" spans="1:36" x14ac:dyDescent="0.25">
      <c r="A5" s="646" t="s">
        <v>47</v>
      </c>
      <c r="B5" s="647"/>
      <c r="C5" s="648"/>
      <c r="D5" s="649" t="s">
        <v>46</v>
      </c>
      <c r="E5" s="647"/>
      <c r="F5" s="647"/>
      <c r="G5" s="647"/>
      <c r="H5" s="647"/>
      <c r="I5" s="647"/>
      <c r="J5" s="648"/>
      <c r="K5" s="390"/>
      <c r="L5" s="391"/>
      <c r="M5" s="391"/>
      <c r="N5" s="391"/>
      <c r="O5" s="391"/>
      <c r="P5" s="391"/>
      <c r="Q5" s="391"/>
      <c r="R5" s="391"/>
      <c r="S5" s="391"/>
      <c r="T5" s="391"/>
      <c r="U5" s="391"/>
      <c r="V5" s="391"/>
      <c r="W5" s="391"/>
      <c r="X5" s="391"/>
      <c r="Y5" s="391"/>
      <c r="Z5" s="392"/>
      <c r="AA5" s="668" t="s">
        <v>45</v>
      </c>
      <c r="AB5" s="669"/>
      <c r="AC5" s="670"/>
      <c r="AD5" s="650" t="s">
        <v>44</v>
      </c>
      <c r="AE5" s="651"/>
      <c r="AF5" s="651"/>
      <c r="AG5" s="651"/>
      <c r="AH5" s="651"/>
      <c r="AI5" s="651"/>
      <c r="AJ5" s="652"/>
    </row>
    <row r="6" spans="1:36" x14ac:dyDescent="0.25">
      <c r="A6" s="661" t="s">
        <v>43</v>
      </c>
      <c r="B6" s="662"/>
      <c r="C6" s="662"/>
      <c r="D6" s="662"/>
      <c r="E6" s="662"/>
      <c r="F6" s="662"/>
      <c r="G6" s="662"/>
      <c r="H6" s="662"/>
      <c r="I6" s="662"/>
      <c r="J6" s="662"/>
      <c r="K6" s="393"/>
      <c r="Z6" s="394"/>
      <c r="AA6" s="668" t="s">
        <v>42</v>
      </c>
      <c r="AB6" s="669"/>
      <c r="AC6" s="670"/>
      <c r="AD6" s="650" t="s">
        <v>41</v>
      </c>
      <c r="AE6" s="651"/>
      <c r="AF6" s="651"/>
      <c r="AG6" s="651"/>
      <c r="AH6" s="651"/>
      <c r="AI6" s="651"/>
      <c r="AJ6" s="652"/>
    </row>
    <row r="7" spans="1:36" x14ac:dyDescent="0.25">
      <c r="A7" s="671" t="s">
        <v>40</v>
      </c>
      <c r="B7" s="672"/>
      <c r="C7" s="673"/>
      <c r="D7" s="674" t="s">
        <v>39</v>
      </c>
      <c r="E7" s="672"/>
      <c r="F7" s="672"/>
      <c r="G7" s="672"/>
      <c r="H7" s="672"/>
      <c r="I7" s="672"/>
      <c r="J7" s="673"/>
      <c r="K7" s="393"/>
      <c r="Z7" s="394"/>
      <c r="AA7" s="675" t="s">
        <v>38</v>
      </c>
      <c r="AB7" s="676"/>
      <c r="AC7" s="676"/>
      <c r="AD7" s="676"/>
      <c r="AE7" s="676"/>
      <c r="AF7" s="676"/>
      <c r="AG7" s="676"/>
      <c r="AH7" s="676"/>
      <c r="AI7" s="676"/>
      <c r="AJ7" s="677"/>
    </row>
    <row r="8" spans="1:36" x14ac:dyDescent="0.25">
      <c r="A8" s="678"/>
      <c r="B8" s="679"/>
      <c r="C8" s="680"/>
      <c r="D8" s="649"/>
      <c r="E8" s="647"/>
      <c r="F8" s="647"/>
      <c r="G8" s="647"/>
      <c r="H8" s="647"/>
      <c r="I8" s="647"/>
      <c r="J8" s="648"/>
      <c r="K8" s="393"/>
      <c r="Z8" s="394"/>
      <c r="AA8" s="681" t="s">
        <v>37</v>
      </c>
      <c r="AB8" s="682"/>
      <c r="AC8" s="682"/>
      <c r="AD8" s="682"/>
      <c r="AE8" s="682"/>
      <c r="AF8" s="682"/>
      <c r="AG8" s="682"/>
      <c r="AH8" s="682" t="s">
        <v>36</v>
      </c>
      <c r="AI8" s="682"/>
      <c r="AJ8" s="683"/>
    </row>
    <row r="9" spans="1:36" x14ac:dyDescent="0.25">
      <c r="A9" s="678"/>
      <c r="B9" s="679"/>
      <c r="C9" s="680"/>
      <c r="D9" s="649"/>
      <c r="E9" s="647"/>
      <c r="F9" s="647"/>
      <c r="G9" s="647"/>
      <c r="H9" s="647"/>
      <c r="I9" s="647"/>
      <c r="J9" s="648"/>
      <c r="K9" s="393"/>
      <c r="Z9" s="394"/>
      <c r="AA9" s="684" t="s">
        <v>35</v>
      </c>
      <c r="AB9" s="685"/>
      <c r="AC9" s="685"/>
      <c r="AD9" s="685"/>
      <c r="AE9" s="685"/>
      <c r="AF9" s="685"/>
      <c r="AG9" s="685"/>
      <c r="AH9" s="686" t="s">
        <v>879</v>
      </c>
      <c r="AI9" s="686"/>
      <c r="AJ9" s="687"/>
    </row>
    <row r="10" spans="1:36" x14ac:dyDescent="0.25">
      <c r="A10" s="678"/>
      <c r="B10" s="679"/>
      <c r="C10" s="680"/>
      <c r="D10" s="649"/>
      <c r="E10" s="647"/>
      <c r="F10" s="647"/>
      <c r="G10" s="647"/>
      <c r="H10" s="647"/>
      <c r="I10" s="647"/>
      <c r="J10" s="648"/>
      <c r="K10" s="393"/>
      <c r="Z10" s="394"/>
      <c r="AA10" s="688" t="s">
        <v>389</v>
      </c>
      <c r="AB10" s="689"/>
      <c r="AC10" s="689"/>
      <c r="AD10" s="689"/>
      <c r="AE10" s="689"/>
      <c r="AF10" s="689"/>
      <c r="AG10" s="689"/>
      <c r="AH10" s="686" t="s">
        <v>880</v>
      </c>
      <c r="AI10" s="686"/>
      <c r="AJ10" s="687"/>
    </row>
    <row r="11" spans="1:36" x14ac:dyDescent="0.25">
      <c r="A11" s="678"/>
      <c r="B11" s="679"/>
      <c r="C11" s="680"/>
      <c r="D11" s="649"/>
      <c r="E11" s="647"/>
      <c r="F11" s="647"/>
      <c r="G11" s="647"/>
      <c r="H11" s="647"/>
      <c r="I11" s="647"/>
      <c r="J11" s="648"/>
      <c r="K11" s="393"/>
      <c r="Z11" s="394"/>
      <c r="AA11" s="648"/>
      <c r="AB11" s="690"/>
      <c r="AC11" s="690"/>
      <c r="AD11" s="690"/>
      <c r="AE11" s="690"/>
      <c r="AF11" s="690"/>
      <c r="AG11" s="690"/>
      <c r="AH11" s="691"/>
      <c r="AI11" s="691"/>
      <c r="AJ11" s="692"/>
    </row>
    <row r="12" spans="1:36" x14ac:dyDescent="0.25">
      <c r="A12" s="678"/>
      <c r="B12" s="679"/>
      <c r="C12" s="680"/>
      <c r="D12" s="693"/>
      <c r="E12" s="694"/>
      <c r="F12" s="694"/>
      <c r="G12" s="694"/>
      <c r="H12" s="694"/>
      <c r="I12" s="694"/>
      <c r="J12" s="695"/>
      <c r="AA12" s="690"/>
      <c r="AB12" s="690"/>
      <c r="AC12" s="690"/>
      <c r="AD12" s="690"/>
      <c r="AE12" s="690"/>
      <c r="AF12" s="690"/>
      <c r="AG12" s="690"/>
      <c r="AH12" s="691"/>
      <c r="AI12" s="691"/>
      <c r="AJ12" s="692"/>
    </row>
    <row r="13" spans="1:36" x14ac:dyDescent="0.25">
      <c r="A13" s="696" t="s">
        <v>34</v>
      </c>
      <c r="B13" s="697"/>
      <c r="C13" s="697"/>
      <c r="D13" s="697"/>
      <c r="E13" s="697"/>
      <c r="F13" s="697"/>
      <c r="G13" s="697"/>
      <c r="H13" s="697"/>
      <c r="I13" s="697"/>
      <c r="J13" s="697"/>
      <c r="K13" s="697"/>
      <c r="L13" s="697"/>
      <c r="M13" s="697"/>
      <c r="N13" s="697"/>
      <c r="O13" s="697"/>
      <c r="P13" s="697"/>
      <c r="Q13" s="697"/>
      <c r="R13" s="697"/>
      <c r="S13" s="697"/>
      <c r="T13" s="697"/>
      <c r="U13" s="697"/>
      <c r="V13" s="697"/>
      <c r="W13" s="697"/>
      <c r="X13" s="697"/>
      <c r="Y13" s="697"/>
      <c r="Z13" s="697"/>
      <c r="AA13" s="697"/>
      <c r="AB13" s="697"/>
      <c r="AC13" s="697"/>
      <c r="AD13" s="697"/>
      <c r="AE13" s="697"/>
      <c r="AF13" s="697"/>
      <c r="AG13" s="697"/>
      <c r="AH13" s="697"/>
      <c r="AI13" s="697"/>
      <c r="AJ13" s="698"/>
    </row>
    <row r="14" spans="1:36" x14ac:dyDescent="0.25">
      <c r="A14" s="395" t="s">
        <v>33</v>
      </c>
      <c r="J14" s="396"/>
      <c r="K14" s="396"/>
      <c r="L14" s="396"/>
      <c r="M14" s="397" t="s">
        <v>32</v>
      </c>
      <c r="V14" s="398" t="s">
        <v>31</v>
      </c>
      <c r="AJ14" s="399"/>
    </row>
    <row r="15" spans="1:36" x14ac:dyDescent="0.25">
      <c r="A15" s="470"/>
      <c r="B15" s="437"/>
      <c r="C15" s="437"/>
      <c r="D15" s="437"/>
      <c r="E15" s="437"/>
      <c r="F15" s="437"/>
      <c r="G15" s="437"/>
      <c r="H15" s="437"/>
      <c r="I15" s="437"/>
      <c r="J15" s="437"/>
      <c r="K15" s="437"/>
      <c r="L15" s="437"/>
      <c r="AJ15" s="399"/>
    </row>
    <row r="16" spans="1:36" x14ac:dyDescent="0.25">
      <c r="A16" s="470"/>
      <c r="B16" s="437"/>
      <c r="C16" s="437"/>
      <c r="D16" s="437"/>
      <c r="E16" s="437"/>
      <c r="F16" s="437"/>
      <c r="G16" s="437"/>
      <c r="H16" s="437"/>
      <c r="I16" s="437"/>
      <c r="J16" s="437"/>
      <c r="K16" s="437"/>
      <c r="L16" s="437"/>
      <c r="AJ16" s="399"/>
    </row>
    <row r="17" spans="1:36" x14ac:dyDescent="0.25">
      <c r="A17" s="470"/>
      <c r="B17" s="437"/>
      <c r="C17" s="437"/>
      <c r="D17" s="437"/>
      <c r="E17" s="437"/>
      <c r="F17" s="437"/>
      <c r="G17" s="437"/>
      <c r="H17" s="437"/>
      <c r="I17" s="437"/>
      <c r="J17" s="437"/>
      <c r="K17" s="437"/>
      <c r="L17" s="437"/>
      <c r="AJ17" s="399"/>
    </row>
    <row r="18" spans="1:36" x14ac:dyDescent="0.25">
      <c r="A18" s="470"/>
      <c r="B18" s="437"/>
      <c r="C18" s="437"/>
      <c r="D18" s="437"/>
      <c r="E18" s="437"/>
      <c r="F18" s="437"/>
      <c r="G18" s="437"/>
      <c r="H18" s="437"/>
      <c r="I18" s="437"/>
      <c r="J18" s="437"/>
      <c r="K18" s="437"/>
      <c r="L18" s="437"/>
      <c r="AJ18" s="399"/>
    </row>
    <row r="19" spans="1:36" x14ac:dyDescent="0.25">
      <c r="A19" s="470"/>
      <c r="B19" s="437"/>
      <c r="C19" s="437"/>
      <c r="D19" s="437"/>
      <c r="E19" s="437"/>
      <c r="F19" s="437"/>
      <c r="G19" s="437"/>
      <c r="H19" s="437"/>
      <c r="I19" s="437"/>
      <c r="J19" s="437"/>
      <c r="K19" s="437"/>
      <c r="L19" s="437"/>
      <c r="AJ19" s="399"/>
    </row>
    <row r="20" spans="1:36" x14ac:dyDescent="0.25">
      <c r="A20" s="470"/>
      <c r="B20" s="437"/>
      <c r="C20" s="437"/>
      <c r="D20" s="437"/>
      <c r="E20" s="437"/>
      <c r="F20" s="437"/>
      <c r="G20" s="437"/>
      <c r="H20" s="437"/>
      <c r="I20" s="437"/>
      <c r="J20" s="437"/>
      <c r="K20" s="437"/>
      <c r="L20" s="437"/>
      <c r="AJ20" s="399"/>
    </row>
    <row r="21" spans="1:36" x14ac:dyDescent="0.25">
      <c r="A21" s="470"/>
      <c r="B21" s="437"/>
      <c r="C21" s="437"/>
      <c r="D21" s="437"/>
      <c r="E21" s="437"/>
      <c r="F21" s="437"/>
      <c r="G21" s="437"/>
      <c r="H21" s="437"/>
      <c r="I21" s="437"/>
      <c r="J21" s="437"/>
      <c r="K21" s="437"/>
      <c r="L21" s="437"/>
      <c r="AJ21" s="399"/>
    </row>
    <row r="22" spans="1:36" x14ac:dyDescent="0.25">
      <c r="A22" s="470"/>
      <c r="B22" s="437"/>
      <c r="C22" s="437"/>
      <c r="D22" s="437"/>
      <c r="E22" s="437"/>
      <c r="F22" s="437"/>
      <c r="G22" s="437"/>
      <c r="H22" s="437"/>
      <c r="I22" s="437"/>
      <c r="J22" s="437"/>
      <c r="K22" s="437"/>
      <c r="L22" s="437"/>
      <c r="AJ22" s="399"/>
    </row>
    <row r="23" spans="1:36" x14ac:dyDescent="0.25">
      <c r="A23" s="470"/>
      <c r="B23" s="437"/>
      <c r="C23" s="437"/>
      <c r="D23" s="437"/>
      <c r="E23" s="437"/>
      <c r="F23" s="437"/>
      <c r="G23" s="437"/>
      <c r="H23" s="437"/>
      <c r="I23" s="437"/>
      <c r="J23" s="437"/>
      <c r="K23" s="437"/>
      <c r="L23" s="437"/>
      <c r="AJ23" s="399"/>
    </row>
    <row r="24" spans="1:36" x14ac:dyDescent="0.25">
      <c r="A24" s="470"/>
      <c r="B24" s="437"/>
      <c r="C24" s="437"/>
      <c r="D24" s="437"/>
      <c r="E24" s="437"/>
      <c r="F24" s="437"/>
      <c r="G24" s="437"/>
      <c r="H24" s="437"/>
      <c r="I24" s="437"/>
      <c r="J24" s="437"/>
      <c r="K24" s="437"/>
      <c r="L24" s="437"/>
      <c r="AJ24" s="399"/>
    </row>
    <row r="25" spans="1:36" x14ac:dyDescent="0.25">
      <c r="A25" s="470"/>
      <c r="B25" s="437"/>
      <c r="C25" s="437"/>
      <c r="D25" s="437"/>
      <c r="E25" s="437"/>
      <c r="F25" s="437"/>
      <c r="G25" s="437"/>
      <c r="H25" s="437"/>
      <c r="I25" s="437"/>
      <c r="J25" s="437"/>
      <c r="K25" s="437"/>
      <c r="L25" s="437"/>
      <c r="AJ25" s="399"/>
    </row>
    <row r="26" spans="1:36" x14ac:dyDescent="0.25">
      <c r="A26" s="470"/>
      <c r="B26" s="437"/>
      <c r="C26" s="437"/>
      <c r="D26" s="437"/>
      <c r="E26" s="437"/>
      <c r="F26" s="437"/>
      <c r="G26" s="437"/>
      <c r="H26" s="437"/>
      <c r="I26" s="437"/>
      <c r="J26" s="437"/>
      <c r="K26" s="437"/>
      <c r="L26" s="437"/>
      <c r="AJ26" s="399"/>
    </row>
    <row r="27" spans="1:36" x14ac:dyDescent="0.25">
      <c r="A27" s="470"/>
      <c r="B27" s="437"/>
      <c r="C27" s="437"/>
      <c r="D27" s="437"/>
      <c r="E27" s="437"/>
      <c r="F27" s="437"/>
      <c r="G27" s="437"/>
      <c r="H27" s="437"/>
      <c r="I27" s="437"/>
      <c r="J27" s="437"/>
      <c r="K27" s="437"/>
      <c r="L27" s="437"/>
      <c r="AJ27" s="399"/>
    </row>
    <row r="28" spans="1:36" x14ac:dyDescent="0.25">
      <c r="A28" s="470"/>
      <c r="B28" s="437"/>
      <c r="C28" s="437"/>
      <c r="D28" s="437"/>
      <c r="E28" s="437"/>
      <c r="F28" s="437"/>
      <c r="G28" s="437"/>
      <c r="H28" s="437"/>
      <c r="I28" s="437"/>
      <c r="J28" s="437"/>
      <c r="K28" s="437"/>
      <c r="L28" s="437"/>
      <c r="AJ28" s="399"/>
    </row>
    <row r="29" spans="1:36" x14ac:dyDescent="0.25">
      <c r="A29" s="395"/>
      <c r="AJ29" s="399"/>
    </row>
    <row r="30" spans="1:36" x14ac:dyDescent="0.25">
      <c r="A30" s="395"/>
      <c r="AJ30" s="399"/>
    </row>
    <row r="31" spans="1:36" x14ac:dyDescent="0.25">
      <c r="A31" s="395"/>
      <c r="AJ31" s="399"/>
    </row>
    <row r="32" spans="1:36" x14ac:dyDescent="0.25">
      <c r="A32" s="395"/>
      <c r="AJ32" s="399"/>
    </row>
    <row r="33" spans="1:36" x14ac:dyDescent="0.25">
      <c r="A33" s="395"/>
      <c r="AJ33" s="399"/>
    </row>
    <row r="34" spans="1:36" x14ac:dyDescent="0.25">
      <c r="A34" s="395"/>
      <c r="AJ34" s="399"/>
    </row>
    <row r="35" spans="1:36" x14ac:dyDescent="0.25">
      <c r="A35" s="395"/>
      <c r="AJ35" s="399"/>
    </row>
    <row r="36" spans="1:36" x14ac:dyDescent="0.25">
      <c r="A36" s="395"/>
      <c r="AJ36" s="399"/>
    </row>
    <row r="37" spans="1:36" x14ac:dyDescent="0.25">
      <c r="A37" s="395"/>
      <c r="AJ37" s="399"/>
    </row>
    <row r="38" spans="1:36" x14ac:dyDescent="0.25">
      <c r="A38" s="395"/>
      <c r="AJ38" s="399"/>
    </row>
    <row r="39" spans="1:36" x14ac:dyDescent="0.25">
      <c r="A39" s="395"/>
      <c r="AJ39" s="399"/>
    </row>
    <row r="40" spans="1:36" x14ac:dyDescent="0.25">
      <c r="A40" s="395"/>
      <c r="AJ40" s="399"/>
    </row>
    <row r="41" spans="1:36" x14ac:dyDescent="0.25">
      <c r="A41" s="470"/>
      <c r="B41" s="437"/>
      <c r="C41" s="437"/>
      <c r="D41" s="437"/>
      <c r="E41" s="437"/>
      <c r="F41" s="437"/>
      <c r="G41" s="437"/>
      <c r="H41" s="437"/>
      <c r="I41" s="437"/>
      <c r="J41" s="437"/>
      <c r="K41" s="437"/>
      <c r="L41" s="437"/>
      <c r="AJ41" s="399"/>
    </row>
    <row r="42" spans="1:36" x14ac:dyDescent="0.25">
      <c r="A42" s="470"/>
      <c r="B42" s="437"/>
      <c r="C42" s="437"/>
      <c r="D42" s="437"/>
      <c r="E42" s="437"/>
      <c r="F42" s="437"/>
      <c r="G42" s="437"/>
      <c r="H42" s="437"/>
      <c r="I42" s="437"/>
      <c r="J42" s="437"/>
      <c r="K42" s="437"/>
      <c r="L42" s="437"/>
      <c r="AJ42" s="399"/>
    </row>
    <row r="43" spans="1:36" x14ac:dyDescent="0.25">
      <c r="A43" s="470"/>
      <c r="B43" s="437"/>
      <c r="C43" s="437"/>
      <c r="D43" s="437"/>
      <c r="E43" s="437"/>
      <c r="F43" s="437"/>
      <c r="G43" s="437"/>
      <c r="H43" s="437"/>
      <c r="I43" s="437"/>
      <c r="J43" s="437"/>
      <c r="K43" s="437"/>
      <c r="L43" s="437"/>
      <c r="AJ43" s="399"/>
    </row>
    <row r="44" spans="1:36" x14ac:dyDescent="0.25">
      <c r="A44" s="470"/>
      <c r="B44" s="437"/>
      <c r="C44" s="437"/>
      <c r="D44" s="437"/>
      <c r="E44" s="437"/>
      <c r="F44" s="437"/>
      <c r="G44" s="437"/>
      <c r="H44" s="437"/>
      <c r="I44" s="437"/>
      <c r="J44" s="437"/>
      <c r="K44" s="437"/>
      <c r="L44" s="437"/>
      <c r="AJ44" s="399"/>
    </row>
    <row r="45" spans="1:36" x14ac:dyDescent="0.25">
      <c r="A45" s="470"/>
      <c r="B45" s="437"/>
      <c r="C45" s="437"/>
      <c r="D45" s="437"/>
      <c r="E45" s="437"/>
      <c r="F45" s="437"/>
      <c r="G45" s="437"/>
      <c r="H45" s="437"/>
      <c r="I45" s="437"/>
      <c r="J45" s="437"/>
      <c r="K45" s="437"/>
      <c r="L45" s="437"/>
      <c r="AJ45" s="399"/>
    </row>
    <row r="46" spans="1:36" x14ac:dyDescent="0.25">
      <c r="A46" s="470"/>
      <c r="B46" s="437"/>
      <c r="C46" s="437"/>
      <c r="D46" s="437"/>
      <c r="E46" s="437"/>
      <c r="F46" s="437"/>
      <c r="G46" s="437"/>
      <c r="H46" s="437"/>
      <c r="I46" s="437"/>
      <c r="J46" s="437"/>
      <c r="K46" s="437"/>
      <c r="L46" s="437"/>
      <c r="AJ46" s="399"/>
    </row>
    <row r="47" spans="1:36" x14ac:dyDescent="0.25">
      <c r="A47" s="470"/>
      <c r="B47" s="437"/>
      <c r="C47" s="437"/>
      <c r="D47" s="437"/>
      <c r="E47" s="437"/>
      <c r="F47" s="437"/>
      <c r="G47" s="437"/>
      <c r="H47" s="437"/>
      <c r="I47" s="437"/>
      <c r="J47" s="437"/>
      <c r="K47" s="437"/>
      <c r="L47" s="437"/>
      <c r="AC47" s="385" t="s">
        <v>30</v>
      </c>
      <c r="AJ47" s="399"/>
    </row>
    <row r="48" spans="1:36" x14ac:dyDescent="0.25">
      <c r="A48" s="470"/>
      <c r="B48" s="437"/>
      <c r="C48" s="437"/>
      <c r="D48" s="437"/>
      <c r="E48" s="437"/>
      <c r="F48" s="437"/>
      <c r="G48" s="437"/>
      <c r="H48" s="437"/>
      <c r="I48" s="437"/>
      <c r="J48" s="437"/>
      <c r="K48" s="437"/>
      <c r="L48" s="437"/>
      <c r="AJ48" s="399"/>
    </row>
    <row r="49" spans="1:36" x14ac:dyDescent="0.25">
      <c r="A49" s="470"/>
      <c r="B49" s="437"/>
      <c r="C49" s="437"/>
      <c r="D49" s="437"/>
      <c r="E49" s="437"/>
      <c r="F49" s="437"/>
      <c r="G49" s="437"/>
      <c r="H49" s="437"/>
      <c r="I49" s="437"/>
      <c r="J49" s="437"/>
      <c r="K49" s="437"/>
      <c r="L49" s="437"/>
      <c r="AJ49" s="399"/>
    </row>
    <row r="50" spans="1:36" x14ac:dyDescent="0.25">
      <c r="A50" s="470"/>
      <c r="B50" s="437"/>
      <c r="C50" s="437"/>
      <c r="D50" s="437"/>
      <c r="E50" s="437"/>
      <c r="F50" s="437"/>
      <c r="G50" s="437"/>
      <c r="H50" s="437"/>
      <c r="I50" s="437"/>
      <c r="J50" s="437"/>
      <c r="K50" s="437"/>
      <c r="L50" s="437"/>
      <c r="AJ50" s="399"/>
    </row>
    <row r="51" spans="1:36" x14ac:dyDescent="0.25">
      <c r="A51" s="470"/>
      <c r="B51" s="437"/>
      <c r="C51" s="437"/>
      <c r="D51" s="437"/>
      <c r="E51" s="437"/>
      <c r="F51" s="437"/>
      <c r="G51" s="437"/>
      <c r="H51" s="437"/>
      <c r="I51" s="437"/>
      <c r="J51" s="437"/>
      <c r="K51" s="437"/>
      <c r="L51" s="437"/>
      <c r="AJ51" s="399"/>
    </row>
    <row r="52" spans="1:36" x14ac:dyDescent="0.25">
      <c r="A52" s="470"/>
      <c r="B52" s="437"/>
      <c r="C52" s="437"/>
      <c r="D52" s="437"/>
      <c r="E52" s="437"/>
      <c r="F52" s="437"/>
      <c r="G52" s="437"/>
      <c r="H52" s="437"/>
      <c r="I52" s="437"/>
      <c r="J52" s="437"/>
      <c r="K52" s="437"/>
      <c r="L52" s="437"/>
      <c r="AJ52" s="399"/>
    </row>
    <row r="53" spans="1:36" x14ac:dyDescent="0.25">
      <c r="A53" s="470"/>
      <c r="B53" s="437"/>
      <c r="C53" s="437"/>
      <c r="D53" s="437"/>
      <c r="E53" s="437"/>
      <c r="F53" s="437"/>
      <c r="G53" s="437"/>
      <c r="H53" s="437"/>
      <c r="I53" s="437"/>
      <c r="J53" s="437"/>
      <c r="K53" s="437"/>
      <c r="L53" s="437"/>
      <c r="AJ53" s="399"/>
    </row>
    <row r="54" spans="1:36" x14ac:dyDescent="0.25">
      <c r="A54" s="395"/>
      <c r="AJ54" s="399"/>
    </row>
    <row r="55" spans="1:36" x14ac:dyDescent="0.25">
      <c r="A55" s="395"/>
      <c r="AJ55" s="399"/>
    </row>
    <row r="56" spans="1:36" x14ac:dyDescent="0.25">
      <c r="A56" s="395"/>
      <c r="AJ56" s="399"/>
    </row>
    <row r="57" spans="1:36" x14ac:dyDescent="0.25">
      <c r="A57" s="395"/>
      <c r="AJ57" s="399"/>
    </row>
    <row r="58" spans="1:36" x14ac:dyDescent="0.25">
      <c r="A58" s="395"/>
      <c r="AJ58" s="399"/>
    </row>
    <row r="59" spans="1:36" x14ac:dyDescent="0.25">
      <c r="A59" s="395"/>
      <c r="AJ59" s="399"/>
    </row>
    <row r="60" spans="1:36" x14ac:dyDescent="0.25">
      <c r="A60" s="395"/>
      <c r="AJ60" s="399"/>
    </row>
    <row r="61" spans="1:36" x14ac:dyDescent="0.25">
      <c r="A61" s="395"/>
      <c r="AJ61" s="399"/>
    </row>
    <row r="62" spans="1:36" x14ac:dyDescent="0.25">
      <c r="A62" s="395"/>
      <c r="AJ62" s="399"/>
    </row>
    <row r="63" spans="1:36" x14ac:dyDescent="0.25">
      <c r="A63" s="395"/>
      <c r="AJ63" s="399"/>
    </row>
    <row r="64" spans="1:36" x14ac:dyDescent="0.25">
      <c r="A64" s="395"/>
      <c r="AJ64" s="399"/>
    </row>
    <row r="65" spans="1:36" x14ac:dyDescent="0.25">
      <c r="A65" s="395"/>
      <c r="AJ65" s="399"/>
    </row>
    <row r="66" spans="1:36" x14ac:dyDescent="0.25">
      <c r="A66" s="395"/>
      <c r="AJ66" s="399"/>
    </row>
    <row r="67" spans="1:36" x14ac:dyDescent="0.25">
      <c r="A67" s="395"/>
      <c r="AJ67" s="399"/>
    </row>
    <row r="68" spans="1:36" x14ac:dyDescent="0.25">
      <c r="A68" s="395"/>
      <c r="AJ68" s="399"/>
    </row>
    <row r="69" spans="1:36" x14ac:dyDescent="0.25">
      <c r="A69" s="395"/>
      <c r="AJ69" s="399"/>
    </row>
    <row r="70" spans="1:36" x14ac:dyDescent="0.25">
      <c r="A70" s="395"/>
      <c r="AJ70" s="399"/>
    </row>
    <row r="71" spans="1:36" x14ac:dyDescent="0.25">
      <c r="A71" s="395"/>
      <c r="AJ71" s="399"/>
    </row>
    <row r="72" spans="1:36" x14ac:dyDescent="0.25">
      <c r="A72" s="395"/>
      <c r="AJ72" s="399"/>
    </row>
    <row r="73" spans="1:36" x14ac:dyDescent="0.25">
      <c r="A73" s="395"/>
      <c r="AJ73" s="399"/>
    </row>
    <row r="74" spans="1:36" x14ac:dyDescent="0.25">
      <c r="A74" s="395"/>
      <c r="AJ74" s="399"/>
    </row>
    <row r="75" spans="1:36" x14ac:dyDescent="0.25">
      <c r="A75" s="395"/>
      <c r="AJ75" s="399"/>
    </row>
    <row r="76" spans="1:36" x14ac:dyDescent="0.25">
      <c r="A76" s="395"/>
      <c r="AJ76" s="399"/>
    </row>
    <row r="77" spans="1:36" x14ac:dyDescent="0.25">
      <c r="A77" s="395"/>
      <c r="AJ77" s="399"/>
    </row>
    <row r="78" spans="1:36" x14ac:dyDescent="0.25">
      <c r="A78" s="395"/>
      <c r="AJ78" s="399"/>
    </row>
    <row r="79" spans="1:36" x14ac:dyDescent="0.25">
      <c r="A79" s="395"/>
      <c r="AJ79" s="399"/>
    </row>
    <row r="80" spans="1:36" x14ac:dyDescent="0.25">
      <c r="A80" s="395"/>
      <c r="AJ80" s="399"/>
    </row>
    <row r="81" spans="1:36" x14ac:dyDescent="0.25">
      <c r="A81" s="696" t="s">
        <v>29</v>
      </c>
      <c r="B81" s="697"/>
      <c r="C81" s="697"/>
      <c r="D81" s="697"/>
      <c r="E81" s="697"/>
      <c r="F81" s="697"/>
      <c r="G81" s="697"/>
      <c r="H81" s="697"/>
      <c r="I81" s="697"/>
      <c r="J81" s="697"/>
      <c r="K81" s="697"/>
      <c r="L81" s="697"/>
      <c r="M81" s="697"/>
      <c r="N81" s="697"/>
      <c r="O81" s="697"/>
      <c r="P81" s="697"/>
      <c r="Q81" s="697"/>
      <c r="R81" s="697"/>
      <c r="S81" s="697"/>
      <c r="T81" s="697"/>
      <c r="U81" s="697"/>
      <c r="V81" s="697"/>
      <c r="W81" s="697"/>
      <c r="X81" s="697"/>
      <c r="Y81" s="699" t="s">
        <v>28</v>
      </c>
      <c r="Z81" s="700"/>
      <c r="AA81" s="700"/>
      <c r="AB81" s="700"/>
      <c r="AC81" s="700"/>
      <c r="AD81" s="700"/>
      <c r="AE81" s="700"/>
      <c r="AF81" s="700"/>
      <c r="AG81" s="700"/>
      <c r="AH81" s="700"/>
      <c r="AI81" s="700"/>
      <c r="AJ81" s="701"/>
    </row>
    <row r="82" spans="1:36" x14ac:dyDescent="0.25">
      <c r="A82" s="702" t="s">
        <v>26</v>
      </c>
      <c r="B82" s="703"/>
      <c r="C82" s="703"/>
      <c r="D82" s="703"/>
      <c r="E82" s="703"/>
      <c r="F82" s="703" t="s">
        <v>27</v>
      </c>
      <c r="G82" s="703"/>
      <c r="H82" s="703"/>
      <c r="I82" s="703"/>
      <c r="J82" s="703"/>
      <c r="K82" s="703"/>
      <c r="L82" s="703"/>
      <c r="M82" s="665" t="s">
        <v>26</v>
      </c>
      <c r="N82" s="703"/>
      <c r="O82" s="703"/>
      <c r="P82" s="703"/>
      <c r="Q82" s="703"/>
      <c r="R82" s="703" t="s">
        <v>25</v>
      </c>
      <c r="S82" s="703"/>
      <c r="T82" s="703"/>
      <c r="U82" s="703"/>
      <c r="V82" s="703"/>
      <c r="W82" s="703"/>
      <c r="X82" s="703"/>
      <c r="Y82" s="400" t="s">
        <v>24</v>
      </c>
      <c r="Z82" s="704" t="s">
        <v>23</v>
      </c>
      <c r="AA82" s="704"/>
      <c r="AB82" s="704"/>
      <c r="AC82" s="704"/>
      <c r="AD82" s="704"/>
      <c r="AE82" s="704"/>
      <c r="AF82" s="704"/>
      <c r="AG82" s="704"/>
      <c r="AH82" s="704"/>
      <c r="AI82" s="704"/>
      <c r="AJ82" s="705"/>
    </row>
    <row r="83" spans="1:36" x14ac:dyDescent="0.25">
      <c r="A83" s="712" t="s">
        <v>22</v>
      </c>
      <c r="B83" s="694"/>
      <c r="C83" s="694"/>
      <c r="D83" s="694"/>
      <c r="E83" s="695"/>
      <c r="F83" s="707" t="s">
        <v>21</v>
      </c>
      <c r="G83" s="707"/>
      <c r="H83" s="707"/>
      <c r="I83" s="707"/>
      <c r="J83" s="707"/>
      <c r="K83" s="707"/>
      <c r="L83" s="707"/>
      <c r="M83" s="695" t="s">
        <v>20</v>
      </c>
      <c r="N83" s="707"/>
      <c r="O83" s="707"/>
      <c r="P83" s="707"/>
      <c r="Q83" s="707"/>
      <c r="R83" s="707" t="s">
        <v>19</v>
      </c>
      <c r="S83" s="707"/>
      <c r="T83" s="707"/>
      <c r="U83" s="707"/>
      <c r="V83" s="707"/>
      <c r="W83" s="707"/>
      <c r="X83" s="707"/>
      <c r="Y83" s="401">
        <v>1</v>
      </c>
      <c r="Z83" s="690" t="s">
        <v>18</v>
      </c>
      <c r="AA83" s="690"/>
      <c r="AB83" s="690"/>
      <c r="AC83" s="690"/>
      <c r="AD83" s="690"/>
      <c r="AE83" s="690"/>
      <c r="AF83" s="690"/>
      <c r="AG83" s="690"/>
      <c r="AH83" s="690"/>
      <c r="AI83" s="690"/>
      <c r="AJ83" s="711"/>
    </row>
    <row r="84" spans="1:36" x14ac:dyDescent="0.25">
      <c r="A84" s="706" t="s">
        <v>17</v>
      </c>
      <c r="B84" s="707"/>
      <c r="C84" s="707"/>
      <c r="D84" s="707"/>
      <c r="E84" s="707"/>
      <c r="F84" s="707" t="s">
        <v>16</v>
      </c>
      <c r="G84" s="707"/>
      <c r="H84" s="707"/>
      <c r="I84" s="707"/>
      <c r="J84" s="707"/>
      <c r="K84" s="707"/>
      <c r="L84" s="707"/>
      <c r="M84" s="708" t="s">
        <v>15</v>
      </c>
      <c r="N84" s="708"/>
      <c r="O84" s="708"/>
      <c r="P84" s="708"/>
      <c r="Q84" s="709"/>
      <c r="R84" s="710" t="s">
        <v>14</v>
      </c>
      <c r="S84" s="710"/>
      <c r="T84" s="710"/>
      <c r="U84" s="710"/>
      <c r="V84" s="710"/>
      <c r="W84" s="710"/>
      <c r="X84" s="710"/>
      <c r="Y84" s="401">
        <v>2</v>
      </c>
      <c r="Z84" s="690" t="s">
        <v>790</v>
      </c>
      <c r="AA84" s="690"/>
      <c r="AB84" s="690"/>
      <c r="AC84" s="690"/>
      <c r="AD84" s="690"/>
      <c r="AE84" s="690"/>
      <c r="AF84" s="690"/>
      <c r="AG84" s="690"/>
      <c r="AH84" s="690"/>
      <c r="AI84" s="690"/>
      <c r="AJ84" s="711"/>
    </row>
    <row r="85" spans="1:36" x14ac:dyDescent="0.25">
      <c r="A85" s="706" t="s">
        <v>13</v>
      </c>
      <c r="B85" s="707"/>
      <c r="C85" s="707"/>
      <c r="D85" s="707"/>
      <c r="E85" s="707"/>
      <c r="F85" s="707" t="s">
        <v>12</v>
      </c>
      <c r="G85" s="707"/>
      <c r="H85" s="707"/>
      <c r="I85" s="707"/>
      <c r="J85" s="707"/>
      <c r="K85" s="707"/>
      <c r="L85" s="707"/>
      <c r="M85" s="694" t="s">
        <v>11</v>
      </c>
      <c r="N85" s="694"/>
      <c r="O85" s="694"/>
      <c r="P85" s="694"/>
      <c r="Q85" s="695"/>
      <c r="R85" s="707" t="s">
        <v>10</v>
      </c>
      <c r="S85" s="707"/>
      <c r="T85" s="707"/>
      <c r="U85" s="707"/>
      <c r="V85" s="707"/>
      <c r="W85" s="707"/>
      <c r="X85" s="707"/>
      <c r="Y85" s="401"/>
      <c r="Z85" s="690"/>
      <c r="AA85" s="690"/>
      <c r="AB85" s="690"/>
      <c r="AC85" s="690"/>
      <c r="AD85" s="690"/>
      <c r="AE85" s="690"/>
      <c r="AF85" s="690"/>
      <c r="AG85" s="690"/>
      <c r="AH85" s="690"/>
      <c r="AI85" s="690"/>
      <c r="AJ85" s="711"/>
    </row>
    <row r="86" spans="1:36" x14ac:dyDescent="0.25">
      <c r="A86" s="706" t="s">
        <v>9</v>
      </c>
      <c r="B86" s="707"/>
      <c r="C86" s="707"/>
      <c r="D86" s="707"/>
      <c r="E86" s="707"/>
      <c r="F86" s="707" t="s">
        <v>8</v>
      </c>
      <c r="G86" s="707"/>
      <c r="H86" s="707"/>
      <c r="I86" s="707"/>
      <c r="J86" s="707"/>
      <c r="K86" s="707"/>
      <c r="L86" s="707"/>
      <c r="M86" s="694" t="s">
        <v>7</v>
      </c>
      <c r="N86" s="694"/>
      <c r="O86" s="694"/>
      <c r="P86" s="694"/>
      <c r="Q86" s="695"/>
      <c r="R86" s="693" t="s">
        <v>6</v>
      </c>
      <c r="S86" s="694"/>
      <c r="T86" s="694"/>
      <c r="U86" s="694"/>
      <c r="V86" s="694"/>
      <c r="W86" s="694"/>
      <c r="X86" s="695"/>
      <c r="Y86" s="401"/>
      <c r="Z86" s="690"/>
      <c r="AA86" s="690"/>
      <c r="AB86" s="690"/>
      <c r="AC86" s="690"/>
      <c r="AD86" s="690"/>
      <c r="AE86" s="690"/>
      <c r="AF86" s="690"/>
      <c r="AG86" s="690"/>
      <c r="AH86" s="690"/>
      <c r="AI86" s="690"/>
      <c r="AJ86" s="711"/>
    </row>
    <row r="87" spans="1:36" x14ac:dyDescent="0.25">
      <c r="A87" s="706" t="s">
        <v>5</v>
      </c>
      <c r="B87" s="707"/>
      <c r="C87" s="707"/>
      <c r="D87" s="707"/>
      <c r="E87" s="707"/>
      <c r="F87" s="707" t="s">
        <v>4</v>
      </c>
      <c r="G87" s="707"/>
      <c r="H87" s="707"/>
      <c r="I87" s="707"/>
      <c r="J87" s="707"/>
      <c r="K87" s="707"/>
      <c r="L87" s="707"/>
      <c r="M87" s="694" t="s">
        <v>3</v>
      </c>
      <c r="N87" s="694"/>
      <c r="O87" s="694"/>
      <c r="P87" s="694"/>
      <c r="Q87" s="695"/>
      <c r="R87" s="693" t="s">
        <v>2</v>
      </c>
      <c r="S87" s="694"/>
      <c r="T87" s="694"/>
      <c r="U87" s="694"/>
      <c r="V87" s="694"/>
      <c r="W87" s="694"/>
      <c r="X87" s="695"/>
      <c r="Y87" s="401"/>
      <c r="Z87" s="690"/>
      <c r="AA87" s="690"/>
      <c r="AB87" s="690"/>
      <c r="AC87" s="690"/>
      <c r="AD87" s="690"/>
      <c r="AE87" s="690"/>
      <c r="AF87" s="690"/>
      <c r="AG87" s="690"/>
      <c r="AH87" s="690"/>
      <c r="AI87" s="690"/>
      <c r="AJ87" s="711"/>
    </row>
    <row r="88" spans="1:36" ht="13.8" thickBot="1" x14ac:dyDescent="0.3">
      <c r="A88" s="713" t="s">
        <v>1</v>
      </c>
      <c r="B88" s="714"/>
      <c r="C88" s="714"/>
      <c r="D88" s="714"/>
      <c r="E88" s="715"/>
      <c r="F88" s="716" t="s">
        <v>0</v>
      </c>
      <c r="G88" s="716"/>
      <c r="H88" s="716"/>
      <c r="I88" s="716"/>
      <c r="J88" s="716"/>
      <c r="K88" s="716"/>
      <c r="L88" s="716"/>
      <c r="M88" s="717"/>
      <c r="N88" s="718"/>
      <c r="O88" s="718"/>
      <c r="P88" s="718"/>
      <c r="Q88" s="718"/>
      <c r="R88" s="718"/>
      <c r="S88" s="718"/>
      <c r="T88" s="718"/>
      <c r="U88" s="718"/>
      <c r="V88" s="718"/>
      <c r="W88" s="718"/>
      <c r="X88" s="718"/>
      <c r="Y88" s="402"/>
      <c r="Z88" s="719"/>
      <c r="AA88" s="719"/>
      <c r="AB88" s="719"/>
      <c r="AC88" s="719"/>
      <c r="AD88" s="719"/>
      <c r="AE88" s="719"/>
      <c r="AF88" s="719"/>
      <c r="AG88" s="719"/>
      <c r="AH88" s="719"/>
      <c r="AI88" s="719"/>
      <c r="AJ88" s="720"/>
    </row>
  </sheetData>
  <mergeCells count="77">
    <mergeCell ref="A87:E87"/>
    <mergeCell ref="F87:L87"/>
    <mergeCell ref="M87:Q87"/>
    <mergeCell ref="R87:X87"/>
    <mergeCell ref="Z87:AJ87"/>
    <mergeCell ref="A88:E88"/>
    <mergeCell ref="F88:L88"/>
    <mergeCell ref="M88:Q88"/>
    <mergeCell ref="R88:X88"/>
    <mergeCell ref="Z88:AJ88"/>
    <mergeCell ref="A85:E85"/>
    <mergeCell ref="F85:L85"/>
    <mergeCell ref="M85:Q85"/>
    <mergeCell ref="R85:X85"/>
    <mergeCell ref="Z85:AJ85"/>
    <mergeCell ref="A86:E86"/>
    <mergeCell ref="F86:L86"/>
    <mergeCell ref="M86:Q86"/>
    <mergeCell ref="R86:X86"/>
    <mergeCell ref="Z86:AJ86"/>
    <mergeCell ref="A83:E83"/>
    <mergeCell ref="F83:L83"/>
    <mergeCell ref="M83:Q83"/>
    <mergeCell ref="R83:X83"/>
    <mergeCell ref="Z83:AJ83"/>
    <mergeCell ref="A84:E84"/>
    <mergeCell ref="F84:L84"/>
    <mergeCell ref="M84:Q84"/>
    <mergeCell ref="R84:X84"/>
    <mergeCell ref="Z84:AJ84"/>
    <mergeCell ref="A13:AJ13"/>
    <mergeCell ref="A81:X81"/>
    <mergeCell ref="Y81:AJ81"/>
    <mergeCell ref="A82:E82"/>
    <mergeCell ref="F82:L82"/>
    <mergeCell ref="M82:Q82"/>
    <mergeCell ref="R82:X82"/>
    <mergeCell ref="Z82:AJ82"/>
    <mergeCell ref="A11:C11"/>
    <mergeCell ref="D11:J11"/>
    <mergeCell ref="AA11:AG11"/>
    <mergeCell ref="AH11:AJ11"/>
    <mergeCell ref="A12:C12"/>
    <mergeCell ref="D12:J12"/>
    <mergeCell ref="AA12:AG12"/>
    <mergeCell ref="AH12:AJ12"/>
    <mergeCell ref="A9:C9"/>
    <mergeCell ref="D9:J9"/>
    <mergeCell ref="AA9:AG9"/>
    <mergeCell ref="AH9:AJ9"/>
    <mergeCell ref="A10:C10"/>
    <mergeCell ref="D10:J10"/>
    <mergeCell ref="AA10:AG10"/>
    <mergeCell ref="AH10:AJ10"/>
    <mergeCell ref="A7:C7"/>
    <mergeCell ref="D7:J7"/>
    <mergeCell ref="AA7:AJ7"/>
    <mergeCell ref="A8:C8"/>
    <mergeCell ref="D8:J8"/>
    <mergeCell ref="AA8:AG8"/>
    <mergeCell ref="AH8:AJ8"/>
    <mergeCell ref="A5:C5"/>
    <mergeCell ref="D5:J5"/>
    <mergeCell ref="AA5:AC5"/>
    <mergeCell ref="AD5:AJ5"/>
    <mergeCell ref="A6:J6"/>
    <mergeCell ref="AA6:AC6"/>
    <mergeCell ref="AD6:AJ6"/>
    <mergeCell ref="A4:C4"/>
    <mergeCell ref="D4:J4"/>
    <mergeCell ref="AA4:AC4"/>
    <mergeCell ref="AD4:AJ4"/>
    <mergeCell ref="A1:AG2"/>
    <mergeCell ref="AH1:AJ2"/>
    <mergeCell ref="A3:J3"/>
    <mergeCell ref="K3:Z3"/>
    <mergeCell ref="AA3:AJ3"/>
  </mergeCells>
  <phoneticPr fontId="56" type="noConversion"/>
  <pageMargins left="0.25" right="0.25" top="0.75" bottom="0.75" header="0.3" footer="0.3"/>
  <pageSetup paperSize="8" scale="6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9772-A34C-409F-8AC5-163C148518C8}">
  <dimension ref="A1:DM234"/>
  <sheetViews>
    <sheetView view="pageBreakPreview" topLeftCell="A58" zoomScaleNormal="100" zoomScaleSheetLayoutView="100" workbookViewId="0">
      <selection activeCell="V86" sqref="V86"/>
    </sheetView>
  </sheetViews>
  <sheetFormatPr defaultColWidth="5.6640625" defaultRowHeight="13.2" x14ac:dyDescent="0.25"/>
  <cols>
    <col min="1" max="16" width="5.6640625" style="1"/>
    <col min="17" max="17" width="4.6640625" style="1" customWidth="1"/>
    <col min="18" max="18" width="5.44140625" style="1" customWidth="1"/>
    <col min="19" max="23" width="5.6640625" style="1"/>
    <col min="24" max="24" width="5.6640625" style="1" customWidth="1"/>
    <col min="25" max="25" width="9.6640625" style="1" bestFit="1" customWidth="1"/>
    <col min="26" max="26" width="29.6640625" style="1" bestFit="1" customWidth="1"/>
    <col min="27" max="27" width="5.33203125" style="1" customWidth="1"/>
    <col min="28" max="28" width="5.6640625" style="1"/>
    <col min="29" max="29" width="18" style="1" customWidth="1"/>
    <col min="30" max="16384" width="5.6640625" style="1"/>
  </cols>
  <sheetData>
    <row r="1" spans="1:114" ht="12.75" customHeight="1" x14ac:dyDescent="0.25">
      <c r="A1" s="721" t="s">
        <v>149</v>
      </c>
      <c r="B1" s="722"/>
      <c r="C1" s="722"/>
      <c r="D1" s="722"/>
      <c r="E1" s="722"/>
      <c r="F1" s="722"/>
      <c r="G1" s="722"/>
      <c r="H1" s="722"/>
      <c r="I1" s="722"/>
      <c r="J1" s="722"/>
      <c r="K1" s="722"/>
      <c r="L1" s="722"/>
      <c r="M1" s="722"/>
      <c r="N1" s="722"/>
      <c r="O1" s="722"/>
      <c r="P1" s="722"/>
      <c r="Q1" s="722"/>
      <c r="R1" s="722"/>
      <c r="S1" s="722"/>
      <c r="T1" s="722"/>
      <c r="U1" s="722"/>
      <c r="V1" s="722"/>
      <c r="W1" s="722"/>
      <c r="X1" s="722"/>
      <c r="Y1" s="722"/>
      <c r="Z1" s="722"/>
      <c r="AA1" s="722"/>
      <c r="AB1" s="722"/>
      <c r="AC1" s="722"/>
      <c r="AD1" s="722"/>
      <c r="AE1" s="722"/>
      <c r="AF1" s="722"/>
      <c r="AG1" s="722"/>
      <c r="AH1" s="722"/>
      <c r="AI1" s="722"/>
      <c r="AJ1" s="722"/>
      <c r="AK1" s="722"/>
      <c r="AL1" s="722"/>
      <c r="AM1" s="722"/>
      <c r="AN1" s="722"/>
      <c r="AO1" s="722"/>
      <c r="AP1" s="722"/>
      <c r="AQ1" s="722"/>
      <c r="AR1" s="722"/>
      <c r="AS1" s="722"/>
      <c r="AT1" s="726" t="s">
        <v>763</v>
      </c>
      <c r="AU1" s="726"/>
      <c r="AV1" s="726"/>
      <c r="AW1" s="726"/>
      <c r="AX1" s="726"/>
      <c r="AY1" s="726"/>
      <c r="AZ1" s="726"/>
      <c r="BA1" s="726"/>
      <c r="BB1" s="726"/>
      <c r="BC1" s="726"/>
      <c r="BD1" s="726"/>
      <c r="BE1" s="726"/>
      <c r="BF1" s="727"/>
      <c r="BY1" s="118"/>
      <c r="BZ1" s="118"/>
      <c r="CA1" s="118"/>
      <c r="CB1" s="118"/>
      <c r="CC1" s="118"/>
      <c r="CD1" s="118"/>
      <c r="CE1" s="118"/>
      <c r="CF1" s="118"/>
      <c r="CG1" s="118"/>
      <c r="CH1" s="117"/>
      <c r="DA1" s="118"/>
      <c r="DB1" s="118"/>
      <c r="DC1" s="118"/>
      <c r="DD1" s="118"/>
      <c r="DE1" s="118"/>
      <c r="DF1" s="118"/>
      <c r="DG1" s="118"/>
      <c r="DH1" s="118"/>
      <c r="DI1" s="118"/>
      <c r="DJ1" s="117"/>
    </row>
    <row r="2" spans="1:114" ht="12.75" customHeight="1" thickBot="1" x14ac:dyDescent="0.3">
      <c r="A2" s="723"/>
      <c r="B2" s="724"/>
      <c r="C2" s="724"/>
      <c r="D2" s="724"/>
      <c r="E2" s="724"/>
      <c r="F2" s="724"/>
      <c r="G2" s="724"/>
      <c r="H2" s="724"/>
      <c r="I2" s="724"/>
      <c r="J2" s="724"/>
      <c r="K2" s="724"/>
      <c r="L2" s="724"/>
      <c r="M2" s="724"/>
      <c r="N2" s="724"/>
      <c r="O2" s="724"/>
      <c r="P2" s="724"/>
      <c r="Q2" s="724"/>
      <c r="R2" s="724"/>
      <c r="S2" s="724"/>
      <c r="T2" s="724"/>
      <c r="U2" s="724"/>
      <c r="V2" s="724"/>
      <c r="W2" s="724"/>
      <c r="X2" s="724"/>
      <c r="Y2" s="724"/>
      <c r="Z2" s="724"/>
      <c r="AA2" s="724"/>
      <c r="AB2" s="725"/>
      <c r="AC2" s="725"/>
      <c r="AD2" s="725"/>
      <c r="AE2" s="725"/>
      <c r="AF2" s="725"/>
      <c r="AG2" s="725"/>
      <c r="AH2" s="725"/>
      <c r="AI2" s="725"/>
      <c r="AJ2" s="725"/>
      <c r="AK2" s="725"/>
      <c r="AL2" s="725"/>
      <c r="AM2" s="725"/>
      <c r="AN2" s="725"/>
      <c r="AO2" s="725"/>
      <c r="AP2" s="725"/>
      <c r="AQ2" s="725"/>
      <c r="AR2" s="725"/>
      <c r="AS2" s="725"/>
      <c r="AT2" s="728"/>
      <c r="AU2" s="728"/>
      <c r="AV2" s="728"/>
      <c r="AW2" s="728"/>
      <c r="AX2" s="728"/>
      <c r="AY2" s="728"/>
      <c r="AZ2" s="728"/>
      <c r="BA2" s="728"/>
      <c r="BB2" s="728"/>
      <c r="BC2" s="728"/>
      <c r="BD2" s="728"/>
      <c r="BE2" s="728"/>
      <c r="BF2" s="729"/>
      <c r="BY2" s="116"/>
      <c r="BZ2" s="116"/>
      <c r="CA2" s="116"/>
      <c r="CB2" s="116"/>
      <c r="CC2" s="116"/>
      <c r="CD2" s="116"/>
      <c r="CE2" s="116"/>
      <c r="CF2" s="116"/>
      <c r="CG2" s="116"/>
      <c r="CH2" s="115"/>
      <c r="DA2" s="114"/>
      <c r="DB2" s="114"/>
      <c r="DC2" s="114"/>
      <c r="DD2" s="114"/>
      <c r="DE2" s="114"/>
      <c r="DF2" s="114"/>
      <c r="DG2" s="114"/>
      <c r="DH2" s="114"/>
      <c r="DI2" s="114"/>
      <c r="DJ2" s="113"/>
    </row>
    <row r="3" spans="1:114" ht="13.8" thickBot="1" x14ac:dyDescent="0.3">
      <c r="A3" s="112" t="s">
        <v>148</v>
      </c>
      <c r="B3" s="111"/>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730" t="s">
        <v>147</v>
      </c>
      <c r="AC3" s="731"/>
      <c r="AD3" s="731"/>
      <c r="AE3" s="731"/>
      <c r="AF3" s="731"/>
      <c r="AG3" s="731"/>
      <c r="AH3" s="731"/>
      <c r="AI3" s="731"/>
      <c r="AJ3" s="731"/>
      <c r="AK3" s="731"/>
      <c r="AL3" s="731"/>
      <c r="AM3" s="731"/>
      <c r="AN3" s="731"/>
      <c r="AO3" s="731"/>
      <c r="AP3" s="731"/>
      <c r="AQ3" s="731"/>
      <c r="AR3" s="731"/>
      <c r="AS3" s="731"/>
      <c r="AT3" s="731"/>
      <c r="AU3" s="731"/>
      <c r="AV3" s="731"/>
      <c r="AW3" s="731"/>
      <c r="AX3" s="731"/>
      <c r="AY3" s="731"/>
      <c r="AZ3" s="731"/>
      <c r="BA3" s="731"/>
      <c r="BB3" s="731"/>
      <c r="BC3" s="731"/>
      <c r="BD3" s="731"/>
      <c r="BE3" s="731"/>
      <c r="BF3" s="732"/>
      <c r="BG3" s="744" t="s">
        <v>147</v>
      </c>
      <c r="BH3" s="745"/>
      <c r="BI3" s="745"/>
      <c r="BJ3" s="745"/>
      <c r="BK3" s="745"/>
      <c r="BL3" s="745"/>
      <c r="BM3" s="745"/>
      <c r="BN3" s="745"/>
      <c r="BO3" s="745"/>
      <c r="BP3" s="745"/>
      <c r="BQ3" s="745"/>
      <c r="BR3" s="745"/>
      <c r="BS3" s="745"/>
      <c r="BT3" s="745"/>
      <c r="BU3" s="745"/>
      <c r="BV3" s="745"/>
      <c r="BW3" s="745"/>
      <c r="BX3" s="745"/>
      <c r="BY3" s="745"/>
      <c r="BZ3" s="745"/>
      <c r="CA3" s="745"/>
      <c r="CB3" s="745"/>
      <c r="CC3" s="745"/>
      <c r="CD3" s="745"/>
      <c r="CE3" s="745"/>
      <c r="CF3" s="745"/>
      <c r="CG3" s="745"/>
      <c r="CH3" s="746"/>
      <c r="CI3" s="781" t="s">
        <v>147</v>
      </c>
      <c r="CJ3" s="781"/>
      <c r="CK3" s="781"/>
      <c r="CL3" s="781"/>
      <c r="CM3" s="781"/>
      <c r="CN3" s="781"/>
      <c r="CO3" s="781"/>
      <c r="CP3" s="781"/>
      <c r="CQ3" s="781"/>
      <c r="CR3" s="781"/>
      <c r="CS3" s="781"/>
      <c r="CT3" s="781"/>
      <c r="CU3" s="781"/>
      <c r="CV3" s="781"/>
      <c r="CW3" s="781"/>
      <c r="CX3" s="781"/>
      <c r="CY3" s="781"/>
      <c r="CZ3" s="781"/>
      <c r="DA3" s="781"/>
      <c r="DB3" s="781"/>
      <c r="DC3" s="781"/>
      <c r="DD3" s="781"/>
      <c r="DE3" s="781"/>
      <c r="DF3" s="781"/>
      <c r="DG3" s="781"/>
      <c r="DH3" s="781"/>
      <c r="DI3" s="781"/>
      <c r="DJ3" s="782"/>
    </row>
    <row r="4" spans="1:114" ht="13.8" thickBot="1" x14ac:dyDescent="0.3">
      <c r="A4" s="2"/>
      <c r="AB4" s="110"/>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279"/>
      <c r="BD4" s="279"/>
      <c r="BE4" s="279"/>
      <c r="BF4" s="108"/>
      <c r="BG4" s="107"/>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6"/>
      <c r="CI4" s="105"/>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3"/>
    </row>
    <row r="5" spans="1:114" ht="13.8" thickBot="1" x14ac:dyDescent="0.3">
      <c r="A5" s="2"/>
      <c r="AB5" s="102"/>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280"/>
      <c r="BD5" s="280"/>
      <c r="BE5" s="280"/>
      <c r="BF5" s="100"/>
      <c r="BG5" s="99"/>
      <c r="BH5" s="96"/>
      <c r="BI5" s="96"/>
      <c r="BJ5" s="96"/>
      <c r="BK5" s="96"/>
      <c r="BL5" s="96"/>
      <c r="BM5" s="96"/>
      <c r="BN5" s="96"/>
      <c r="BO5" s="96"/>
      <c r="BP5" s="96"/>
      <c r="BQ5" s="96"/>
      <c r="BR5" s="96"/>
      <c r="BS5" s="96"/>
      <c r="BT5" s="96"/>
      <c r="BU5" s="96"/>
      <c r="BV5" s="96"/>
      <c r="BW5" s="96"/>
      <c r="BX5" s="96"/>
      <c r="BY5" s="96"/>
      <c r="BZ5" s="96"/>
      <c r="CA5" s="96"/>
      <c r="CB5" s="96"/>
      <c r="CC5" s="96"/>
      <c r="CD5" s="96"/>
      <c r="CE5" s="96"/>
      <c r="CF5" s="96"/>
      <c r="CG5" s="96"/>
      <c r="CH5" s="98"/>
      <c r="CI5" s="97"/>
      <c r="CJ5" s="96"/>
      <c r="CK5" s="96"/>
      <c r="CL5" s="96"/>
      <c r="CM5" s="96"/>
      <c r="CN5" s="96"/>
      <c r="CO5" s="96"/>
      <c r="CP5" s="96"/>
      <c r="CQ5" s="96"/>
      <c r="CR5" s="96"/>
      <c r="CS5" s="96"/>
      <c r="CT5" s="96"/>
      <c r="CU5" s="96"/>
      <c r="CV5" s="96"/>
      <c r="CW5" s="96"/>
      <c r="CX5" s="96"/>
      <c r="CY5" s="96"/>
      <c r="CZ5" s="96"/>
      <c r="DA5" s="96"/>
      <c r="DB5" s="96"/>
      <c r="DC5" s="96"/>
      <c r="DD5" s="96"/>
      <c r="DE5" s="96"/>
      <c r="DF5" s="96"/>
      <c r="DG5" s="96"/>
      <c r="DH5" s="96"/>
      <c r="DI5" s="96"/>
      <c r="DJ5" s="95"/>
    </row>
    <row r="6" spans="1:114" ht="13.8" thickBot="1" x14ac:dyDescent="0.3">
      <c r="A6" s="2"/>
      <c r="AB6" s="102"/>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280"/>
      <c r="BD6" s="280"/>
      <c r="BE6" s="280"/>
      <c r="BF6" s="100"/>
      <c r="BG6" s="99"/>
      <c r="BH6" s="96"/>
      <c r="BI6" s="96"/>
      <c r="BJ6" s="96"/>
      <c r="BK6" s="96"/>
      <c r="BL6" s="96"/>
      <c r="BM6" s="96"/>
      <c r="BN6" s="96"/>
      <c r="BO6" s="96"/>
      <c r="BP6" s="96"/>
      <c r="BQ6" s="96"/>
      <c r="BR6" s="96"/>
      <c r="BS6" s="96"/>
      <c r="BT6" s="96"/>
      <c r="BU6" s="96"/>
      <c r="BV6" s="96"/>
      <c r="BW6" s="96"/>
      <c r="BX6" s="96"/>
      <c r="BY6" s="96"/>
      <c r="BZ6" s="96"/>
      <c r="CA6" s="96"/>
      <c r="CB6" s="96"/>
      <c r="CC6" s="96"/>
      <c r="CD6" s="96"/>
      <c r="CE6" s="96"/>
      <c r="CF6" s="96"/>
      <c r="CG6" s="96"/>
      <c r="CH6" s="98"/>
      <c r="CI6" s="97"/>
      <c r="CJ6" s="96"/>
      <c r="CK6" s="96"/>
      <c r="CL6" s="96"/>
      <c r="CM6" s="96"/>
      <c r="CN6" s="96"/>
      <c r="CO6" s="96"/>
      <c r="CP6" s="96"/>
      <c r="CQ6" s="96"/>
      <c r="CR6" s="96"/>
      <c r="CS6" s="96"/>
      <c r="CT6" s="96"/>
      <c r="CU6" s="96"/>
      <c r="CV6" s="96"/>
      <c r="CW6" s="96"/>
      <c r="CX6" s="96"/>
      <c r="CY6" s="96"/>
      <c r="CZ6" s="96"/>
      <c r="DA6" s="96"/>
      <c r="DB6" s="96"/>
      <c r="DC6" s="96"/>
      <c r="DD6" s="96"/>
      <c r="DE6" s="96"/>
      <c r="DF6" s="96"/>
      <c r="DG6" s="96"/>
      <c r="DH6" s="96"/>
      <c r="DI6" s="96"/>
      <c r="DJ6" s="95"/>
    </row>
    <row r="7" spans="1:114" ht="13.8" thickBot="1" x14ac:dyDescent="0.3">
      <c r="A7" s="2"/>
      <c r="AB7" s="102"/>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280"/>
      <c r="BD7" s="280"/>
      <c r="BE7" s="280"/>
      <c r="BF7" s="100"/>
      <c r="BG7" s="99"/>
      <c r="BH7" s="96"/>
      <c r="BI7" s="96"/>
      <c r="BJ7" s="96"/>
      <c r="BK7" s="96"/>
      <c r="BL7" s="96"/>
      <c r="BM7" s="96"/>
      <c r="BN7" s="96"/>
      <c r="BO7" s="96"/>
      <c r="BP7" s="96"/>
      <c r="BQ7" s="96"/>
      <c r="BR7" s="96"/>
      <c r="BS7" s="96"/>
      <c r="BT7" s="96"/>
      <c r="BU7" s="96"/>
      <c r="BV7" s="96"/>
      <c r="BW7" s="96"/>
      <c r="BX7" s="96"/>
      <c r="BY7" s="96"/>
      <c r="BZ7" s="96"/>
      <c r="CA7" s="96"/>
      <c r="CB7" s="96"/>
      <c r="CC7" s="96"/>
      <c r="CD7" s="96"/>
      <c r="CE7" s="96"/>
      <c r="CF7" s="96"/>
      <c r="CG7" s="96"/>
      <c r="CH7" s="98"/>
      <c r="CI7" s="97"/>
      <c r="CJ7" s="96"/>
      <c r="CK7" s="96"/>
      <c r="CL7" s="96"/>
      <c r="CM7" s="96"/>
      <c r="CN7" s="96"/>
      <c r="CO7" s="96"/>
      <c r="CP7" s="96"/>
      <c r="CQ7" s="96"/>
      <c r="CR7" s="96"/>
      <c r="CS7" s="96"/>
      <c r="CT7" s="96"/>
      <c r="CU7" s="96"/>
      <c r="CV7" s="96"/>
      <c r="CW7" s="96"/>
      <c r="CX7" s="96"/>
      <c r="CY7" s="96"/>
      <c r="CZ7" s="96"/>
      <c r="DA7" s="96"/>
      <c r="DB7" s="96"/>
      <c r="DC7" s="96"/>
      <c r="DD7" s="96"/>
      <c r="DE7" s="96"/>
      <c r="DF7" s="96"/>
      <c r="DG7" s="96"/>
      <c r="DH7" s="96"/>
      <c r="DI7" s="96"/>
      <c r="DJ7" s="95"/>
    </row>
    <row r="8" spans="1:114" ht="13.8" thickBot="1" x14ac:dyDescent="0.3">
      <c r="A8" s="2"/>
      <c r="AB8" s="102"/>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280"/>
      <c r="BD8" s="280"/>
      <c r="BE8" s="280"/>
      <c r="BF8" s="100"/>
      <c r="BG8" s="99"/>
      <c r="BH8" s="96"/>
      <c r="BI8" s="96"/>
      <c r="BJ8" s="96"/>
      <c r="BK8" s="96"/>
      <c r="BL8" s="96"/>
      <c r="BM8" s="96"/>
      <c r="BN8" s="96"/>
      <c r="BO8" s="96"/>
      <c r="BP8" s="96"/>
      <c r="BQ8" s="96"/>
      <c r="BR8" s="96"/>
      <c r="BS8" s="96"/>
      <c r="BT8" s="96"/>
      <c r="BU8" s="96"/>
      <c r="BV8" s="96"/>
      <c r="BW8" s="96"/>
      <c r="BX8" s="96"/>
      <c r="BY8" s="96"/>
      <c r="BZ8" s="96"/>
      <c r="CA8" s="96"/>
      <c r="CB8" s="96"/>
      <c r="CC8" s="96"/>
      <c r="CD8" s="96"/>
      <c r="CE8" s="96"/>
      <c r="CF8" s="96"/>
      <c r="CG8" s="96"/>
      <c r="CH8" s="98"/>
      <c r="CI8" s="97"/>
      <c r="CJ8" s="96"/>
      <c r="CK8" s="96"/>
      <c r="CL8" s="96"/>
      <c r="CM8" s="96"/>
      <c r="CN8" s="96"/>
      <c r="CO8" s="96"/>
      <c r="CP8" s="96"/>
      <c r="CQ8" s="96"/>
      <c r="CR8" s="96"/>
      <c r="CS8" s="96"/>
      <c r="CT8" s="96"/>
      <c r="CU8" s="96"/>
      <c r="CV8" s="96"/>
      <c r="CW8" s="96"/>
      <c r="CX8" s="96"/>
      <c r="CY8" s="96"/>
      <c r="CZ8" s="96"/>
      <c r="DA8" s="96"/>
      <c r="DB8" s="96"/>
      <c r="DC8" s="96"/>
      <c r="DD8" s="96"/>
      <c r="DE8" s="96"/>
      <c r="DF8" s="96"/>
      <c r="DG8" s="96"/>
      <c r="DH8" s="96"/>
      <c r="DI8" s="96"/>
      <c r="DJ8" s="95"/>
    </row>
    <row r="9" spans="1:114" ht="13.8" thickBot="1" x14ac:dyDescent="0.3">
      <c r="A9" s="2"/>
      <c r="AB9" s="102"/>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280"/>
      <c r="BD9" s="280"/>
      <c r="BE9" s="280"/>
      <c r="BF9" s="100"/>
      <c r="BG9" s="99"/>
      <c r="BH9" s="96"/>
      <c r="BI9" s="96"/>
      <c r="BJ9" s="96"/>
      <c r="BK9" s="96"/>
      <c r="BL9" s="96"/>
      <c r="BM9" s="96"/>
      <c r="BN9" s="96"/>
      <c r="BO9" s="96"/>
      <c r="BP9" s="96"/>
      <c r="BQ9" s="96"/>
      <c r="BR9" s="96"/>
      <c r="BS9" s="96"/>
      <c r="BT9" s="96"/>
      <c r="BU9" s="96"/>
      <c r="BV9" s="96"/>
      <c r="BW9" s="96"/>
      <c r="BX9" s="96"/>
      <c r="BY9" s="96"/>
      <c r="BZ9" s="96"/>
      <c r="CA9" s="96"/>
      <c r="CB9" s="96"/>
      <c r="CC9" s="96"/>
      <c r="CD9" s="96"/>
      <c r="CE9" s="96"/>
      <c r="CF9" s="96"/>
      <c r="CG9" s="96"/>
      <c r="CH9" s="98"/>
      <c r="CI9" s="97"/>
      <c r="CJ9" s="96"/>
      <c r="CK9" s="96"/>
      <c r="CL9" s="96"/>
      <c r="CM9" s="96"/>
      <c r="CN9" s="96"/>
      <c r="CO9" s="96"/>
      <c r="CP9" s="96"/>
      <c r="CQ9" s="96"/>
      <c r="CR9" s="96"/>
      <c r="CS9" s="96"/>
      <c r="CT9" s="96"/>
      <c r="CU9" s="96"/>
      <c r="CV9" s="96"/>
      <c r="CW9" s="96"/>
      <c r="CX9" s="96"/>
      <c r="CY9" s="96"/>
      <c r="CZ9" s="96"/>
      <c r="DA9" s="96"/>
      <c r="DB9" s="96"/>
      <c r="DC9" s="96"/>
      <c r="DD9" s="96"/>
      <c r="DE9" s="96"/>
      <c r="DF9" s="96"/>
      <c r="DG9" s="96"/>
      <c r="DH9" s="96"/>
      <c r="DI9" s="96"/>
      <c r="DJ9" s="95"/>
    </row>
    <row r="10" spans="1:114" ht="13.8" thickBot="1" x14ac:dyDescent="0.3">
      <c r="A10" s="2"/>
      <c r="AB10" s="102"/>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280"/>
      <c r="BD10" s="280"/>
      <c r="BE10" s="280"/>
      <c r="BF10" s="100"/>
      <c r="BG10" s="99"/>
      <c r="BH10" s="96"/>
      <c r="BI10" s="96"/>
      <c r="BJ10" s="96"/>
      <c r="BK10" s="96"/>
      <c r="BL10" s="96"/>
      <c r="BM10" s="96"/>
      <c r="BN10" s="96"/>
      <c r="BO10" s="96"/>
      <c r="BP10" s="96"/>
      <c r="BQ10" s="96"/>
      <c r="BR10" s="96"/>
      <c r="BS10" s="96"/>
      <c r="BT10" s="96"/>
      <c r="BU10" s="96"/>
      <c r="BV10" s="96"/>
      <c r="BW10" s="96"/>
      <c r="BX10" s="96"/>
      <c r="BY10" s="96"/>
      <c r="BZ10" s="96"/>
      <c r="CA10" s="96"/>
      <c r="CB10" s="96"/>
      <c r="CC10" s="96"/>
      <c r="CD10" s="96"/>
      <c r="CE10" s="96"/>
      <c r="CF10" s="96"/>
      <c r="CG10" s="96"/>
      <c r="CH10" s="98"/>
      <c r="CI10" s="97"/>
      <c r="CJ10" s="96"/>
      <c r="CK10" s="96"/>
      <c r="CL10" s="96"/>
      <c r="CM10" s="96"/>
      <c r="CN10" s="96"/>
      <c r="CO10" s="96"/>
      <c r="CP10" s="96"/>
      <c r="CQ10" s="96"/>
      <c r="CR10" s="96"/>
      <c r="CS10" s="96"/>
      <c r="CT10" s="96"/>
      <c r="CU10" s="96"/>
      <c r="CV10" s="96"/>
      <c r="CW10" s="96"/>
      <c r="CX10" s="96"/>
      <c r="CY10" s="96"/>
      <c r="CZ10" s="96"/>
      <c r="DA10" s="96"/>
      <c r="DB10" s="96"/>
      <c r="DC10" s="96"/>
      <c r="DD10" s="96"/>
      <c r="DE10" s="96"/>
      <c r="DF10" s="96"/>
      <c r="DG10" s="96"/>
      <c r="DH10" s="96"/>
      <c r="DI10" s="96"/>
      <c r="DJ10" s="95"/>
    </row>
    <row r="11" spans="1:114" ht="13.8" thickBot="1" x14ac:dyDescent="0.3">
      <c r="A11" s="2"/>
      <c r="AB11" s="102"/>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280"/>
      <c r="BD11" s="280"/>
      <c r="BE11" s="280"/>
      <c r="BF11" s="100"/>
      <c r="BG11" s="99"/>
      <c r="BH11" s="96"/>
      <c r="BI11" s="96"/>
      <c r="BJ11" s="96"/>
      <c r="BK11" s="96"/>
      <c r="BL11" s="96"/>
      <c r="BM11" s="96"/>
      <c r="BN11" s="96"/>
      <c r="BO11" s="96"/>
      <c r="BP11" s="96"/>
      <c r="BQ11" s="96"/>
      <c r="BR11" s="96"/>
      <c r="BS11" s="96"/>
      <c r="BT11" s="96"/>
      <c r="BU11" s="96"/>
      <c r="BV11" s="96"/>
      <c r="BW11" s="96"/>
      <c r="BX11" s="96"/>
      <c r="BY11" s="96"/>
      <c r="BZ11" s="96"/>
      <c r="CA11" s="96"/>
      <c r="CB11" s="96"/>
      <c r="CC11" s="96"/>
      <c r="CD11" s="96"/>
      <c r="CE11" s="96"/>
      <c r="CF11" s="96"/>
      <c r="CG11" s="96"/>
      <c r="CH11" s="98"/>
      <c r="CI11" s="97"/>
      <c r="CJ11" s="96"/>
      <c r="CK11" s="96"/>
      <c r="CL11" s="96"/>
      <c r="CM11" s="96"/>
      <c r="CN11" s="96"/>
      <c r="CO11" s="96"/>
      <c r="CP11" s="96"/>
      <c r="CQ11" s="96"/>
      <c r="CR11" s="96"/>
      <c r="CS11" s="96"/>
      <c r="CT11" s="96"/>
      <c r="CU11" s="96"/>
      <c r="CV11" s="96"/>
      <c r="CW11" s="96"/>
      <c r="CX11" s="96"/>
      <c r="CY11" s="96"/>
      <c r="CZ11" s="96"/>
      <c r="DA11" s="96"/>
      <c r="DB11" s="96"/>
      <c r="DC11" s="96"/>
      <c r="DD11" s="96"/>
      <c r="DE11" s="96"/>
      <c r="DF11" s="96"/>
      <c r="DG11" s="96"/>
      <c r="DH11" s="96"/>
      <c r="DI11" s="96"/>
      <c r="DJ11" s="95"/>
    </row>
    <row r="12" spans="1:114" ht="13.8" thickBot="1" x14ac:dyDescent="0.3">
      <c r="A12" s="2"/>
      <c r="AB12" s="102"/>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280"/>
      <c r="BD12" s="280"/>
      <c r="BE12" s="280"/>
      <c r="BF12" s="100"/>
      <c r="BG12" s="99"/>
      <c r="BH12" s="96"/>
      <c r="BI12" s="96"/>
      <c r="BJ12" s="96"/>
      <c r="BK12" s="96"/>
      <c r="BL12" s="96"/>
      <c r="BM12" s="96"/>
      <c r="BN12" s="96"/>
      <c r="BO12" s="96"/>
      <c r="BP12" s="96"/>
      <c r="BQ12" s="96"/>
      <c r="BR12" s="96"/>
      <c r="BS12" s="96"/>
      <c r="BT12" s="96"/>
      <c r="BU12" s="96"/>
      <c r="BV12" s="96"/>
      <c r="BW12" s="96"/>
      <c r="BX12" s="96"/>
      <c r="BY12" s="96"/>
      <c r="BZ12" s="96"/>
      <c r="CA12" s="96"/>
      <c r="CB12" s="96"/>
      <c r="CC12" s="96"/>
      <c r="CD12" s="96"/>
      <c r="CE12" s="96"/>
      <c r="CF12" s="96"/>
      <c r="CG12" s="96"/>
      <c r="CH12" s="98"/>
      <c r="CI12" s="97"/>
      <c r="CJ12" s="96"/>
      <c r="CK12" s="96"/>
      <c r="CL12" s="96"/>
      <c r="CM12" s="96"/>
      <c r="CN12" s="96"/>
      <c r="CO12" s="96"/>
      <c r="CP12" s="96"/>
      <c r="CQ12" s="96"/>
      <c r="CR12" s="96"/>
      <c r="CS12" s="96"/>
      <c r="CT12" s="96"/>
      <c r="CU12" s="96"/>
      <c r="CV12" s="96"/>
      <c r="CW12" s="96"/>
      <c r="CX12" s="96"/>
      <c r="CY12" s="96"/>
      <c r="CZ12" s="96"/>
      <c r="DA12" s="96"/>
      <c r="DB12" s="96"/>
      <c r="DC12" s="96"/>
      <c r="DD12" s="96"/>
      <c r="DE12" s="96"/>
      <c r="DF12" s="96"/>
      <c r="DG12" s="96"/>
      <c r="DH12" s="96"/>
      <c r="DI12" s="96"/>
      <c r="DJ12" s="95"/>
    </row>
    <row r="13" spans="1:114" ht="13.8" thickBot="1" x14ac:dyDescent="0.3">
      <c r="A13" s="2"/>
      <c r="AB13" s="102"/>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280"/>
      <c r="BD13" s="280"/>
      <c r="BE13" s="280"/>
      <c r="BF13" s="100"/>
      <c r="BG13" s="99"/>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8"/>
      <c r="CI13" s="97"/>
      <c r="CJ13" s="96"/>
      <c r="CK13" s="96"/>
      <c r="CL13" s="96"/>
      <c r="CM13" s="96"/>
      <c r="CN13" s="96"/>
      <c r="CO13" s="96"/>
      <c r="CP13" s="96"/>
      <c r="CQ13" s="96"/>
      <c r="CR13" s="96"/>
      <c r="CS13" s="96"/>
      <c r="CT13" s="96"/>
      <c r="CU13" s="96"/>
      <c r="CV13" s="96"/>
      <c r="CW13" s="96"/>
      <c r="CX13" s="96"/>
      <c r="CY13" s="96"/>
      <c r="CZ13" s="96"/>
      <c r="DA13" s="96"/>
      <c r="DB13" s="96"/>
      <c r="DC13" s="96"/>
      <c r="DD13" s="96"/>
      <c r="DE13" s="96"/>
      <c r="DF13" s="96"/>
      <c r="DG13" s="96"/>
      <c r="DH13" s="96"/>
      <c r="DI13" s="96"/>
      <c r="DJ13" s="95"/>
    </row>
    <row r="14" spans="1:114" ht="13.8" thickBot="1" x14ac:dyDescent="0.3">
      <c r="A14" s="2"/>
      <c r="AB14" s="102"/>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280"/>
      <c r="BD14" s="280"/>
      <c r="BE14" s="280"/>
      <c r="BF14" s="100"/>
      <c r="BG14" s="99"/>
      <c r="BH14" s="96"/>
      <c r="BI14" s="96"/>
      <c r="BJ14" s="96"/>
      <c r="BK14" s="96"/>
      <c r="BL14" s="96"/>
      <c r="BM14" s="96"/>
      <c r="BN14" s="96"/>
      <c r="BO14" s="96"/>
      <c r="BP14" s="96"/>
      <c r="BQ14" s="96"/>
      <c r="BR14" s="96"/>
      <c r="BS14" s="96"/>
      <c r="BT14" s="96"/>
      <c r="BU14" s="96"/>
      <c r="BV14" s="96"/>
      <c r="BW14" s="96"/>
      <c r="BX14" s="96"/>
      <c r="BY14" s="96"/>
      <c r="BZ14" s="96"/>
      <c r="CA14" s="96"/>
      <c r="CB14" s="96"/>
      <c r="CC14" s="96"/>
      <c r="CD14" s="96"/>
      <c r="CE14" s="96"/>
      <c r="CF14" s="96"/>
      <c r="CG14" s="96"/>
      <c r="CH14" s="98"/>
      <c r="CI14" s="97"/>
      <c r="CJ14" s="96"/>
      <c r="CK14" s="96"/>
      <c r="CL14" s="96"/>
      <c r="CM14" s="96"/>
      <c r="CN14" s="96"/>
      <c r="CO14" s="96"/>
      <c r="CP14" s="96"/>
      <c r="CQ14" s="96"/>
      <c r="CR14" s="96"/>
      <c r="CS14" s="96"/>
      <c r="CT14" s="96"/>
      <c r="CU14" s="96"/>
      <c r="CV14" s="96"/>
      <c r="CW14" s="96"/>
      <c r="CX14" s="96"/>
      <c r="CY14" s="96"/>
      <c r="CZ14" s="96"/>
      <c r="DA14" s="96"/>
      <c r="DB14" s="96"/>
      <c r="DC14" s="96"/>
      <c r="DD14" s="96"/>
      <c r="DE14" s="96"/>
      <c r="DF14" s="96"/>
      <c r="DG14" s="96"/>
      <c r="DH14" s="96"/>
      <c r="DI14" s="96"/>
      <c r="DJ14" s="95"/>
    </row>
    <row r="15" spans="1:114" ht="13.8" thickBot="1" x14ac:dyDescent="0.3">
      <c r="A15" s="2"/>
      <c r="AB15" s="102"/>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280"/>
      <c r="BD15" s="280"/>
      <c r="BE15" s="280"/>
      <c r="BF15" s="100"/>
      <c r="BG15" s="99"/>
      <c r="BH15" s="96"/>
      <c r="BI15" s="96"/>
      <c r="BJ15" s="96"/>
      <c r="BK15" s="96"/>
      <c r="BL15" s="96"/>
      <c r="BM15" s="96"/>
      <c r="BN15" s="96"/>
      <c r="BO15" s="96"/>
      <c r="BP15" s="96"/>
      <c r="BQ15" s="96"/>
      <c r="BR15" s="96"/>
      <c r="BS15" s="96"/>
      <c r="BT15" s="96"/>
      <c r="BU15" s="96"/>
      <c r="BV15" s="96"/>
      <c r="BW15" s="96"/>
      <c r="BX15" s="96"/>
      <c r="BY15" s="96"/>
      <c r="BZ15" s="96"/>
      <c r="CA15" s="96"/>
      <c r="CB15" s="96"/>
      <c r="CC15" s="96"/>
      <c r="CD15" s="96"/>
      <c r="CE15" s="96"/>
      <c r="CF15" s="96"/>
      <c r="CG15" s="96"/>
      <c r="CH15" s="98"/>
      <c r="CI15" s="97"/>
      <c r="CJ15" s="96"/>
      <c r="CK15" s="96"/>
      <c r="CL15" s="96"/>
      <c r="CM15" s="96"/>
      <c r="CN15" s="96"/>
      <c r="CO15" s="96"/>
      <c r="CP15" s="96"/>
      <c r="CQ15" s="96"/>
      <c r="CR15" s="96"/>
      <c r="CS15" s="96"/>
      <c r="CT15" s="96"/>
      <c r="CU15" s="96"/>
      <c r="CV15" s="96"/>
      <c r="CW15" s="96"/>
      <c r="CX15" s="96"/>
      <c r="CY15" s="96"/>
      <c r="CZ15" s="96"/>
      <c r="DA15" s="96"/>
      <c r="DB15" s="96"/>
      <c r="DC15" s="96"/>
      <c r="DD15" s="96"/>
      <c r="DE15" s="96"/>
      <c r="DF15" s="96"/>
      <c r="DG15" s="96"/>
      <c r="DH15" s="96"/>
      <c r="DI15" s="96"/>
      <c r="DJ15" s="95"/>
    </row>
    <row r="16" spans="1:114" ht="13.8" thickBot="1" x14ac:dyDescent="0.3">
      <c r="A16" s="2"/>
      <c r="AB16" s="102"/>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280"/>
      <c r="BD16" s="280"/>
      <c r="BE16" s="280"/>
      <c r="BF16" s="100"/>
      <c r="BG16" s="99"/>
      <c r="BH16" s="96"/>
      <c r="BI16" s="96"/>
      <c r="BJ16" s="96"/>
      <c r="BK16" s="96"/>
      <c r="BL16" s="96"/>
      <c r="BM16" s="96"/>
      <c r="BN16" s="96"/>
      <c r="BO16" s="96"/>
      <c r="BP16" s="96"/>
      <c r="BQ16" s="96"/>
      <c r="BR16" s="96"/>
      <c r="BS16" s="96"/>
      <c r="BT16" s="96"/>
      <c r="BU16" s="96"/>
      <c r="BV16" s="96"/>
      <c r="BW16" s="96"/>
      <c r="BX16" s="96"/>
      <c r="BY16" s="96"/>
      <c r="BZ16" s="96"/>
      <c r="CA16" s="96"/>
      <c r="CB16" s="96"/>
      <c r="CC16" s="96"/>
      <c r="CD16" s="96"/>
      <c r="CE16" s="96"/>
      <c r="CF16" s="96"/>
      <c r="CG16" s="96"/>
      <c r="CH16" s="98"/>
      <c r="CI16" s="97"/>
      <c r="CJ16" s="96"/>
      <c r="CK16" s="96"/>
      <c r="CL16" s="96"/>
      <c r="CM16" s="96"/>
      <c r="CN16" s="96"/>
      <c r="CO16" s="96"/>
      <c r="CP16" s="96"/>
      <c r="CQ16" s="96"/>
      <c r="CR16" s="96"/>
      <c r="CS16" s="96"/>
      <c r="CT16" s="96"/>
      <c r="CU16" s="96"/>
      <c r="CV16" s="96"/>
      <c r="CW16" s="96"/>
      <c r="CX16" s="96"/>
      <c r="CY16" s="96"/>
      <c r="CZ16" s="96"/>
      <c r="DA16" s="96"/>
      <c r="DB16" s="96"/>
      <c r="DC16" s="96"/>
      <c r="DD16" s="96"/>
      <c r="DE16" s="96"/>
      <c r="DF16" s="96"/>
      <c r="DG16" s="96"/>
      <c r="DH16" s="96"/>
      <c r="DI16" s="96"/>
      <c r="DJ16" s="95"/>
    </row>
    <row r="17" spans="1:114" ht="13.8" thickBot="1" x14ac:dyDescent="0.3">
      <c r="A17" s="2"/>
      <c r="AB17" s="102"/>
      <c r="AC17" s="101"/>
      <c r="AD17" s="101"/>
      <c r="AE17" s="101"/>
      <c r="AF17" s="101"/>
      <c r="AG17" s="101"/>
      <c r="AH17" s="101"/>
      <c r="AI17" s="101"/>
      <c r="AJ17" s="101"/>
      <c r="AK17" s="101"/>
      <c r="AL17" s="101"/>
      <c r="AM17" s="101"/>
      <c r="AN17" s="101"/>
      <c r="AO17" s="101"/>
      <c r="AP17" s="101"/>
      <c r="AQ17" s="101"/>
      <c r="AR17" s="101"/>
      <c r="AS17" s="101"/>
      <c r="AT17" s="101"/>
      <c r="AU17" s="101"/>
      <c r="AV17" s="101"/>
      <c r="AW17" s="84"/>
      <c r="AX17" s="101"/>
      <c r="AY17" s="101"/>
      <c r="AZ17" s="101"/>
      <c r="BA17" s="101"/>
      <c r="BB17" s="101"/>
      <c r="BC17" s="280"/>
      <c r="BD17" s="280"/>
      <c r="BE17" s="280"/>
      <c r="BF17" s="100"/>
      <c r="BG17" s="99"/>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8"/>
      <c r="CI17" s="97"/>
      <c r="CJ17" s="96"/>
      <c r="CK17" s="96"/>
      <c r="CL17" s="96"/>
      <c r="CM17" s="96"/>
      <c r="CN17" s="96"/>
      <c r="CO17" s="96"/>
      <c r="CP17" s="96"/>
      <c r="CQ17" s="96"/>
      <c r="CR17" s="96"/>
      <c r="CS17" s="96"/>
      <c r="CT17" s="96"/>
      <c r="CU17" s="96"/>
      <c r="CV17" s="96"/>
      <c r="CW17" s="96"/>
      <c r="CX17" s="96"/>
      <c r="CY17" s="96"/>
      <c r="CZ17" s="96"/>
      <c r="DA17" s="96"/>
      <c r="DB17" s="96"/>
      <c r="DC17" s="96"/>
      <c r="DD17" s="96"/>
      <c r="DE17" s="96"/>
      <c r="DF17" s="96"/>
      <c r="DG17" s="96"/>
      <c r="DH17" s="96"/>
      <c r="DI17" s="96"/>
      <c r="DJ17" s="95"/>
    </row>
    <row r="18" spans="1:114" ht="13.8" thickBot="1" x14ac:dyDescent="0.3">
      <c r="A18" s="2"/>
      <c r="AB18" s="78"/>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281"/>
      <c r="BD18" s="281"/>
      <c r="BE18" s="281"/>
      <c r="BF18" s="77"/>
      <c r="BG18" s="76"/>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5"/>
      <c r="CI18" s="74"/>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9"/>
    </row>
    <row r="19" spans="1:114" ht="13.8" thickBot="1" x14ac:dyDescent="0.3">
      <c r="A19" s="2"/>
      <c r="AB19" s="78"/>
      <c r="AC19" s="17"/>
      <c r="AD19" s="17"/>
      <c r="AE19" s="17"/>
      <c r="AF19" s="17"/>
      <c r="AG19" s="17"/>
      <c r="AH19" s="17"/>
      <c r="AI19" s="17"/>
      <c r="AJ19" s="17"/>
      <c r="AK19" s="17"/>
      <c r="AL19" s="17"/>
      <c r="AM19" s="17"/>
      <c r="AN19" s="17"/>
      <c r="AO19" s="17"/>
      <c r="AP19" s="17"/>
      <c r="AQ19" s="17"/>
      <c r="AR19" s="17"/>
      <c r="AS19" s="94"/>
      <c r="AT19" s="17"/>
      <c r="AU19" s="17"/>
      <c r="AV19" s="17"/>
      <c r="AW19" s="17"/>
      <c r="AX19" s="17"/>
      <c r="AY19" s="17"/>
      <c r="AZ19" s="17"/>
      <c r="BA19" s="17"/>
      <c r="BB19" s="17"/>
      <c r="BC19" s="281"/>
      <c r="BD19" s="281"/>
      <c r="BE19" s="281"/>
      <c r="BF19" s="77"/>
      <c r="BG19" s="76"/>
      <c r="BH19" s="73"/>
      <c r="BI19" s="73"/>
      <c r="BJ19" s="73"/>
      <c r="BK19" s="73"/>
      <c r="BL19" s="73"/>
      <c r="BM19" s="73"/>
      <c r="BN19" s="73"/>
      <c r="BO19" s="73"/>
      <c r="BP19" s="73"/>
      <c r="BQ19" s="73"/>
      <c r="BR19" s="73"/>
      <c r="BS19" s="73"/>
      <c r="BT19" s="73"/>
      <c r="BU19" s="73"/>
      <c r="BV19" s="73"/>
      <c r="BW19" s="73"/>
      <c r="BX19" s="93"/>
      <c r="BY19" s="73"/>
      <c r="BZ19" s="73"/>
      <c r="CA19" s="73"/>
      <c r="CB19" s="73"/>
      <c r="CC19" s="73"/>
      <c r="CD19" s="73"/>
      <c r="CE19" s="73"/>
      <c r="CF19" s="73"/>
      <c r="CG19" s="73"/>
      <c r="CH19" s="75"/>
      <c r="CI19" s="74"/>
      <c r="CJ19" s="73"/>
      <c r="CK19" s="73"/>
      <c r="CL19" s="73"/>
      <c r="CM19" s="73"/>
      <c r="CN19" s="73"/>
      <c r="CO19" s="73"/>
      <c r="CP19" s="73"/>
      <c r="CQ19" s="73"/>
      <c r="CR19" s="73"/>
      <c r="CS19" s="73"/>
      <c r="CT19" s="73"/>
      <c r="CU19" s="73"/>
      <c r="CV19" s="73"/>
      <c r="CW19" s="73"/>
      <c r="CX19" s="73"/>
      <c r="CY19" s="73"/>
      <c r="CZ19" s="93"/>
      <c r="DA19" s="73"/>
      <c r="DB19" s="73"/>
      <c r="DC19" s="73"/>
      <c r="DD19" s="73"/>
      <c r="DE19" s="73"/>
      <c r="DF19" s="73"/>
      <c r="DG19" s="73"/>
      <c r="DH19" s="73"/>
      <c r="DI19" s="73"/>
      <c r="DJ19" s="79"/>
    </row>
    <row r="20" spans="1:114" ht="13.8" thickBot="1" x14ac:dyDescent="0.3">
      <c r="A20" s="2"/>
      <c r="AB20" s="78"/>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281"/>
      <c r="BD20" s="281"/>
      <c r="BE20" s="281"/>
      <c r="BF20" s="77"/>
      <c r="BG20" s="76"/>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5"/>
      <c r="CI20" s="74"/>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9"/>
    </row>
    <row r="21" spans="1:114" ht="13.8" thickBot="1" x14ac:dyDescent="0.3">
      <c r="A21" s="2"/>
      <c r="AB21" s="78"/>
      <c r="AC21" s="17"/>
      <c r="AD21" s="17"/>
      <c r="AE21" s="17"/>
      <c r="AF21" s="17"/>
      <c r="AG21" s="17"/>
      <c r="AH21" s="17"/>
      <c r="AI21" s="17"/>
      <c r="AJ21" s="17"/>
      <c r="AK21" s="17"/>
      <c r="AL21" s="17"/>
      <c r="AM21" s="17"/>
      <c r="AN21" s="17"/>
      <c r="AO21" s="17"/>
      <c r="AP21" s="17"/>
      <c r="AQ21" s="85"/>
      <c r="AR21" s="17"/>
      <c r="AS21" s="17"/>
      <c r="AT21" s="17"/>
      <c r="AU21" s="17"/>
      <c r="AV21" s="17"/>
      <c r="AW21" s="17"/>
      <c r="AX21" s="17"/>
      <c r="AY21" s="17"/>
      <c r="AZ21" s="17"/>
      <c r="BA21" s="17"/>
      <c r="BB21" s="17"/>
      <c r="BC21" s="281"/>
      <c r="BD21" s="281"/>
      <c r="BE21" s="281"/>
      <c r="BF21" s="77"/>
      <c r="BG21" s="76"/>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5"/>
      <c r="CI21" s="74"/>
      <c r="CJ21" s="73"/>
      <c r="CK21" s="73"/>
      <c r="CL21" s="73"/>
      <c r="CM21" s="73"/>
      <c r="CN21" s="73"/>
      <c r="CO21" s="73"/>
      <c r="CP21" s="73"/>
      <c r="CQ21" s="73"/>
      <c r="CR21" s="73"/>
      <c r="CS21" s="73"/>
      <c r="CT21" s="73"/>
      <c r="CU21" s="73"/>
      <c r="CV21" s="73"/>
      <c r="CW21" s="73"/>
      <c r="CX21" s="73"/>
      <c r="CY21" s="73"/>
      <c r="CZ21" s="73"/>
      <c r="DA21" s="73"/>
      <c r="DB21" s="73"/>
      <c r="DC21" s="73"/>
      <c r="DD21" s="73"/>
      <c r="DE21" s="73"/>
      <c r="DF21" s="73"/>
      <c r="DG21" s="73"/>
      <c r="DH21" s="73"/>
      <c r="DI21" s="73"/>
      <c r="DJ21" s="79"/>
    </row>
    <row r="22" spans="1:114" ht="13.8" thickBot="1" x14ac:dyDescent="0.3">
      <c r="A22" s="2"/>
      <c r="AB22" s="78"/>
      <c r="AC22" s="17"/>
      <c r="AD22" s="17"/>
      <c r="AE22" s="17"/>
      <c r="AF22" s="17"/>
      <c r="AG22" s="17"/>
      <c r="AH22" s="17"/>
      <c r="AI22" s="17"/>
      <c r="AJ22" s="17"/>
      <c r="AK22" s="17"/>
      <c r="AL22" s="17"/>
      <c r="AM22" s="92"/>
      <c r="AN22" s="17"/>
      <c r="AO22" s="17"/>
      <c r="AP22" s="17"/>
      <c r="AQ22" s="17"/>
      <c r="AR22" s="17"/>
      <c r="AS22" s="17"/>
      <c r="AT22" s="17"/>
      <c r="AU22" s="17"/>
      <c r="AV22" s="17"/>
      <c r="AW22" s="17"/>
      <c r="AX22" s="17"/>
      <c r="AY22" s="17"/>
      <c r="AZ22" s="17"/>
      <c r="BA22" s="17"/>
      <c r="BB22" s="17"/>
      <c r="BC22" s="281"/>
      <c r="BD22" s="281"/>
      <c r="BE22" s="281"/>
      <c r="BF22" s="77"/>
      <c r="BG22" s="76"/>
      <c r="BH22" s="73"/>
      <c r="BI22" s="73"/>
      <c r="BJ22" s="73"/>
      <c r="BK22" s="73"/>
      <c r="BL22" s="73"/>
      <c r="BM22" s="73"/>
      <c r="BN22" s="73"/>
      <c r="BO22" s="73"/>
      <c r="BP22" s="73"/>
      <c r="BQ22" s="73"/>
      <c r="BR22" s="91"/>
      <c r="BS22" s="73"/>
      <c r="BT22" s="73"/>
      <c r="BU22" s="73"/>
      <c r="BV22" s="73"/>
      <c r="BW22" s="73"/>
      <c r="BX22" s="73"/>
      <c r="BY22" s="73"/>
      <c r="BZ22" s="73"/>
      <c r="CA22" s="73"/>
      <c r="CB22" s="73"/>
      <c r="CC22" s="73"/>
      <c r="CD22" s="73"/>
      <c r="CE22" s="73"/>
      <c r="CF22" s="73"/>
      <c r="CG22" s="73"/>
      <c r="CH22" s="75"/>
      <c r="CI22" s="74"/>
      <c r="CJ22" s="73"/>
      <c r="CK22" s="73"/>
      <c r="CL22" s="73"/>
      <c r="CM22" s="73"/>
      <c r="CN22" s="73"/>
      <c r="CO22" s="73"/>
      <c r="CP22" s="73"/>
      <c r="CQ22" s="73"/>
      <c r="CR22" s="73"/>
      <c r="CS22" s="73"/>
      <c r="CT22" s="91"/>
      <c r="CU22" s="73"/>
      <c r="CV22" s="73"/>
      <c r="CW22" s="73"/>
      <c r="CX22" s="73"/>
      <c r="CY22" s="73"/>
      <c r="CZ22" s="73"/>
      <c r="DA22" s="73"/>
      <c r="DB22" s="73"/>
      <c r="DC22" s="73"/>
      <c r="DD22" s="73"/>
      <c r="DE22" s="73"/>
      <c r="DF22" s="73"/>
      <c r="DG22" s="73"/>
      <c r="DH22" s="73"/>
      <c r="DI22" s="73"/>
      <c r="DJ22" s="79"/>
    </row>
    <row r="23" spans="1:114" ht="13.8" thickBot="1" x14ac:dyDescent="0.3">
      <c r="A23" s="2"/>
      <c r="AB23" s="78"/>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281"/>
      <c r="BD23" s="281"/>
      <c r="BE23" s="281"/>
      <c r="BF23" s="77"/>
      <c r="BG23" s="76"/>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5"/>
      <c r="CI23" s="74"/>
      <c r="CJ23" s="73"/>
      <c r="CK23" s="73"/>
      <c r="CL23" s="73"/>
      <c r="CM23" s="73"/>
      <c r="CN23" s="73"/>
      <c r="CO23" s="73"/>
      <c r="CP23" s="73"/>
      <c r="CQ23" s="73"/>
      <c r="CR23" s="73"/>
      <c r="CS23" s="73"/>
      <c r="CT23" s="73"/>
      <c r="CU23" s="73"/>
      <c r="CV23" s="73"/>
      <c r="CW23" s="73"/>
      <c r="CX23" s="73"/>
      <c r="CY23" s="73"/>
      <c r="CZ23" s="73"/>
      <c r="DA23" s="73"/>
      <c r="DB23" s="73"/>
      <c r="DC23" s="73"/>
      <c r="DD23" s="73"/>
      <c r="DE23" s="73"/>
      <c r="DF23" s="73"/>
      <c r="DG23" s="73"/>
      <c r="DH23" s="73"/>
      <c r="DI23" s="73"/>
      <c r="DJ23" s="79"/>
    </row>
    <row r="24" spans="1:114" ht="13.8" thickBot="1" x14ac:dyDescent="0.3">
      <c r="A24" s="2"/>
      <c r="AB24" s="78"/>
      <c r="AC24" s="17"/>
      <c r="AD24" s="17"/>
      <c r="AE24" s="17"/>
      <c r="AF24" s="17"/>
      <c r="AG24" s="17"/>
      <c r="AH24" s="17"/>
      <c r="AI24" s="17"/>
      <c r="AJ24" s="17"/>
      <c r="AK24" s="90"/>
      <c r="AL24" s="17"/>
      <c r="AM24" s="17"/>
      <c r="AN24" s="17"/>
      <c r="AO24" s="17"/>
      <c r="AP24" s="17"/>
      <c r="AQ24" s="17"/>
      <c r="AR24" s="17"/>
      <c r="AS24" s="17"/>
      <c r="AT24" s="17"/>
      <c r="AU24" s="17"/>
      <c r="AV24" s="17"/>
      <c r="AW24" s="17"/>
      <c r="AX24" s="17"/>
      <c r="AY24" s="17"/>
      <c r="AZ24" s="17"/>
      <c r="BA24" s="17"/>
      <c r="BB24" s="17"/>
      <c r="BC24" s="281"/>
      <c r="BD24" s="281"/>
      <c r="BE24" s="281"/>
      <c r="BF24" s="77"/>
      <c r="BG24" s="76"/>
      <c r="BH24" s="73"/>
      <c r="BI24" s="17"/>
      <c r="BJ24" s="73"/>
      <c r="BK24" s="73"/>
      <c r="BL24" s="73"/>
      <c r="BM24" s="73"/>
      <c r="BN24" s="73"/>
      <c r="BO24" s="73"/>
      <c r="BP24" s="89"/>
      <c r="BQ24" s="73"/>
      <c r="BR24" s="73"/>
      <c r="BS24" s="73"/>
      <c r="BT24" s="73"/>
      <c r="BU24" s="73"/>
      <c r="BV24" s="73"/>
      <c r="BW24" s="73"/>
      <c r="BX24" s="73"/>
      <c r="BY24" s="73"/>
      <c r="BZ24" s="73"/>
      <c r="CA24" s="73"/>
      <c r="CB24" s="73"/>
      <c r="CC24" s="73"/>
      <c r="CD24" s="73"/>
      <c r="CE24" s="73"/>
      <c r="CF24" s="73"/>
      <c r="CG24" s="73"/>
      <c r="CH24" s="75"/>
      <c r="CI24" s="74"/>
      <c r="CJ24" s="73"/>
      <c r="CK24" s="73"/>
      <c r="CL24" s="17"/>
      <c r="CM24" s="73"/>
      <c r="CN24" s="73"/>
      <c r="CO24" s="73"/>
      <c r="CP24" s="73"/>
      <c r="CQ24" s="73"/>
      <c r="CR24" s="89"/>
      <c r="CS24" s="73"/>
      <c r="CT24" s="73"/>
      <c r="CU24" s="73"/>
      <c r="CV24" s="73"/>
      <c r="CW24" s="73"/>
      <c r="CX24" s="73"/>
      <c r="CY24" s="73"/>
      <c r="CZ24" s="73"/>
      <c r="DA24" s="73"/>
      <c r="DB24" s="73"/>
      <c r="DC24" s="73"/>
      <c r="DD24" s="73"/>
      <c r="DE24" s="73"/>
      <c r="DF24" s="73"/>
      <c r="DG24" s="73"/>
      <c r="DH24" s="73"/>
      <c r="DI24" s="73"/>
      <c r="DJ24" s="79"/>
    </row>
    <row r="25" spans="1:114" ht="13.8" thickBot="1" x14ac:dyDescent="0.3">
      <c r="A25" s="2"/>
      <c r="AB25" s="78"/>
      <c r="AC25" s="17"/>
      <c r="AD25" s="17"/>
      <c r="AE25" s="17"/>
      <c r="AF25" s="17"/>
      <c r="AG25" s="17"/>
      <c r="AH25" s="17"/>
      <c r="AI25" s="17"/>
      <c r="AJ25" s="17"/>
      <c r="AK25" s="17"/>
      <c r="AL25" s="88"/>
      <c r="AM25" s="17"/>
      <c r="AN25" s="17"/>
      <c r="AO25" s="17"/>
      <c r="AP25" s="17"/>
      <c r="AQ25" s="17"/>
      <c r="AR25" s="17"/>
      <c r="AS25" s="17"/>
      <c r="AT25" s="17"/>
      <c r="AU25" s="17"/>
      <c r="AV25" s="17"/>
      <c r="AW25" s="17"/>
      <c r="AX25" s="17"/>
      <c r="AY25" s="17"/>
      <c r="AZ25" s="17"/>
      <c r="BA25" s="17"/>
      <c r="BB25" s="17"/>
      <c r="BC25" s="281"/>
      <c r="BD25" s="281"/>
      <c r="BE25" s="281"/>
      <c r="BF25" s="77"/>
      <c r="BG25" s="76"/>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5"/>
      <c r="CI25" s="74"/>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9"/>
    </row>
    <row r="26" spans="1:114" ht="13.8" thickBot="1" x14ac:dyDescent="0.3">
      <c r="A26" s="2"/>
      <c r="AB26" s="78"/>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281"/>
      <c r="BD26" s="281"/>
      <c r="BE26" s="281"/>
      <c r="BF26" s="77"/>
      <c r="BG26" s="76"/>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5"/>
      <c r="CI26" s="74"/>
      <c r="CJ26" s="73"/>
      <c r="CK26" s="73"/>
      <c r="CL26" s="73"/>
      <c r="CM26" s="73"/>
      <c r="CN26" s="73"/>
      <c r="CO26" s="73"/>
      <c r="CP26" s="73"/>
      <c r="CQ26" s="73"/>
      <c r="CR26" s="73"/>
      <c r="CS26" s="73"/>
      <c r="CT26" s="73"/>
      <c r="CU26" s="73"/>
      <c r="CV26" s="73"/>
      <c r="CW26" s="73"/>
      <c r="CX26" s="73"/>
      <c r="CY26" s="73"/>
      <c r="CZ26" s="73"/>
      <c r="DA26" s="73"/>
      <c r="DB26" s="73"/>
      <c r="DC26" s="73"/>
      <c r="DD26" s="73"/>
      <c r="DE26" s="73"/>
      <c r="DF26" s="73"/>
      <c r="DG26" s="73"/>
      <c r="DH26" s="73"/>
      <c r="DI26" s="73"/>
      <c r="DJ26" s="79"/>
    </row>
    <row r="27" spans="1:114" ht="13.8" thickBot="1" x14ac:dyDescent="0.3">
      <c r="A27" s="2"/>
      <c r="AB27" s="78"/>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281"/>
      <c r="BD27" s="281"/>
      <c r="BE27" s="281"/>
      <c r="BF27" s="77"/>
      <c r="BG27" s="76"/>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5"/>
      <c r="CI27" s="74"/>
      <c r="CJ27" s="73"/>
      <c r="CK27" s="73"/>
      <c r="CL27" s="73"/>
      <c r="CM27" s="73"/>
      <c r="CN27" s="73"/>
      <c r="CO27" s="73"/>
      <c r="CP27" s="73"/>
      <c r="CQ27" s="73"/>
      <c r="CR27" s="73"/>
      <c r="CS27" s="73"/>
      <c r="CT27" s="73"/>
      <c r="CU27" s="73"/>
      <c r="CV27" s="73"/>
      <c r="CW27" s="73"/>
      <c r="CX27" s="73"/>
      <c r="CY27" s="73"/>
      <c r="CZ27" s="73"/>
      <c r="DA27" s="73"/>
      <c r="DB27" s="73"/>
      <c r="DC27" s="73"/>
      <c r="DD27" s="73"/>
      <c r="DE27" s="73"/>
      <c r="DF27" s="73"/>
      <c r="DG27" s="73"/>
      <c r="DH27" s="73"/>
      <c r="DI27" s="73"/>
      <c r="DJ27" s="79"/>
    </row>
    <row r="28" spans="1:114" ht="13.8" thickBot="1" x14ac:dyDescent="0.3">
      <c r="A28" s="2"/>
      <c r="AB28" s="78"/>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281"/>
      <c r="BD28" s="281"/>
      <c r="BE28" s="281"/>
      <c r="BF28" s="77"/>
      <c r="BG28" s="76"/>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5"/>
      <c r="CI28" s="74"/>
      <c r="CJ28" s="73"/>
      <c r="CK28" s="73"/>
      <c r="CL28" s="73"/>
      <c r="CM28" s="73"/>
      <c r="CN28" s="73"/>
      <c r="CO28" s="73"/>
      <c r="CP28" s="73"/>
      <c r="CQ28" s="73"/>
      <c r="CR28" s="73"/>
      <c r="CS28" s="73"/>
      <c r="CT28" s="73"/>
      <c r="CU28" s="73"/>
      <c r="CV28" s="73"/>
      <c r="CW28" s="73"/>
      <c r="CX28" s="73"/>
      <c r="CY28" s="73"/>
      <c r="CZ28" s="73"/>
      <c r="DA28" s="73"/>
      <c r="DB28" s="73"/>
      <c r="DC28" s="73"/>
      <c r="DD28" s="73"/>
      <c r="DE28" s="73"/>
      <c r="DF28" s="73"/>
      <c r="DG28" s="73"/>
      <c r="DH28" s="73"/>
      <c r="DI28" s="73"/>
      <c r="DJ28" s="79"/>
    </row>
    <row r="29" spans="1:114" ht="13.8" thickBot="1" x14ac:dyDescent="0.3">
      <c r="A29" s="2"/>
      <c r="AB29" s="78"/>
      <c r="AC29" s="17"/>
      <c r="AD29" s="17"/>
      <c r="AE29" s="17"/>
      <c r="AF29" s="17"/>
      <c r="AG29" s="17"/>
      <c r="AH29" s="17"/>
      <c r="AI29" s="17"/>
      <c r="AJ29" s="87"/>
      <c r="AK29" s="21"/>
      <c r="AL29" s="86"/>
      <c r="AM29" s="87"/>
      <c r="AN29" s="21"/>
      <c r="AO29" s="85"/>
      <c r="AP29" s="86"/>
      <c r="AQ29" s="21"/>
      <c r="AR29" s="84"/>
      <c r="AS29" s="85"/>
      <c r="AT29" s="21"/>
      <c r="AU29" s="84"/>
      <c r="AV29" s="84"/>
      <c r="AW29" s="21"/>
      <c r="AX29" s="21"/>
      <c r="AY29" s="84"/>
      <c r="AZ29" s="17"/>
      <c r="BA29" s="21"/>
      <c r="BB29" s="17"/>
      <c r="BC29" s="281"/>
      <c r="BD29" s="281"/>
      <c r="BE29" s="281"/>
      <c r="BF29" s="77"/>
      <c r="BG29" s="76"/>
      <c r="BH29" s="73"/>
      <c r="BI29" s="73"/>
      <c r="BJ29" s="73"/>
      <c r="BK29" s="73"/>
      <c r="BL29" s="73"/>
      <c r="BM29" s="73"/>
      <c r="BN29" s="73"/>
      <c r="BO29" s="83"/>
      <c r="BP29" s="80"/>
      <c r="BQ29" s="82"/>
      <c r="BR29" s="83"/>
      <c r="BS29" s="80"/>
      <c r="BT29" s="80"/>
      <c r="BU29" s="82"/>
      <c r="BV29" s="80"/>
      <c r="BW29" s="81"/>
      <c r="BX29" s="80"/>
      <c r="BY29" s="80"/>
      <c r="BZ29" s="80"/>
      <c r="CA29" s="81"/>
      <c r="CB29" s="80"/>
      <c r="CC29" s="80"/>
      <c r="CD29" s="80"/>
      <c r="CE29" s="73"/>
      <c r="CF29" s="80"/>
      <c r="CG29" s="73"/>
      <c r="CH29" s="75"/>
      <c r="CI29" s="74"/>
      <c r="CJ29" s="73"/>
      <c r="CK29" s="73"/>
      <c r="CL29" s="73"/>
      <c r="CM29" s="73"/>
      <c r="CN29" s="73"/>
      <c r="CO29" s="73"/>
      <c r="CP29" s="73"/>
      <c r="CQ29" s="83"/>
      <c r="CR29" s="80"/>
      <c r="CS29" s="82"/>
      <c r="CT29" s="83"/>
      <c r="CU29" s="80"/>
      <c r="CV29" s="80"/>
      <c r="CW29" s="82"/>
      <c r="CX29" s="80"/>
      <c r="CY29" s="81"/>
      <c r="CZ29" s="80"/>
      <c r="DA29" s="80"/>
      <c r="DB29" s="80"/>
      <c r="DC29" s="81"/>
      <c r="DD29" s="80"/>
      <c r="DE29" s="80"/>
      <c r="DF29" s="80"/>
      <c r="DG29" s="73"/>
      <c r="DH29" s="80"/>
      <c r="DI29" s="73"/>
      <c r="DJ29" s="79"/>
    </row>
    <row r="30" spans="1:114" ht="13.8" thickBot="1" x14ac:dyDescent="0.3">
      <c r="A30" s="2"/>
      <c r="AB30" s="78"/>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281"/>
      <c r="BD30" s="281"/>
      <c r="BE30" s="281"/>
      <c r="BF30" s="77"/>
      <c r="BG30" s="76"/>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5"/>
      <c r="CI30" s="74"/>
      <c r="CJ30" s="73"/>
      <c r="CK30" s="73"/>
      <c r="CL30" s="73"/>
      <c r="CM30" s="73"/>
      <c r="CN30" s="73"/>
      <c r="CO30" s="73"/>
      <c r="CP30" s="73"/>
      <c r="CQ30" s="73"/>
      <c r="CR30" s="73"/>
      <c r="CS30" s="73"/>
      <c r="CT30" s="73"/>
      <c r="CU30" s="73"/>
      <c r="CV30" s="73"/>
      <c r="CW30" s="73"/>
      <c r="CX30" s="73"/>
      <c r="CY30" s="73"/>
      <c r="CZ30" s="73"/>
      <c r="DA30" s="73"/>
      <c r="DB30" s="73"/>
      <c r="DC30" s="73"/>
      <c r="DD30" s="73"/>
      <c r="DE30" s="73"/>
      <c r="DF30" s="73"/>
      <c r="DG30" s="73"/>
      <c r="DH30" s="73"/>
      <c r="DI30" s="73"/>
      <c r="DJ30" s="79"/>
    </row>
    <row r="31" spans="1:114" ht="13.8" thickBot="1" x14ac:dyDescent="0.3">
      <c r="A31" s="2"/>
      <c r="AB31" s="78"/>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281"/>
      <c r="BD31" s="281"/>
      <c r="BE31" s="281"/>
      <c r="BF31" s="77"/>
      <c r="BG31" s="76"/>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5"/>
      <c r="CI31" s="74"/>
      <c r="CJ31" s="73"/>
      <c r="CK31" s="73"/>
      <c r="CL31" s="73"/>
      <c r="CM31" s="73"/>
      <c r="CN31" s="73"/>
      <c r="CO31" s="73"/>
      <c r="CP31" s="73"/>
      <c r="CQ31" s="73"/>
      <c r="CR31" s="73"/>
      <c r="CS31" s="73"/>
      <c r="CT31" s="73"/>
      <c r="CU31" s="73"/>
      <c r="CV31" s="73"/>
      <c r="CW31" s="73"/>
      <c r="CX31" s="73"/>
      <c r="CY31" s="73"/>
      <c r="CZ31" s="73"/>
      <c r="DA31" s="73"/>
      <c r="DB31" s="73"/>
      <c r="DC31" s="73"/>
      <c r="DD31" s="73"/>
      <c r="DE31" s="73"/>
      <c r="DF31" s="73"/>
      <c r="DG31" s="73"/>
      <c r="DH31" s="73"/>
      <c r="DI31" s="73"/>
      <c r="DJ31" s="79"/>
    </row>
    <row r="32" spans="1:114" ht="13.8" thickBot="1" x14ac:dyDescent="0.3">
      <c r="A32" s="2"/>
      <c r="AB32" s="78"/>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281"/>
      <c r="BD32" s="281"/>
      <c r="BE32" s="281"/>
      <c r="BF32" s="77"/>
      <c r="BG32" s="76"/>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5"/>
      <c r="CI32" s="74"/>
      <c r="CJ32" s="73"/>
      <c r="CK32" s="73"/>
      <c r="CL32" s="73"/>
      <c r="CM32" s="73"/>
      <c r="CN32" s="73"/>
      <c r="CO32" s="73"/>
      <c r="CP32" s="73"/>
      <c r="CQ32" s="73"/>
      <c r="CR32" s="73"/>
      <c r="CS32" s="73"/>
      <c r="CT32" s="73"/>
      <c r="CU32" s="73"/>
      <c r="CV32" s="73"/>
      <c r="CW32" s="73"/>
      <c r="CX32" s="73"/>
      <c r="CY32" s="73"/>
      <c r="CZ32" s="73"/>
      <c r="DA32" s="73"/>
      <c r="DB32" s="73"/>
      <c r="DC32" s="73"/>
      <c r="DD32" s="73"/>
      <c r="DE32" s="73"/>
      <c r="DF32" s="73"/>
      <c r="DG32" s="73"/>
      <c r="DH32" s="73"/>
      <c r="DI32" s="73"/>
      <c r="DJ32" s="79"/>
    </row>
    <row r="33" spans="1:114" ht="13.8" thickBot="1" x14ac:dyDescent="0.3">
      <c r="A33" s="2"/>
      <c r="AB33" s="78"/>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281"/>
      <c r="BD33" s="281"/>
      <c r="BE33" s="281"/>
      <c r="BF33" s="77"/>
      <c r="BG33" s="76"/>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5"/>
      <c r="CI33" s="74"/>
      <c r="CJ33" s="73"/>
      <c r="CK33" s="73"/>
      <c r="CL33" s="73"/>
      <c r="CM33" s="73"/>
      <c r="CN33" s="73"/>
      <c r="CO33" s="73"/>
      <c r="CP33" s="73"/>
      <c r="CQ33" s="73"/>
      <c r="CR33" s="73"/>
      <c r="CS33" s="73"/>
      <c r="CT33" s="73"/>
      <c r="CU33" s="73"/>
      <c r="CV33" s="73"/>
      <c r="CW33" s="73"/>
      <c r="CX33" s="73"/>
      <c r="CY33" s="73"/>
      <c r="CZ33" s="73"/>
      <c r="DA33" s="73"/>
      <c r="DB33" s="73"/>
      <c r="DC33" s="73"/>
      <c r="DD33" s="73"/>
      <c r="DE33" s="73"/>
      <c r="DF33" s="73"/>
      <c r="DG33" s="73"/>
      <c r="DH33" s="73"/>
      <c r="DI33" s="73"/>
      <c r="DJ33" s="79"/>
    </row>
    <row r="34" spans="1:114" ht="13.8" thickBot="1" x14ac:dyDescent="0.3">
      <c r="A34" s="2"/>
      <c r="AB34" s="78"/>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281"/>
      <c r="BD34" s="281"/>
      <c r="BE34" s="281"/>
      <c r="BF34" s="77"/>
      <c r="BG34" s="76"/>
      <c r="BH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5"/>
      <c r="CI34" s="74"/>
      <c r="CJ34" s="73"/>
      <c r="CK34" s="17"/>
      <c r="CL34" s="73"/>
      <c r="CM34" s="73"/>
      <c r="CN34" s="73"/>
      <c r="CO34" s="73"/>
      <c r="CP34" s="73"/>
      <c r="CQ34" s="73"/>
      <c r="CR34" s="73"/>
      <c r="CS34" s="73"/>
      <c r="CT34" s="73"/>
      <c r="CU34" s="73"/>
      <c r="CV34" s="73"/>
      <c r="CW34" s="73"/>
      <c r="CX34" s="73"/>
      <c r="CY34" s="73"/>
      <c r="CZ34" s="73"/>
      <c r="DA34" s="73"/>
      <c r="DB34" s="73"/>
      <c r="DC34" s="73"/>
      <c r="DD34" s="73"/>
      <c r="DE34" s="73"/>
      <c r="DF34" s="73"/>
      <c r="DG34" s="73"/>
      <c r="DH34" s="73"/>
      <c r="DI34" s="73"/>
      <c r="DJ34" s="72"/>
    </row>
    <row r="35" spans="1:114" ht="13.8" thickBot="1" x14ac:dyDescent="0.3">
      <c r="A35" s="2"/>
      <c r="AB35" s="78"/>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281"/>
      <c r="BD35" s="281"/>
      <c r="BE35" s="281"/>
      <c r="BF35" s="77"/>
      <c r="BG35" s="76"/>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5"/>
      <c r="CI35" s="74"/>
      <c r="CJ35" s="73"/>
      <c r="CK35" s="73"/>
      <c r="CL35" s="73"/>
      <c r="CM35" s="73"/>
      <c r="CN35" s="73"/>
      <c r="CO35" s="73"/>
      <c r="CP35" s="73"/>
      <c r="CQ35" s="73"/>
      <c r="CR35" s="73"/>
      <c r="CS35" s="73"/>
      <c r="CT35" s="73"/>
      <c r="CU35" s="73"/>
      <c r="CV35" s="73"/>
      <c r="CW35" s="73"/>
      <c r="CX35" s="73"/>
      <c r="CY35" s="73"/>
      <c r="CZ35" s="73"/>
      <c r="DA35" s="73"/>
      <c r="DB35" s="73"/>
      <c r="DC35" s="73"/>
      <c r="DD35" s="73"/>
      <c r="DE35" s="73"/>
      <c r="DF35" s="73"/>
      <c r="DG35" s="73"/>
      <c r="DH35" s="73"/>
      <c r="DI35" s="73"/>
      <c r="DJ35" s="72"/>
    </row>
    <row r="36" spans="1:114" ht="13.8" thickBot="1" x14ac:dyDescent="0.3">
      <c r="A36" s="2"/>
      <c r="AB36" s="78"/>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281"/>
      <c r="BD36" s="281"/>
      <c r="BE36" s="281"/>
      <c r="BF36" s="77"/>
      <c r="BG36" s="76"/>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5"/>
      <c r="CI36" s="74"/>
      <c r="CJ36" s="73"/>
      <c r="CK36" s="73"/>
      <c r="CL36" s="73"/>
      <c r="CM36" s="73"/>
      <c r="CN36" s="73"/>
      <c r="CO36" s="73"/>
      <c r="CP36" s="73"/>
      <c r="CQ36" s="73"/>
      <c r="CR36" s="73"/>
      <c r="CS36" s="73"/>
      <c r="CT36" s="73"/>
      <c r="CU36" s="73"/>
      <c r="CV36" s="73"/>
      <c r="CW36" s="73"/>
      <c r="CX36" s="73"/>
      <c r="CY36" s="73"/>
      <c r="CZ36" s="73"/>
      <c r="DA36" s="73"/>
      <c r="DB36" s="73"/>
      <c r="DC36" s="73"/>
      <c r="DD36" s="73"/>
      <c r="DE36" s="73"/>
      <c r="DF36" s="73"/>
      <c r="DG36" s="73"/>
      <c r="DH36" s="73"/>
      <c r="DI36" s="73"/>
      <c r="DJ36" s="72"/>
    </row>
    <row r="37" spans="1:114" ht="13.8" thickBot="1" x14ac:dyDescent="0.3">
      <c r="A37" s="2"/>
      <c r="AB37" s="78"/>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281"/>
      <c r="BD37" s="281"/>
      <c r="BE37" s="281"/>
      <c r="BF37" s="77"/>
      <c r="BG37" s="76"/>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5"/>
      <c r="CI37" s="74"/>
      <c r="CJ37" s="73"/>
      <c r="CK37" s="73"/>
      <c r="CL37" s="73"/>
      <c r="CM37" s="73"/>
      <c r="CN37" s="73"/>
      <c r="CO37" s="73"/>
      <c r="CP37" s="73"/>
      <c r="CQ37" s="73"/>
      <c r="CR37" s="73"/>
      <c r="CS37" s="73"/>
      <c r="CT37" s="73"/>
      <c r="CU37" s="73"/>
      <c r="CV37" s="73"/>
      <c r="CW37" s="73"/>
      <c r="CX37" s="73"/>
      <c r="CY37" s="73"/>
      <c r="CZ37" s="73"/>
      <c r="DA37" s="73"/>
      <c r="DB37" s="73"/>
      <c r="DC37" s="73"/>
      <c r="DD37" s="73"/>
      <c r="DE37" s="73"/>
      <c r="DF37" s="73"/>
      <c r="DG37" s="73"/>
      <c r="DH37" s="73"/>
      <c r="DI37" s="73"/>
      <c r="DJ37" s="72"/>
    </row>
    <row r="38" spans="1:114" ht="13.8" thickBot="1" x14ac:dyDescent="0.3">
      <c r="A38" s="2"/>
      <c r="AB38" s="78"/>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281"/>
      <c r="BD38" s="281"/>
      <c r="BE38" s="281"/>
      <c r="BF38" s="77"/>
      <c r="BG38" s="76"/>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5"/>
      <c r="CI38" s="74"/>
      <c r="CJ38" s="73"/>
      <c r="CK38" s="73"/>
      <c r="CL38" s="73"/>
      <c r="CM38" s="73"/>
      <c r="CN38" s="73"/>
      <c r="CO38" s="73"/>
      <c r="CP38" s="73"/>
      <c r="CQ38" s="73"/>
      <c r="CR38" s="73"/>
      <c r="CS38" s="73"/>
      <c r="CT38" s="73"/>
      <c r="CU38" s="73"/>
      <c r="CV38" s="73"/>
      <c r="CW38" s="73"/>
      <c r="CX38" s="73"/>
      <c r="CY38" s="73"/>
      <c r="CZ38" s="73"/>
      <c r="DA38" s="73"/>
      <c r="DB38" s="73"/>
      <c r="DC38" s="73"/>
      <c r="DD38" s="73"/>
      <c r="DE38" s="73"/>
      <c r="DF38" s="73"/>
      <c r="DG38" s="73"/>
      <c r="DH38" s="73"/>
      <c r="DI38" s="73"/>
      <c r="DJ38" s="72"/>
    </row>
    <row r="39" spans="1:114" ht="13.8" thickBot="1" x14ac:dyDescent="0.3">
      <c r="A39" s="2"/>
      <c r="AB39" s="78"/>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281"/>
      <c r="BD39" s="281"/>
      <c r="BE39" s="281"/>
      <c r="BF39" s="77"/>
      <c r="BG39" s="76"/>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5"/>
      <c r="CI39" s="74"/>
      <c r="CJ39" s="73"/>
      <c r="CK39" s="73"/>
      <c r="CL39" s="73"/>
      <c r="CM39" s="73"/>
      <c r="CN39" s="73"/>
      <c r="CO39" s="73"/>
      <c r="CP39" s="73"/>
      <c r="CQ39" s="73"/>
      <c r="CR39" s="73"/>
      <c r="CS39" s="73"/>
      <c r="CT39" s="73"/>
      <c r="CU39" s="73"/>
      <c r="CV39" s="73"/>
      <c r="CW39" s="73"/>
      <c r="CX39" s="73"/>
      <c r="CY39" s="73"/>
      <c r="CZ39" s="73"/>
      <c r="DA39" s="73"/>
      <c r="DB39" s="73"/>
      <c r="DC39" s="73"/>
      <c r="DD39" s="73"/>
      <c r="DE39" s="73"/>
      <c r="DF39" s="73"/>
      <c r="DG39" s="73"/>
      <c r="DH39" s="73"/>
      <c r="DI39" s="73"/>
      <c r="DJ39" s="72"/>
    </row>
    <row r="40" spans="1:114" ht="13.8" thickBot="1" x14ac:dyDescent="0.3">
      <c r="A40" s="2"/>
      <c r="AB40" s="78"/>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281"/>
      <c r="BD40" s="281"/>
      <c r="BE40" s="281"/>
      <c r="BF40" s="77"/>
      <c r="BG40" s="76"/>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5"/>
      <c r="CI40" s="74"/>
      <c r="CJ40" s="73"/>
      <c r="CK40" s="73"/>
      <c r="CL40" s="73"/>
      <c r="CM40" s="73"/>
      <c r="CN40" s="73"/>
      <c r="CO40" s="73"/>
      <c r="CP40" s="73"/>
      <c r="CQ40" s="73"/>
      <c r="CR40" s="73"/>
      <c r="CS40" s="73"/>
      <c r="CT40" s="73"/>
      <c r="CU40" s="73"/>
      <c r="CV40" s="73"/>
      <c r="CW40" s="73"/>
      <c r="CX40" s="73"/>
      <c r="CY40" s="73"/>
      <c r="CZ40" s="73"/>
      <c r="DA40" s="73"/>
      <c r="DB40" s="73"/>
      <c r="DC40" s="73"/>
      <c r="DD40" s="73"/>
      <c r="DE40" s="73"/>
      <c r="DF40" s="73"/>
      <c r="DG40" s="73"/>
      <c r="DH40" s="73"/>
      <c r="DI40" s="73"/>
      <c r="DJ40" s="72"/>
    </row>
    <row r="41" spans="1:114" ht="13.8" thickBot="1" x14ac:dyDescent="0.3">
      <c r="A41" s="2"/>
      <c r="AB41" s="78"/>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281"/>
      <c r="BD41" s="281"/>
      <c r="BE41" s="281"/>
      <c r="BF41" s="77"/>
      <c r="BG41" s="76"/>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5"/>
      <c r="CI41" s="74"/>
      <c r="CJ41" s="73"/>
      <c r="CK41" s="73"/>
      <c r="CL41" s="73"/>
      <c r="CM41" s="73"/>
      <c r="CN41" s="73"/>
      <c r="CO41" s="73"/>
      <c r="CP41" s="73"/>
      <c r="CQ41" s="73"/>
      <c r="CR41" s="73"/>
      <c r="CS41" s="73"/>
      <c r="CT41" s="73"/>
      <c r="CU41" s="73"/>
      <c r="CV41" s="73"/>
      <c r="CW41" s="73"/>
      <c r="CX41" s="73"/>
      <c r="CY41" s="73"/>
      <c r="CZ41" s="73"/>
      <c r="DA41" s="73"/>
      <c r="DB41" s="73"/>
      <c r="DC41" s="73"/>
      <c r="DD41" s="73"/>
      <c r="DE41" s="73"/>
      <c r="DF41" s="73"/>
      <c r="DG41" s="73"/>
      <c r="DH41" s="73"/>
      <c r="DI41" s="73"/>
      <c r="DJ41" s="72"/>
    </row>
    <row r="42" spans="1:114" ht="13.8" thickBot="1" x14ac:dyDescent="0.3">
      <c r="A42" s="2"/>
      <c r="AB42" s="78"/>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281"/>
      <c r="BD42" s="281"/>
      <c r="BE42" s="281"/>
      <c r="BF42" s="77"/>
      <c r="BG42" s="76"/>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5"/>
      <c r="CI42" s="74"/>
      <c r="CJ42" s="73"/>
      <c r="CK42" s="73"/>
      <c r="CL42" s="73"/>
      <c r="CM42" s="73"/>
      <c r="CN42" s="73"/>
      <c r="CO42" s="73"/>
      <c r="CP42" s="73"/>
      <c r="CQ42" s="73"/>
      <c r="CR42" s="73"/>
      <c r="CS42" s="73"/>
      <c r="CT42" s="73"/>
      <c r="CU42" s="73"/>
      <c r="CV42" s="73"/>
      <c r="CW42" s="73"/>
      <c r="CX42" s="73"/>
      <c r="CY42" s="73"/>
      <c r="CZ42" s="73"/>
      <c r="DA42" s="73"/>
      <c r="DB42" s="73"/>
      <c r="DC42" s="73"/>
      <c r="DD42" s="73"/>
      <c r="DE42" s="73"/>
      <c r="DF42" s="73"/>
      <c r="DG42" s="73"/>
      <c r="DH42" s="73"/>
      <c r="DI42" s="73"/>
      <c r="DJ42" s="72"/>
    </row>
    <row r="43" spans="1:114" ht="13.8" thickBot="1" x14ac:dyDescent="0.3">
      <c r="A43" s="2"/>
      <c r="AB43" s="78"/>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281"/>
      <c r="BD43" s="281"/>
      <c r="BE43" s="281"/>
      <c r="BF43" s="77"/>
      <c r="BG43" s="76"/>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5"/>
      <c r="CI43" s="74"/>
      <c r="CJ43" s="73"/>
      <c r="CK43" s="73"/>
      <c r="CL43" s="73"/>
      <c r="CM43" s="73"/>
      <c r="CN43" s="73"/>
      <c r="CO43" s="73"/>
      <c r="CP43" s="73"/>
      <c r="CQ43" s="73"/>
      <c r="CR43" s="73"/>
      <c r="CS43" s="73"/>
      <c r="CT43" s="73"/>
      <c r="CU43" s="73"/>
      <c r="CV43" s="73"/>
      <c r="CW43" s="73"/>
      <c r="CX43" s="73"/>
      <c r="CY43" s="73"/>
      <c r="CZ43" s="73"/>
      <c r="DA43" s="73"/>
      <c r="DB43" s="73"/>
      <c r="DC43" s="73"/>
      <c r="DD43" s="73"/>
      <c r="DE43" s="73"/>
      <c r="DF43" s="73"/>
      <c r="DG43" s="73"/>
      <c r="DH43" s="73"/>
      <c r="DI43" s="73"/>
      <c r="DJ43" s="72"/>
    </row>
    <row r="44" spans="1:114" ht="13.8" thickBot="1" x14ac:dyDescent="0.3">
      <c r="A44" s="2"/>
      <c r="AB44" s="78"/>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281"/>
      <c r="BD44" s="281"/>
      <c r="BE44" s="281"/>
      <c r="BF44" s="77"/>
      <c r="BG44" s="76"/>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5"/>
      <c r="CI44" s="74"/>
      <c r="CJ44" s="73"/>
      <c r="CK44" s="73"/>
      <c r="CL44" s="73"/>
      <c r="CM44" s="73"/>
      <c r="CN44" s="73"/>
      <c r="CO44" s="73"/>
      <c r="CP44" s="73"/>
      <c r="CQ44" s="73"/>
      <c r="CR44" s="73"/>
      <c r="CS44" s="73"/>
      <c r="CT44" s="73"/>
      <c r="CU44" s="73"/>
      <c r="CV44" s="73"/>
      <c r="CW44" s="73"/>
      <c r="CX44" s="73"/>
      <c r="CY44" s="73"/>
      <c r="CZ44" s="73"/>
      <c r="DA44" s="73"/>
      <c r="DB44" s="73"/>
      <c r="DC44" s="73"/>
      <c r="DD44" s="73"/>
      <c r="DE44" s="73"/>
      <c r="DF44" s="73"/>
      <c r="DG44" s="73"/>
      <c r="DH44" s="73"/>
      <c r="DI44" s="73"/>
      <c r="DJ44" s="72"/>
    </row>
    <row r="45" spans="1:114" ht="13.8" thickBot="1" x14ac:dyDescent="0.3">
      <c r="A45" s="2"/>
      <c r="AB45" s="78"/>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281"/>
      <c r="BD45" s="281"/>
      <c r="BE45" s="281"/>
      <c r="BF45" s="77"/>
      <c r="BG45" s="76"/>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5"/>
      <c r="CI45" s="74"/>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2"/>
    </row>
    <row r="46" spans="1:114" ht="13.8" thickBot="1" x14ac:dyDescent="0.3">
      <c r="A46" s="2"/>
      <c r="AB46" s="78"/>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281"/>
      <c r="BD46" s="281"/>
      <c r="BE46" s="281"/>
      <c r="BF46" s="77"/>
      <c r="BG46" s="76"/>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5"/>
      <c r="CI46" s="74"/>
      <c r="CJ46" s="73"/>
      <c r="CK46" s="73"/>
      <c r="CL46" s="73"/>
      <c r="CM46" s="73"/>
      <c r="CN46" s="73"/>
      <c r="CO46" s="73"/>
      <c r="CP46" s="73"/>
      <c r="CQ46" s="73"/>
      <c r="CR46" s="73"/>
      <c r="CS46" s="73"/>
      <c r="CT46" s="73"/>
      <c r="CU46" s="73"/>
      <c r="CV46" s="73"/>
      <c r="CW46" s="73"/>
      <c r="CX46" s="73"/>
      <c r="CY46" s="73"/>
      <c r="CZ46" s="73"/>
      <c r="DA46" s="73"/>
      <c r="DB46" s="73"/>
      <c r="DC46" s="73"/>
      <c r="DD46" s="73"/>
      <c r="DE46" s="73"/>
      <c r="DF46" s="73"/>
      <c r="DG46" s="73"/>
      <c r="DH46" s="73"/>
      <c r="DI46" s="73"/>
      <c r="DJ46" s="72"/>
    </row>
    <row r="47" spans="1:114" ht="13.8" thickBot="1" x14ac:dyDescent="0.3">
      <c r="A47" s="2"/>
      <c r="AB47" s="78"/>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281"/>
      <c r="BD47" s="281"/>
      <c r="BE47" s="281"/>
      <c r="BF47" s="77"/>
      <c r="BG47" s="76"/>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5"/>
      <c r="CI47" s="74"/>
      <c r="CJ47" s="73"/>
      <c r="CK47" s="73"/>
      <c r="CL47" s="73"/>
      <c r="CM47" s="73"/>
      <c r="CN47" s="73"/>
      <c r="CO47" s="73"/>
      <c r="CP47" s="73"/>
      <c r="CQ47" s="73"/>
      <c r="CR47" s="73"/>
      <c r="CS47" s="73"/>
      <c r="CT47" s="73"/>
      <c r="CU47" s="73"/>
      <c r="CV47" s="73"/>
      <c r="CW47" s="73"/>
      <c r="CX47" s="73"/>
      <c r="CY47" s="73"/>
      <c r="CZ47" s="73"/>
      <c r="DA47" s="73"/>
      <c r="DB47" s="73"/>
      <c r="DC47" s="73"/>
      <c r="DD47" s="73"/>
      <c r="DE47" s="73"/>
      <c r="DF47" s="73"/>
      <c r="DG47" s="73"/>
      <c r="DH47" s="73"/>
      <c r="DI47" s="73"/>
      <c r="DJ47" s="72"/>
    </row>
    <row r="48" spans="1:114" ht="13.8" thickBot="1" x14ac:dyDescent="0.3">
      <c r="A48" s="2"/>
      <c r="AB48" s="78"/>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281"/>
      <c r="BD48" s="281"/>
      <c r="BE48" s="281"/>
      <c r="BF48" s="77"/>
      <c r="BG48" s="76"/>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5"/>
      <c r="CI48" s="74"/>
      <c r="CJ48" s="73"/>
      <c r="CK48" s="73"/>
      <c r="CL48" s="73"/>
      <c r="CM48" s="73"/>
      <c r="CN48" s="73"/>
      <c r="CO48" s="73"/>
      <c r="CP48" s="73"/>
      <c r="CQ48" s="73"/>
      <c r="CR48" s="73"/>
      <c r="CS48" s="73"/>
      <c r="CT48" s="73"/>
      <c r="CU48" s="73"/>
      <c r="CV48" s="73"/>
      <c r="CW48" s="73"/>
      <c r="CX48" s="73"/>
      <c r="CY48" s="73"/>
      <c r="CZ48" s="73"/>
      <c r="DA48" s="73"/>
      <c r="DB48" s="73"/>
      <c r="DC48" s="73"/>
      <c r="DD48" s="73"/>
      <c r="DE48" s="73"/>
      <c r="DF48" s="73"/>
      <c r="DG48" s="73"/>
      <c r="DH48" s="73"/>
      <c r="DI48" s="73"/>
      <c r="DJ48" s="72"/>
    </row>
    <row r="49" spans="1:114" ht="13.8" thickBot="1" x14ac:dyDescent="0.3">
      <c r="A49" s="2"/>
      <c r="AB49" s="78"/>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281"/>
      <c r="BD49" s="281"/>
      <c r="BE49" s="281"/>
      <c r="BF49" s="77"/>
      <c r="BG49" s="76"/>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5"/>
      <c r="CI49" s="74"/>
      <c r="CJ49" s="73"/>
      <c r="CK49" s="73"/>
      <c r="CL49" s="73"/>
      <c r="CM49" s="73"/>
      <c r="CN49" s="73"/>
      <c r="CO49" s="73"/>
      <c r="CP49" s="73"/>
      <c r="CQ49" s="73"/>
      <c r="CR49" s="73"/>
      <c r="CS49" s="73"/>
      <c r="CT49" s="73"/>
      <c r="CU49" s="73"/>
      <c r="CV49" s="73"/>
      <c r="CW49" s="73"/>
      <c r="CX49" s="73"/>
      <c r="CY49" s="73"/>
      <c r="CZ49" s="73"/>
      <c r="DA49" s="73"/>
      <c r="DB49" s="73"/>
      <c r="DC49" s="73"/>
      <c r="DD49" s="73"/>
      <c r="DE49" s="73"/>
      <c r="DF49" s="73"/>
      <c r="DG49" s="73"/>
      <c r="DH49" s="73"/>
      <c r="DI49" s="73"/>
      <c r="DJ49" s="72"/>
    </row>
    <row r="50" spans="1:114" ht="13.8" thickBot="1" x14ac:dyDescent="0.3">
      <c r="A50" s="2"/>
      <c r="AB50" s="78"/>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281"/>
      <c r="BD50" s="281"/>
      <c r="BE50" s="281"/>
      <c r="BF50" s="77"/>
      <c r="BG50" s="76"/>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5"/>
      <c r="CI50" s="74"/>
      <c r="CJ50" s="73"/>
      <c r="CK50" s="73"/>
      <c r="CL50" s="73"/>
      <c r="CM50" s="73"/>
      <c r="CN50" s="73"/>
      <c r="CO50" s="73"/>
      <c r="CP50" s="73"/>
      <c r="CQ50" s="73"/>
      <c r="CR50" s="73"/>
      <c r="CS50" s="73"/>
      <c r="CT50" s="73"/>
      <c r="CU50" s="73"/>
      <c r="CV50" s="73"/>
      <c r="CW50" s="73"/>
      <c r="CX50" s="73"/>
      <c r="CY50" s="73"/>
      <c r="CZ50" s="73"/>
      <c r="DA50" s="73"/>
      <c r="DB50" s="73"/>
      <c r="DC50" s="73"/>
      <c r="DD50" s="73"/>
      <c r="DE50" s="73"/>
      <c r="DF50" s="73"/>
      <c r="DG50" s="73"/>
      <c r="DH50" s="73"/>
      <c r="DI50" s="73"/>
      <c r="DJ50" s="72"/>
    </row>
    <row r="51" spans="1:114" ht="13.8" thickBot="1" x14ac:dyDescent="0.3">
      <c r="A51" s="2"/>
      <c r="AB51" s="78"/>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281"/>
      <c r="BD51" s="281"/>
      <c r="BE51" s="281"/>
      <c r="BF51" s="77"/>
      <c r="BG51" s="76"/>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5"/>
      <c r="CI51" s="74"/>
      <c r="CJ51" s="73"/>
      <c r="CK51" s="73"/>
      <c r="CL51" s="73"/>
      <c r="CM51" s="73"/>
      <c r="CN51" s="73"/>
      <c r="CO51" s="73"/>
      <c r="CP51" s="73"/>
      <c r="CQ51" s="73"/>
      <c r="CR51" s="73"/>
      <c r="CS51" s="73"/>
      <c r="CT51" s="73"/>
      <c r="CU51" s="73"/>
      <c r="CV51" s="73"/>
      <c r="CW51" s="73"/>
      <c r="CX51" s="73"/>
      <c r="CY51" s="73"/>
      <c r="CZ51" s="73"/>
      <c r="DA51" s="73"/>
      <c r="DB51" s="73"/>
      <c r="DC51" s="73"/>
      <c r="DD51" s="73"/>
      <c r="DE51" s="73"/>
      <c r="DF51" s="73"/>
      <c r="DG51" s="73"/>
      <c r="DH51" s="73"/>
      <c r="DI51" s="73"/>
      <c r="DJ51" s="72"/>
    </row>
    <row r="52" spans="1:114" ht="13.8" thickBot="1" x14ac:dyDescent="0.3">
      <c r="A52" s="2"/>
      <c r="AB52" s="78"/>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281"/>
      <c r="BD52" s="281"/>
      <c r="BE52" s="281"/>
      <c r="BF52" s="77"/>
      <c r="BG52" s="76"/>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5"/>
      <c r="CI52" s="74"/>
      <c r="CJ52" s="73"/>
      <c r="CK52" s="73"/>
      <c r="CL52" s="73"/>
      <c r="CM52" s="73"/>
      <c r="CN52" s="73"/>
      <c r="CO52" s="73"/>
      <c r="CP52" s="73"/>
      <c r="CQ52" s="73"/>
      <c r="CR52" s="73"/>
      <c r="CS52" s="73"/>
      <c r="CT52" s="73"/>
      <c r="CU52" s="73"/>
      <c r="CV52" s="73"/>
      <c r="CW52" s="73"/>
      <c r="CX52" s="73"/>
      <c r="CY52" s="73"/>
      <c r="CZ52" s="73"/>
      <c r="DA52" s="73"/>
      <c r="DB52" s="73"/>
      <c r="DC52" s="73"/>
      <c r="DD52" s="73"/>
      <c r="DE52" s="73"/>
      <c r="DF52" s="73"/>
      <c r="DG52" s="73"/>
      <c r="DH52" s="73"/>
      <c r="DI52" s="73"/>
      <c r="DJ52" s="72"/>
    </row>
    <row r="53" spans="1:114" ht="13.8" thickBot="1" x14ac:dyDescent="0.3">
      <c r="A53" s="2"/>
      <c r="AB53" s="78"/>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281"/>
      <c r="BD53" s="281"/>
      <c r="BE53" s="281"/>
      <c r="BF53" s="77"/>
      <c r="BG53" s="76"/>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5"/>
      <c r="CI53" s="74"/>
      <c r="CJ53" s="73"/>
      <c r="CK53" s="73"/>
      <c r="CL53" s="73"/>
      <c r="CM53" s="73"/>
      <c r="CN53" s="73"/>
      <c r="CO53" s="73"/>
      <c r="CP53" s="73"/>
      <c r="CQ53" s="73"/>
      <c r="CR53" s="73"/>
      <c r="CS53" s="73"/>
      <c r="CT53" s="73"/>
      <c r="CU53" s="73"/>
      <c r="CV53" s="73"/>
      <c r="CW53" s="73"/>
      <c r="CX53" s="73"/>
      <c r="CY53" s="73"/>
      <c r="CZ53" s="73"/>
      <c r="DA53" s="73"/>
      <c r="DB53" s="73"/>
      <c r="DC53" s="73"/>
      <c r="DD53" s="73"/>
      <c r="DE53" s="73"/>
      <c r="DF53" s="73"/>
      <c r="DG53" s="73"/>
      <c r="DH53" s="73"/>
      <c r="DI53" s="73"/>
      <c r="DJ53" s="72"/>
    </row>
    <row r="54" spans="1:114" ht="13.8" thickBot="1" x14ac:dyDescent="0.3">
      <c r="A54" s="2"/>
      <c r="AB54" s="78"/>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281"/>
      <c r="BD54" s="281"/>
      <c r="BE54" s="281"/>
      <c r="BF54" s="77"/>
      <c r="BG54" s="76"/>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5"/>
      <c r="CI54" s="74"/>
      <c r="CJ54" s="73"/>
      <c r="CK54" s="73"/>
      <c r="CL54" s="73"/>
      <c r="CM54" s="73"/>
      <c r="CN54" s="73"/>
      <c r="CO54" s="73"/>
      <c r="CP54" s="73"/>
      <c r="CQ54" s="73"/>
      <c r="CR54" s="73"/>
      <c r="CS54" s="73"/>
      <c r="CT54" s="73"/>
      <c r="CU54" s="73"/>
      <c r="CV54" s="73"/>
      <c r="CW54" s="73"/>
      <c r="CX54" s="73"/>
      <c r="CY54" s="73"/>
      <c r="CZ54" s="73"/>
      <c r="DA54" s="73"/>
      <c r="DB54" s="73"/>
      <c r="DC54" s="73"/>
      <c r="DD54" s="73"/>
      <c r="DE54" s="73"/>
      <c r="DF54" s="73"/>
      <c r="DG54" s="73"/>
      <c r="DH54" s="73"/>
      <c r="DI54" s="73"/>
      <c r="DJ54" s="72"/>
    </row>
    <row r="55" spans="1:114" ht="13.8" thickBot="1" x14ac:dyDescent="0.3">
      <c r="A55" s="2"/>
      <c r="AB55" s="78"/>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281"/>
      <c r="BD55" s="281"/>
      <c r="BE55" s="281"/>
      <c r="BF55" s="77"/>
      <c r="BG55" s="76"/>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5"/>
      <c r="CI55" s="74"/>
      <c r="CJ55" s="73"/>
      <c r="CK55" s="73"/>
      <c r="CL55" s="73"/>
      <c r="CM55" s="73"/>
      <c r="CN55" s="73"/>
      <c r="CO55" s="73"/>
      <c r="CP55" s="73"/>
      <c r="CQ55" s="73"/>
      <c r="CR55" s="73"/>
      <c r="CS55" s="73"/>
      <c r="CT55" s="73"/>
      <c r="CU55" s="73"/>
      <c r="CV55" s="73"/>
      <c r="CW55" s="73"/>
      <c r="CX55" s="73"/>
      <c r="CY55" s="73"/>
      <c r="CZ55" s="73"/>
      <c r="DA55" s="73"/>
      <c r="DB55" s="73"/>
      <c r="DC55" s="73"/>
      <c r="DD55" s="73"/>
      <c r="DE55" s="73"/>
      <c r="DF55" s="73"/>
      <c r="DG55" s="73"/>
      <c r="DH55" s="73"/>
      <c r="DI55" s="73"/>
      <c r="DJ55" s="72"/>
    </row>
    <row r="56" spans="1:114" ht="13.8" thickBot="1" x14ac:dyDescent="0.3">
      <c r="A56" s="2"/>
      <c r="AB56" s="78"/>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281"/>
      <c r="BD56" s="281"/>
      <c r="BE56" s="281"/>
      <c r="BF56" s="77"/>
      <c r="BG56" s="76"/>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5"/>
      <c r="CI56" s="74"/>
      <c r="CJ56" s="73"/>
      <c r="CK56" s="73"/>
      <c r="CL56" s="73"/>
      <c r="CM56" s="73"/>
      <c r="CN56" s="73"/>
      <c r="CO56" s="73"/>
      <c r="CP56" s="73"/>
      <c r="CQ56" s="73"/>
      <c r="CR56" s="73"/>
      <c r="CS56" s="73"/>
      <c r="CT56" s="73"/>
      <c r="CU56" s="73"/>
      <c r="CV56" s="73"/>
      <c r="CW56" s="73"/>
      <c r="CX56" s="73"/>
      <c r="CY56" s="73"/>
      <c r="CZ56" s="73"/>
      <c r="DA56" s="73"/>
      <c r="DB56" s="73"/>
      <c r="DC56" s="73"/>
      <c r="DD56" s="73"/>
      <c r="DE56" s="73"/>
      <c r="DF56" s="73"/>
      <c r="DG56" s="73"/>
      <c r="DH56" s="73"/>
      <c r="DI56" s="73"/>
      <c r="DJ56" s="72"/>
    </row>
    <row r="57" spans="1:114" ht="13.8" thickBot="1" x14ac:dyDescent="0.3">
      <c r="A57" s="2"/>
      <c r="AB57" s="78"/>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281"/>
      <c r="BD57" s="281"/>
      <c r="BE57" s="281"/>
      <c r="BF57" s="77"/>
      <c r="BG57" s="76"/>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5"/>
      <c r="CI57" s="74"/>
      <c r="CJ57" s="73"/>
      <c r="CK57" s="73"/>
      <c r="CL57" s="73"/>
      <c r="CM57" s="73"/>
      <c r="CN57" s="73"/>
      <c r="CO57" s="73"/>
      <c r="CP57" s="73"/>
      <c r="CQ57" s="73"/>
      <c r="CR57" s="73"/>
      <c r="CS57" s="73"/>
      <c r="CT57" s="73"/>
      <c r="CU57" s="73"/>
      <c r="CV57" s="73"/>
      <c r="CW57" s="73"/>
      <c r="CX57" s="73"/>
      <c r="CY57" s="73"/>
      <c r="CZ57" s="73"/>
      <c r="DA57" s="73"/>
      <c r="DB57" s="73"/>
      <c r="DC57" s="73"/>
      <c r="DD57" s="73"/>
      <c r="DE57" s="73"/>
      <c r="DF57" s="73"/>
      <c r="DG57" s="73"/>
      <c r="DH57" s="73"/>
      <c r="DI57" s="73"/>
      <c r="DJ57" s="72"/>
    </row>
    <row r="58" spans="1:114" ht="13.8" thickBot="1" x14ac:dyDescent="0.3">
      <c r="A58" s="2"/>
      <c r="AB58" s="78"/>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281"/>
      <c r="BD58" s="281"/>
      <c r="BE58" s="281"/>
      <c r="BF58" s="77"/>
      <c r="BG58" s="76"/>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5"/>
      <c r="CI58" s="74"/>
      <c r="CJ58" s="73"/>
      <c r="CK58" s="73"/>
      <c r="CL58" s="73"/>
      <c r="CM58" s="73"/>
      <c r="CN58" s="73"/>
      <c r="CO58" s="73"/>
      <c r="CP58" s="73"/>
      <c r="CQ58" s="73"/>
      <c r="CR58" s="73"/>
      <c r="CS58" s="73"/>
      <c r="CT58" s="73"/>
      <c r="CU58" s="73"/>
      <c r="CV58" s="73"/>
      <c r="CW58" s="73"/>
      <c r="CX58" s="73"/>
      <c r="CY58" s="73"/>
      <c r="CZ58" s="73"/>
      <c r="DA58" s="73"/>
      <c r="DB58" s="73"/>
      <c r="DC58" s="73"/>
      <c r="DD58" s="73"/>
      <c r="DE58" s="73"/>
      <c r="DF58" s="73"/>
      <c r="DG58" s="73"/>
      <c r="DH58" s="73"/>
      <c r="DI58" s="73"/>
      <c r="DJ58" s="72"/>
    </row>
    <row r="59" spans="1:114" ht="13.8" thickBot="1" x14ac:dyDescent="0.3">
      <c r="A59" s="2"/>
      <c r="AB59" s="71"/>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282"/>
      <c r="BD59" s="282"/>
      <c r="BE59" s="282"/>
      <c r="BF59" s="70"/>
      <c r="BG59" s="69"/>
      <c r="BH59" s="66"/>
      <c r="BI59" s="66"/>
      <c r="BJ59" s="66"/>
      <c r="BK59" s="66"/>
      <c r="BL59" s="66"/>
      <c r="BM59" s="66"/>
      <c r="BN59" s="66"/>
      <c r="BO59" s="66"/>
      <c r="BP59" s="66"/>
      <c r="BQ59" s="66"/>
      <c r="BR59" s="66"/>
      <c r="BS59" s="66"/>
      <c r="BT59" s="66"/>
      <c r="BU59" s="66"/>
      <c r="BV59" s="66"/>
      <c r="BW59" s="66"/>
      <c r="BX59" s="66"/>
      <c r="BY59" s="66"/>
      <c r="BZ59" s="66"/>
      <c r="CA59" s="66"/>
      <c r="CB59" s="66"/>
      <c r="CC59" s="66"/>
      <c r="CD59" s="66"/>
      <c r="CE59" s="66"/>
      <c r="CF59" s="66"/>
      <c r="CG59" s="66"/>
      <c r="CH59" s="68"/>
      <c r="CI59" s="67"/>
      <c r="CJ59" s="66"/>
      <c r="CK59" s="66"/>
      <c r="CL59" s="66"/>
      <c r="CM59" s="66"/>
      <c r="CN59" s="66"/>
      <c r="CO59" s="66"/>
      <c r="CP59" s="66"/>
      <c r="CQ59" s="66"/>
      <c r="CR59" s="66"/>
      <c r="CS59" s="66"/>
      <c r="CT59" s="66"/>
      <c r="CU59" s="66"/>
      <c r="CV59" s="66"/>
      <c r="CW59" s="66"/>
      <c r="CX59" s="66"/>
      <c r="CY59" s="66"/>
      <c r="CZ59" s="66"/>
      <c r="DA59" s="66"/>
      <c r="DB59" s="66"/>
      <c r="DC59" s="66"/>
      <c r="DD59" s="66"/>
      <c r="DE59" s="66"/>
      <c r="DF59" s="66"/>
      <c r="DG59" s="66"/>
      <c r="DH59" s="66"/>
      <c r="DI59" s="66"/>
      <c r="DJ59" s="65"/>
    </row>
    <row r="60" spans="1:114" ht="13.8" thickBot="1" x14ac:dyDescent="0.3">
      <c r="A60" s="64"/>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750" t="s">
        <v>536</v>
      </c>
      <c r="AC60" s="751"/>
      <c r="AD60" s="751"/>
      <c r="AE60" s="751"/>
      <c r="AF60" s="751"/>
      <c r="AG60" s="751"/>
      <c r="AH60" s="751"/>
      <c r="AI60" s="751"/>
      <c r="AJ60" s="751"/>
      <c r="AK60" s="751"/>
      <c r="AL60" s="751"/>
      <c r="AM60" s="751"/>
      <c r="AN60" s="751"/>
      <c r="AO60" s="751"/>
      <c r="AP60" s="751"/>
      <c r="AQ60" s="751"/>
      <c r="AR60" s="751"/>
      <c r="AS60" s="751"/>
      <c r="AT60" s="751"/>
      <c r="AU60" s="751"/>
      <c r="AV60" s="751"/>
      <c r="AW60" s="751"/>
      <c r="AX60" s="751"/>
      <c r="AY60" s="751"/>
      <c r="AZ60" s="751"/>
      <c r="BA60" s="751"/>
      <c r="BB60" s="751"/>
      <c r="BC60" s="751"/>
      <c r="BD60" s="751"/>
      <c r="BE60" s="751"/>
      <c r="BF60" s="752"/>
      <c r="BG60" s="750" t="s">
        <v>163</v>
      </c>
      <c r="BH60" s="751"/>
      <c r="BI60" s="751"/>
      <c r="BJ60" s="751"/>
      <c r="BK60" s="751"/>
      <c r="BL60" s="751"/>
      <c r="BM60" s="751"/>
      <c r="BN60" s="751"/>
      <c r="BO60" s="751"/>
      <c r="BP60" s="751"/>
      <c r="BQ60" s="751"/>
      <c r="BR60" s="751"/>
      <c r="BS60" s="751"/>
      <c r="BT60" s="751"/>
      <c r="BU60" s="751"/>
      <c r="BV60" s="751"/>
      <c r="BW60" s="751"/>
      <c r="BX60" s="751"/>
      <c r="BY60" s="751"/>
      <c r="BZ60" s="751"/>
      <c r="CA60" s="751"/>
      <c r="CB60" s="751"/>
      <c r="CC60" s="751"/>
      <c r="CD60" s="751"/>
      <c r="CE60" s="751"/>
      <c r="CF60" s="751"/>
      <c r="CG60" s="751"/>
      <c r="CH60" s="752"/>
      <c r="CI60" s="750" t="s">
        <v>164</v>
      </c>
      <c r="CJ60" s="751"/>
      <c r="CK60" s="751"/>
      <c r="CL60" s="751"/>
      <c r="CM60" s="751"/>
      <c r="CN60" s="751"/>
      <c r="CO60" s="751"/>
      <c r="CP60" s="751"/>
      <c r="CQ60" s="751"/>
      <c r="CR60" s="751"/>
      <c r="CS60" s="751"/>
      <c r="CT60" s="751"/>
      <c r="CU60" s="751"/>
      <c r="CV60" s="751"/>
      <c r="CW60" s="751"/>
      <c r="CX60" s="751"/>
      <c r="CY60" s="751"/>
      <c r="CZ60" s="751"/>
      <c r="DA60" s="751"/>
      <c r="DB60" s="751"/>
      <c r="DC60" s="751"/>
      <c r="DD60" s="751"/>
      <c r="DE60" s="751"/>
      <c r="DF60" s="751"/>
      <c r="DG60" s="751"/>
      <c r="DH60" s="751"/>
      <c r="DI60" s="751"/>
      <c r="DJ60" s="752"/>
    </row>
    <row r="61" spans="1:114" ht="12.75" customHeight="1" x14ac:dyDescent="0.25">
      <c r="A61" s="733" t="s">
        <v>146</v>
      </c>
      <c r="B61" s="735" t="s">
        <v>90</v>
      </c>
      <c r="C61" s="736"/>
      <c r="D61" s="737"/>
      <c r="E61" s="738" t="s">
        <v>145</v>
      </c>
      <c r="F61" s="739"/>
      <c r="G61" s="739"/>
      <c r="H61" s="739"/>
      <c r="I61" s="739"/>
      <c r="J61" s="739"/>
      <c r="K61" s="739"/>
      <c r="L61" s="739"/>
      <c r="M61" s="739"/>
      <c r="N61" s="739"/>
      <c r="O61" s="740"/>
      <c r="P61" s="741" t="s">
        <v>82</v>
      </c>
      <c r="Q61" s="742"/>
      <c r="R61" s="742"/>
      <c r="S61" s="742"/>
      <c r="T61" s="742"/>
      <c r="U61" s="742"/>
      <c r="V61" s="742"/>
      <c r="W61" s="742"/>
      <c r="X61" s="742"/>
      <c r="Y61" s="742"/>
      <c r="Z61" s="742"/>
      <c r="AA61" s="743"/>
      <c r="AB61" s="47"/>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3"/>
      <c r="BD61" s="283"/>
      <c r="BE61" s="283"/>
      <c r="BF61" s="46"/>
      <c r="BG61" s="47"/>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46"/>
      <c r="CI61" s="53"/>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63"/>
    </row>
    <row r="62" spans="1:114" ht="13.8" thickBot="1" x14ac:dyDescent="0.3">
      <c r="A62" s="734"/>
      <c r="B62" s="4"/>
      <c r="O62" s="3"/>
      <c r="AA62" s="3"/>
      <c r="AB62" s="30"/>
      <c r="AC62" s="17"/>
      <c r="AD62" s="29"/>
      <c r="AE62" s="45"/>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84"/>
      <c r="BD62" s="284"/>
      <c r="BE62" s="284"/>
      <c r="BF62" s="26"/>
      <c r="BG62" s="30"/>
      <c r="BH62" s="17"/>
      <c r="BI62" s="29"/>
      <c r="BJ62" s="45"/>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6"/>
      <c r="CI62" s="30"/>
      <c r="CJ62" s="17"/>
      <c r="CK62" s="29"/>
      <c r="CL62" s="45"/>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6"/>
    </row>
    <row r="63" spans="1:114" ht="14.25" customHeight="1" thickTop="1" thickBot="1" x14ac:dyDescent="0.3">
      <c r="A63" s="734"/>
      <c r="B63" s="4"/>
      <c r="O63" s="3"/>
      <c r="P63" s="19" t="s">
        <v>144</v>
      </c>
      <c r="Y63" s="487"/>
      <c r="Z63" s="638" t="s">
        <v>941</v>
      </c>
      <c r="AB63" s="30"/>
      <c r="AC63" s="34" t="s">
        <v>79</v>
      </c>
      <c r="AD63" s="45"/>
      <c r="AE63" s="44"/>
      <c r="AF63" s="43"/>
      <c r="AG63" s="42"/>
      <c r="AH63" s="42"/>
      <c r="AI63" s="42"/>
      <c r="AJ63" s="42"/>
      <c r="AK63" s="42"/>
      <c r="AL63" s="42"/>
      <c r="AM63" s="42"/>
      <c r="AN63" s="42"/>
      <c r="AO63" s="42"/>
      <c r="AP63" s="42"/>
      <c r="AQ63" s="42"/>
      <c r="AR63" s="42"/>
      <c r="AS63" s="42"/>
      <c r="AT63" s="42"/>
      <c r="AU63" s="42"/>
      <c r="AV63" s="42"/>
      <c r="AW63" s="42"/>
      <c r="AX63" s="42"/>
      <c r="AY63" s="42"/>
      <c r="AZ63" s="42"/>
      <c r="BA63" s="42"/>
      <c r="BB63" s="42"/>
      <c r="BC63" s="288"/>
      <c r="BD63" s="288"/>
      <c r="BE63" s="42"/>
      <c r="BF63" s="26"/>
      <c r="BG63" s="30"/>
      <c r="BH63" s="34" t="s">
        <v>79</v>
      </c>
      <c r="BI63" s="45"/>
      <c r="BJ63" s="44"/>
      <c r="BK63" s="43"/>
      <c r="BL63" s="42"/>
      <c r="BM63" s="42"/>
      <c r="BN63" s="42"/>
      <c r="BO63" s="42"/>
      <c r="BP63" s="42"/>
      <c r="BQ63" s="42"/>
      <c r="BR63" s="42"/>
      <c r="BS63" s="42"/>
      <c r="BT63" s="42"/>
      <c r="BU63" s="42"/>
      <c r="BV63" s="42"/>
      <c r="BW63" s="42"/>
      <c r="BX63" s="42"/>
      <c r="BY63" s="42"/>
      <c r="BZ63" s="42"/>
      <c r="CA63" s="42"/>
      <c r="CB63" s="42"/>
      <c r="CC63" s="42"/>
      <c r="CD63" s="42"/>
      <c r="CE63" s="42"/>
      <c r="CF63" s="42"/>
      <c r="CG63" s="42"/>
      <c r="CH63" s="26"/>
      <c r="CI63" s="30"/>
      <c r="CJ63" s="34" t="s">
        <v>79</v>
      </c>
      <c r="CK63" s="45"/>
      <c r="CL63" s="44"/>
      <c r="CM63" s="43"/>
      <c r="CN63" s="42"/>
      <c r="CO63" s="42"/>
      <c r="CP63" s="42"/>
      <c r="CQ63" s="42"/>
      <c r="CR63" s="42"/>
      <c r="CS63" s="42"/>
      <c r="CT63" s="42"/>
      <c r="CU63" s="42"/>
      <c r="CV63" s="42"/>
      <c r="CW63" s="42"/>
      <c r="CX63" s="42"/>
      <c r="CY63" s="42"/>
      <c r="CZ63" s="42"/>
      <c r="DA63" s="42"/>
      <c r="DB63" s="42"/>
      <c r="DC63" s="42"/>
      <c r="DD63" s="42"/>
      <c r="DE63" s="42"/>
      <c r="DF63" s="42"/>
      <c r="DG63" s="42"/>
      <c r="DH63" s="42"/>
      <c r="DI63" s="42"/>
      <c r="DJ63" s="26"/>
    </row>
    <row r="64" spans="1:114" ht="13.5" customHeight="1" thickTop="1" x14ac:dyDescent="0.25">
      <c r="A64" s="734"/>
      <c r="B64" s="4"/>
      <c r="O64" s="3"/>
      <c r="Q64" s="62" t="s">
        <v>142</v>
      </c>
      <c r="Y64" s="487"/>
      <c r="Z64" s="639" t="s">
        <v>141</v>
      </c>
      <c r="AB64" s="30"/>
      <c r="AC64" s="29"/>
      <c r="AD64" s="29"/>
      <c r="AE64" s="28"/>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39"/>
      <c r="BD64" s="39"/>
      <c r="BE64" s="39"/>
      <c r="BF64" s="26"/>
      <c r="BG64" s="30"/>
      <c r="BH64" s="29"/>
      <c r="BI64" s="29"/>
      <c r="BJ64" s="28"/>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6"/>
      <c r="CI64" s="30"/>
      <c r="CJ64" s="29"/>
      <c r="CK64" s="29"/>
      <c r="CL64" s="28"/>
      <c r="CM64" s="29"/>
      <c r="CN64" s="29"/>
      <c r="CO64" s="29"/>
      <c r="CP64" s="29"/>
      <c r="CQ64" s="29"/>
      <c r="CR64" s="29"/>
      <c r="CS64" s="29"/>
      <c r="CT64" s="29"/>
      <c r="CU64" s="29"/>
      <c r="CV64" s="29"/>
      <c r="CW64" s="29"/>
      <c r="CX64" s="29"/>
      <c r="CY64" s="29"/>
      <c r="CZ64" s="29"/>
      <c r="DA64" s="29"/>
      <c r="DB64" s="29"/>
      <c r="DC64" s="29"/>
      <c r="DD64" s="29"/>
      <c r="DE64" s="29"/>
      <c r="DF64" s="29"/>
      <c r="DG64" s="29"/>
      <c r="DH64" s="29"/>
      <c r="DI64" s="29"/>
      <c r="DJ64" s="26"/>
    </row>
    <row r="65" spans="1:114" ht="13.5" customHeight="1" x14ac:dyDescent="0.25">
      <c r="A65" s="734"/>
      <c r="B65" s="4"/>
      <c r="O65" s="3"/>
      <c r="Q65" s="62" t="s">
        <v>140</v>
      </c>
      <c r="W65" s="19"/>
      <c r="Y65" s="487"/>
      <c r="Z65" s="639" t="s">
        <v>139</v>
      </c>
      <c r="AB65" s="30"/>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281"/>
      <c r="BD65" s="281"/>
      <c r="BE65" s="281"/>
      <c r="BF65" s="26"/>
      <c r="BG65" s="30"/>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26"/>
      <c r="CI65" s="30"/>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26"/>
    </row>
    <row r="66" spans="1:114" ht="13.5" customHeight="1" x14ac:dyDescent="0.25">
      <c r="A66" s="734"/>
      <c r="B66" s="4"/>
      <c r="O66" s="3"/>
      <c r="Q66" s="1" t="s">
        <v>121</v>
      </c>
      <c r="Y66" s="487"/>
      <c r="Z66" s="639" t="s">
        <v>138</v>
      </c>
      <c r="AB66" s="30"/>
      <c r="AC66" s="29"/>
      <c r="AD66" s="29"/>
      <c r="AE66" s="29"/>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84"/>
      <c r="BD66" s="284"/>
      <c r="BE66" s="284"/>
      <c r="BF66" s="26"/>
      <c r="BG66" s="30"/>
      <c r="BH66" s="29"/>
      <c r="BI66" s="29"/>
      <c r="BJ66" s="29"/>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6"/>
      <c r="CI66" s="30"/>
      <c r="CJ66" s="29"/>
      <c r="CK66" s="29"/>
      <c r="CL66" s="29"/>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6"/>
    </row>
    <row r="67" spans="1:114" ht="12.75" customHeight="1" x14ac:dyDescent="0.25">
      <c r="A67" s="734"/>
      <c r="B67" s="4"/>
      <c r="O67" s="3"/>
      <c r="Y67" s="487"/>
      <c r="Z67" s="639" t="s">
        <v>134</v>
      </c>
      <c r="AB67" s="30"/>
      <c r="AC67" s="34" t="s">
        <v>75</v>
      </c>
      <c r="AD67" s="29"/>
      <c r="AE67" s="39"/>
      <c r="AF67" s="754" t="s">
        <v>74</v>
      </c>
      <c r="AG67" s="754"/>
      <c r="AH67" s="755" t="s">
        <v>73</v>
      </c>
      <c r="AI67" s="755"/>
      <c r="AJ67" s="755"/>
      <c r="AK67" s="755"/>
      <c r="AL67" s="755"/>
      <c r="AM67" s="755"/>
      <c r="AN67" s="755"/>
      <c r="AO67" s="755"/>
      <c r="AP67" s="755"/>
      <c r="AQ67" s="755"/>
      <c r="AR67" s="755"/>
      <c r="AS67" s="755"/>
      <c r="AT67" s="755"/>
      <c r="AU67" s="755"/>
      <c r="AV67" s="755"/>
      <c r="AW67" s="755"/>
      <c r="AX67" s="755"/>
      <c r="AY67" s="755"/>
      <c r="AZ67" s="755"/>
      <c r="BA67" s="755"/>
      <c r="BB67" s="755"/>
      <c r="BC67" s="285"/>
      <c r="BD67" s="285"/>
      <c r="BE67" s="285"/>
      <c r="BF67" s="38"/>
      <c r="BG67" s="30"/>
      <c r="BH67" s="34" t="s">
        <v>75</v>
      </c>
      <c r="BI67" s="29"/>
      <c r="BJ67" s="39"/>
      <c r="BK67" s="747" t="s">
        <v>74</v>
      </c>
      <c r="BL67" s="747"/>
      <c r="BM67" s="753" t="s">
        <v>73</v>
      </c>
      <c r="BN67" s="753"/>
      <c r="BO67" s="753"/>
      <c r="BP67" s="753"/>
      <c r="BQ67" s="753"/>
      <c r="BR67" s="753"/>
      <c r="BS67" s="753"/>
      <c r="BT67" s="753"/>
      <c r="BU67" s="753"/>
      <c r="BV67" s="753"/>
      <c r="BW67" s="753"/>
      <c r="BX67" s="753"/>
      <c r="BY67" s="753"/>
      <c r="BZ67" s="753"/>
      <c r="CA67" s="753"/>
      <c r="CB67" s="753"/>
      <c r="CC67" s="753"/>
      <c r="CD67" s="753"/>
      <c r="CE67" s="753"/>
      <c r="CF67" s="753"/>
      <c r="CG67" s="753"/>
      <c r="CH67" s="38"/>
      <c r="CI67" s="30"/>
      <c r="CJ67" s="34" t="s">
        <v>75</v>
      </c>
      <c r="CK67" s="29"/>
      <c r="CL67" s="39"/>
      <c r="CM67" s="747" t="s">
        <v>74</v>
      </c>
      <c r="CN67" s="747"/>
      <c r="CO67" s="753" t="s">
        <v>73</v>
      </c>
      <c r="CP67" s="753"/>
      <c r="CQ67" s="753"/>
      <c r="CR67" s="753"/>
      <c r="CS67" s="753"/>
      <c r="CT67" s="753"/>
      <c r="CU67" s="753"/>
      <c r="CV67" s="753"/>
      <c r="CW67" s="753"/>
      <c r="CX67" s="753"/>
      <c r="CY67" s="753"/>
      <c r="CZ67" s="753"/>
      <c r="DA67" s="753"/>
      <c r="DB67" s="753"/>
      <c r="DC67" s="753"/>
      <c r="DD67" s="753"/>
      <c r="DE67" s="753"/>
      <c r="DF67" s="753"/>
      <c r="DG67" s="753"/>
      <c r="DH67" s="753"/>
      <c r="DI67" s="753"/>
      <c r="DJ67" s="38"/>
    </row>
    <row r="68" spans="1:114" ht="12.75" customHeight="1" x14ac:dyDescent="0.25">
      <c r="A68" s="734"/>
      <c r="B68" s="4"/>
      <c r="O68" s="3"/>
      <c r="P68" s="19" t="s">
        <v>137</v>
      </c>
      <c r="Y68" s="487"/>
      <c r="Z68" s="639" t="s">
        <v>132</v>
      </c>
      <c r="AB68" s="30"/>
      <c r="AC68" s="29"/>
      <c r="AD68" s="29"/>
      <c r="AE68" s="29"/>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3"/>
      <c r="BD68" s="283"/>
      <c r="BE68" s="283"/>
      <c r="BF68" s="26"/>
      <c r="BG68" s="30"/>
      <c r="BH68" s="29"/>
      <c r="BI68" s="29"/>
      <c r="BJ68" s="29"/>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6"/>
      <c r="CI68" s="30"/>
      <c r="CJ68" s="29"/>
      <c r="CK68" s="29"/>
      <c r="CL68" s="29"/>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6"/>
    </row>
    <row r="69" spans="1:114" ht="13.5" customHeight="1" x14ac:dyDescent="0.25">
      <c r="A69" s="734"/>
      <c r="B69" s="4"/>
      <c r="O69" s="3"/>
      <c r="Q69" s="60" t="s">
        <v>135</v>
      </c>
      <c r="Y69" s="487"/>
      <c r="Z69" s="639" t="s">
        <v>130</v>
      </c>
      <c r="AB69" s="30"/>
      <c r="AC69" s="17"/>
      <c r="AD69" s="29"/>
      <c r="AE69" s="29"/>
      <c r="AF69" s="29"/>
      <c r="AG69" s="29"/>
      <c r="AH69" s="29"/>
      <c r="AI69" s="29"/>
      <c r="AJ69" s="29"/>
      <c r="AK69" s="29"/>
      <c r="AL69" s="29"/>
      <c r="AM69" s="37"/>
      <c r="AN69" s="29"/>
      <c r="AO69" s="29"/>
      <c r="AP69" s="29"/>
      <c r="AQ69" s="17"/>
      <c r="AR69" s="29"/>
      <c r="AS69" s="29"/>
      <c r="AT69" s="29"/>
      <c r="AU69" s="29"/>
      <c r="AV69" s="29"/>
      <c r="AW69" s="29"/>
      <c r="AX69" s="29"/>
      <c r="AY69" s="29"/>
      <c r="AZ69" s="29"/>
      <c r="BA69" s="29"/>
      <c r="BB69" s="29"/>
      <c r="BC69" s="39"/>
      <c r="BD69" s="39"/>
      <c r="BE69" s="39"/>
      <c r="BF69" s="26"/>
      <c r="BG69" s="30"/>
      <c r="BH69" s="17"/>
      <c r="BI69" s="29"/>
      <c r="BJ69" s="29"/>
      <c r="BK69" s="29"/>
      <c r="BL69" s="29"/>
      <c r="BM69" s="29"/>
      <c r="BN69" s="29"/>
      <c r="BO69" s="29"/>
      <c r="BP69" s="29"/>
      <c r="BQ69" s="29"/>
      <c r="BR69" s="37"/>
      <c r="BS69" s="29"/>
      <c r="BT69" s="29"/>
      <c r="BU69" s="29"/>
      <c r="BV69" s="17"/>
      <c r="BW69" s="29"/>
      <c r="BX69" s="29"/>
      <c r="BY69" s="29"/>
      <c r="BZ69" s="29"/>
      <c r="CA69" s="29"/>
      <c r="CB69" s="29"/>
      <c r="CC69" s="29"/>
      <c r="CD69" s="29"/>
      <c r="CE69" s="29"/>
      <c r="CF69" s="29"/>
      <c r="CG69" s="29"/>
      <c r="CH69" s="26"/>
      <c r="CI69" s="30"/>
      <c r="CJ69" s="17"/>
      <c r="CK69" s="29"/>
      <c r="CL69" s="29"/>
      <c r="CM69" s="29"/>
      <c r="CN69" s="29"/>
      <c r="CO69" s="29"/>
      <c r="CP69" s="29"/>
      <c r="CQ69" s="29"/>
      <c r="CR69" s="29"/>
      <c r="CS69" s="29"/>
      <c r="CT69" s="37"/>
      <c r="CU69" s="29"/>
      <c r="CV69" s="29"/>
      <c r="CW69" s="29"/>
      <c r="CX69" s="17"/>
      <c r="CY69" s="29"/>
      <c r="CZ69" s="29"/>
      <c r="DA69" s="29"/>
      <c r="DB69" s="29"/>
      <c r="DC69" s="29"/>
      <c r="DD69" s="29"/>
      <c r="DE69" s="29"/>
      <c r="DF69" s="29"/>
      <c r="DG69" s="29"/>
      <c r="DH69" s="29"/>
      <c r="DI69" s="29"/>
      <c r="DJ69" s="26"/>
    </row>
    <row r="70" spans="1:114" ht="13.5" customHeight="1" x14ac:dyDescent="0.25">
      <c r="A70" s="734"/>
      <c r="B70" s="4"/>
      <c r="O70" s="3"/>
      <c r="R70" s="1" t="s">
        <v>133</v>
      </c>
      <c r="Y70" s="487"/>
      <c r="Z70" s="639" t="s">
        <v>128</v>
      </c>
      <c r="AB70" s="30"/>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39"/>
      <c r="BD70" s="39"/>
      <c r="BE70" s="39"/>
      <c r="BF70" s="26"/>
      <c r="BG70" s="30"/>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6"/>
      <c r="CI70" s="30"/>
      <c r="CJ70" s="29"/>
      <c r="CK70" s="29"/>
      <c r="CL70" s="29"/>
      <c r="CM70" s="29"/>
      <c r="CN70" s="29"/>
      <c r="CO70" s="29"/>
      <c r="CP70" s="29"/>
      <c r="CQ70" s="29"/>
      <c r="CR70" s="29"/>
      <c r="CS70" s="29"/>
      <c r="CT70" s="29"/>
      <c r="CU70" s="29"/>
      <c r="CV70" s="29"/>
      <c r="CW70" s="29"/>
      <c r="CX70" s="29"/>
      <c r="CY70" s="29"/>
      <c r="CZ70" s="29"/>
      <c r="DA70" s="29"/>
      <c r="DB70" s="29"/>
      <c r="DC70" s="29"/>
      <c r="DD70" s="29"/>
      <c r="DE70" s="29"/>
      <c r="DF70" s="29"/>
      <c r="DG70" s="29"/>
      <c r="DH70" s="29"/>
      <c r="DI70" s="29"/>
      <c r="DJ70" s="26"/>
    </row>
    <row r="71" spans="1:114" ht="12.75" customHeight="1" x14ac:dyDescent="0.25">
      <c r="A71" s="734"/>
      <c r="B71" s="4"/>
      <c r="O71" s="3"/>
      <c r="Q71" s="60" t="s">
        <v>131</v>
      </c>
      <c r="Y71" s="487"/>
      <c r="Z71" s="639" t="s">
        <v>126</v>
      </c>
      <c r="AB71" s="30"/>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39"/>
      <c r="BD71" s="39"/>
      <c r="BE71" s="39"/>
      <c r="BF71" s="26"/>
      <c r="BG71" s="30"/>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6"/>
      <c r="CI71" s="30"/>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6"/>
    </row>
    <row r="72" spans="1:114" ht="13.5" customHeight="1" thickBot="1" x14ac:dyDescent="0.3">
      <c r="A72" s="734"/>
      <c r="B72" s="4"/>
      <c r="O72" s="3"/>
      <c r="R72" s="61" t="s">
        <v>129</v>
      </c>
      <c r="Y72" s="487"/>
      <c r="Z72" s="639" t="s">
        <v>840</v>
      </c>
      <c r="AB72" s="30"/>
      <c r="AC72" s="34" t="s">
        <v>66</v>
      </c>
      <c r="AD72" s="29"/>
      <c r="AE72" s="29"/>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289"/>
      <c r="BD72" s="289"/>
      <c r="BE72" s="290"/>
      <c r="BF72" s="26"/>
      <c r="BG72" s="30"/>
      <c r="BH72" s="34" t="s">
        <v>66</v>
      </c>
      <c r="BI72" s="29"/>
      <c r="BJ72" s="29"/>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26"/>
      <c r="CI72" s="30"/>
      <c r="CJ72" s="34" t="s">
        <v>66</v>
      </c>
      <c r="CK72" s="29"/>
      <c r="CL72" s="29"/>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26"/>
    </row>
    <row r="73" spans="1:114" ht="13.5" customHeight="1" thickTop="1" x14ac:dyDescent="0.25">
      <c r="A73" s="734"/>
      <c r="B73" s="4"/>
      <c r="O73" s="3"/>
      <c r="R73" s="61" t="s">
        <v>127</v>
      </c>
      <c r="Y73" s="487"/>
      <c r="Z73" s="639" t="s">
        <v>123</v>
      </c>
      <c r="AB73" s="30"/>
      <c r="AC73" s="29"/>
      <c r="AD73" s="29"/>
      <c r="AE73" s="29"/>
      <c r="AF73" s="28"/>
      <c r="AG73" s="28"/>
      <c r="AH73" s="28"/>
      <c r="AI73" s="28"/>
      <c r="AJ73" s="28"/>
      <c r="AK73" s="36"/>
      <c r="AL73" s="28"/>
      <c r="AM73" s="28"/>
      <c r="AN73" s="28"/>
      <c r="AO73" s="20"/>
      <c r="AP73" s="35"/>
      <c r="AQ73" s="28"/>
      <c r="AR73" s="28"/>
      <c r="AS73" s="28"/>
      <c r="AT73" s="20"/>
      <c r="AU73" s="28"/>
      <c r="AV73" s="28"/>
      <c r="AW73" s="28"/>
      <c r="AX73" s="28"/>
      <c r="AY73" s="28"/>
      <c r="AZ73" s="28"/>
      <c r="BA73" s="28"/>
      <c r="BB73" s="28"/>
      <c r="BC73" s="283"/>
      <c r="BD73" s="283"/>
      <c r="BE73" s="283"/>
      <c r="BF73" s="26"/>
      <c r="BG73" s="30"/>
      <c r="BH73" s="29"/>
      <c r="BI73" s="29"/>
      <c r="BJ73" s="29"/>
      <c r="BK73" s="28"/>
      <c r="BL73" s="28"/>
      <c r="BM73" s="28"/>
      <c r="BN73" s="28"/>
      <c r="BO73" s="28"/>
      <c r="BP73" s="36"/>
      <c r="BQ73" s="28"/>
      <c r="BR73" s="28"/>
      <c r="BS73" s="28"/>
      <c r="BT73" s="20"/>
      <c r="BU73" s="35"/>
      <c r="BV73" s="28"/>
      <c r="BW73" s="28"/>
      <c r="BX73" s="28"/>
      <c r="BY73" s="20"/>
      <c r="BZ73" s="28"/>
      <c r="CA73" s="28"/>
      <c r="CB73" s="28"/>
      <c r="CC73" s="28"/>
      <c r="CD73" s="28"/>
      <c r="CE73" s="28"/>
      <c r="CF73" s="28"/>
      <c r="CG73" s="28"/>
      <c r="CH73" s="26"/>
      <c r="CI73" s="30"/>
      <c r="CJ73" s="29"/>
      <c r="CK73" s="29"/>
      <c r="CL73" s="29"/>
      <c r="CM73" s="28"/>
      <c r="CN73" s="28"/>
      <c r="CO73" s="28"/>
      <c r="CP73" s="28"/>
      <c r="CQ73" s="28"/>
      <c r="CR73" s="36"/>
      <c r="CS73" s="28"/>
      <c r="CT73" s="28"/>
      <c r="CU73" s="28"/>
      <c r="CV73" s="20"/>
      <c r="CW73" s="35"/>
      <c r="CX73" s="28"/>
      <c r="CY73" s="28"/>
      <c r="CZ73" s="28"/>
      <c r="DA73" s="20"/>
      <c r="DB73" s="28"/>
      <c r="DC73" s="28"/>
      <c r="DD73" s="28"/>
      <c r="DE73" s="28"/>
      <c r="DF73" s="28"/>
      <c r="DG73" s="28"/>
      <c r="DH73" s="28"/>
      <c r="DI73" s="28"/>
      <c r="DJ73" s="26"/>
    </row>
    <row r="74" spans="1:114" ht="12.75" customHeight="1" x14ac:dyDescent="0.25">
      <c r="A74" s="734"/>
      <c r="B74" s="4"/>
      <c r="O74" s="3"/>
      <c r="R74" s="61" t="s">
        <v>125</v>
      </c>
      <c r="Y74" s="487"/>
      <c r="Z74" s="639" t="s">
        <v>943</v>
      </c>
      <c r="AB74" s="30"/>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39"/>
      <c r="BD74" s="39"/>
      <c r="BE74" s="39"/>
      <c r="BF74" s="26"/>
      <c r="BG74" s="30"/>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6"/>
      <c r="CI74" s="30"/>
      <c r="CJ74" s="29"/>
      <c r="CK74" s="29"/>
      <c r="CL74" s="29"/>
      <c r="CM74" s="29"/>
      <c r="CN74" s="29"/>
      <c r="CO74" s="29"/>
      <c r="CP74" s="29"/>
      <c r="CQ74" s="29"/>
      <c r="CR74" s="29"/>
      <c r="CS74" s="29"/>
      <c r="CT74" s="29"/>
      <c r="CU74" s="29"/>
      <c r="CV74" s="29"/>
      <c r="CW74" s="29"/>
      <c r="CX74" s="29"/>
      <c r="CY74" s="29"/>
      <c r="CZ74" s="29"/>
      <c r="DA74" s="29"/>
      <c r="DB74" s="29"/>
      <c r="DC74" s="29"/>
      <c r="DD74" s="29"/>
      <c r="DE74" s="29"/>
      <c r="DF74" s="29"/>
      <c r="DG74" s="29"/>
      <c r="DH74" s="29"/>
      <c r="DI74" s="29"/>
      <c r="DJ74" s="26"/>
    </row>
    <row r="75" spans="1:114" ht="12.75" customHeight="1" thickBot="1" x14ac:dyDescent="0.3">
      <c r="A75" s="734"/>
      <c r="B75" s="41"/>
      <c r="C75" s="19"/>
      <c r="D75" s="19"/>
      <c r="E75" s="19"/>
      <c r="F75" s="19"/>
      <c r="G75" s="19"/>
      <c r="H75" s="19"/>
      <c r="I75" s="19"/>
      <c r="J75" s="19"/>
      <c r="K75" s="19"/>
      <c r="L75" s="19"/>
      <c r="M75" s="19"/>
      <c r="N75" s="19"/>
      <c r="O75" s="40"/>
      <c r="R75" s="61" t="s">
        <v>124</v>
      </c>
      <c r="X75" s="19"/>
      <c r="Y75" s="487"/>
      <c r="Z75" s="639" t="s">
        <v>618</v>
      </c>
      <c r="AB75" s="30"/>
      <c r="AC75" s="34" t="s">
        <v>85</v>
      </c>
      <c r="AD75" s="29"/>
      <c r="AE75" s="29"/>
      <c r="AF75" s="32"/>
      <c r="AG75" s="32"/>
      <c r="AH75" s="32"/>
      <c r="AI75" s="31"/>
      <c r="AJ75" s="32"/>
      <c r="AK75" s="32"/>
      <c r="AL75" s="32"/>
      <c r="AM75" s="32"/>
      <c r="AN75" s="32"/>
      <c r="AO75" s="32"/>
      <c r="AP75" s="32"/>
      <c r="AQ75" s="32"/>
      <c r="AR75" s="32"/>
      <c r="AS75" s="32"/>
      <c r="AT75" s="32"/>
      <c r="AU75" s="32"/>
      <c r="AV75" s="32"/>
      <c r="AW75" s="32"/>
      <c r="AX75" s="32"/>
      <c r="AY75" s="32"/>
      <c r="AZ75" s="32"/>
      <c r="BA75" s="32"/>
      <c r="BB75" s="32"/>
      <c r="BC75" s="289"/>
      <c r="BD75" s="289"/>
      <c r="BE75" s="290"/>
      <c r="BF75" s="26"/>
      <c r="BG75" s="30"/>
      <c r="BH75" s="34" t="s">
        <v>85</v>
      </c>
      <c r="BI75" s="29"/>
      <c r="BJ75" s="29"/>
      <c r="BK75" s="24"/>
      <c r="BL75" s="24"/>
      <c r="BM75" s="24"/>
      <c r="BN75" s="59"/>
      <c r="BO75" s="24"/>
      <c r="BP75" s="24"/>
      <c r="BQ75" s="24"/>
      <c r="BR75" s="24"/>
      <c r="BS75" s="24"/>
      <c r="BT75" s="24"/>
      <c r="BU75" s="24"/>
      <c r="BV75" s="24"/>
      <c r="BW75" s="24"/>
      <c r="BX75" s="24"/>
      <c r="BY75" s="24"/>
      <c r="BZ75" s="24"/>
      <c r="CA75" s="24"/>
      <c r="CB75" s="24"/>
      <c r="CC75" s="24"/>
      <c r="CD75" s="24"/>
      <c r="CE75" s="24"/>
      <c r="CF75" s="24"/>
      <c r="CG75" s="24"/>
      <c r="CH75" s="26"/>
      <c r="CI75" s="30"/>
      <c r="CJ75" s="34" t="s">
        <v>85</v>
      </c>
      <c r="CK75" s="29"/>
      <c r="CL75" s="29"/>
      <c r="CM75" s="24"/>
      <c r="CN75" s="24"/>
      <c r="CO75" s="24"/>
      <c r="CP75" s="59"/>
      <c r="CQ75" s="24"/>
      <c r="CR75" s="24"/>
      <c r="CS75" s="24"/>
      <c r="CT75" s="24"/>
      <c r="CU75" s="24"/>
      <c r="CV75" s="24"/>
      <c r="CW75" s="24"/>
      <c r="CX75" s="24"/>
      <c r="CY75" s="24"/>
      <c r="CZ75" s="24"/>
      <c r="DA75" s="24"/>
      <c r="DB75" s="24"/>
      <c r="DC75" s="24"/>
      <c r="DD75" s="24"/>
      <c r="DE75" s="24"/>
      <c r="DF75" s="24"/>
      <c r="DG75" s="24"/>
      <c r="DH75" s="24"/>
      <c r="DI75" s="24"/>
      <c r="DJ75" s="26"/>
    </row>
    <row r="76" spans="1:114" ht="13.5" customHeight="1" thickTop="1" x14ac:dyDescent="0.25">
      <c r="A76" s="734"/>
      <c r="B76" s="4"/>
      <c r="O76" s="3"/>
      <c r="Q76" s="60" t="s">
        <v>122</v>
      </c>
      <c r="W76" s="19"/>
      <c r="Y76" s="487"/>
      <c r="Z76" s="639" t="s">
        <v>120</v>
      </c>
      <c r="AB76" s="30"/>
      <c r="AC76" s="29"/>
      <c r="AD76" s="29"/>
      <c r="AE76" s="29"/>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3"/>
      <c r="BD76" s="283"/>
      <c r="BE76" s="283"/>
      <c r="BF76" s="26"/>
      <c r="BG76" s="30"/>
      <c r="BH76" s="29"/>
      <c r="BI76" s="29"/>
      <c r="BJ76" s="29"/>
      <c r="BK76" s="27"/>
      <c r="BL76" s="27"/>
      <c r="BM76" s="27"/>
      <c r="BN76" s="28"/>
      <c r="BO76" s="27"/>
      <c r="BP76" s="27"/>
      <c r="BQ76" s="27"/>
      <c r="BR76" s="27"/>
      <c r="BS76" s="27"/>
      <c r="BT76" s="27"/>
      <c r="BU76" s="27"/>
      <c r="BV76" s="27"/>
      <c r="BW76" s="27"/>
      <c r="BX76" s="27"/>
      <c r="BY76" s="27"/>
      <c r="BZ76" s="27"/>
      <c r="CA76" s="27"/>
      <c r="CB76" s="27"/>
      <c r="CC76" s="27"/>
      <c r="CD76" s="27"/>
      <c r="CE76" s="27"/>
      <c r="CF76" s="27"/>
      <c r="CG76" s="27"/>
      <c r="CH76" s="26"/>
      <c r="CI76" s="30"/>
      <c r="CJ76" s="29"/>
      <c r="CK76" s="29"/>
      <c r="CL76" s="29"/>
      <c r="CM76" s="27"/>
      <c r="CN76" s="27"/>
      <c r="CO76" s="27"/>
      <c r="CP76" s="28"/>
      <c r="CQ76" s="27"/>
      <c r="CR76" s="27"/>
      <c r="CS76" s="27"/>
      <c r="CT76" s="27"/>
      <c r="CU76" s="27"/>
      <c r="CV76" s="27"/>
      <c r="CW76" s="27"/>
      <c r="CX76" s="27"/>
      <c r="CY76" s="27"/>
      <c r="CZ76" s="27"/>
      <c r="DA76" s="27"/>
      <c r="DB76" s="27"/>
      <c r="DC76" s="27"/>
      <c r="DD76" s="27"/>
      <c r="DE76" s="27"/>
      <c r="DF76" s="27"/>
      <c r="DG76" s="27"/>
      <c r="DH76" s="27"/>
      <c r="DI76" s="27"/>
      <c r="DJ76" s="26"/>
    </row>
    <row r="77" spans="1:114" ht="12.75" customHeight="1" x14ac:dyDescent="0.25">
      <c r="A77" s="734"/>
      <c r="B77" s="4"/>
      <c r="O77" s="3"/>
      <c r="Y77" s="487"/>
      <c r="Z77" s="639" t="s">
        <v>119</v>
      </c>
      <c r="AB77" s="30"/>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281"/>
      <c r="BD77" s="281"/>
      <c r="BE77" s="281"/>
      <c r="BF77" s="26"/>
      <c r="BG77" s="30"/>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26"/>
      <c r="CI77" s="30"/>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26"/>
    </row>
    <row r="78" spans="1:114" ht="12.75" customHeight="1" x14ac:dyDescent="0.25">
      <c r="A78" s="734"/>
      <c r="B78" s="4"/>
      <c r="O78" s="3"/>
      <c r="Q78" s="60" t="s">
        <v>118</v>
      </c>
      <c r="Y78" s="487"/>
      <c r="Z78" s="639" t="s">
        <v>117</v>
      </c>
      <c r="AB78" s="30"/>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281"/>
      <c r="BD78" s="281"/>
      <c r="BE78" s="281"/>
      <c r="BF78" s="26"/>
      <c r="BG78" s="30"/>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26"/>
      <c r="CI78" s="30"/>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26"/>
    </row>
    <row r="79" spans="1:114" ht="12.75" customHeight="1" thickBot="1" x14ac:dyDescent="0.3">
      <c r="A79" s="734"/>
      <c r="B79" s="4"/>
      <c r="O79" s="3"/>
      <c r="R79" s="1" t="s">
        <v>116</v>
      </c>
      <c r="Y79" s="487"/>
      <c r="Z79" s="639" t="s">
        <v>115</v>
      </c>
      <c r="AB79" s="30"/>
      <c r="AC79" s="33"/>
      <c r="AD79" s="33"/>
      <c r="AE79" s="29"/>
      <c r="AF79" s="24"/>
      <c r="AG79" s="24"/>
      <c r="AH79" s="24"/>
      <c r="AI79" s="31"/>
      <c r="AJ79" s="24"/>
      <c r="AK79" s="24"/>
      <c r="AL79" s="24"/>
      <c r="AM79" s="24"/>
      <c r="AN79" s="24"/>
      <c r="AO79" s="24"/>
      <c r="AP79" s="24"/>
      <c r="AQ79" s="24"/>
      <c r="AR79" s="24"/>
      <c r="AS79" s="24"/>
      <c r="AT79" s="24"/>
      <c r="AU79" s="24"/>
      <c r="AV79" s="24"/>
      <c r="AW79" s="24"/>
      <c r="AX79" s="24"/>
      <c r="AY79" s="24"/>
      <c r="AZ79" s="24"/>
      <c r="BA79" s="24"/>
      <c r="BB79" s="24"/>
      <c r="BC79" s="289"/>
      <c r="BD79" s="289"/>
      <c r="BE79" s="290"/>
      <c r="BF79" s="26"/>
      <c r="BG79" s="30"/>
      <c r="BH79" s="33"/>
      <c r="BI79" s="33"/>
      <c r="BJ79" s="29"/>
      <c r="BK79" s="24"/>
      <c r="BL79" s="24"/>
      <c r="BM79" s="24"/>
      <c r="BN79" s="59"/>
      <c r="BO79" s="24"/>
      <c r="BP79" s="24"/>
      <c r="BQ79" s="24"/>
      <c r="BR79" s="24"/>
      <c r="BS79" s="24"/>
      <c r="BT79" s="24"/>
      <c r="BU79" s="24"/>
      <c r="BV79" s="24"/>
      <c r="BW79" s="24"/>
      <c r="BX79" s="24"/>
      <c r="BY79" s="24"/>
      <c r="BZ79" s="24"/>
      <c r="CA79" s="24"/>
      <c r="CB79" s="24"/>
      <c r="CC79" s="24"/>
      <c r="CD79" s="24"/>
      <c r="CE79" s="24"/>
      <c r="CF79" s="24"/>
      <c r="CG79" s="24"/>
      <c r="CH79" s="26"/>
      <c r="CI79" s="30"/>
      <c r="CJ79" s="33"/>
      <c r="CK79" s="33"/>
      <c r="CL79" s="29"/>
      <c r="CM79" s="24"/>
      <c r="CN79" s="24"/>
      <c r="CO79" s="24"/>
      <c r="CP79" s="59"/>
      <c r="CQ79" s="24"/>
      <c r="CR79" s="24"/>
      <c r="CS79" s="24"/>
      <c r="CT79" s="24"/>
      <c r="CU79" s="24"/>
      <c r="CV79" s="24"/>
      <c r="CW79" s="24"/>
      <c r="CX79" s="24"/>
      <c r="CY79" s="24"/>
      <c r="CZ79" s="24"/>
      <c r="DA79" s="24"/>
      <c r="DB79" s="24"/>
      <c r="DC79" s="24"/>
      <c r="DD79" s="24"/>
      <c r="DE79" s="24"/>
      <c r="DF79" s="24"/>
      <c r="DG79" s="24"/>
      <c r="DH79" s="24"/>
      <c r="DI79" s="24"/>
      <c r="DJ79" s="26"/>
    </row>
    <row r="80" spans="1:114" ht="13.5" customHeight="1" thickTop="1" x14ac:dyDescent="0.25">
      <c r="A80" s="734"/>
      <c r="B80" s="4"/>
      <c r="O80" s="3"/>
      <c r="P80" s="19"/>
      <c r="Y80" s="487"/>
      <c r="Z80" s="639" t="s">
        <v>114</v>
      </c>
      <c r="AB80" s="30"/>
      <c r="AC80" s="33"/>
      <c r="AD80" s="33"/>
      <c r="AE80" s="29"/>
      <c r="AF80" s="27"/>
      <c r="AG80" s="27"/>
      <c r="AH80" s="27"/>
      <c r="AI80" s="28"/>
      <c r="AJ80" s="27"/>
      <c r="AK80" s="27"/>
      <c r="AL80" s="27"/>
      <c r="AM80" s="27"/>
      <c r="AN80" s="27"/>
      <c r="AO80" s="27"/>
      <c r="AP80" s="27"/>
      <c r="AQ80" s="27"/>
      <c r="AR80" s="27"/>
      <c r="AS80" s="27"/>
      <c r="AT80" s="27"/>
      <c r="AU80" s="27"/>
      <c r="AV80" s="27"/>
      <c r="AW80" s="27"/>
      <c r="AX80" s="27"/>
      <c r="AY80" s="27"/>
      <c r="AZ80" s="27"/>
      <c r="BA80" s="27"/>
      <c r="BB80" s="27"/>
      <c r="BC80" s="283"/>
      <c r="BD80" s="283"/>
      <c r="BE80" s="283"/>
      <c r="BF80" s="26"/>
      <c r="BG80" s="30"/>
      <c r="BH80" s="33"/>
      <c r="BI80" s="33"/>
      <c r="BJ80" s="29"/>
      <c r="BK80" s="27"/>
      <c r="BL80" s="27"/>
      <c r="BM80" s="27"/>
      <c r="BN80" s="28"/>
      <c r="BO80" s="27"/>
      <c r="BP80" s="27"/>
      <c r="BQ80" s="27"/>
      <c r="BR80" s="27"/>
      <c r="BS80" s="27"/>
      <c r="BT80" s="27"/>
      <c r="BU80" s="27"/>
      <c r="BV80" s="27"/>
      <c r="BW80" s="27"/>
      <c r="BX80" s="27"/>
      <c r="BY80" s="27"/>
      <c r="BZ80" s="27"/>
      <c r="CA80" s="27"/>
      <c r="CB80" s="27"/>
      <c r="CC80" s="27"/>
      <c r="CD80" s="27"/>
      <c r="CE80" s="27"/>
      <c r="CF80" s="27"/>
      <c r="CG80" s="27"/>
      <c r="CH80" s="26"/>
      <c r="CI80" s="30"/>
      <c r="CJ80" s="33"/>
      <c r="CK80" s="33"/>
      <c r="CL80" s="29"/>
      <c r="CM80" s="27"/>
      <c r="CN80" s="27"/>
      <c r="CO80" s="27"/>
      <c r="CP80" s="28"/>
      <c r="CQ80" s="27"/>
      <c r="CR80" s="27"/>
      <c r="CS80" s="27"/>
      <c r="CT80" s="27"/>
      <c r="CU80" s="27"/>
      <c r="CV80" s="27"/>
      <c r="CW80" s="27"/>
      <c r="CX80" s="27"/>
      <c r="CY80" s="27"/>
      <c r="CZ80" s="27"/>
      <c r="DA80" s="27"/>
      <c r="DB80" s="27"/>
      <c r="DC80" s="27"/>
      <c r="DD80" s="27"/>
      <c r="DE80" s="27"/>
      <c r="DF80" s="27"/>
      <c r="DG80" s="27"/>
      <c r="DH80" s="27"/>
      <c r="DI80" s="27"/>
      <c r="DJ80" s="26"/>
    </row>
    <row r="81" spans="1:114" ht="13.5" customHeight="1" x14ac:dyDescent="0.25">
      <c r="A81" s="734"/>
      <c r="B81" s="4"/>
      <c r="O81" s="3"/>
      <c r="Y81" s="487"/>
      <c r="Z81" s="639" t="s">
        <v>113</v>
      </c>
      <c r="AB81" s="30"/>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281"/>
      <c r="BD81" s="281"/>
      <c r="BE81" s="281"/>
      <c r="BF81" s="26"/>
      <c r="BG81" s="30"/>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26"/>
      <c r="CI81" s="30"/>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26"/>
    </row>
    <row r="82" spans="1:114" ht="12.75" customHeight="1" x14ac:dyDescent="0.25">
      <c r="A82" s="734"/>
      <c r="B82" s="4"/>
      <c r="O82" s="3"/>
      <c r="P82" s="644" t="s">
        <v>935</v>
      </c>
      <c r="Q82" s="645"/>
      <c r="R82" s="645"/>
      <c r="Y82" s="487"/>
      <c r="Z82" s="639" t="s">
        <v>112</v>
      </c>
      <c r="AB82" s="30"/>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39"/>
      <c r="BD82" s="39"/>
      <c r="BE82" s="39"/>
      <c r="BF82" s="26"/>
      <c r="BG82" s="30"/>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6"/>
      <c r="CI82" s="30"/>
      <c r="CJ82" s="29"/>
      <c r="CK82" s="29"/>
      <c r="CL82" s="29"/>
      <c r="CM82" s="29"/>
      <c r="CN82" s="29"/>
      <c r="CO82" s="29"/>
      <c r="CP82" s="29"/>
      <c r="CQ82" s="29"/>
      <c r="CR82" s="29"/>
      <c r="CS82" s="29"/>
      <c r="CT82" s="29"/>
      <c r="CU82" s="29"/>
      <c r="CV82" s="29"/>
      <c r="CW82" s="29"/>
      <c r="CX82" s="29"/>
      <c r="CY82" s="29"/>
      <c r="CZ82" s="29"/>
      <c r="DA82" s="29"/>
      <c r="DB82" s="29"/>
      <c r="DC82" s="29"/>
      <c r="DD82" s="29"/>
      <c r="DE82" s="29"/>
      <c r="DF82" s="29"/>
      <c r="DG82" s="29"/>
      <c r="DH82" s="29"/>
      <c r="DI82" s="29"/>
      <c r="DJ82" s="26"/>
    </row>
    <row r="83" spans="1:114" ht="12.75" customHeight="1" thickBot="1" x14ac:dyDescent="0.3">
      <c r="A83" s="734"/>
      <c r="B83" s="4"/>
      <c r="O83" s="3"/>
      <c r="Q83" s="1" t="s">
        <v>934</v>
      </c>
      <c r="Y83" s="487"/>
      <c r="Z83" s="639" t="s">
        <v>111</v>
      </c>
      <c r="AB83" s="30"/>
      <c r="AC83" s="29"/>
      <c r="AD83" s="29"/>
      <c r="AE83" s="29"/>
      <c r="AF83" s="24"/>
      <c r="AG83" s="24"/>
      <c r="AH83" s="24"/>
      <c r="AI83" s="24"/>
      <c r="AJ83" s="272"/>
      <c r="AK83" s="24"/>
      <c r="AL83" s="24"/>
      <c r="AM83" s="24"/>
      <c r="AN83" s="24"/>
      <c r="AO83" s="24"/>
      <c r="AP83" s="24"/>
      <c r="AQ83" s="24"/>
      <c r="AR83" s="24"/>
      <c r="AS83" s="24"/>
      <c r="AT83" s="24"/>
      <c r="AU83" s="24"/>
      <c r="AV83" s="24"/>
      <c r="AW83" s="24"/>
      <c r="AX83" s="24"/>
      <c r="AY83" s="24"/>
      <c r="AZ83" s="24"/>
      <c r="BA83" s="24"/>
      <c r="BB83" s="24"/>
      <c r="BC83" s="289"/>
      <c r="BD83" s="289"/>
      <c r="BE83" s="290"/>
      <c r="BF83" s="26"/>
      <c r="BG83" s="30"/>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6"/>
      <c r="CI83" s="30"/>
      <c r="CJ83" s="29"/>
      <c r="CK83" s="29"/>
      <c r="CL83" s="29"/>
      <c r="CM83" s="29"/>
      <c r="CN83" s="29"/>
      <c r="CO83" s="29"/>
      <c r="CP83" s="29"/>
      <c r="CQ83" s="29"/>
      <c r="CR83" s="29"/>
      <c r="CS83" s="29"/>
      <c r="CT83" s="29"/>
      <c r="CU83" s="29"/>
      <c r="CV83" s="29"/>
      <c r="CW83" s="29"/>
      <c r="CX83" s="29"/>
      <c r="CY83" s="29"/>
      <c r="CZ83" s="29"/>
      <c r="DA83" s="29"/>
      <c r="DB83" s="29"/>
      <c r="DC83" s="29"/>
      <c r="DD83" s="29"/>
      <c r="DE83" s="29"/>
      <c r="DF83" s="29"/>
      <c r="DG83" s="29"/>
      <c r="DH83" s="29"/>
      <c r="DI83" s="29"/>
      <c r="DJ83" s="26"/>
    </row>
    <row r="84" spans="1:114" ht="12.75" customHeight="1" thickTop="1" x14ac:dyDescent="0.25">
      <c r="A84" s="734"/>
      <c r="B84" s="4"/>
      <c r="O84" s="3"/>
      <c r="Q84" s="1" t="s">
        <v>936</v>
      </c>
      <c r="Y84" s="487"/>
      <c r="Z84" s="639" t="s">
        <v>110</v>
      </c>
      <c r="AB84" s="30"/>
      <c r="AC84" s="29"/>
      <c r="AD84" s="29"/>
      <c r="AE84" s="29"/>
      <c r="AF84" s="268"/>
      <c r="AG84" s="268"/>
      <c r="AH84" s="268"/>
      <c r="AI84" s="268"/>
      <c r="AJ84" s="28"/>
      <c r="AK84" s="268"/>
      <c r="AL84" s="268"/>
      <c r="AM84" s="268"/>
      <c r="AN84" s="268"/>
      <c r="AO84" s="268"/>
      <c r="AP84" s="268"/>
      <c r="AQ84" s="268"/>
      <c r="AR84" s="268"/>
      <c r="AS84" s="268"/>
      <c r="AT84" s="268"/>
      <c r="AU84" s="268"/>
      <c r="AV84" s="268"/>
      <c r="AW84" s="268"/>
      <c r="AX84" s="268"/>
      <c r="AY84" s="268"/>
      <c r="AZ84" s="268"/>
      <c r="BA84" s="268"/>
      <c r="BB84" s="268"/>
      <c r="BC84" s="283"/>
      <c r="BD84" s="283"/>
      <c r="BE84" s="283"/>
      <c r="BF84" s="26"/>
      <c r="BG84" s="30"/>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6"/>
      <c r="CI84" s="30"/>
      <c r="CJ84" s="29"/>
      <c r="CK84" s="29"/>
      <c r="CL84" s="29"/>
      <c r="CM84" s="29"/>
      <c r="CN84" s="29"/>
      <c r="CO84" s="29"/>
      <c r="CP84" s="29"/>
      <c r="CQ84" s="29"/>
      <c r="CR84" s="29"/>
      <c r="CS84" s="29"/>
      <c r="CT84" s="29"/>
      <c r="CU84" s="29"/>
      <c r="CV84" s="29"/>
      <c r="CW84" s="29"/>
      <c r="CX84" s="29"/>
      <c r="CY84" s="29"/>
      <c r="CZ84" s="29"/>
      <c r="DA84" s="29"/>
      <c r="DB84" s="29"/>
      <c r="DC84" s="29"/>
      <c r="DD84" s="29"/>
      <c r="DE84" s="29"/>
      <c r="DF84" s="29"/>
      <c r="DG84" s="29"/>
      <c r="DH84" s="29"/>
      <c r="DI84" s="29"/>
      <c r="DJ84" s="26"/>
    </row>
    <row r="85" spans="1:114" ht="13.95" customHeight="1" thickBot="1" x14ac:dyDescent="0.3">
      <c r="A85" s="734"/>
      <c r="B85" s="4"/>
      <c r="O85" s="3"/>
      <c r="P85" s="19"/>
      <c r="Y85" s="487"/>
      <c r="Z85" s="639" t="s">
        <v>109</v>
      </c>
      <c r="AA85" s="3"/>
      <c r="AB85" s="30"/>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281"/>
      <c r="BD85" s="281"/>
      <c r="BE85" s="281"/>
      <c r="BF85" s="26"/>
      <c r="BG85" s="30"/>
      <c r="BH85" s="21" t="s">
        <v>65</v>
      </c>
      <c r="BI85" s="17"/>
      <c r="BJ85" s="17"/>
      <c r="BK85" s="58"/>
      <c r="BL85" s="58"/>
      <c r="BM85" s="58"/>
      <c r="BN85" s="58"/>
      <c r="BO85" s="58"/>
      <c r="BP85" s="58"/>
      <c r="BQ85" s="58"/>
      <c r="BR85" s="58"/>
      <c r="BS85" s="58"/>
      <c r="BT85" s="58"/>
      <c r="BU85" s="58"/>
      <c r="BV85" s="58"/>
      <c r="BW85" s="58"/>
      <c r="BX85" s="58"/>
      <c r="BY85" s="58"/>
      <c r="BZ85" s="58"/>
      <c r="CA85" s="58"/>
      <c r="CB85" s="58"/>
      <c r="CC85" s="58"/>
      <c r="CD85" s="58"/>
      <c r="CE85" s="58"/>
      <c r="CF85" s="58"/>
      <c r="CG85" s="58"/>
      <c r="CH85" s="26"/>
      <c r="CI85" s="30"/>
      <c r="CJ85" s="21" t="s">
        <v>65</v>
      </c>
      <c r="CK85" s="17"/>
      <c r="CL85" s="17"/>
      <c r="CM85" s="58"/>
      <c r="CN85" s="58"/>
      <c r="CO85" s="58"/>
      <c r="CP85" s="58"/>
      <c r="CQ85" s="58"/>
      <c r="CR85" s="58"/>
      <c r="CS85" s="58"/>
      <c r="CT85" s="58"/>
      <c r="CU85" s="58"/>
      <c r="CV85" s="58"/>
      <c r="CW85" s="58"/>
      <c r="CX85" s="58"/>
      <c r="CY85" s="58"/>
      <c r="CZ85" s="58"/>
      <c r="DA85" s="58"/>
      <c r="DB85" s="58"/>
      <c r="DC85" s="58"/>
      <c r="DD85" s="58"/>
      <c r="DE85" s="58"/>
      <c r="DF85" s="58"/>
      <c r="DG85" s="58"/>
      <c r="DH85" s="58"/>
      <c r="DI85" s="58"/>
      <c r="DJ85" s="26"/>
    </row>
    <row r="86" spans="1:114" ht="13.95" customHeight="1" thickTop="1" x14ac:dyDescent="0.25">
      <c r="A86" s="734"/>
      <c r="B86" s="4"/>
      <c r="O86" s="3"/>
      <c r="Y86" s="487"/>
      <c r="Z86" s="639" t="s">
        <v>862</v>
      </c>
      <c r="AA86" s="3"/>
      <c r="AB86" s="30"/>
      <c r="AC86" s="21"/>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26"/>
      <c r="BG86" s="30"/>
      <c r="BH86" s="21"/>
      <c r="BI86" s="17"/>
      <c r="BJ86" s="17"/>
      <c r="BK86" s="57"/>
      <c r="BL86" s="57"/>
      <c r="BM86" s="57"/>
      <c r="BN86" s="57"/>
      <c r="BO86" s="57"/>
      <c r="BP86" s="57"/>
      <c r="BQ86" s="57"/>
      <c r="BR86" s="57"/>
      <c r="BS86" s="57"/>
      <c r="BT86" s="57"/>
      <c r="BU86" s="57"/>
      <c r="BV86" s="57"/>
      <c r="BW86" s="57"/>
      <c r="BX86" s="57"/>
      <c r="BY86" s="57"/>
      <c r="BZ86" s="57"/>
      <c r="CA86" s="57"/>
      <c r="CB86" s="57"/>
      <c r="CC86" s="57"/>
      <c r="CD86" s="57"/>
      <c r="CE86" s="57"/>
      <c r="CF86" s="57"/>
      <c r="CG86" s="57"/>
      <c r="CH86" s="26"/>
      <c r="CI86" s="30"/>
      <c r="CJ86" s="21"/>
      <c r="CK86" s="17"/>
      <c r="CL86" s="17"/>
      <c r="CM86" s="57"/>
      <c r="CN86" s="57"/>
      <c r="CO86" s="57"/>
      <c r="CP86" s="57"/>
      <c r="CQ86" s="57"/>
      <c r="CR86" s="57"/>
      <c r="CS86" s="57"/>
      <c r="CT86" s="57"/>
      <c r="CU86" s="57"/>
      <c r="CV86" s="57"/>
      <c r="CW86" s="57"/>
      <c r="CX86" s="57"/>
      <c r="CY86" s="57"/>
      <c r="CZ86" s="57"/>
      <c r="DA86" s="57"/>
      <c r="DB86" s="57"/>
      <c r="DC86" s="57"/>
      <c r="DD86" s="57"/>
      <c r="DE86" s="57"/>
      <c r="DF86" s="57"/>
      <c r="DG86" s="57"/>
      <c r="DH86" s="57"/>
      <c r="DI86" s="57"/>
      <c r="DJ86" s="26"/>
    </row>
    <row r="87" spans="1:114" ht="13.2" customHeight="1" x14ac:dyDescent="0.25">
      <c r="A87" s="734"/>
      <c r="B87" s="4"/>
      <c r="O87" s="3"/>
      <c r="Y87" s="487"/>
      <c r="Z87" s="639" t="s">
        <v>863</v>
      </c>
      <c r="AA87" s="3"/>
      <c r="AB87" s="30"/>
      <c r="AC87" s="21"/>
      <c r="AD87" s="17"/>
      <c r="AE87" s="17"/>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6"/>
      <c r="BG87" s="30"/>
      <c r="BH87" s="21"/>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26"/>
      <c r="CI87" s="30"/>
      <c r="CJ87" s="21"/>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26"/>
    </row>
    <row r="88" spans="1:114" ht="13.95" customHeight="1" thickBot="1" x14ac:dyDescent="0.3">
      <c r="A88" s="734"/>
      <c r="B88" s="4"/>
      <c r="O88" s="3"/>
      <c r="Y88" s="637"/>
      <c r="Z88" s="640"/>
      <c r="AA88" s="3"/>
      <c r="AB88" s="30"/>
      <c r="AC88" s="21"/>
      <c r="AD88" s="17"/>
      <c r="AE88" s="17"/>
      <c r="AF88" s="22"/>
      <c r="AG88" s="22"/>
      <c r="AH88" s="22"/>
      <c r="AI88" s="22"/>
      <c r="AJ88" s="22"/>
      <c r="AK88" s="292"/>
      <c r="AL88" s="22"/>
      <c r="AM88" s="293"/>
      <c r="AN88" s="22"/>
      <c r="AO88" s="22"/>
      <c r="AP88" s="22"/>
      <c r="AQ88" s="22"/>
      <c r="AR88" s="22"/>
      <c r="AS88" s="22"/>
      <c r="AT88" s="22"/>
      <c r="AU88" s="22"/>
      <c r="AV88" s="22"/>
      <c r="AW88" s="22"/>
      <c r="AX88" s="22"/>
      <c r="AY88" s="22"/>
      <c r="AZ88" s="22"/>
      <c r="BA88" s="22"/>
      <c r="BB88" s="22"/>
      <c r="BC88" s="291"/>
      <c r="BD88" s="291"/>
      <c r="BE88" s="292"/>
      <c r="BF88" s="26"/>
      <c r="BG88" s="30"/>
      <c r="BH88" s="21"/>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26"/>
      <c r="CI88" s="30"/>
      <c r="CJ88" s="21"/>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26"/>
    </row>
    <row r="89" spans="1:114" ht="13.8" thickTop="1" x14ac:dyDescent="0.25">
      <c r="A89" s="734"/>
      <c r="B89" s="4"/>
      <c r="O89" s="3"/>
      <c r="Z89" s="641"/>
      <c r="AA89" s="3"/>
      <c r="AB89" s="30"/>
      <c r="AC89" s="21"/>
      <c r="AD89" s="17"/>
      <c r="AE89" s="17"/>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6"/>
      <c r="BG89" s="30"/>
      <c r="BH89" s="21"/>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26"/>
      <c r="CI89" s="30"/>
      <c r="CJ89" s="21"/>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26"/>
    </row>
    <row r="90" spans="1:114" x14ac:dyDescent="0.25">
      <c r="A90" s="734"/>
      <c r="B90" s="4"/>
      <c r="O90" s="3"/>
      <c r="Z90" s="638" t="s">
        <v>942</v>
      </c>
      <c r="AA90" s="3"/>
      <c r="AB90" s="30"/>
      <c r="AC90" s="21"/>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281"/>
      <c r="BD90" s="281"/>
      <c r="BE90" s="281"/>
      <c r="BF90" s="26"/>
      <c r="BG90" s="30"/>
      <c r="BH90" s="21"/>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26"/>
      <c r="CI90" s="30"/>
      <c r="CJ90" s="21"/>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26"/>
    </row>
    <row r="91" spans="1:114" x14ac:dyDescent="0.25">
      <c r="A91" s="734"/>
      <c r="B91" s="4"/>
      <c r="O91" s="3"/>
      <c r="Z91" s="639" t="s">
        <v>136</v>
      </c>
      <c r="AA91" s="3"/>
      <c r="AB91" s="30"/>
      <c r="AC91" s="21"/>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281"/>
      <c r="BD91" s="281"/>
      <c r="BE91" s="281"/>
      <c r="BF91" s="26"/>
      <c r="BG91" s="30"/>
      <c r="BH91" s="21"/>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26"/>
      <c r="CI91" s="30"/>
      <c r="CJ91" s="21"/>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26"/>
    </row>
    <row r="92" spans="1:114" ht="13.8" thickBot="1" x14ac:dyDescent="0.3">
      <c r="A92" s="734"/>
      <c r="B92" s="4"/>
      <c r="O92" s="3"/>
      <c r="Z92" s="639" t="s">
        <v>410</v>
      </c>
      <c r="AA92" s="3"/>
      <c r="AB92" s="30"/>
      <c r="AC92" s="21" t="s">
        <v>65</v>
      </c>
      <c r="AD92" s="17"/>
      <c r="AE92" s="17"/>
      <c r="AF92" s="292"/>
      <c r="AG92" s="292"/>
      <c r="AH92" s="292"/>
      <c r="AI92" s="292"/>
      <c r="AJ92" s="292"/>
      <c r="AK92" s="292"/>
      <c r="AL92" s="292"/>
      <c r="AM92" s="292"/>
      <c r="AN92" s="292"/>
      <c r="AO92" s="292"/>
      <c r="AP92" s="292"/>
      <c r="AQ92" s="292"/>
      <c r="AR92" s="292"/>
      <c r="AS92" s="292"/>
      <c r="AT92" s="292"/>
      <c r="AU92" s="292"/>
      <c r="AV92" s="292"/>
      <c r="AW92" s="292"/>
      <c r="AX92" s="292"/>
      <c r="AY92" s="292"/>
      <c r="AZ92" s="292"/>
      <c r="BA92" s="292"/>
      <c r="BB92" s="292"/>
      <c r="BC92" s="291"/>
      <c r="BD92" s="291"/>
      <c r="BE92" s="292"/>
      <c r="BF92" s="26"/>
      <c r="BG92" s="30"/>
      <c r="BH92" s="21"/>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26"/>
      <c r="CI92" s="30"/>
      <c r="CJ92" s="21"/>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26"/>
    </row>
    <row r="93" spans="1:114" ht="13.8" thickTop="1" x14ac:dyDescent="0.25">
      <c r="A93" s="734"/>
      <c r="B93" s="4"/>
      <c r="O93" s="3"/>
      <c r="AA93" s="3"/>
      <c r="AB93" s="30"/>
      <c r="AC93" s="21"/>
      <c r="AD93" s="17"/>
      <c r="AE93" s="17"/>
      <c r="AF93" s="294"/>
      <c r="AG93" s="294"/>
      <c r="AH93" s="294"/>
      <c r="AI93" s="294"/>
      <c r="AJ93" s="294"/>
      <c r="AK93" s="294"/>
      <c r="AL93" s="294"/>
      <c r="AM93" s="294"/>
      <c r="AN93" s="294"/>
      <c r="AO93" s="294"/>
      <c r="AP93" s="294"/>
      <c r="AQ93" s="294"/>
      <c r="AR93" s="294"/>
      <c r="AS93" s="294"/>
      <c r="AT93" s="294"/>
      <c r="AU93" s="294"/>
      <c r="AV93" s="294"/>
      <c r="AW93" s="294"/>
      <c r="AX93" s="294"/>
      <c r="AY93" s="294"/>
      <c r="AZ93" s="294"/>
      <c r="BA93" s="294"/>
      <c r="BB93" s="294"/>
      <c r="BC93" s="295"/>
      <c r="BD93" s="295"/>
      <c r="BE93" s="295"/>
      <c r="BF93" s="26"/>
      <c r="BG93" s="30"/>
      <c r="BH93" s="21"/>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26"/>
      <c r="CI93" s="30"/>
      <c r="CJ93" s="21"/>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26"/>
    </row>
    <row r="94" spans="1:114" x14ac:dyDescent="0.25">
      <c r="A94" s="734"/>
      <c r="B94" s="4"/>
      <c r="O94" s="3"/>
      <c r="AA94" s="3"/>
      <c r="AB94" s="30"/>
      <c r="AC94" s="21"/>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26"/>
      <c r="BG94" s="30"/>
      <c r="BH94" s="21"/>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26"/>
      <c r="CI94" s="30"/>
      <c r="CJ94" s="21"/>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26"/>
    </row>
    <row r="95" spans="1:114" x14ac:dyDescent="0.25">
      <c r="A95" s="734"/>
      <c r="B95" s="4"/>
      <c r="O95" s="3"/>
      <c r="AA95" s="3"/>
      <c r="AB95" s="30"/>
      <c r="AC95" s="21"/>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26"/>
      <c r="BG95" s="30"/>
      <c r="BH95" s="21"/>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26"/>
      <c r="CI95" s="30"/>
      <c r="CJ95" s="21"/>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26"/>
    </row>
    <row r="96" spans="1:114" x14ac:dyDescent="0.25">
      <c r="A96" s="734"/>
      <c r="B96" s="4"/>
      <c r="O96" s="3"/>
      <c r="AA96" s="3"/>
      <c r="AB96" s="30"/>
      <c r="AC96" s="21"/>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26"/>
      <c r="BG96" s="30"/>
      <c r="BH96" s="21"/>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26"/>
      <c r="CI96" s="30"/>
      <c r="CJ96" s="21"/>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26"/>
    </row>
    <row r="97" spans="1:117" ht="13.8" thickBot="1" x14ac:dyDescent="0.3">
      <c r="A97" s="734"/>
      <c r="B97" s="4"/>
      <c r="E97" s="12"/>
      <c r="F97" s="12"/>
      <c r="G97" s="12"/>
      <c r="H97" s="12"/>
      <c r="I97" s="12"/>
      <c r="J97" s="12"/>
      <c r="K97" s="12"/>
      <c r="L97" s="12"/>
      <c r="M97" s="12"/>
      <c r="N97" s="12"/>
      <c r="O97" s="11"/>
      <c r="W97" s="12"/>
      <c r="X97" s="12"/>
      <c r="Y97" s="12"/>
      <c r="Z97" s="12"/>
      <c r="AA97" s="11"/>
      <c r="AB97" s="25"/>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84"/>
      <c r="BD97" s="284"/>
      <c r="BE97" s="284"/>
      <c r="BF97" s="23"/>
      <c r="BG97" s="51"/>
      <c r="BH97" s="56"/>
      <c r="BI97" s="56"/>
      <c r="BJ97" s="56"/>
      <c r="BK97" s="56"/>
      <c r="BL97" s="56"/>
      <c r="BM97" s="56"/>
      <c r="BN97" s="56"/>
      <c r="BO97" s="56"/>
      <c r="BP97" s="56"/>
      <c r="BQ97" s="56"/>
      <c r="BR97" s="56"/>
      <c r="BS97" s="56"/>
      <c r="BT97" s="56"/>
      <c r="BU97" s="56"/>
      <c r="BV97" s="56"/>
      <c r="BW97" s="56"/>
      <c r="BX97" s="56"/>
      <c r="BY97" s="56"/>
      <c r="BZ97" s="56"/>
      <c r="CA97" s="56"/>
      <c r="CB97" s="56"/>
      <c r="CC97" s="56"/>
      <c r="CD97" s="56"/>
      <c r="CE97" s="56"/>
      <c r="CF97" s="56"/>
      <c r="CG97" s="56"/>
      <c r="CH97" s="55"/>
      <c r="CI97" s="51"/>
      <c r="CJ97" s="56"/>
      <c r="CK97" s="56"/>
      <c r="CL97" s="56"/>
      <c r="CM97" s="56"/>
      <c r="CN97" s="56"/>
      <c r="CO97" s="56"/>
      <c r="CP97" s="56"/>
      <c r="CQ97" s="56"/>
      <c r="CR97" s="56"/>
      <c r="CS97" s="56"/>
      <c r="CT97" s="56"/>
      <c r="CU97" s="56"/>
      <c r="CV97" s="56"/>
      <c r="CW97" s="56"/>
      <c r="CX97" s="56"/>
      <c r="CY97" s="56"/>
      <c r="CZ97" s="56"/>
      <c r="DA97" s="56"/>
      <c r="DB97" s="56"/>
      <c r="DC97" s="56"/>
      <c r="DD97" s="56"/>
      <c r="DE97" s="56"/>
      <c r="DF97" s="56"/>
      <c r="DG97" s="56"/>
      <c r="DH97" s="56"/>
      <c r="DI97" s="56"/>
      <c r="DJ97" s="55"/>
    </row>
    <row r="98" spans="1:117" ht="12.75" customHeight="1" thickBot="1" x14ac:dyDescent="0.3">
      <c r="A98" s="734"/>
      <c r="B98" s="735" t="s">
        <v>90</v>
      </c>
      <c r="C98" s="736"/>
      <c r="D98" s="737"/>
      <c r="E98" s="738" t="s">
        <v>108</v>
      </c>
      <c r="F98" s="739"/>
      <c r="G98" s="739"/>
      <c r="H98" s="739"/>
      <c r="I98" s="739"/>
      <c r="J98" s="739"/>
      <c r="K98" s="739"/>
      <c r="L98" s="739"/>
      <c r="M98" s="739"/>
      <c r="N98" s="739"/>
      <c r="O98" s="740"/>
      <c r="P98" s="741" t="s">
        <v>82</v>
      </c>
      <c r="Q98" s="742"/>
      <c r="R98" s="742"/>
      <c r="S98" s="742"/>
      <c r="T98" s="742"/>
      <c r="U98" s="742"/>
      <c r="V98" s="742"/>
      <c r="W98" s="742"/>
      <c r="X98" s="742"/>
      <c r="Y98" s="742"/>
      <c r="Z98" s="742"/>
      <c r="AA98" s="742"/>
      <c r="AB98" s="770" t="s">
        <v>458</v>
      </c>
      <c r="AC98" s="771"/>
      <c r="AD98" s="771"/>
      <c r="AE98" s="771"/>
      <c r="AF98" s="771"/>
      <c r="AG98" s="771"/>
      <c r="AH98" s="771"/>
      <c r="AI98" s="771"/>
      <c r="AJ98" s="771"/>
      <c r="AK98" s="771"/>
      <c r="AL98" s="771"/>
      <c r="AM98" s="771"/>
      <c r="AN98" s="771"/>
      <c r="AO98" s="771"/>
      <c r="AP98" s="771"/>
      <c r="AQ98" s="771"/>
      <c r="AR98" s="771"/>
      <c r="AS98" s="771"/>
      <c r="AT98" s="771"/>
      <c r="AU98" s="771"/>
      <c r="AV98" s="771"/>
      <c r="AW98" s="771"/>
      <c r="AX98" s="771"/>
      <c r="AY98" s="771"/>
      <c r="AZ98" s="771"/>
      <c r="BA98" s="771"/>
      <c r="BB98" s="771"/>
      <c r="BC98" s="771"/>
      <c r="BD98" s="771"/>
      <c r="BE98" s="771"/>
      <c r="BF98" s="772"/>
      <c r="BG98" s="750" t="s">
        <v>585</v>
      </c>
      <c r="BH98" s="751"/>
      <c r="BI98" s="751"/>
      <c r="BJ98" s="751"/>
      <c r="BK98" s="751"/>
      <c r="BL98" s="751"/>
      <c r="BM98" s="751"/>
      <c r="BN98" s="751"/>
      <c r="BO98" s="751"/>
      <c r="BP98" s="751"/>
      <c r="BQ98" s="751"/>
      <c r="BR98" s="751"/>
      <c r="BS98" s="751"/>
      <c r="BT98" s="751"/>
      <c r="BU98" s="751"/>
      <c r="BV98" s="751"/>
      <c r="BW98" s="751"/>
      <c r="BX98" s="751"/>
      <c r="BY98" s="751"/>
      <c r="BZ98" s="751"/>
      <c r="CA98" s="751"/>
      <c r="CB98" s="751"/>
      <c r="CC98" s="751"/>
      <c r="CD98" s="751"/>
      <c r="CE98" s="751"/>
      <c r="CF98" s="751"/>
      <c r="CG98" s="751"/>
      <c r="CH98" s="751"/>
      <c r="CI98" s="783" t="s">
        <v>892</v>
      </c>
      <c r="CJ98" s="784"/>
      <c r="CK98" s="784"/>
      <c r="CL98" s="784"/>
      <c r="CM98" s="784"/>
      <c r="CN98" s="784"/>
      <c r="CO98" s="784"/>
      <c r="CP98" s="784"/>
      <c r="CQ98" s="784"/>
      <c r="CR98" s="784"/>
      <c r="CS98" s="784"/>
      <c r="CT98" s="784"/>
      <c r="CU98" s="784"/>
      <c r="CV98" s="784"/>
      <c r="CW98" s="784"/>
      <c r="CX98" s="784"/>
      <c r="CY98" s="784"/>
      <c r="CZ98" s="784"/>
      <c r="DA98" s="784"/>
      <c r="DB98" s="784"/>
      <c r="DC98" s="784"/>
      <c r="DD98" s="784"/>
      <c r="DE98" s="784"/>
      <c r="DF98" s="784"/>
      <c r="DG98" s="784"/>
      <c r="DH98" s="784"/>
      <c r="DI98" s="784"/>
      <c r="DJ98" s="785"/>
    </row>
    <row r="99" spans="1:117" ht="15" customHeight="1" x14ac:dyDescent="0.25">
      <c r="A99" s="734"/>
      <c r="B99" s="4"/>
      <c r="O99" s="3"/>
      <c r="AB99" s="47"/>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3"/>
      <c r="BD99" s="283"/>
      <c r="BE99" s="283"/>
      <c r="BF99" s="46"/>
      <c r="BG99" s="47"/>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3"/>
      <c r="CI99" s="47"/>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3"/>
      <c r="DK99" s="283"/>
      <c r="DL99" s="283"/>
      <c r="DM99" s="46"/>
    </row>
    <row r="100" spans="1:117" ht="15" customHeight="1" thickBot="1" x14ac:dyDescent="0.3">
      <c r="A100" s="734"/>
      <c r="B100" s="4"/>
      <c r="O100" s="3"/>
      <c r="Q100" s="19" t="s">
        <v>107</v>
      </c>
      <c r="AB100" s="30"/>
      <c r="AC100" s="17"/>
      <c r="AD100" s="29"/>
      <c r="AE100" s="45"/>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84"/>
      <c r="BD100" s="284"/>
      <c r="BE100" s="284"/>
      <c r="BF100" s="26"/>
      <c r="BG100" s="30"/>
      <c r="BH100" s="17"/>
      <c r="BI100" s="29"/>
      <c r="BJ100" s="45"/>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39"/>
      <c r="CI100" s="30"/>
      <c r="CJ100" s="17"/>
      <c r="CK100" s="29"/>
      <c r="CL100" s="45"/>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84"/>
      <c r="DK100" s="284"/>
      <c r="DL100" s="284"/>
      <c r="DM100" s="26"/>
    </row>
    <row r="101" spans="1:117" ht="15.6" customHeight="1" thickTop="1" thickBot="1" x14ac:dyDescent="0.3">
      <c r="A101" s="734"/>
      <c r="B101" s="4"/>
      <c r="O101" s="3"/>
      <c r="R101" s="1" t="s">
        <v>106</v>
      </c>
      <c r="AB101" s="30"/>
      <c r="AC101" s="34" t="s">
        <v>79</v>
      </c>
      <c r="AD101" s="45"/>
      <c r="AE101" s="44"/>
      <c r="AF101" s="43"/>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283"/>
      <c r="BD101" s="283"/>
      <c r="BE101" s="283"/>
      <c r="BF101" s="26"/>
      <c r="BG101" s="30"/>
      <c r="BH101" s="34" t="s">
        <v>79</v>
      </c>
      <c r="BI101" s="45"/>
      <c r="BJ101" s="44"/>
      <c r="BK101" s="43"/>
      <c r="BL101" s="42"/>
      <c r="BM101" s="42"/>
      <c r="BN101" s="42"/>
      <c r="BO101" s="42"/>
      <c r="BP101" s="42"/>
      <c r="BQ101" s="42"/>
      <c r="BR101" s="42"/>
      <c r="BS101" s="42"/>
      <c r="BT101" s="42"/>
      <c r="BU101" s="42"/>
      <c r="BV101" s="42"/>
      <c r="BW101" s="42"/>
      <c r="BX101" s="42"/>
      <c r="BY101" s="42"/>
      <c r="BZ101" s="42"/>
      <c r="CA101" s="42"/>
      <c r="CB101" s="42"/>
      <c r="CC101" s="42"/>
      <c r="CD101" s="42"/>
      <c r="CE101" s="42"/>
      <c r="CF101" s="42"/>
      <c r="CG101" s="42"/>
      <c r="CH101" s="39"/>
      <c r="CI101" s="30"/>
      <c r="CJ101" s="34" t="s">
        <v>79</v>
      </c>
      <c r="CK101" s="45"/>
      <c r="CL101" s="44"/>
      <c r="CM101" s="43"/>
      <c r="CN101" s="42"/>
      <c r="CO101" s="42"/>
      <c r="CP101" s="42"/>
      <c r="CQ101" s="42"/>
      <c r="CR101" s="42"/>
      <c r="CS101" s="42"/>
      <c r="CT101" s="42"/>
      <c r="CU101" s="42"/>
      <c r="CV101" s="42"/>
      <c r="CW101" s="42"/>
      <c r="CX101" s="42"/>
      <c r="CY101" s="42"/>
      <c r="CZ101" s="42"/>
      <c r="DA101" s="42"/>
      <c r="DB101" s="42"/>
      <c r="DC101" s="42"/>
      <c r="DD101" s="42"/>
      <c r="DE101" s="42"/>
      <c r="DF101" s="42"/>
      <c r="DG101" s="42"/>
      <c r="DH101" s="42"/>
      <c r="DI101" s="42"/>
      <c r="DJ101" s="283"/>
      <c r="DK101" s="283"/>
      <c r="DL101" s="283"/>
      <c r="DM101" s="26"/>
    </row>
    <row r="102" spans="1:117" ht="15" customHeight="1" thickTop="1" x14ac:dyDescent="0.25">
      <c r="A102" s="734"/>
      <c r="B102" s="4"/>
      <c r="O102" s="3"/>
      <c r="P102" s="19"/>
      <c r="AB102" s="30"/>
      <c r="AC102" s="29"/>
      <c r="AD102" s="29"/>
      <c r="AE102" s="28"/>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39"/>
      <c r="BD102" s="39"/>
      <c r="BE102" s="39"/>
      <c r="BF102" s="26"/>
      <c r="BG102" s="30"/>
      <c r="BH102" s="29"/>
      <c r="BI102" s="29"/>
      <c r="BJ102" s="28"/>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29"/>
      <c r="CH102" s="39"/>
      <c r="CI102" s="30"/>
      <c r="CJ102" s="29"/>
      <c r="CK102" s="29"/>
      <c r="CL102" s="28"/>
      <c r="CM102" s="29"/>
      <c r="CN102" s="29"/>
      <c r="CO102" s="29"/>
      <c r="CP102" s="29"/>
      <c r="CQ102" s="29"/>
      <c r="CR102" s="29"/>
      <c r="CS102" s="29"/>
      <c r="CT102" s="29"/>
      <c r="CU102" s="29"/>
      <c r="CV102" s="29"/>
      <c r="CW102" s="29"/>
      <c r="CX102" s="29"/>
      <c r="CY102" s="29"/>
      <c r="CZ102" s="29"/>
      <c r="DA102" s="29"/>
      <c r="DB102" s="29"/>
      <c r="DC102" s="29"/>
      <c r="DD102" s="29"/>
      <c r="DE102" s="29"/>
      <c r="DF102" s="29"/>
      <c r="DG102" s="29"/>
      <c r="DH102" s="29"/>
      <c r="DI102" s="29"/>
      <c r="DJ102" s="39"/>
      <c r="DK102" s="39"/>
      <c r="DL102" s="39"/>
      <c r="DM102" s="26"/>
    </row>
    <row r="103" spans="1:117" ht="14.4" customHeight="1" x14ac:dyDescent="0.25">
      <c r="A103" s="734"/>
      <c r="B103" s="4"/>
      <c r="O103" s="3"/>
      <c r="Q103" s="19" t="s">
        <v>105</v>
      </c>
      <c r="S103" s="54"/>
      <c r="AB103" s="30"/>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281"/>
      <c r="BD103" s="281"/>
      <c r="BE103" s="281"/>
      <c r="BF103" s="26"/>
      <c r="BG103" s="30"/>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39"/>
      <c r="CI103" s="30"/>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281"/>
      <c r="DK103" s="281"/>
      <c r="DL103" s="281"/>
      <c r="DM103" s="26"/>
    </row>
    <row r="104" spans="1:117" ht="14.4" customHeight="1" thickBot="1" x14ac:dyDescent="0.3">
      <c r="A104" s="734"/>
      <c r="B104" s="4"/>
      <c r="O104" s="3"/>
      <c r="R104" s="1" t="s">
        <v>104</v>
      </c>
      <c r="S104" s="54"/>
      <c r="AB104" s="30"/>
      <c r="AC104" s="29"/>
      <c r="AD104" s="29"/>
      <c r="AE104" s="29"/>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84"/>
      <c r="BD104" s="284"/>
      <c r="BE104" s="284"/>
      <c r="BF104" s="26"/>
      <c r="BG104" s="30"/>
      <c r="BH104" s="29"/>
      <c r="BI104" s="29"/>
      <c r="BJ104" s="29"/>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39"/>
      <c r="CI104" s="30"/>
      <c r="CJ104" s="29"/>
      <c r="CK104" s="29"/>
      <c r="CL104" s="29"/>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84"/>
      <c r="DK104" s="284"/>
      <c r="DL104" s="284"/>
      <c r="DM104" s="26"/>
    </row>
    <row r="105" spans="1:117" ht="14.4" customHeight="1" thickBot="1" x14ac:dyDescent="0.3">
      <c r="A105" s="734"/>
      <c r="B105" s="4"/>
      <c r="O105" s="3"/>
      <c r="R105" s="1" t="s">
        <v>103</v>
      </c>
      <c r="S105" s="54"/>
      <c r="AB105" s="30"/>
      <c r="AC105" s="34" t="s">
        <v>75</v>
      </c>
      <c r="AD105" s="29"/>
      <c r="AE105" s="39"/>
      <c r="AF105" s="754" t="s">
        <v>74</v>
      </c>
      <c r="AG105" s="754"/>
      <c r="AH105" s="755" t="s">
        <v>73</v>
      </c>
      <c r="AI105" s="755"/>
      <c r="AJ105" s="755"/>
      <c r="AK105" s="755"/>
      <c r="AL105" s="755"/>
      <c r="AM105" s="755"/>
      <c r="AN105" s="755"/>
      <c r="AO105" s="755"/>
      <c r="AP105" s="755"/>
      <c r="AQ105" s="755"/>
      <c r="AR105" s="755"/>
      <c r="AS105" s="755"/>
      <c r="AT105" s="755"/>
      <c r="AU105" s="755"/>
      <c r="AV105" s="755"/>
      <c r="AW105" s="755"/>
      <c r="AX105" s="755"/>
      <c r="AY105" s="755"/>
      <c r="AZ105" s="755"/>
      <c r="BA105" s="755"/>
      <c r="BB105" s="755"/>
      <c r="BC105" s="285"/>
      <c r="BD105" s="285"/>
      <c r="BE105" s="285"/>
      <c r="BF105" s="38"/>
      <c r="BG105" s="30"/>
      <c r="BH105" s="34" t="s">
        <v>75</v>
      </c>
      <c r="BI105" s="29"/>
      <c r="BJ105" s="39"/>
      <c r="BK105" s="747" t="s">
        <v>74</v>
      </c>
      <c r="BL105" s="747"/>
      <c r="BM105" s="753" t="s">
        <v>73</v>
      </c>
      <c r="BN105" s="753"/>
      <c r="BO105" s="753"/>
      <c r="BP105" s="753"/>
      <c r="BQ105" s="753"/>
      <c r="BR105" s="753"/>
      <c r="BS105" s="753"/>
      <c r="BT105" s="753"/>
      <c r="BU105" s="753"/>
      <c r="BV105" s="753"/>
      <c r="BW105" s="753"/>
      <c r="BX105" s="753"/>
      <c r="BY105" s="753"/>
      <c r="BZ105" s="753"/>
      <c r="CA105" s="753"/>
      <c r="CB105" s="753"/>
      <c r="CC105" s="753"/>
      <c r="CD105" s="753"/>
      <c r="CE105" s="753"/>
      <c r="CF105" s="753"/>
      <c r="CG105" s="753"/>
      <c r="CH105" s="315"/>
      <c r="CI105" s="30"/>
      <c r="CJ105" s="34" t="s">
        <v>75</v>
      </c>
      <c r="CK105" s="29"/>
      <c r="CL105" s="39"/>
      <c r="CM105" s="786" t="s">
        <v>74</v>
      </c>
      <c r="CN105" s="787"/>
      <c r="CO105" s="788" t="s">
        <v>73</v>
      </c>
      <c r="CP105" s="788"/>
      <c r="CQ105" s="788"/>
      <c r="CR105" s="788"/>
      <c r="CS105" s="788"/>
      <c r="CT105" s="788"/>
      <c r="CU105" s="788"/>
      <c r="CV105" s="788"/>
      <c r="CW105" s="788"/>
      <c r="CX105" s="788"/>
      <c r="CY105" s="788"/>
      <c r="CZ105" s="788"/>
      <c r="DA105" s="788"/>
      <c r="DB105" s="788"/>
      <c r="DC105" s="788"/>
      <c r="DD105" s="788"/>
      <c r="DE105" s="788"/>
      <c r="DF105" s="788"/>
      <c r="DG105" s="788"/>
      <c r="DH105" s="788"/>
      <c r="DI105" s="789"/>
      <c r="DJ105" s="285"/>
      <c r="DK105" s="285"/>
      <c r="DL105" s="285"/>
      <c r="DM105" s="38"/>
    </row>
    <row r="106" spans="1:117" ht="14.4" customHeight="1" x14ac:dyDescent="0.25">
      <c r="A106" s="734"/>
      <c r="B106" s="4"/>
      <c r="O106" s="3"/>
      <c r="P106" s="19"/>
      <c r="R106" s="1" t="s">
        <v>102</v>
      </c>
      <c r="S106" s="54"/>
      <c r="AB106" s="30"/>
      <c r="AC106" s="29"/>
      <c r="AD106" s="29"/>
      <c r="AE106" s="29"/>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3"/>
      <c r="BD106" s="283"/>
      <c r="BE106" s="283"/>
      <c r="BF106" s="26"/>
      <c r="BG106" s="30"/>
      <c r="BH106" s="29"/>
      <c r="BI106" s="29"/>
      <c r="BJ106" s="29"/>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39"/>
      <c r="CI106" s="30"/>
      <c r="CJ106" s="29"/>
      <c r="CK106" s="29"/>
      <c r="CL106" s="29"/>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3"/>
      <c r="DK106" s="283"/>
      <c r="DL106" s="283"/>
      <c r="DM106" s="26"/>
    </row>
    <row r="107" spans="1:117" ht="14.4" customHeight="1" x14ac:dyDescent="0.25">
      <c r="A107" s="734"/>
      <c r="B107" s="4"/>
      <c r="O107" s="3"/>
      <c r="P107" s="19"/>
      <c r="R107" s="1" t="s">
        <v>101</v>
      </c>
      <c r="S107" s="54"/>
      <c r="AB107" s="30"/>
      <c r="AC107" s="17"/>
      <c r="AD107" s="29"/>
      <c r="AE107" s="29"/>
      <c r="AF107" s="29"/>
      <c r="AG107" s="29"/>
      <c r="AH107" s="29"/>
      <c r="AI107" s="29"/>
      <c r="AJ107" s="29"/>
      <c r="AK107" s="29"/>
      <c r="AL107" s="29"/>
      <c r="AM107" s="37"/>
      <c r="AN107" s="29"/>
      <c r="AO107" s="29"/>
      <c r="AP107" s="29"/>
      <c r="AQ107" s="17"/>
      <c r="AR107" s="29"/>
      <c r="AS107" s="29"/>
      <c r="AT107" s="29"/>
      <c r="AU107" s="29"/>
      <c r="AV107" s="29"/>
      <c r="AW107" s="29"/>
      <c r="AX107" s="29"/>
      <c r="AY107" s="29"/>
      <c r="AZ107" s="29"/>
      <c r="BA107" s="29"/>
      <c r="BB107" s="29"/>
      <c r="BC107" s="39"/>
      <c r="BD107" s="39"/>
      <c r="BE107" s="39"/>
      <c r="BF107" s="26"/>
      <c r="BG107" s="30"/>
      <c r="BH107" s="17"/>
      <c r="BI107" s="29"/>
      <c r="BJ107" s="29"/>
      <c r="BK107" s="29"/>
      <c r="BL107" s="29"/>
      <c r="BM107" s="29"/>
      <c r="BN107" s="29"/>
      <c r="BO107" s="29"/>
      <c r="BP107" s="29"/>
      <c r="BQ107" s="29"/>
      <c r="BR107" s="37"/>
      <c r="BS107" s="29"/>
      <c r="BT107" s="29"/>
      <c r="BU107" s="29"/>
      <c r="BV107" s="17"/>
      <c r="BW107" s="29"/>
      <c r="BX107" s="29"/>
      <c r="BY107" s="29"/>
      <c r="BZ107" s="29"/>
      <c r="CA107" s="29"/>
      <c r="CB107" s="29"/>
      <c r="CC107" s="29"/>
      <c r="CD107" s="29"/>
      <c r="CE107" s="29"/>
      <c r="CF107" s="29"/>
      <c r="CG107" s="29"/>
      <c r="CH107" s="39"/>
      <c r="CI107" s="30"/>
      <c r="CJ107" s="17"/>
      <c r="CK107" s="29"/>
      <c r="CL107" s="29"/>
      <c r="CM107" s="29"/>
      <c r="CN107" s="29"/>
      <c r="CO107" s="29"/>
      <c r="CP107" s="29"/>
      <c r="CQ107" s="29"/>
      <c r="CR107" s="29"/>
      <c r="CS107" s="29"/>
      <c r="CT107" s="37"/>
      <c r="CU107" s="29"/>
      <c r="CV107" s="29"/>
      <c r="CW107" s="29"/>
      <c r="CX107" s="17"/>
      <c r="CY107" s="29"/>
      <c r="CZ107" s="29"/>
      <c r="DA107" s="29"/>
      <c r="DB107" s="29"/>
      <c r="DC107" s="29"/>
      <c r="DD107" s="29"/>
      <c r="DE107" s="29"/>
      <c r="DF107" s="29"/>
      <c r="DG107" s="29"/>
      <c r="DH107" s="29"/>
      <c r="DI107" s="29"/>
      <c r="DJ107" s="39"/>
      <c r="DK107" s="39"/>
      <c r="DL107" s="39"/>
      <c r="DM107" s="26"/>
    </row>
    <row r="108" spans="1:117" ht="14.4" customHeight="1" x14ac:dyDescent="0.25">
      <c r="A108" s="734"/>
      <c r="B108" s="4"/>
      <c r="O108" s="3"/>
      <c r="P108" s="19"/>
      <c r="S108" s="54"/>
      <c r="AB108" s="30"/>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39"/>
      <c r="BD108" s="39"/>
      <c r="BE108" s="39"/>
      <c r="BF108" s="26"/>
      <c r="BG108" s="30"/>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39"/>
      <c r="CI108" s="30"/>
      <c r="CJ108" s="29"/>
      <c r="CK108" s="29"/>
      <c r="CL108" s="29"/>
      <c r="CM108" s="29"/>
      <c r="CN108" s="29"/>
      <c r="CO108" s="29"/>
      <c r="CP108" s="29"/>
      <c r="CQ108" s="29"/>
      <c r="CR108" s="29"/>
      <c r="CS108" s="29"/>
      <c r="CT108" s="29"/>
      <c r="CU108" s="29"/>
      <c r="CV108" s="29"/>
      <c r="CW108" s="29"/>
      <c r="CX108" s="29"/>
      <c r="CY108" s="29"/>
      <c r="CZ108" s="29"/>
      <c r="DB108" s="29"/>
      <c r="DC108" s="29"/>
      <c r="DD108" s="29"/>
      <c r="DE108" s="29"/>
      <c r="DF108" s="29"/>
      <c r="DG108" s="29"/>
      <c r="DH108" s="29"/>
      <c r="DI108" s="29"/>
      <c r="DJ108" s="39"/>
      <c r="DK108" s="39"/>
      <c r="DL108" s="39"/>
      <c r="DM108" s="26"/>
    </row>
    <row r="109" spans="1:117" ht="14.4" customHeight="1" x14ac:dyDescent="0.25">
      <c r="A109" s="734"/>
      <c r="B109" s="4"/>
      <c r="O109" s="3"/>
      <c r="P109" s="19"/>
      <c r="Q109" s="19" t="s">
        <v>100</v>
      </c>
      <c r="S109" s="54"/>
      <c r="AB109" s="30"/>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39"/>
      <c r="BD109" s="39"/>
      <c r="BE109" s="39"/>
      <c r="BF109" s="26"/>
      <c r="BG109" s="30"/>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39"/>
      <c r="CI109" s="30"/>
      <c r="CJ109" s="29"/>
      <c r="CK109" s="29"/>
      <c r="CL109" s="29"/>
      <c r="CM109" s="29"/>
      <c r="CN109" s="29"/>
      <c r="CO109" s="29"/>
      <c r="CP109" s="29"/>
      <c r="CQ109" s="29"/>
      <c r="CR109" s="29"/>
      <c r="CS109" s="29"/>
      <c r="CT109" s="29"/>
      <c r="CU109" s="29"/>
      <c r="CV109" s="29"/>
      <c r="CW109" s="29"/>
      <c r="CX109" s="29"/>
      <c r="CY109" s="29"/>
      <c r="CZ109" s="29"/>
      <c r="DA109" s="29"/>
      <c r="DB109" s="29"/>
      <c r="DC109" s="29"/>
      <c r="DD109" s="29"/>
      <c r="DE109" s="29"/>
      <c r="DF109" s="29"/>
      <c r="DG109" s="29"/>
      <c r="DH109" s="29"/>
      <c r="DI109" s="29"/>
      <c r="DJ109" s="39"/>
      <c r="DK109" s="39"/>
      <c r="DL109" s="39"/>
      <c r="DM109" s="26"/>
    </row>
    <row r="110" spans="1:117" ht="15" customHeight="1" thickBot="1" x14ac:dyDescent="0.3">
      <c r="A110" s="734"/>
      <c r="B110" s="4"/>
      <c r="O110" s="3"/>
      <c r="P110" s="19"/>
      <c r="R110" s="1" t="s">
        <v>99</v>
      </c>
      <c r="S110" s="54"/>
      <c r="AB110" s="30"/>
      <c r="AC110" s="34" t="s">
        <v>66</v>
      </c>
      <c r="AD110" s="29"/>
      <c r="AE110" s="29"/>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284"/>
      <c r="BD110" s="284"/>
      <c r="BE110" s="284"/>
      <c r="BF110" s="26"/>
      <c r="BG110" s="30"/>
      <c r="BH110" s="34" t="s">
        <v>66</v>
      </c>
      <c r="BI110" s="29"/>
      <c r="BJ110" s="29"/>
      <c r="BK110" s="32"/>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9"/>
      <c r="CI110" s="30"/>
      <c r="CJ110" s="34" t="s">
        <v>66</v>
      </c>
      <c r="CK110" s="29"/>
      <c r="CL110" s="29"/>
      <c r="CM110" s="32"/>
      <c r="CN110" s="32"/>
      <c r="CO110" s="32"/>
      <c r="CP110" s="32"/>
      <c r="CQ110" s="32"/>
      <c r="CR110" s="32"/>
      <c r="CS110" s="32"/>
      <c r="CT110" s="32"/>
      <c r="CU110" s="32"/>
      <c r="CV110" s="32"/>
      <c r="CW110" s="32"/>
      <c r="CX110" s="32"/>
      <c r="CY110" s="32"/>
      <c r="CZ110" s="32"/>
      <c r="DA110" s="32"/>
      <c r="DB110" s="32"/>
      <c r="DC110" s="32"/>
      <c r="DD110" s="32"/>
      <c r="DE110" s="32"/>
      <c r="DF110" s="32"/>
      <c r="DG110" s="32"/>
      <c r="DH110" s="32"/>
      <c r="DI110" s="32"/>
      <c r="DJ110" s="284"/>
      <c r="DK110" s="284"/>
      <c r="DL110" s="284"/>
      <c r="DM110" s="26"/>
    </row>
    <row r="111" spans="1:117" ht="15" customHeight="1" thickTop="1" x14ac:dyDescent="0.25">
      <c r="A111" s="734"/>
      <c r="B111" s="4"/>
      <c r="O111" s="3"/>
      <c r="P111" s="19"/>
      <c r="S111" s="54"/>
      <c r="AB111" s="30"/>
      <c r="AC111" s="29"/>
      <c r="AD111" s="29"/>
      <c r="AE111" s="29"/>
      <c r="AF111" s="28"/>
      <c r="AG111" s="28"/>
      <c r="AH111" s="28"/>
      <c r="AI111" s="28"/>
      <c r="AJ111" s="28"/>
      <c r="AK111" s="36"/>
      <c r="AL111" s="28"/>
      <c r="AM111" s="28"/>
      <c r="AN111" s="28"/>
      <c r="AO111" s="20"/>
      <c r="AP111" s="35"/>
      <c r="AQ111" s="28"/>
      <c r="AR111" s="28"/>
      <c r="AS111" s="28"/>
      <c r="AT111" s="20"/>
      <c r="AU111" s="28"/>
      <c r="AV111" s="28"/>
      <c r="AW111" s="28"/>
      <c r="AX111" s="28"/>
      <c r="AY111" s="28"/>
      <c r="AZ111" s="28"/>
      <c r="BA111" s="28"/>
      <c r="BB111" s="28"/>
      <c r="BC111" s="283"/>
      <c r="BD111" s="283"/>
      <c r="BE111" s="283"/>
      <c r="BF111" s="26"/>
      <c r="BG111" s="30"/>
      <c r="BH111" s="29"/>
      <c r="BI111" s="29"/>
      <c r="BJ111" s="29"/>
      <c r="BK111" s="28"/>
      <c r="BL111" s="28"/>
      <c r="BM111" s="28"/>
      <c r="BN111" s="28"/>
      <c r="BO111" s="28"/>
      <c r="BP111" s="36"/>
      <c r="BQ111" s="28"/>
      <c r="BR111" s="28"/>
      <c r="BS111" s="28"/>
      <c r="BT111" s="20"/>
      <c r="BU111" s="35"/>
      <c r="BV111" s="28"/>
      <c r="BW111" s="28"/>
      <c r="BX111" s="28"/>
      <c r="BY111" s="20"/>
      <c r="BZ111" s="28"/>
      <c r="CA111" s="28"/>
      <c r="CB111" s="28"/>
      <c r="CC111" s="28"/>
      <c r="CD111" s="28"/>
      <c r="CE111" s="28"/>
      <c r="CF111" s="28"/>
      <c r="CG111" s="28"/>
      <c r="CH111" s="39"/>
      <c r="CI111" s="30"/>
      <c r="CJ111" s="29"/>
      <c r="CK111" s="29"/>
      <c r="CL111" s="29"/>
      <c r="CM111" s="28"/>
      <c r="CN111" s="28"/>
      <c r="CO111" s="28"/>
      <c r="CP111" s="28"/>
      <c r="CQ111" s="28"/>
      <c r="CR111" s="36"/>
      <c r="CS111" s="28"/>
      <c r="CT111" s="28"/>
      <c r="CU111" s="28"/>
      <c r="CV111" s="20"/>
      <c r="CW111" s="35"/>
      <c r="CX111" s="28"/>
      <c r="CY111" s="28"/>
      <c r="CZ111" s="28"/>
      <c r="DA111" s="20"/>
      <c r="DB111" s="28"/>
      <c r="DC111" s="28"/>
      <c r="DD111" s="28"/>
      <c r="DE111" s="28"/>
      <c r="DF111" s="28"/>
      <c r="DG111" s="28"/>
      <c r="DH111" s="28"/>
      <c r="DI111" s="28"/>
      <c r="DJ111" s="283"/>
      <c r="DK111" s="283"/>
      <c r="DL111" s="283"/>
      <c r="DM111" s="26"/>
    </row>
    <row r="112" spans="1:117" ht="14.4" customHeight="1" x14ac:dyDescent="0.25">
      <c r="A112" s="734"/>
      <c r="B112" s="4"/>
      <c r="O112" s="3"/>
      <c r="P112" s="19"/>
      <c r="S112" s="54"/>
      <c r="AB112" s="30"/>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39"/>
      <c r="BD112" s="39"/>
      <c r="BE112" s="39"/>
      <c r="BF112" s="26"/>
      <c r="BG112" s="30"/>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39"/>
      <c r="CI112" s="30"/>
      <c r="CJ112" s="29"/>
      <c r="CK112" s="29"/>
      <c r="CL112" s="29"/>
      <c r="CM112" s="29"/>
      <c r="CN112" s="29"/>
      <c r="CO112" s="29"/>
      <c r="CP112" s="29"/>
      <c r="CQ112" s="29"/>
      <c r="CR112" s="29"/>
      <c r="CS112" s="29"/>
      <c r="CT112" s="29"/>
      <c r="CU112" s="29"/>
      <c r="CV112" s="29"/>
      <c r="CW112" s="29"/>
      <c r="CX112" s="29"/>
      <c r="CY112" s="29"/>
      <c r="CZ112" s="29"/>
      <c r="DA112" s="29"/>
      <c r="DB112" s="29"/>
      <c r="DC112" s="29"/>
      <c r="DD112" s="29"/>
      <c r="DE112" s="29"/>
      <c r="DF112" s="29"/>
      <c r="DG112" s="29"/>
      <c r="DH112" s="29"/>
      <c r="DI112" s="29"/>
      <c r="DJ112" s="39"/>
      <c r="DK112" s="39"/>
      <c r="DL112" s="39"/>
      <c r="DM112" s="26"/>
    </row>
    <row r="113" spans="1:117" ht="15" customHeight="1" thickBot="1" x14ac:dyDescent="0.3">
      <c r="A113" s="734"/>
      <c r="B113" s="4"/>
      <c r="O113" s="3"/>
      <c r="P113" s="19"/>
      <c r="Q113" s="19" t="s">
        <v>98</v>
      </c>
      <c r="S113" s="54"/>
      <c r="AB113" s="30"/>
      <c r="AC113" s="34"/>
      <c r="AD113" s="29"/>
      <c r="AE113" s="29"/>
      <c r="AF113" s="32"/>
      <c r="AG113" s="32"/>
      <c r="AH113" s="32"/>
      <c r="AI113" s="31"/>
      <c r="AJ113" s="32"/>
      <c r="AK113" s="32"/>
      <c r="AL113" s="32"/>
      <c r="AM113" s="32"/>
      <c r="AN113" s="32"/>
      <c r="AO113" s="32"/>
      <c r="AP113" s="32"/>
      <c r="AQ113" s="32"/>
      <c r="AR113" s="32"/>
      <c r="AS113" s="32"/>
      <c r="AT113" s="32"/>
      <c r="AU113" s="32"/>
      <c r="AV113" s="32"/>
      <c r="AW113" s="32"/>
      <c r="AX113" s="32"/>
      <c r="AY113" s="32"/>
      <c r="AZ113" s="32"/>
      <c r="BA113" s="32"/>
      <c r="BB113" s="32"/>
      <c r="BC113" s="284"/>
      <c r="BD113" s="284"/>
      <c r="BE113" s="284"/>
      <c r="BF113" s="26"/>
      <c r="BG113" s="30"/>
      <c r="BH113" s="34" t="s">
        <v>85</v>
      </c>
      <c r="BI113" s="29"/>
      <c r="BJ113" s="29"/>
      <c r="BK113" s="24"/>
      <c r="BL113" s="24"/>
      <c r="BM113" s="24"/>
      <c r="BN113" s="59"/>
      <c r="BO113" s="24"/>
      <c r="BP113" s="24"/>
      <c r="BQ113" s="24"/>
      <c r="BR113" s="24"/>
      <c r="BS113" s="24"/>
      <c r="BT113" s="24"/>
      <c r="BU113" s="24"/>
      <c r="BV113" s="24"/>
      <c r="BW113" s="24"/>
      <c r="BX113" s="24"/>
      <c r="BY113" s="24"/>
      <c r="BZ113" s="24"/>
      <c r="CA113" s="24"/>
      <c r="CB113" s="24"/>
      <c r="CC113" s="24"/>
      <c r="CD113" s="24"/>
      <c r="CE113" s="24"/>
      <c r="CF113" s="24"/>
      <c r="CG113" s="24"/>
      <c r="CH113" s="39"/>
      <c r="CI113" s="30"/>
      <c r="CJ113" s="34"/>
      <c r="CK113" s="29"/>
      <c r="CL113" s="29"/>
      <c r="CM113" s="32"/>
      <c r="CN113" s="32"/>
      <c r="CO113" s="32"/>
      <c r="CP113" s="32"/>
      <c r="CQ113" s="32"/>
      <c r="CR113" s="32"/>
      <c r="CS113" s="31"/>
      <c r="CT113" s="32"/>
      <c r="CU113" s="32"/>
      <c r="CV113" s="32"/>
      <c r="CW113" s="32"/>
      <c r="CX113" s="32"/>
      <c r="CY113" s="32"/>
      <c r="CZ113" s="32"/>
      <c r="DA113" s="32"/>
      <c r="DB113" s="32"/>
      <c r="DC113" s="32"/>
      <c r="DD113" s="32"/>
      <c r="DE113" s="32"/>
      <c r="DF113" s="32"/>
      <c r="DG113" s="32"/>
      <c r="DH113" s="32"/>
      <c r="DI113" s="32"/>
      <c r="DJ113" s="284"/>
      <c r="DK113" s="284"/>
      <c r="DL113" s="284"/>
      <c r="DM113" s="26"/>
    </row>
    <row r="114" spans="1:117" ht="15" customHeight="1" thickTop="1" x14ac:dyDescent="0.25">
      <c r="A114" s="734"/>
      <c r="B114" s="4"/>
      <c r="O114" s="3"/>
      <c r="P114" s="19"/>
      <c r="R114" s="1" t="s">
        <v>97</v>
      </c>
      <c r="AB114" s="30"/>
      <c r="AC114" s="29"/>
      <c r="AD114" s="29"/>
      <c r="AE114" s="29"/>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3"/>
      <c r="BD114" s="283"/>
      <c r="BE114" s="283"/>
      <c r="BF114" s="26"/>
      <c r="BG114" s="30"/>
      <c r="BH114" s="29"/>
      <c r="BI114" s="29"/>
      <c r="BJ114" s="29"/>
      <c r="BK114" s="27"/>
      <c r="BL114" s="27"/>
      <c r="BM114" s="27"/>
      <c r="BN114" s="28"/>
      <c r="BO114" s="27"/>
      <c r="BP114" s="27"/>
      <c r="BQ114" s="27"/>
      <c r="BR114" s="27"/>
      <c r="BS114" s="27"/>
      <c r="BT114" s="27"/>
      <c r="BU114" s="27"/>
      <c r="BV114" s="27"/>
      <c r="BW114" s="27"/>
      <c r="BX114" s="27"/>
      <c r="BY114" s="27"/>
      <c r="BZ114" s="27"/>
      <c r="CA114" s="27"/>
      <c r="CB114" s="27"/>
      <c r="CC114" s="27"/>
      <c r="CD114" s="27"/>
      <c r="CE114" s="27"/>
      <c r="CF114" s="27"/>
      <c r="CG114" s="27"/>
      <c r="CH114" s="39"/>
      <c r="CI114" s="30"/>
      <c r="CJ114" s="29"/>
      <c r="CK114" s="29"/>
      <c r="CL114" s="29"/>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3"/>
      <c r="DK114" s="283"/>
      <c r="DL114" s="283"/>
      <c r="DM114" s="26"/>
    </row>
    <row r="115" spans="1:117" ht="14.4" customHeight="1" x14ac:dyDescent="0.25">
      <c r="A115" s="734"/>
      <c r="B115" s="4"/>
      <c r="O115" s="3"/>
      <c r="P115" s="19"/>
      <c r="R115" s="1" t="s">
        <v>96</v>
      </c>
      <c r="AB115" s="30"/>
      <c r="AC115" s="17"/>
      <c r="AD115" s="17"/>
      <c r="AE115" s="17"/>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39"/>
      <c r="BD115" s="39"/>
      <c r="BE115" s="39"/>
      <c r="BF115" s="26"/>
      <c r="BG115" s="30"/>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39"/>
      <c r="CI115" s="30"/>
      <c r="CJ115" s="17"/>
      <c r="CK115" s="17"/>
      <c r="CL115" s="17"/>
      <c r="CM115" s="29"/>
      <c r="CN115" s="29"/>
      <c r="CO115" s="29"/>
      <c r="CP115" s="29"/>
      <c r="CQ115" s="29"/>
      <c r="CR115" s="29"/>
      <c r="CS115" s="29"/>
      <c r="CT115" s="29"/>
      <c r="CU115" s="29"/>
      <c r="CV115" s="29"/>
      <c r="CW115" s="29"/>
      <c r="CX115" s="29"/>
      <c r="CY115" s="29"/>
      <c r="CZ115" s="29"/>
      <c r="DA115" s="29"/>
      <c r="DB115" s="29"/>
      <c r="DC115" s="29"/>
      <c r="DD115" s="29"/>
      <c r="DE115" s="29"/>
      <c r="DF115" s="29"/>
      <c r="DG115" s="29"/>
      <c r="DH115" s="29"/>
      <c r="DI115" s="29"/>
      <c r="DJ115" s="39"/>
      <c r="DK115" s="39"/>
      <c r="DL115" s="39"/>
      <c r="DM115" s="26"/>
    </row>
    <row r="116" spans="1:117" ht="15" customHeight="1" thickBot="1" x14ac:dyDescent="0.3">
      <c r="A116" s="734"/>
      <c r="B116" s="4"/>
      <c r="O116" s="3"/>
      <c r="R116" s="1" t="s">
        <v>95</v>
      </c>
      <c r="AB116" s="30"/>
      <c r="AC116" s="17"/>
      <c r="AD116" s="17"/>
      <c r="AE116" s="17"/>
      <c r="AF116" s="32"/>
      <c r="AG116" s="32"/>
      <c r="AH116" s="32"/>
      <c r="AI116" s="31"/>
      <c r="AJ116" s="32"/>
      <c r="AK116" s="32"/>
      <c r="AL116" s="32"/>
      <c r="AM116" s="32"/>
      <c r="AN116" s="32"/>
      <c r="AO116" s="32"/>
      <c r="AP116" s="32"/>
      <c r="AQ116" s="32"/>
      <c r="AR116" s="32"/>
      <c r="AS116" s="32"/>
      <c r="AT116" s="32"/>
      <c r="AU116" s="32"/>
      <c r="AV116" s="32"/>
      <c r="AW116" s="32"/>
      <c r="AX116" s="32"/>
      <c r="AY116" s="32"/>
      <c r="AZ116" s="32"/>
      <c r="BA116" s="32"/>
      <c r="BB116" s="32"/>
      <c r="BC116" s="284"/>
      <c r="BD116" s="284"/>
      <c r="BE116" s="284"/>
      <c r="BF116" s="26"/>
      <c r="BG116" s="30"/>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39"/>
      <c r="CI116" s="30"/>
      <c r="CJ116" s="17"/>
      <c r="CK116" s="17"/>
      <c r="CL116" s="17"/>
      <c r="CM116" s="32"/>
      <c r="CN116" s="32"/>
      <c r="CO116" s="32"/>
      <c r="CP116" s="32"/>
      <c r="CQ116" s="32"/>
      <c r="CR116" s="32"/>
      <c r="CS116" s="31"/>
      <c r="CT116" s="32"/>
      <c r="CU116" s="32"/>
      <c r="CV116" s="32"/>
      <c r="CW116" s="32"/>
      <c r="CX116" s="32"/>
      <c r="CY116" s="32"/>
      <c r="CZ116" s="32"/>
      <c r="DA116" s="32"/>
      <c r="DB116" s="32"/>
      <c r="DC116" s="32"/>
      <c r="DD116" s="32"/>
      <c r="DE116" s="32"/>
      <c r="DF116" s="32"/>
      <c r="DG116" s="32"/>
      <c r="DH116" s="32"/>
      <c r="DI116" s="32"/>
      <c r="DJ116" s="284"/>
      <c r="DK116" s="284"/>
      <c r="DL116" s="284"/>
      <c r="DM116" s="26"/>
    </row>
    <row r="117" spans="1:117" ht="15.6" customHeight="1" thickTop="1" thickBot="1" x14ac:dyDescent="0.3">
      <c r="A117" s="734"/>
      <c r="B117" s="4"/>
      <c r="O117" s="3"/>
      <c r="R117" s="1" t="s">
        <v>94</v>
      </c>
      <c r="AB117" s="30"/>
      <c r="AC117" s="33"/>
      <c r="AD117" s="33"/>
      <c r="AE117" s="17"/>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3"/>
      <c r="BD117" s="283"/>
      <c r="BE117" s="283"/>
      <c r="BF117" s="26"/>
      <c r="BG117" s="30"/>
      <c r="BH117" s="33"/>
      <c r="BI117" s="33"/>
      <c r="BJ117" s="29"/>
      <c r="BK117" s="24"/>
      <c r="BL117" s="24"/>
      <c r="BM117" s="24"/>
      <c r="BN117" s="59"/>
      <c r="BO117" s="24"/>
      <c r="BP117" s="24"/>
      <c r="BQ117" s="24"/>
      <c r="BR117" s="24"/>
      <c r="BS117" s="24"/>
      <c r="BT117" s="24"/>
      <c r="BU117" s="24"/>
      <c r="BV117" s="24"/>
      <c r="BW117" s="24"/>
      <c r="BX117" s="24"/>
      <c r="BY117" s="24"/>
      <c r="BZ117" s="24"/>
      <c r="CA117" s="24"/>
      <c r="CB117" s="24"/>
      <c r="CC117" s="24"/>
      <c r="CD117" s="24"/>
      <c r="CE117" s="24"/>
      <c r="CF117" s="24"/>
      <c r="CG117" s="24"/>
      <c r="CH117" s="39"/>
      <c r="CI117" s="30"/>
      <c r="CJ117" s="33"/>
      <c r="CK117" s="33"/>
      <c r="CL117" s="17"/>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3"/>
      <c r="DK117" s="283"/>
      <c r="DL117" s="283"/>
      <c r="DM117" s="26"/>
    </row>
    <row r="118" spans="1:117" ht="15.6" customHeight="1" thickTop="1" x14ac:dyDescent="0.25">
      <c r="A118" s="734"/>
      <c r="B118" s="4"/>
      <c r="O118" s="3"/>
      <c r="R118" s="1" t="s">
        <v>93</v>
      </c>
      <c r="AB118" s="30"/>
      <c r="AC118" s="33"/>
      <c r="AD118" s="33"/>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281"/>
      <c r="BD118" s="281"/>
      <c r="BE118" s="281"/>
      <c r="BF118" s="26"/>
      <c r="BG118" s="30"/>
      <c r="BH118" s="33"/>
      <c r="BI118" s="33"/>
      <c r="BJ118" s="29"/>
      <c r="BK118" s="27"/>
      <c r="BL118" s="27"/>
      <c r="BM118" s="27"/>
      <c r="BN118" s="28"/>
      <c r="BO118" s="27"/>
      <c r="BP118" s="27"/>
      <c r="BQ118" s="27"/>
      <c r="BR118" s="27"/>
      <c r="BS118" s="27"/>
      <c r="BT118" s="27"/>
      <c r="BU118" s="27"/>
      <c r="BV118" s="27"/>
      <c r="BW118" s="27"/>
      <c r="BX118" s="27"/>
      <c r="BY118" s="27"/>
      <c r="BZ118" s="27"/>
      <c r="CA118" s="27"/>
      <c r="CB118" s="27"/>
      <c r="CC118" s="27"/>
      <c r="CD118" s="27"/>
      <c r="CE118" s="27"/>
      <c r="CF118" s="27"/>
      <c r="CG118" s="27"/>
      <c r="CH118" s="39"/>
      <c r="CI118" s="30"/>
      <c r="CJ118" s="33"/>
      <c r="CK118" s="33"/>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281"/>
      <c r="DK118" s="281"/>
      <c r="DL118" s="281"/>
      <c r="DM118" s="26"/>
    </row>
    <row r="119" spans="1:117" ht="12.75" customHeight="1" x14ac:dyDescent="0.25">
      <c r="A119" s="734"/>
      <c r="B119" s="41"/>
      <c r="C119" s="19"/>
      <c r="D119" s="19"/>
      <c r="E119" s="19"/>
      <c r="F119" s="19"/>
      <c r="G119" s="19"/>
      <c r="H119" s="19"/>
      <c r="I119" s="19"/>
      <c r="J119" s="19"/>
      <c r="K119" s="19"/>
      <c r="L119" s="19"/>
      <c r="M119" s="19"/>
      <c r="N119" s="19"/>
      <c r="O119" s="40"/>
      <c r="P119" s="19"/>
      <c r="R119" s="1" t="s">
        <v>92</v>
      </c>
      <c r="W119" s="19"/>
      <c r="X119" s="19"/>
      <c r="Y119" s="19"/>
      <c r="Z119" s="19"/>
      <c r="AA119" s="19"/>
      <c r="AB119" s="30"/>
      <c r="AC119" s="33"/>
      <c r="AD119" s="33"/>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281"/>
      <c r="BD119" s="281"/>
      <c r="BE119" s="281"/>
      <c r="BF119" s="26"/>
      <c r="BG119" s="30"/>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39"/>
      <c r="CI119" s="30"/>
      <c r="CJ119" s="33"/>
      <c r="CK119" s="33"/>
      <c r="CL119" s="17"/>
      <c r="CM119" s="17"/>
      <c r="CN119" s="17"/>
      <c r="CO119" s="17"/>
      <c r="CP119" s="17"/>
      <c r="CQ119" s="17"/>
      <c r="CR119" s="17"/>
      <c r="CS119" s="17"/>
      <c r="CT119" s="17"/>
      <c r="CU119" s="17"/>
      <c r="CV119" s="17"/>
      <c r="CW119" s="17"/>
      <c r="CX119" s="17"/>
      <c r="CY119" s="17"/>
      <c r="CZ119" s="17"/>
      <c r="DA119" s="17"/>
      <c r="DB119" s="17"/>
      <c r="DC119" s="17"/>
      <c r="DD119" s="17"/>
      <c r="DE119" s="17"/>
      <c r="DF119" s="17"/>
      <c r="DG119" s="17"/>
      <c r="DH119" s="17"/>
      <c r="DI119" s="17"/>
      <c r="DJ119" s="281"/>
      <c r="DK119" s="281"/>
      <c r="DL119" s="281"/>
      <c r="DM119" s="26"/>
    </row>
    <row r="120" spans="1:117" ht="15" customHeight="1" x14ac:dyDescent="0.25">
      <c r="A120" s="734"/>
      <c r="B120" s="4"/>
      <c r="O120" s="3"/>
      <c r="P120" s="19"/>
      <c r="R120" s="1" t="s">
        <v>91</v>
      </c>
      <c r="AB120" s="30"/>
      <c r="AC120" s="21"/>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281"/>
      <c r="BD120" s="281"/>
      <c r="BE120" s="281"/>
      <c r="BF120" s="26"/>
      <c r="BG120" s="30"/>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39"/>
      <c r="CI120" s="30"/>
      <c r="CJ120" s="21"/>
      <c r="CK120" s="17"/>
      <c r="CL120" s="17"/>
      <c r="CM120" s="17"/>
      <c r="CN120" s="17"/>
      <c r="CO120" s="17"/>
      <c r="CP120" s="17"/>
      <c r="CQ120" s="17"/>
      <c r="CR120" s="17"/>
      <c r="CS120" s="17"/>
      <c r="CT120" s="17"/>
      <c r="CU120" s="17"/>
      <c r="CV120" s="17"/>
      <c r="CW120" s="17"/>
      <c r="CX120" s="17"/>
      <c r="CY120" s="17"/>
      <c r="CZ120" s="17"/>
      <c r="DA120" s="17"/>
      <c r="DB120" s="17"/>
      <c r="DC120" s="17"/>
      <c r="DD120" s="17"/>
      <c r="DE120" s="17"/>
      <c r="DF120" s="17"/>
      <c r="DG120" s="17"/>
      <c r="DH120" s="17"/>
      <c r="DI120" s="17"/>
      <c r="DJ120" s="281"/>
      <c r="DK120" s="281"/>
      <c r="DL120" s="281"/>
      <c r="DM120" s="26"/>
    </row>
    <row r="121" spans="1:117" ht="15" customHeight="1" thickBot="1" x14ac:dyDescent="0.3">
      <c r="A121" s="734"/>
      <c r="B121" s="4"/>
      <c r="O121" s="3"/>
      <c r="AB121" s="30"/>
      <c r="AC121" s="21"/>
      <c r="AD121" s="17"/>
      <c r="AE121" s="29"/>
      <c r="AF121" s="24"/>
      <c r="AG121" s="24"/>
      <c r="AH121" s="24"/>
      <c r="AI121" s="31"/>
      <c r="AJ121" s="24"/>
      <c r="AK121" s="24"/>
      <c r="AL121" s="24"/>
      <c r="AM121" s="24"/>
      <c r="AN121" s="24"/>
      <c r="AO121" s="24"/>
      <c r="AP121" s="24"/>
      <c r="AQ121" s="24"/>
      <c r="AR121" s="24"/>
      <c r="AS121" s="24"/>
      <c r="AT121" s="24"/>
      <c r="AU121" s="24"/>
      <c r="AV121" s="24"/>
      <c r="AW121" s="24"/>
      <c r="AX121" s="24"/>
      <c r="AY121" s="24"/>
      <c r="AZ121" s="24"/>
      <c r="BA121" s="24"/>
      <c r="BB121" s="24"/>
      <c r="BC121" s="284"/>
      <c r="BD121" s="284"/>
      <c r="BE121" s="284"/>
      <c r="BF121" s="26"/>
      <c r="BG121" s="30"/>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39"/>
      <c r="CI121" s="30"/>
      <c r="CJ121" s="21"/>
      <c r="CK121" s="17"/>
      <c r="CL121" s="29"/>
      <c r="CM121" s="24"/>
      <c r="CN121" s="24"/>
      <c r="CO121" s="24"/>
      <c r="CP121" s="32"/>
      <c r="CQ121" s="24"/>
      <c r="CR121" s="24"/>
      <c r="CS121" s="31"/>
      <c r="CT121" s="24"/>
      <c r="CU121" s="24"/>
      <c r="CV121" s="24"/>
      <c r="CW121" s="24"/>
      <c r="CX121" s="24"/>
      <c r="CY121" s="24"/>
      <c r="CZ121" s="24"/>
      <c r="DA121" s="24"/>
      <c r="DB121" s="24"/>
      <c r="DC121" s="24"/>
      <c r="DD121" s="24"/>
      <c r="DE121" s="24"/>
      <c r="DF121" s="24"/>
      <c r="DG121" s="24"/>
      <c r="DH121" s="24"/>
      <c r="DI121" s="24"/>
      <c r="DJ121" s="284"/>
      <c r="DK121" s="284"/>
      <c r="DL121" s="284"/>
      <c r="DM121" s="26"/>
    </row>
    <row r="122" spans="1:117" ht="15" customHeight="1" thickTop="1" x14ac:dyDescent="0.25">
      <c r="A122" s="734"/>
      <c r="B122" s="4"/>
      <c r="O122" s="3"/>
      <c r="P122" s="19"/>
      <c r="AB122" s="30"/>
      <c r="AC122" s="21"/>
      <c r="AD122" s="17"/>
      <c r="AE122" s="29"/>
      <c r="AF122" s="27"/>
      <c r="AG122" s="27"/>
      <c r="AH122" s="27"/>
      <c r="AI122" s="28"/>
      <c r="AJ122" s="27"/>
      <c r="AK122" s="27"/>
      <c r="AL122" s="27"/>
      <c r="AM122" s="27"/>
      <c r="AN122" s="27"/>
      <c r="AO122" s="27"/>
      <c r="AP122" s="27"/>
      <c r="AQ122" s="27"/>
      <c r="AR122" s="27"/>
      <c r="AS122" s="27"/>
      <c r="AT122" s="27"/>
      <c r="AU122" s="27"/>
      <c r="AV122" s="27"/>
      <c r="AW122" s="27"/>
      <c r="AX122" s="27"/>
      <c r="AY122" s="27"/>
      <c r="AZ122" s="27"/>
      <c r="BA122" s="27"/>
      <c r="BB122" s="27"/>
      <c r="BC122" s="283"/>
      <c r="BD122" s="283"/>
      <c r="BE122" s="283"/>
      <c r="BF122" s="26"/>
      <c r="BG122" s="30"/>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39"/>
      <c r="CI122" s="30"/>
      <c r="CJ122" s="21"/>
      <c r="CK122" s="17"/>
      <c r="CL122" s="29"/>
      <c r="CM122" s="27"/>
      <c r="CN122" s="27"/>
      <c r="CO122" s="27"/>
      <c r="CP122" s="28"/>
      <c r="CQ122" s="27"/>
      <c r="CR122" s="27"/>
      <c r="CS122" s="28"/>
      <c r="CT122" s="27"/>
      <c r="CU122" s="27"/>
      <c r="CV122" s="27"/>
      <c r="CW122" s="27"/>
      <c r="CX122" s="27"/>
      <c r="CY122" s="27"/>
      <c r="CZ122" s="27"/>
      <c r="DA122" s="27"/>
      <c r="DB122" s="27"/>
      <c r="DC122" s="27"/>
      <c r="DD122" s="27"/>
      <c r="DE122" s="27"/>
      <c r="DF122" s="27"/>
      <c r="DG122" s="27"/>
      <c r="DH122" s="27"/>
      <c r="DI122" s="27"/>
      <c r="DJ122" s="283"/>
      <c r="DK122" s="283"/>
      <c r="DL122" s="283"/>
      <c r="DM122" s="26"/>
    </row>
    <row r="123" spans="1:117" ht="15" customHeight="1" thickBot="1" x14ac:dyDescent="0.3">
      <c r="A123" s="734"/>
      <c r="B123" s="4"/>
      <c r="O123" s="3"/>
      <c r="AB123" s="25"/>
      <c r="AC123" s="24"/>
      <c r="AD123" s="24"/>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282"/>
      <c r="BD123" s="282"/>
      <c r="BE123" s="282"/>
      <c r="BF123" s="23"/>
      <c r="BG123" s="30"/>
      <c r="BH123" s="21" t="s">
        <v>65</v>
      </c>
      <c r="BI123" s="17"/>
      <c r="BJ123" s="17"/>
      <c r="BK123" s="58"/>
      <c r="BL123" s="58"/>
      <c r="BM123" s="58"/>
      <c r="BN123" s="58"/>
      <c r="BO123" s="58"/>
      <c r="BP123" s="58"/>
      <c r="BQ123" s="58"/>
      <c r="BR123" s="58"/>
      <c r="BS123" s="58"/>
      <c r="BT123" s="58"/>
      <c r="BU123" s="58"/>
      <c r="BV123" s="58"/>
      <c r="BW123" s="58"/>
      <c r="BX123" s="58"/>
      <c r="BY123" s="58"/>
      <c r="BZ123" s="58"/>
      <c r="CA123" s="58"/>
      <c r="CB123" s="58"/>
      <c r="CC123" s="58"/>
      <c r="CD123" s="58"/>
      <c r="CE123" s="58"/>
      <c r="CF123" s="58"/>
      <c r="CG123" s="58"/>
      <c r="CH123" s="39"/>
      <c r="CI123" s="25"/>
      <c r="CJ123" s="24"/>
      <c r="CK123" s="24"/>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282"/>
      <c r="DK123" s="282"/>
      <c r="DL123" s="282"/>
      <c r="DM123" s="23"/>
    </row>
    <row r="124" spans="1:117" ht="15" customHeight="1" thickTop="1" x14ac:dyDescent="0.25">
      <c r="A124" s="734"/>
      <c r="B124" s="4"/>
      <c r="O124" s="3"/>
      <c r="AB124" s="18"/>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281"/>
      <c r="BD124" s="281"/>
      <c r="BE124" s="281"/>
      <c r="BF124" s="16"/>
      <c r="BG124" s="30"/>
      <c r="BH124" s="21"/>
      <c r="BI124" s="17"/>
      <c r="BJ124" s="17"/>
      <c r="BK124" s="57"/>
      <c r="BL124" s="57"/>
      <c r="BM124" s="57"/>
      <c r="BN124" s="57"/>
      <c r="BO124" s="57"/>
      <c r="BP124" s="57"/>
      <c r="BQ124" s="57"/>
      <c r="BR124" s="57"/>
      <c r="BS124" s="57"/>
      <c r="BT124" s="57"/>
      <c r="BU124" s="57"/>
      <c r="BV124" s="57"/>
      <c r="BW124" s="57"/>
      <c r="BX124" s="57"/>
      <c r="BY124" s="57"/>
      <c r="BZ124" s="57"/>
      <c r="CA124" s="57"/>
      <c r="CB124" s="57"/>
      <c r="CC124" s="57"/>
      <c r="CD124" s="57"/>
      <c r="CE124" s="57"/>
      <c r="CF124" s="57"/>
      <c r="CG124" s="57"/>
      <c r="CH124" s="39"/>
      <c r="CI124" s="18"/>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281"/>
      <c r="DK124" s="281"/>
      <c r="DL124" s="281"/>
      <c r="DM124" s="16"/>
    </row>
    <row r="125" spans="1:117" ht="15" customHeight="1" thickBot="1" x14ac:dyDescent="0.3">
      <c r="A125" s="734"/>
      <c r="B125" s="4"/>
      <c r="O125" s="3"/>
      <c r="AB125" s="18"/>
      <c r="AC125" s="21" t="s">
        <v>65</v>
      </c>
      <c r="AD125" s="17"/>
      <c r="AE125" s="17"/>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82"/>
      <c r="BD125" s="282"/>
      <c r="BE125" s="282"/>
      <c r="BF125" s="16"/>
      <c r="BG125" s="30"/>
      <c r="BH125" s="21"/>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39"/>
      <c r="CI125" s="18"/>
      <c r="CJ125" s="21" t="s">
        <v>65</v>
      </c>
      <c r="CK125" s="17"/>
      <c r="CL125" s="17"/>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82"/>
      <c r="DK125" s="282"/>
      <c r="DL125" s="282"/>
      <c r="DM125" s="16"/>
    </row>
    <row r="126" spans="1:117" ht="15" customHeight="1" thickTop="1" x14ac:dyDescent="0.25">
      <c r="A126" s="734"/>
      <c r="B126" s="4"/>
      <c r="O126" s="3"/>
      <c r="AB126" s="18"/>
      <c r="AC126" s="21"/>
      <c r="AD126" s="17"/>
      <c r="AE126" s="17"/>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86"/>
      <c r="BD126" s="286"/>
      <c r="BE126" s="286"/>
      <c r="BF126" s="16"/>
      <c r="BG126" s="30"/>
      <c r="BH126" s="21"/>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39"/>
      <c r="CI126" s="18"/>
      <c r="CJ126" s="21"/>
      <c r="CK126" s="17"/>
      <c r="CL126" s="17"/>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86"/>
      <c r="DK126" s="286"/>
      <c r="DL126" s="286"/>
      <c r="DM126" s="16"/>
    </row>
    <row r="127" spans="1:117" ht="14.4" customHeight="1" x14ac:dyDescent="0.25">
      <c r="A127" s="734"/>
      <c r="B127" s="4"/>
      <c r="O127" s="3"/>
      <c r="AB127" s="18"/>
      <c r="AC127" s="21"/>
      <c r="AD127" s="17"/>
      <c r="AE127" s="17"/>
      <c r="AF127" s="20"/>
      <c r="AG127" s="20"/>
      <c r="AH127" s="17"/>
      <c r="AI127" s="17"/>
      <c r="AJ127" s="17"/>
      <c r="AK127" s="17"/>
      <c r="AL127" s="17"/>
      <c r="AM127" s="17"/>
      <c r="AN127" s="20"/>
      <c r="AO127" s="20"/>
      <c r="AP127" s="20"/>
      <c r="AQ127" s="20"/>
      <c r="AR127" s="20"/>
      <c r="AS127" s="20"/>
      <c r="AT127" s="20"/>
      <c r="AU127" s="20"/>
      <c r="AV127" s="20"/>
      <c r="AW127" s="20"/>
      <c r="AX127" s="20"/>
      <c r="AY127" s="20"/>
      <c r="AZ127" s="20"/>
      <c r="BA127" s="20"/>
      <c r="BB127" s="20"/>
      <c r="BC127" s="286"/>
      <c r="BD127" s="286"/>
      <c r="BE127" s="286"/>
      <c r="BF127" s="16"/>
      <c r="BG127" s="30"/>
      <c r="BH127" s="21"/>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39"/>
      <c r="CI127" s="18"/>
      <c r="CJ127" s="21"/>
      <c r="CK127" s="17"/>
      <c r="CL127" s="17"/>
      <c r="CM127" s="20"/>
      <c r="CN127" s="20"/>
      <c r="CO127" s="17"/>
      <c r="CP127" s="17"/>
      <c r="CQ127" s="17"/>
      <c r="CR127" s="17"/>
      <c r="CS127" s="17"/>
      <c r="CT127" s="17"/>
      <c r="CU127" s="20"/>
      <c r="CV127" s="20"/>
      <c r="CW127" s="20"/>
      <c r="CX127" s="20"/>
      <c r="CY127" s="20"/>
      <c r="CZ127" s="20"/>
      <c r="DA127" s="20"/>
      <c r="DB127" s="20"/>
      <c r="DC127" s="20"/>
      <c r="DD127" s="20"/>
      <c r="DE127" s="20"/>
      <c r="DF127" s="20"/>
      <c r="DG127" s="20"/>
      <c r="DH127" s="20"/>
      <c r="DI127" s="20"/>
      <c r="DJ127" s="286"/>
      <c r="DK127" s="286"/>
      <c r="DL127" s="286"/>
      <c r="DM127" s="16"/>
    </row>
    <row r="128" spans="1:117" ht="14.4" customHeight="1" x14ac:dyDescent="0.25">
      <c r="A128" s="734"/>
      <c r="B128" s="4"/>
      <c r="O128" s="3"/>
      <c r="AB128" s="18"/>
      <c r="AC128" s="21"/>
      <c r="AD128" s="17"/>
      <c r="AE128" s="17"/>
      <c r="AF128" s="20"/>
      <c r="AG128" s="20"/>
      <c r="AH128" s="17"/>
      <c r="AI128" s="17"/>
      <c r="AJ128" s="17"/>
      <c r="AK128" s="17"/>
      <c r="AL128" s="17"/>
      <c r="AM128" s="17"/>
      <c r="AN128" s="20"/>
      <c r="AO128" s="20"/>
      <c r="AP128" s="20"/>
      <c r="AQ128" s="20"/>
      <c r="AR128" s="20"/>
      <c r="AS128" s="20"/>
      <c r="AT128" s="20"/>
      <c r="AU128" s="20"/>
      <c r="AV128" s="20"/>
      <c r="AW128" s="20"/>
      <c r="AX128" s="20"/>
      <c r="AY128" s="20"/>
      <c r="AZ128" s="20"/>
      <c r="BA128" s="20"/>
      <c r="BB128" s="20"/>
      <c r="BC128" s="286"/>
      <c r="BD128" s="286"/>
      <c r="BE128" s="286"/>
      <c r="BF128" s="16"/>
      <c r="BG128" s="30"/>
      <c r="BH128" s="21"/>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39"/>
      <c r="CI128" s="18"/>
      <c r="CJ128" s="21"/>
      <c r="CK128" s="17"/>
      <c r="CL128" s="17"/>
      <c r="CM128" s="20"/>
      <c r="CN128" s="20"/>
      <c r="CO128" s="17"/>
      <c r="CP128" s="17"/>
      <c r="CQ128" s="17"/>
      <c r="CR128" s="17"/>
      <c r="CS128" s="17"/>
      <c r="CT128" s="17"/>
      <c r="CU128" s="20"/>
      <c r="CV128" s="20"/>
      <c r="CW128" s="20"/>
      <c r="CX128" s="20"/>
      <c r="CY128" s="20"/>
      <c r="CZ128" s="20"/>
      <c r="DA128" s="20"/>
      <c r="DB128" s="20"/>
      <c r="DC128" s="20"/>
      <c r="DD128" s="20"/>
      <c r="DE128" s="20"/>
      <c r="DF128" s="20"/>
      <c r="DG128" s="20"/>
      <c r="DH128" s="20"/>
      <c r="DI128" s="20"/>
      <c r="DJ128" s="286"/>
      <c r="DK128" s="286"/>
      <c r="DL128" s="286"/>
      <c r="DM128" s="16"/>
    </row>
    <row r="129" spans="1:117" ht="14.4" customHeight="1" x14ac:dyDescent="0.25">
      <c r="A129" s="734"/>
      <c r="B129" s="4"/>
      <c r="O129" s="3"/>
      <c r="AB129" s="18"/>
      <c r="AC129" s="21"/>
      <c r="AD129" s="17"/>
      <c r="AE129" s="17"/>
      <c r="AF129" s="20"/>
      <c r="AG129" s="20"/>
      <c r="AH129" s="17"/>
      <c r="AI129" s="17"/>
      <c r="AJ129" s="17"/>
      <c r="AK129" s="17"/>
      <c r="AL129" s="17"/>
      <c r="AM129" s="17"/>
      <c r="AN129" s="20"/>
      <c r="AO129" s="20"/>
      <c r="AP129" s="20"/>
      <c r="AQ129" s="20"/>
      <c r="AR129" s="20"/>
      <c r="AS129" s="20"/>
      <c r="AT129" s="20"/>
      <c r="AU129" s="20"/>
      <c r="AV129" s="20"/>
      <c r="AW129" s="20"/>
      <c r="AX129" s="20"/>
      <c r="AY129" s="20"/>
      <c r="AZ129" s="20"/>
      <c r="BA129" s="20"/>
      <c r="BB129" s="20"/>
      <c r="BC129" s="286"/>
      <c r="BD129" s="286"/>
      <c r="BE129" s="286"/>
      <c r="BF129" s="16"/>
      <c r="BG129" s="30"/>
      <c r="BH129" s="21"/>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39"/>
      <c r="CI129" s="18"/>
      <c r="CJ129" s="17" t="s">
        <v>890</v>
      </c>
      <c r="CK129" s="17"/>
      <c r="CL129" s="17"/>
      <c r="CM129" s="20"/>
      <c r="CN129" s="20"/>
      <c r="CO129" s="17"/>
      <c r="CP129" s="17"/>
      <c r="CQ129" s="17"/>
      <c r="CR129" s="17"/>
      <c r="CS129" s="17"/>
      <c r="CT129" s="17"/>
      <c r="CU129" s="20"/>
      <c r="CV129" s="20"/>
      <c r="CW129" s="20"/>
      <c r="CX129" s="20"/>
      <c r="CY129" s="20"/>
      <c r="CZ129" s="20"/>
      <c r="DA129" s="20"/>
      <c r="DB129" s="20"/>
      <c r="DC129" s="20"/>
      <c r="DD129" s="20"/>
      <c r="DE129" s="20"/>
      <c r="DF129" s="20"/>
      <c r="DG129" s="20"/>
      <c r="DH129" s="20"/>
      <c r="DI129" s="20"/>
      <c r="DJ129" s="286"/>
      <c r="DK129" s="286"/>
      <c r="DL129" s="286"/>
      <c r="DM129" s="16"/>
    </row>
    <row r="130" spans="1:117" ht="14.4" customHeight="1" x14ac:dyDescent="0.25">
      <c r="A130" s="734"/>
      <c r="B130" s="4"/>
      <c r="O130" s="3"/>
      <c r="AB130" s="18"/>
      <c r="AC130" s="21"/>
      <c r="AD130" s="17"/>
      <c r="AE130" s="17"/>
      <c r="AF130" s="20"/>
      <c r="AG130" s="20"/>
      <c r="AH130" s="17"/>
      <c r="AI130" s="17"/>
      <c r="AJ130" s="17"/>
      <c r="AK130" s="17"/>
      <c r="AL130" s="17"/>
      <c r="AM130" s="17"/>
      <c r="AN130" s="20"/>
      <c r="AO130" s="20"/>
      <c r="AP130" s="20"/>
      <c r="AQ130" s="20"/>
      <c r="AR130" s="20"/>
      <c r="AS130" s="20"/>
      <c r="AT130" s="20"/>
      <c r="AU130" s="20"/>
      <c r="AV130" s="20"/>
      <c r="AW130" s="20"/>
      <c r="AX130" s="20"/>
      <c r="AY130" s="20"/>
      <c r="AZ130" s="20"/>
      <c r="BA130" s="20"/>
      <c r="BB130" s="20"/>
      <c r="BC130" s="286"/>
      <c r="BD130" s="286"/>
      <c r="BE130" s="286"/>
      <c r="BF130" s="16"/>
      <c r="BG130" s="30"/>
      <c r="BH130" s="21"/>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39"/>
      <c r="CI130" s="18"/>
      <c r="CJ130" s="21"/>
      <c r="CK130" s="17"/>
      <c r="CL130" s="17"/>
      <c r="CM130" s="20"/>
      <c r="CN130" s="20"/>
      <c r="CO130" s="17"/>
      <c r="CP130" s="17"/>
      <c r="CQ130" s="17"/>
      <c r="CR130" s="17"/>
      <c r="CS130" s="17"/>
      <c r="CT130" s="17"/>
      <c r="CU130" s="20"/>
      <c r="CV130" s="20"/>
      <c r="CW130" s="20"/>
      <c r="CX130" s="20"/>
      <c r="CY130" s="20"/>
      <c r="CZ130" s="20"/>
      <c r="DA130" s="20"/>
      <c r="DB130" s="20"/>
      <c r="DC130" s="20"/>
      <c r="DD130" s="20"/>
      <c r="DE130" s="20"/>
      <c r="DF130" s="20"/>
      <c r="DG130" s="20"/>
      <c r="DH130" s="20"/>
      <c r="DI130" s="20"/>
      <c r="DJ130" s="286"/>
      <c r="DK130" s="286"/>
      <c r="DL130" s="286"/>
      <c r="DM130" s="16"/>
    </row>
    <row r="131" spans="1:117" ht="14.4" customHeight="1" x14ac:dyDescent="0.25">
      <c r="A131" s="734"/>
      <c r="B131" s="4"/>
      <c r="O131" s="3"/>
      <c r="AB131" s="18"/>
      <c r="AC131" s="21"/>
      <c r="AD131" s="17"/>
      <c r="AE131" s="17"/>
      <c r="AF131" s="20"/>
      <c r="AG131" s="20"/>
      <c r="AH131" s="17"/>
      <c r="AI131" s="17"/>
      <c r="AJ131" s="17"/>
      <c r="AK131" s="17"/>
      <c r="AL131" s="17"/>
      <c r="AM131" s="17"/>
      <c r="AN131" s="20"/>
      <c r="AO131" s="20"/>
      <c r="AP131" s="20"/>
      <c r="AQ131" s="20"/>
      <c r="AR131" s="20"/>
      <c r="AS131" s="20"/>
      <c r="AT131" s="20"/>
      <c r="AU131" s="20"/>
      <c r="AV131" s="20"/>
      <c r="AW131" s="20"/>
      <c r="AX131" s="20"/>
      <c r="AY131" s="20"/>
      <c r="AZ131" s="20"/>
      <c r="BA131" s="20"/>
      <c r="BB131" s="20"/>
      <c r="BC131" s="286"/>
      <c r="BD131" s="286"/>
      <c r="BE131" s="286"/>
      <c r="BF131" s="16"/>
      <c r="BG131" s="30"/>
      <c r="BH131" s="21"/>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39"/>
      <c r="CI131" s="18"/>
      <c r="CJ131" s="21" t="s">
        <v>135</v>
      </c>
      <c r="CK131" s="17"/>
      <c r="CL131" s="17"/>
      <c r="CM131" s="20"/>
      <c r="CN131" s="20"/>
      <c r="CO131" s="17"/>
      <c r="CP131" s="17"/>
      <c r="CQ131" s="17"/>
      <c r="CR131" s="17"/>
      <c r="CS131" s="17"/>
      <c r="CT131" s="17"/>
      <c r="CU131" s="20"/>
      <c r="CV131" s="20"/>
      <c r="CW131" s="20"/>
      <c r="CX131" s="20"/>
      <c r="CY131" s="20"/>
      <c r="CZ131" s="20"/>
      <c r="DA131" s="20"/>
      <c r="DB131" s="20"/>
      <c r="DC131" s="20"/>
      <c r="DD131" s="20"/>
      <c r="DE131" s="20"/>
      <c r="DF131" s="20"/>
      <c r="DG131" s="20"/>
      <c r="DH131" s="20"/>
      <c r="DI131" s="20"/>
      <c r="DJ131" s="286"/>
      <c r="DK131" s="286"/>
      <c r="DL131" s="286"/>
      <c r="DM131" s="16"/>
    </row>
    <row r="132" spans="1:117" ht="14.4" customHeight="1" x14ac:dyDescent="0.25">
      <c r="A132" s="734"/>
      <c r="B132" s="4"/>
      <c r="O132" s="3"/>
      <c r="AB132" s="18"/>
      <c r="AC132" s="21"/>
      <c r="AD132" s="17"/>
      <c r="AE132" s="17"/>
      <c r="AF132" s="20"/>
      <c r="AG132" s="20"/>
      <c r="AH132" s="17"/>
      <c r="AI132" s="17"/>
      <c r="AJ132" s="17"/>
      <c r="AK132" s="17"/>
      <c r="AL132" s="17"/>
      <c r="AM132" s="17"/>
      <c r="AN132" s="20"/>
      <c r="AO132" s="20"/>
      <c r="AP132" s="20"/>
      <c r="AQ132" s="20"/>
      <c r="AR132" s="20"/>
      <c r="AS132" s="20"/>
      <c r="AT132" s="20"/>
      <c r="AU132" s="20"/>
      <c r="AV132" s="20"/>
      <c r="AW132" s="20"/>
      <c r="AX132" s="20"/>
      <c r="AY132" s="20"/>
      <c r="AZ132" s="20"/>
      <c r="BA132" s="20"/>
      <c r="BB132" s="20"/>
      <c r="BC132" s="286"/>
      <c r="BD132" s="286"/>
      <c r="BE132" s="286"/>
      <c r="BF132" s="16"/>
      <c r="BG132" s="30"/>
      <c r="BH132" s="21"/>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39"/>
      <c r="CI132" s="18"/>
      <c r="CJ132" s="21"/>
      <c r="CK132" s="17"/>
      <c r="CL132" s="17"/>
      <c r="CM132" s="20"/>
      <c r="CN132" s="20"/>
      <c r="CO132" s="17"/>
      <c r="CP132" s="17"/>
      <c r="CQ132" s="17"/>
      <c r="CR132" s="17"/>
      <c r="CS132" s="17"/>
      <c r="CT132" s="17"/>
      <c r="CU132" s="20"/>
      <c r="CV132" s="20"/>
      <c r="CW132" s="20"/>
      <c r="CX132" s="20"/>
      <c r="CY132" s="20"/>
      <c r="CZ132" s="20"/>
      <c r="DA132" s="20"/>
      <c r="DB132" s="20"/>
      <c r="DC132" s="20"/>
      <c r="DD132" s="20"/>
      <c r="DE132" s="20"/>
      <c r="DF132" s="20"/>
      <c r="DG132" s="20"/>
      <c r="DH132" s="20"/>
      <c r="DI132" s="20"/>
      <c r="DJ132" s="286"/>
      <c r="DK132" s="286"/>
      <c r="DL132" s="286"/>
      <c r="DM132" s="16"/>
    </row>
    <row r="133" spans="1:117" ht="14.4" customHeight="1" x14ac:dyDescent="0.25">
      <c r="A133" s="734"/>
      <c r="B133" s="4"/>
      <c r="O133" s="3"/>
      <c r="AB133" s="18"/>
      <c r="AC133" s="21"/>
      <c r="AD133" s="17"/>
      <c r="AE133" s="17"/>
      <c r="AF133" s="20"/>
      <c r="AG133" s="20"/>
      <c r="AH133" s="17"/>
      <c r="AI133" s="17"/>
      <c r="AJ133" s="17"/>
      <c r="AK133" s="17"/>
      <c r="AL133" s="17"/>
      <c r="AM133" s="17"/>
      <c r="AN133" s="20"/>
      <c r="AO133" s="20"/>
      <c r="AP133" s="20"/>
      <c r="AQ133" s="20"/>
      <c r="AR133" s="20"/>
      <c r="AS133" s="20"/>
      <c r="AT133" s="20"/>
      <c r="AU133" s="20"/>
      <c r="AV133" s="20"/>
      <c r="AW133" s="20"/>
      <c r="AX133" s="20"/>
      <c r="AY133" s="20"/>
      <c r="AZ133" s="20"/>
      <c r="BA133" s="20"/>
      <c r="BB133" s="20"/>
      <c r="BC133" s="286"/>
      <c r="BD133" s="286"/>
      <c r="BE133" s="286"/>
      <c r="BF133" s="16"/>
      <c r="BG133" s="30"/>
      <c r="BH133" s="21"/>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39"/>
      <c r="CI133" s="18"/>
      <c r="CJ133" s="29" t="s">
        <v>933</v>
      </c>
      <c r="CK133" s="17"/>
      <c r="CL133" s="17"/>
      <c r="CM133" s="20"/>
      <c r="CN133" s="20"/>
      <c r="CO133" s="17"/>
      <c r="CP133" s="17"/>
      <c r="CQ133" s="17"/>
      <c r="CR133" s="17"/>
      <c r="CS133" s="17"/>
      <c r="CT133" s="17"/>
      <c r="CU133" s="20"/>
      <c r="CV133" s="20"/>
      <c r="CW133" s="20"/>
      <c r="CX133" s="20"/>
      <c r="CY133" s="20"/>
      <c r="CZ133" s="20"/>
      <c r="DA133" s="20"/>
      <c r="DB133" s="20"/>
      <c r="DC133" s="20"/>
      <c r="DD133" s="20"/>
      <c r="DE133" s="20"/>
      <c r="DF133" s="20"/>
      <c r="DG133" s="20"/>
      <c r="DH133" s="20"/>
      <c r="DI133" s="20"/>
      <c r="DJ133" s="286"/>
      <c r="DK133" s="286"/>
      <c r="DL133" s="286"/>
      <c r="DM133" s="16"/>
    </row>
    <row r="134" spans="1:117" ht="14.4" customHeight="1" x14ac:dyDescent="0.25">
      <c r="A134" s="734"/>
      <c r="B134" s="4"/>
      <c r="O134" s="3"/>
      <c r="AB134" s="18"/>
      <c r="AC134" s="21"/>
      <c r="AD134" s="17"/>
      <c r="AE134" s="17"/>
      <c r="AF134" s="20"/>
      <c r="AG134" s="20"/>
      <c r="AH134" s="17"/>
      <c r="AI134" s="17"/>
      <c r="AJ134" s="17"/>
      <c r="AK134" s="17"/>
      <c r="AL134" s="17"/>
      <c r="AM134" s="17"/>
      <c r="AN134" s="20"/>
      <c r="AO134" s="20"/>
      <c r="AP134" s="20"/>
      <c r="AQ134" s="20"/>
      <c r="AR134" s="20"/>
      <c r="AS134" s="20"/>
      <c r="AT134" s="20"/>
      <c r="AU134" s="20"/>
      <c r="AV134" s="20"/>
      <c r="AW134" s="20"/>
      <c r="AX134" s="20"/>
      <c r="AY134" s="20"/>
      <c r="AZ134" s="20"/>
      <c r="BA134" s="20"/>
      <c r="BB134" s="20"/>
      <c r="BC134" s="286"/>
      <c r="BD134" s="286"/>
      <c r="BE134" s="286"/>
      <c r="BF134" s="16"/>
      <c r="BG134" s="30"/>
      <c r="BH134" s="21"/>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39"/>
      <c r="CI134" s="18"/>
      <c r="CJ134" s="21"/>
      <c r="CK134" s="17"/>
      <c r="CL134" s="17"/>
      <c r="CM134" s="20"/>
      <c r="CN134" s="20"/>
      <c r="CO134" s="17"/>
      <c r="CP134" s="17"/>
      <c r="CQ134" s="17"/>
      <c r="CR134" s="17"/>
      <c r="CS134" s="17"/>
      <c r="CT134" s="17"/>
      <c r="CU134" s="20"/>
      <c r="CV134" s="20"/>
      <c r="CW134" s="20"/>
      <c r="CX134" s="20"/>
      <c r="CY134" s="20"/>
      <c r="CZ134" s="20"/>
      <c r="DA134" s="20"/>
      <c r="DB134" s="20"/>
      <c r="DC134" s="20"/>
      <c r="DD134" s="20"/>
      <c r="DE134" s="20"/>
      <c r="DF134" s="20"/>
      <c r="DG134" s="20"/>
      <c r="DH134" s="20"/>
      <c r="DI134" s="20"/>
      <c r="DJ134" s="286"/>
      <c r="DK134" s="286"/>
      <c r="DL134" s="286"/>
      <c r="DM134" s="16"/>
    </row>
    <row r="135" spans="1:117" ht="15" customHeight="1" thickBot="1" x14ac:dyDescent="0.3">
      <c r="A135" s="734"/>
      <c r="B135" s="4"/>
      <c r="E135" s="12"/>
      <c r="F135" s="12"/>
      <c r="G135" s="12"/>
      <c r="H135" s="12"/>
      <c r="I135" s="12"/>
      <c r="J135" s="12"/>
      <c r="K135" s="12"/>
      <c r="L135" s="12"/>
      <c r="M135" s="12"/>
      <c r="N135" s="12"/>
      <c r="O135" s="11"/>
      <c r="W135" s="12"/>
      <c r="X135" s="12"/>
      <c r="Y135" s="12"/>
      <c r="Z135" s="12"/>
      <c r="AA135" s="12"/>
      <c r="AB135" s="273"/>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287"/>
      <c r="BD135" s="287"/>
      <c r="BE135" s="287"/>
      <c r="BF135" s="274"/>
      <c r="BG135" s="51"/>
      <c r="BH135" s="56"/>
      <c r="BI135" s="56"/>
      <c r="BJ135" s="56"/>
      <c r="BK135" s="56"/>
      <c r="BL135" s="56"/>
      <c r="BM135" s="56"/>
      <c r="BN135" s="56"/>
      <c r="BO135" s="56"/>
      <c r="BP135" s="56"/>
      <c r="BQ135" s="56"/>
      <c r="BR135" s="56"/>
      <c r="BS135" s="56"/>
      <c r="BT135" s="56"/>
      <c r="BU135" s="56"/>
      <c r="BV135" s="56"/>
      <c r="BW135" s="56"/>
      <c r="BX135" s="56"/>
      <c r="BY135" s="56"/>
      <c r="BZ135" s="56"/>
      <c r="CA135" s="56"/>
      <c r="CB135" s="56"/>
      <c r="CC135" s="56"/>
      <c r="CD135" s="56"/>
      <c r="CE135" s="56"/>
      <c r="CF135" s="56"/>
      <c r="CG135" s="56"/>
      <c r="CH135" s="630"/>
      <c r="CI135" s="273"/>
      <c r="CJ135" s="50"/>
      <c r="CK135" s="50"/>
      <c r="CL135" s="50"/>
      <c r="CM135" s="50"/>
      <c r="CN135" s="50"/>
      <c r="CO135" s="50"/>
      <c r="CP135" s="50"/>
      <c r="CQ135" s="50"/>
      <c r="CR135" s="50"/>
      <c r="CS135" s="50"/>
      <c r="CT135" s="50"/>
      <c r="CU135" s="50"/>
      <c r="CV135" s="50"/>
      <c r="CW135" s="50"/>
      <c r="CX135" s="50"/>
      <c r="CY135" s="50"/>
      <c r="CZ135" s="50"/>
      <c r="DA135" s="50"/>
      <c r="DB135" s="50"/>
      <c r="DC135" s="50"/>
      <c r="DD135" s="50"/>
      <c r="DE135" s="50"/>
      <c r="DF135" s="50"/>
      <c r="DG135" s="50"/>
      <c r="DH135" s="50"/>
      <c r="DI135" s="50"/>
      <c r="DJ135" s="287"/>
      <c r="DK135" s="287"/>
      <c r="DL135" s="287"/>
      <c r="DM135" s="274"/>
    </row>
    <row r="136" spans="1:117" ht="12.75" customHeight="1" thickBot="1" x14ac:dyDescent="0.3">
      <c r="A136" s="734"/>
      <c r="B136" s="735" t="s">
        <v>90</v>
      </c>
      <c r="C136" s="736"/>
      <c r="D136" s="737"/>
      <c r="E136" s="738" t="s">
        <v>89</v>
      </c>
      <c r="F136" s="739"/>
      <c r="G136" s="739"/>
      <c r="H136" s="739"/>
      <c r="I136" s="739"/>
      <c r="J136" s="739"/>
      <c r="K136" s="739"/>
      <c r="L136" s="739"/>
      <c r="M136" s="739"/>
      <c r="N136" s="739"/>
      <c r="O136" s="740"/>
      <c r="P136" s="741" t="s">
        <v>82</v>
      </c>
      <c r="Q136" s="742"/>
      <c r="R136" s="742"/>
      <c r="S136" s="742"/>
      <c r="T136" s="742"/>
      <c r="U136" s="742"/>
      <c r="V136" s="742"/>
      <c r="W136" s="742"/>
      <c r="X136" s="742"/>
      <c r="Y136" s="742"/>
      <c r="Z136" s="742"/>
      <c r="AA136" s="742"/>
      <c r="AB136" s="759" t="s">
        <v>457</v>
      </c>
      <c r="AC136" s="760"/>
      <c r="AD136" s="760"/>
      <c r="AE136" s="760"/>
      <c r="AF136" s="760"/>
      <c r="AG136" s="760"/>
      <c r="AH136" s="760"/>
      <c r="AI136" s="760"/>
      <c r="AJ136" s="760"/>
      <c r="AK136" s="760"/>
      <c r="AL136" s="760"/>
      <c r="AM136" s="760"/>
      <c r="AN136" s="760"/>
      <c r="AO136" s="760"/>
      <c r="AP136" s="760"/>
      <c r="AQ136" s="760"/>
      <c r="AR136" s="760"/>
      <c r="AS136" s="760"/>
      <c r="AT136" s="760"/>
      <c r="AU136" s="760"/>
      <c r="AV136" s="760"/>
      <c r="AW136" s="760"/>
      <c r="AX136" s="760"/>
      <c r="AY136" s="760"/>
      <c r="AZ136" s="760"/>
      <c r="BA136" s="760"/>
      <c r="BB136" s="760"/>
      <c r="BC136" s="761"/>
      <c r="BD136" s="761"/>
      <c r="BE136" s="761"/>
      <c r="BF136" s="762"/>
      <c r="BG136" s="276"/>
      <c r="BH136" s="277"/>
      <c r="BI136" s="277"/>
      <c r="BJ136" s="277"/>
      <c r="BK136" s="277"/>
      <c r="BL136" s="277"/>
      <c r="BM136" s="277"/>
      <c r="BN136" s="277"/>
      <c r="BO136" s="277"/>
      <c r="BP136" s="277"/>
      <c r="BQ136" s="277"/>
      <c r="BR136" s="277"/>
      <c r="BS136" s="277"/>
      <c r="BT136" s="277"/>
      <c r="BU136" s="277"/>
      <c r="BV136" s="277"/>
      <c r="BW136" s="277"/>
      <c r="BX136" s="277"/>
      <c r="BY136" s="277"/>
      <c r="BZ136" s="277"/>
      <c r="CA136" s="277"/>
      <c r="CB136" s="277"/>
      <c r="CC136" s="277"/>
      <c r="CD136" s="277"/>
      <c r="CE136" s="277"/>
      <c r="CF136" s="277"/>
      <c r="CG136" s="277"/>
      <c r="CH136" s="278"/>
      <c r="CI136" s="631"/>
      <c r="CJ136" s="476"/>
      <c r="CK136" s="476"/>
      <c r="CL136" s="476"/>
      <c r="CM136" s="476"/>
      <c r="CN136" s="476"/>
      <c r="CO136" s="476"/>
      <c r="CP136" s="476"/>
      <c r="CQ136" s="476"/>
      <c r="CR136" s="476"/>
      <c r="CS136" s="476"/>
      <c r="CT136" s="476"/>
      <c r="CU136" s="476"/>
      <c r="CV136" s="476"/>
      <c r="CW136" s="476"/>
      <c r="CX136" s="476"/>
      <c r="CY136" s="476"/>
      <c r="CZ136" s="476"/>
      <c r="DA136" s="476"/>
      <c r="DB136" s="476"/>
      <c r="DC136" s="476"/>
      <c r="DD136" s="476"/>
      <c r="DE136" s="476"/>
      <c r="DF136" s="476"/>
      <c r="DG136" s="476"/>
      <c r="DH136" s="476"/>
      <c r="DI136" s="476"/>
      <c r="DJ136" s="13"/>
    </row>
    <row r="137" spans="1:117" ht="13.8" thickBot="1" x14ac:dyDescent="0.3">
      <c r="A137" s="734"/>
      <c r="B137" s="4"/>
      <c r="O137" s="3"/>
      <c r="AB137" s="47"/>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3"/>
      <c r="BD137" s="312"/>
      <c r="BE137" s="312"/>
      <c r="BF137" s="313"/>
      <c r="CI137" s="15"/>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3"/>
    </row>
    <row r="138" spans="1:117" ht="13.8" thickBot="1" x14ac:dyDescent="0.3">
      <c r="A138" s="734"/>
      <c r="B138" s="4"/>
      <c r="O138" s="3"/>
      <c r="Q138" s="19" t="s">
        <v>88</v>
      </c>
      <c r="AB138" s="30"/>
      <c r="AC138" s="17"/>
      <c r="AD138" s="29"/>
      <c r="AE138" s="45"/>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39"/>
      <c r="BD138" s="73"/>
      <c r="BE138" s="73"/>
      <c r="BF138" s="314"/>
      <c r="CI138" s="15"/>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3"/>
    </row>
    <row r="139" spans="1:117" ht="14.4" thickTop="1" thickBot="1" x14ac:dyDescent="0.3">
      <c r="A139" s="734"/>
      <c r="B139" s="4"/>
      <c r="O139" s="3"/>
      <c r="R139" s="1" t="s">
        <v>87</v>
      </c>
      <c r="AB139" s="30"/>
      <c r="AC139" s="34" t="s">
        <v>79</v>
      </c>
      <c r="AD139" s="45"/>
      <c r="AE139" s="44"/>
      <c r="AF139" s="43"/>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39"/>
      <c r="BD139" s="73"/>
      <c r="BE139" s="73"/>
      <c r="BF139" s="314"/>
      <c r="CI139" s="15"/>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3"/>
    </row>
    <row r="140" spans="1:117" ht="14.4" thickTop="1" thickBot="1" x14ac:dyDescent="0.3">
      <c r="A140" s="734"/>
      <c r="B140" s="4"/>
      <c r="O140" s="3"/>
      <c r="P140" s="19"/>
      <c r="R140" s="1" t="s">
        <v>86</v>
      </c>
      <c r="AB140" s="30"/>
      <c r="AC140" s="29"/>
      <c r="AD140" s="29"/>
      <c r="AE140" s="28"/>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39"/>
      <c r="BD140" s="73"/>
      <c r="BE140" s="73"/>
      <c r="BF140" s="314"/>
      <c r="CI140" s="15"/>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3"/>
    </row>
    <row r="141" spans="1:117" ht="13.8" thickBot="1" x14ac:dyDescent="0.3">
      <c r="A141" s="734"/>
      <c r="B141" s="4"/>
      <c r="O141" s="3"/>
      <c r="AB141" s="30"/>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39"/>
      <c r="BD141" s="73"/>
      <c r="BE141" s="73"/>
      <c r="BF141" s="314"/>
      <c r="CI141" s="15"/>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3"/>
    </row>
    <row r="142" spans="1:117" ht="13.8" thickBot="1" x14ac:dyDescent="0.3">
      <c r="A142" s="734"/>
      <c r="B142" s="4"/>
      <c r="O142" s="3"/>
      <c r="AB142" s="30"/>
      <c r="AC142" s="29"/>
      <c r="AD142" s="29"/>
      <c r="AE142" s="29"/>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39"/>
      <c r="BD142" s="73"/>
      <c r="BE142" s="73"/>
      <c r="BF142" s="314"/>
      <c r="CI142" s="15"/>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3"/>
    </row>
    <row r="143" spans="1:117" ht="13.8" thickBot="1" x14ac:dyDescent="0.3">
      <c r="A143" s="734"/>
      <c r="B143" s="4"/>
      <c r="O143" s="3"/>
      <c r="AB143" s="30"/>
      <c r="AC143" s="34" t="s">
        <v>75</v>
      </c>
      <c r="AD143" s="29"/>
      <c r="AE143" s="39"/>
      <c r="AF143" s="747" t="s">
        <v>74</v>
      </c>
      <c r="AG143" s="747"/>
      <c r="AH143" s="753" t="s">
        <v>73</v>
      </c>
      <c r="AI143" s="753"/>
      <c r="AJ143" s="753"/>
      <c r="AK143" s="753"/>
      <c r="AL143" s="753"/>
      <c r="AM143" s="753"/>
      <c r="AN143" s="753"/>
      <c r="AO143" s="753"/>
      <c r="AP143" s="753"/>
      <c r="AQ143" s="753"/>
      <c r="AR143" s="753"/>
      <c r="AS143" s="753"/>
      <c r="AT143" s="753"/>
      <c r="AU143" s="753"/>
      <c r="AV143" s="753"/>
      <c r="AW143" s="753"/>
      <c r="AX143" s="753"/>
      <c r="AY143" s="753"/>
      <c r="AZ143" s="753"/>
      <c r="BA143" s="753"/>
      <c r="BB143" s="753"/>
      <c r="BC143" s="315"/>
      <c r="BD143" s="73"/>
      <c r="BE143" s="73"/>
      <c r="BF143" s="314"/>
      <c r="CI143" s="15"/>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3"/>
    </row>
    <row r="144" spans="1:117" ht="13.8" thickBot="1" x14ac:dyDescent="0.3">
      <c r="A144" s="734"/>
      <c r="B144" s="4"/>
      <c r="O144" s="3"/>
      <c r="P144" s="19"/>
      <c r="AB144" s="30"/>
      <c r="AC144" s="29"/>
      <c r="AD144" s="29"/>
      <c r="AE144" s="29"/>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39"/>
      <c r="BD144" s="73"/>
      <c r="BE144" s="73"/>
      <c r="BF144" s="314"/>
      <c r="CI144" s="15"/>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3"/>
    </row>
    <row r="145" spans="1:114" ht="13.8" thickBot="1" x14ac:dyDescent="0.3">
      <c r="A145" s="734"/>
      <c r="B145" s="4"/>
      <c r="O145" s="3"/>
      <c r="P145" s="19"/>
      <c r="AB145" s="30"/>
      <c r="AC145" s="17"/>
      <c r="AD145" s="29"/>
      <c r="AE145" s="29"/>
      <c r="AF145" s="29"/>
      <c r="AG145" s="29"/>
      <c r="AH145" s="29"/>
      <c r="AI145" s="29"/>
      <c r="AJ145" s="29"/>
      <c r="AK145" s="29"/>
      <c r="AL145" s="29"/>
      <c r="AM145" s="37"/>
      <c r="AN145" s="29"/>
      <c r="AO145" s="29"/>
      <c r="AP145" s="29"/>
      <c r="AQ145" s="17"/>
      <c r="AR145" s="29"/>
      <c r="AS145" s="29"/>
      <c r="AT145" s="29"/>
      <c r="AU145" s="29"/>
      <c r="AV145" s="29"/>
      <c r="AW145" s="29"/>
      <c r="AX145" s="29"/>
      <c r="AY145" s="29"/>
      <c r="AZ145" s="29"/>
      <c r="BA145" s="29"/>
      <c r="BB145" s="29"/>
      <c r="BC145" s="39"/>
      <c r="BD145" s="73"/>
      <c r="BE145" s="73"/>
      <c r="BF145" s="314"/>
      <c r="CI145" s="15"/>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3"/>
    </row>
    <row r="146" spans="1:114" ht="13.8" thickBot="1" x14ac:dyDescent="0.3">
      <c r="A146" s="734"/>
      <c r="B146" s="4"/>
      <c r="O146" s="3"/>
      <c r="P146" s="19"/>
      <c r="AB146" s="30"/>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39"/>
      <c r="BD146" s="73"/>
      <c r="BE146" s="73"/>
      <c r="BF146" s="314"/>
      <c r="CI146" s="15"/>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3"/>
    </row>
    <row r="147" spans="1:114" ht="13.8" thickBot="1" x14ac:dyDescent="0.3">
      <c r="A147" s="734"/>
      <c r="B147" s="4"/>
      <c r="O147" s="3"/>
      <c r="P147" s="19"/>
      <c r="AB147" s="30"/>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39"/>
      <c r="BD147" s="73"/>
      <c r="BE147" s="73"/>
      <c r="BF147" s="314"/>
      <c r="CI147" s="15"/>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3"/>
    </row>
    <row r="148" spans="1:114" ht="13.8" thickBot="1" x14ac:dyDescent="0.3">
      <c r="A148" s="734"/>
      <c r="B148" s="4"/>
      <c r="O148" s="3"/>
      <c r="P148" s="19"/>
      <c r="AB148" s="30"/>
      <c r="AC148" s="34" t="s">
        <v>66</v>
      </c>
      <c r="AD148" s="29"/>
      <c r="AE148" s="29"/>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9"/>
      <c r="BD148" s="73"/>
      <c r="BE148" s="73"/>
      <c r="BF148" s="314"/>
      <c r="CI148" s="15"/>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3"/>
    </row>
    <row r="149" spans="1:114" ht="13.8" thickTop="1" x14ac:dyDescent="0.25">
      <c r="A149" s="734"/>
      <c r="B149" s="4"/>
      <c r="O149" s="3"/>
      <c r="P149" s="19"/>
      <c r="AB149" s="25"/>
      <c r="AC149" s="24"/>
      <c r="AD149" s="24"/>
      <c r="AE149" s="24"/>
      <c r="AF149" s="317"/>
      <c r="AG149" s="317"/>
      <c r="AH149" s="317"/>
      <c r="AI149" s="317"/>
      <c r="AJ149" s="317"/>
      <c r="AK149" s="318"/>
      <c r="AL149" s="317"/>
      <c r="AM149" s="317"/>
      <c r="AN149" s="317"/>
      <c r="AO149" s="294"/>
      <c r="AP149" s="325"/>
      <c r="AQ149" s="27"/>
      <c r="AR149" s="27"/>
      <c r="AS149" s="27"/>
      <c r="AT149" s="57"/>
      <c r="AU149" s="27"/>
      <c r="AV149" s="27"/>
      <c r="AW149" s="27"/>
      <c r="AX149" s="27"/>
      <c r="AY149" s="27"/>
      <c r="AZ149" s="27"/>
      <c r="BA149" s="27"/>
      <c r="BB149" s="27"/>
      <c r="BC149" s="284"/>
      <c r="BD149" s="66"/>
      <c r="BE149" s="66"/>
      <c r="BF149" s="316"/>
      <c r="CI149" s="15"/>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3"/>
    </row>
    <row r="150" spans="1:114" x14ac:dyDescent="0.25">
      <c r="A150" s="734"/>
      <c r="B150" s="4"/>
      <c r="O150" s="3"/>
      <c r="P150" s="19"/>
      <c r="AB150" s="321"/>
      <c r="AC150" s="17"/>
      <c r="AD150" s="17"/>
      <c r="AE150" s="17"/>
      <c r="AF150" s="17"/>
      <c r="AG150" s="17"/>
      <c r="AH150" s="17"/>
      <c r="AI150" s="17"/>
      <c r="AJ150" s="17"/>
      <c r="AK150" s="17"/>
      <c r="AL150" s="281"/>
      <c r="AM150" s="17"/>
      <c r="AN150" s="17"/>
      <c r="AO150" s="17"/>
      <c r="AP150" s="17"/>
      <c r="AQ150" s="17"/>
      <c r="AR150" s="17"/>
      <c r="AS150" s="17"/>
      <c r="AT150" s="17"/>
      <c r="AU150" s="17"/>
      <c r="AV150" s="17"/>
      <c r="AW150" s="17"/>
      <c r="AX150" s="17"/>
      <c r="AY150" s="17"/>
      <c r="AZ150" s="17"/>
      <c r="BA150" s="17"/>
      <c r="BB150" s="17"/>
      <c r="BC150" s="323"/>
      <c r="BD150" s="17"/>
      <c r="BE150" s="17"/>
      <c r="BF150" s="322"/>
      <c r="CI150" s="15"/>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3"/>
    </row>
    <row r="151" spans="1:114" x14ac:dyDescent="0.25">
      <c r="A151" s="734"/>
      <c r="B151" s="4"/>
      <c r="O151" s="3"/>
      <c r="P151" s="19"/>
      <c r="AB151" s="321"/>
      <c r="AC151" s="17"/>
      <c r="AD151" s="17"/>
      <c r="AE151" s="17"/>
      <c r="AF151" s="17"/>
      <c r="AG151" s="17"/>
      <c r="AH151" s="17"/>
      <c r="AI151" s="17"/>
      <c r="AJ151" s="17"/>
      <c r="AK151" s="17"/>
      <c r="AL151" s="281"/>
      <c r="AM151" s="17"/>
      <c r="AN151" s="17"/>
      <c r="AO151" s="17"/>
      <c r="AP151" s="17"/>
      <c r="AQ151" s="17"/>
      <c r="AR151" s="17"/>
      <c r="AS151" s="17"/>
      <c r="AT151" s="17"/>
      <c r="AU151" s="17"/>
      <c r="AV151" s="17"/>
      <c r="AW151" s="17"/>
      <c r="AX151" s="17"/>
      <c r="AY151" s="17"/>
      <c r="AZ151" s="17"/>
      <c r="BA151" s="17"/>
      <c r="BB151" s="17"/>
      <c r="BC151" s="323"/>
      <c r="BD151" s="17"/>
      <c r="BE151" s="17"/>
      <c r="BF151" s="322"/>
      <c r="CI151" s="15"/>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3"/>
    </row>
    <row r="152" spans="1:114" x14ac:dyDescent="0.25">
      <c r="A152" s="734"/>
      <c r="B152" s="4"/>
      <c r="O152" s="3"/>
      <c r="P152" s="19"/>
      <c r="AB152" s="321"/>
      <c r="AC152" s="17"/>
      <c r="AD152" s="17"/>
      <c r="AE152" s="17"/>
      <c r="AF152" s="17"/>
      <c r="AG152" s="17"/>
      <c r="AH152" s="17"/>
      <c r="AI152" s="17"/>
      <c r="AJ152" s="17"/>
      <c r="AK152" s="17"/>
      <c r="AL152" s="281"/>
      <c r="AM152" s="17"/>
      <c r="AN152" s="17"/>
      <c r="AO152" s="17"/>
      <c r="AP152" s="17"/>
      <c r="AQ152" s="17"/>
      <c r="AR152" s="17"/>
      <c r="AS152" s="17"/>
      <c r="AT152" s="17"/>
      <c r="AU152" s="17"/>
      <c r="AV152" s="17"/>
      <c r="AW152" s="17"/>
      <c r="AX152" s="17"/>
      <c r="AY152" s="17"/>
      <c r="AZ152" s="17"/>
      <c r="BA152" s="17"/>
      <c r="BB152" s="17"/>
      <c r="BC152" s="323"/>
      <c r="BD152" s="17"/>
      <c r="BE152" s="17"/>
      <c r="BF152" s="322"/>
      <c r="CI152" s="15"/>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3"/>
    </row>
    <row r="153" spans="1:114" x14ac:dyDescent="0.25">
      <c r="A153" s="734"/>
      <c r="B153" s="4"/>
      <c r="O153" s="3"/>
      <c r="P153" s="19"/>
      <c r="AB153" s="321"/>
      <c r="AC153" s="17"/>
      <c r="AD153" s="17"/>
      <c r="AE153" s="17"/>
      <c r="AF153" s="17"/>
      <c r="AG153" s="17"/>
      <c r="AH153" s="17"/>
      <c r="AI153" s="17"/>
      <c r="AJ153" s="17"/>
      <c r="AK153" s="17"/>
      <c r="AL153" s="281"/>
      <c r="AM153" s="17"/>
      <c r="AN153" s="17"/>
      <c r="AO153" s="17"/>
      <c r="AP153" s="17"/>
      <c r="AQ153" s="17"/>
      <c r="AR153" s="17"/>
      <c r="AS153" s="17"/>
      <c r="AT153" s="17"/>
      <c r="AU153" s="17"/>
      <c r="AV153" s="17"/>
      <c r="AW153" s="17"/>
      <c r="AX153" s="17"/>
      <c r="AY153" s="17"/>
      <c r="AZ153" s="17"/>
      <c r="BA153" s="17"/>
      <c r="BB153" s="17"/>
      <c r="BC153" s="323"/>
      <c r="BD153" s="17"/>
      <c r="BE153" s="17"/>
      <c r="BF153" s="322"/>
      <c r="CI153" s="15"/>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3"/>
    </row>
    <row r="154" spans="1:114" x14ac:dyDescent="0.25">
      <c r="A154" s="734"/>
      <c r="B154" s="4"/>
      <c r="O154" s="3"/>
      <c r="AB154" s="321"/>
      <c r="AC154" s="17"/>
      <c r="AD154" s="17"/>
      <c r="AE154" s="17"/>
      <c r="AF154" s="17"/>
      <c r="AG154" s="17"/>
      <c r="AH154" s="17"/>
      <c r="AI154" s="17"/>
      <c r="AJ154" s="17"/>
      <c r="AK154" s="17"/>
      <c r="AL154" s="281"/>
      <c r="AM154" s="17"/>
      <c r="AN154" s="17"/>
      <c r="AO154" s="17"/>
      <c r="AP154" s="17"/>
      <c r="AQ154" s="17"/>
      <c r="AR154" s="17"/>
      <c r="AS154" s="17"/>
      <c r="AT154" s="17"/>
      <c r="AU154" s="17"/>
      <c r="AV154" s="17"/>
      <c r="AW154" s="17"/>
      <c r="AX154" s="17"/>
      <c r="AY154" s="17"/>
      <c r="AZ154" s="17"/>
      <c r="BA154" s="17"/>
      <c r="BB154" s="17"/>
      <c r="BC154" s="323"/>
      <c r="BD154" s="17"/>
      <c r="BE154" s="17"/>
      <c r="BF154" s="322"/>
      <c r="CI154" s="15"/>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3"/>
    </row>
    <row r="155" spans="1:114" x14ac:dyDescent="0.25">
      <c r="A155" s="734"/>
      <c r="B155" s="4"/>
      <c r="O155" s="3"/>
      <c r="AB155" s="321"/>
      <c r="AC155" s="17"/>
      <c r="AD155" s="17"/>
      <c r="AE155" s="17"/>
      <c r="AF155" s="17"/>
      <c r="AG155" s="17"/>
      <c r="AH155" s="17"/>
      <c r="AI155" s="17"/>
      <c r="AJ155" s="17"/>
      <c r="AK155" s="17"/>
      <c r="AL155" s="281"/>
      <c r="AM155" s="17"/>
      <c r="AN155" s="17"/>
      <c r="AO155" s="17"/>
      <c r="AP155" s="17"/>
      <c r="AQ155" s="17"/>
      <c r="AR155" s="17"/>
      <c r="AS155" s="17"/>
      <c r="AT155" s="17"/>
      <c r="AU155" s="17"/>
      <c r="AV155" s="17"/>
      <c r="AW155" s="17"/>
      <c r="AX155" s="17"/>
      <c r="AY155" s="17"/>
      <c r="AZ155" s="17"/>
      <c r="BA155" s="17"/>
      <c r="BB155" s="17"/>
      <c r="BC155" s="323"/>
      <c r="BD155" s="17"/>
      <c r="BE155" s="17"/>
      <c r="BF155" s="322"/>
      <c r="CI155" s="15"/>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3"/>
    </row>
    <row r="156" spans="1:114" ht="13.8" thickBot="1" x14ac:dyDescent="0.3">
      <c r="A156" s="734"/>
      <c r="B156" s="4"/>
      <c r="O156" s="3"/>
      <c r="AB156" s="47"/>
      <c r="AC156" s="28"/>
      <c r="AD156" s="28"/>
      <c r="AE156" s="28"/>
      <c r="AF156" s="28"/>
      <c r="AG156" s="28"/>
      <c r="AH156" s="28"/>
      <c r="AI156" s="28"/>
      <c r="AJ156" s="28"/>
      <c r="AK156" s="28"/>
      <c r="AL156" s="283"/>
      <c r="AM156" s="29"/>
      <c r="AN156" s="29"/>
      <c r="AO156" s="29"/>
      <c r="AP156" s="29"/>
      <c r="AQ156" s="29"/>
      <c r="AR156" s="29"/>
      <c r="AS156" s="29"/>
      <c r="AT156" s="29"/>
      <c r="AU156" s="29"/>
      <c r="AV156" s="29"/>
      <c r="AW156" s="29"/>
      <c r="AX156" s="29"/>
      <c r="AY156" s="29"/>
      <c r="AZ156" s="29"/>
      <c r="BA156" s="29"/>
      <c r="BB156" s="29"/>
      <c r="BC156" s="324"/>
      <c r="BD156" s="319"/>
      <c r="BE156" s="319"/>
      <c r="BF156" s="320"/>
      <c r="CI156" s="15"/>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3"/>
    </row>
    <row r="157" spans="1:114" ht="13.8" thickBot="1" x14ac:dyDescent="0.3">
      <c r="A157" s="734"/>
      <c r="B157" s="4"/>
      <c r="O157" s="3"/>
      <c r="AB157" s="30"/>
      <c r="AC157" s="34" t="s">
        <v>85</v>
      </c>
      <c r="AD157" s="29"/>
      <c r="AE157" s="29"/>
      <c r="AF157" s="24"/>
      <c r="AG157" s="24"/>
      <c r="AH157" s="24"/>
      <c r="AI157" s="59"/>
      <c r="AJ157" s="24"/>
      <c r="AK157" s="24"/>
      <c r="AL157" s="284"/>
      <c r="AM157" s="290"/>
      <c r="AN157" s="290"/>
      <c r="AO157" s="290"/>
      <c r="AP157" s="290"/>
      <c r="AQ157" s="290"/>
      <c r="AR157" s="290"/>
      <c r="AS157" s="290"/>
      <c r="AT157" s="290"/>
      <c r="AU157" s="290"/>
      <c r="AV157" s="290"/>
      <c r="AW157" s="290"/>
      <c r="AX157" s="290"/>
      <c r="AY157" s="290"/>
      <c r="AZ157" s="290"/>
      <c r="BA157" s="290"/>
      <c r="BB157" s="290"/>
      <c r="BC157" s="315"/>
      <c r="BD157" s="73"/>
      <c r="BE157" s="73"/>
      <c r="BF157" s="314"/>
      <c r="CI157" s="15"/>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3"/>
    </row>
    <row r="158" spans="1:114" ht="14.4" thickTop="1" thickBot="1" x14ac:dyDescent="0.3">
      <c r="A158" s="734"/>
      <c r="B158" s="4"/>
      <c r="O158" s="3"/>
      <c r="AB158" s="30"/>
      <c r="AC158" s="29"/>
      <c r="AD158" s="29"/>
      <c r="AE158" s="29"/>
      <c r="AF158" s="27"/>
      <c r="AG158" s="27"/>
      <c r="AH158" s="27"/>
      <c r="AI158" s="28"/>
      <c r="AJ158" s="27"/>
      <c r="AK158" s="27"/>
      <c r="AL158" s="27"/>
      <c r="AM158" s="28"/>
      <c r="AN158" s="28"/>
      <c r="AO158" s="28"/>
      <c r="AP158" s="28"/>
      <c r="AQ158" s="28"/>
      <c r="AR158" s="28"/>
      <c r="AS158" s="28"/>
      <c r="AT158" s="28"/>
      <c r="AU158" s="28"/>
      <c r="AV158" s="28"/>
      <c r="AW158" s="28"/>
      <c r="AX158" s="28"/>
      <c r="AY158" s="28"/>
      <c r="AZ158" s="28"/>
      <c r="BA158" s="28"/>
      <c r="BB158" s="28"/>
      <c r="BC158" s="39"/>
      <c r="BD158" s="73"/>
      <c r="BE158" s="73"/>
      <c r="BF158" s="314"/>
      <c r="CI158" s="15"/>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3"/>
    </row>
    <row r="159" spans="1:114" ht="13.8" thickBot="1" x14ac:dyDescent="0.3">
      <c r="A159" s="734"/>
      <c r="B159" s="4"/>
      <c r="O159" s="3"/>
      <c r="AB159" s="30"/>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39"/>
      <c r="BD159" s="73"/>
      <c r="BE159" s="73"/>
      <c r="BF159" s="314"/>
      <c r="CI159" s="15"/>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3"/>
    </row>
    <row r="160" spans="1:114" ht="13.8" thickBot="1" x14ac:dyDescent="0.3">
      <c r="A160" s="734"/>
      <c r="B160" s="4"/>
      <c r="O160" s="3"/>
      <c r="AB160" s="30"/>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39"/>
      <c r="BD160" s="73"/>
      <c r="BE160" s="73"/>
      <c r="BF160" s="314"/>
      <c r="CI160" s="15"/>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3"/>
    </row>
    <row r="161" spans="1:114" ht="13.8" thickBot="1" x14ac:dyDescent="0.3">
      <c r="A161" s="734"/>
      <c r="B161" s="4"/>
      <c r="O161" s="3"/>
      <c r="AB161" s="30"/>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39"/>
      <c r="BD161" s="73"/>
      <c r="BE161" s="73"/>
      <c r="BF161" s="314"/>
      <c r="CI161" s="15"/>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3"/>
    </row>
    <row r="162" spans="1:114" ht="13.8" thickBot="1" x14ac:dyDescent="0.3">
      <c r="A162" s="734"/>
      <c r="B162" s="4"/>
      <c r="O162" s="3"/>
      <c r="AB162" s="30"/>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39"/>
      <c r="BD162" s="73"/>
      <c r="BE162" s="73"/>
      <c r="BF162" s="314"/>
      <c r="CI162" s="15"/>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3"/>
    </row>
    <row r="163" spans="1:114" ht="12.75" customHeight="1" thickBot="1" x14ac:dyDescent="0.3">
      <c r="A163" s="734"/>
      <c r="B163" s="41"/>
      <c r="C163" s="19"/>
      <c r="D163" s="19"/>
      <c r="E163" s="19"/>
      <c r="F163" s="19"/>
      <c r="G163" s="19"/>
      <c r="H163" s="19"/>
      <c r="I163" s="19"/>
      <c r="J163" s="19"/>
      <c r="K163" s="19"/>
      <c r="L163" s="19"/>
      <c r="M163" s="19"/>
      <c r="N163" s="19"/>
      <c r="O163" s="40"/>
      <c r="P163" s="19"/>
      <c r="W163" s="19"/>
      <c r="X163" s="19"/>
      <c r="Y163" s="19"/>
      <c r="Z163" s="19"/>
      <c r="AA163" s="19"/>
      <c r="AB163" s="30"/>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39"/>
      <c r="BD163" s="73"/>
      <c r="BE163" s="73"/>
      <c r="BF163" s="314"/>
      <c r="CI163" s="15"/>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3"/>
    </row>
    <row r="164" spans="1:114" ht="13.8" thickBot="1" x14ac:dyDescent="0.3">
      <c r="A164" s="734"/>
      <c r="B164" s="4"/>
      <c r="O164" s="3"/>
      <c r="P164" s="19"/>
      <c r="AB164" s="30"/>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39"/>
      <c r="BD164" s="73"/>
      <c r="BE164" s="73"/>
      <c r="BF164" s="314"/>
      <c r="CI164" s="15"/>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3"/>
    </row>
    <row r="165" spans="1:114" ht="13.8" thickBot="1" x14ac:dyDescent="0.3">
      <c r="A165" s="734"/>
      <c r="B165" s="4"/>
      <c r="O165" s="3"/>
      <c r="AB165" s="30"/>
      <c r="AC165" s="33"/>
      <c r="AD165" s="33"/>
      <c r="AE165" s="29"/>
      <c r="AF165" s="24"/>
      <c r="AG165" s="24"/>
      <c r="AH165" s="24"/>
      <c r="AI165" s="59"/>
      <c r="AJ165" s="24"/>
      <c r="AK165" s="24"/>
      <c r="AL165" s="24"/>
      <c r="AM165" s="24"/>
      <c r="AN165" s="24"/>
      <c r="AO165" s="24"/>
      <c r="AP165" s="24"/>
      <c r="AQ165" s="24"/>
      <c r="AR165" s="24"/>
      <c r="AS165" s="24"/>
      <c r="AT165" s="24"/>
      <c r="AU165" s="24"/>
      <c r="AV165" s="24"/>
      <c r="AW165" s="24"/>
      <c r="AX165" s="24"/>
      <c r="AY165" s="24"/>
      <c r="AZ165" s="24"/>
      <c r="BA165" s="24"/>
      <c r="BB165" s="24"/>
      <c r="BC165" s="39"/>
      <c r="BD165" s="73"/>
      <c r="BE165" s="73"/>
      <c r="BF165" s="314"/>
      <c r="CI165" s="15"/>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3"/>
    </row>
    <row r="166" spans="1:114" ht="14.4" thickTop="1" thickBot="1" x14ac:dyDescent="0.3">
      <c r="A166" s="734"/>
      <c r="B166" s="4"/>
      <c r="O166" s="3"/>
      <c r="AB166" s="30"/>
      <c r="AC166" s="33"/>
      <c r="AD166" s="33"/>
      <c r="AE166" s="29"/>
      <c r="AF166" s="27"/>
      <c r="AG166" s="27"/>
      <c r="AH166" s="27"/>
      <c r="AI166" s="28"/>
      <c r="AJ166" s="27"/>
      <c r="AK166" s="27"/>
      <c r="AL166" s="27"/>
      <c r="AM166" s="27"/>
      <c r="AN166" s="27"/>
      <c r="AO166" s="27"/>
      <c r="AP166" s="27"/>
      <c r="AQ166" s="27"/>
      <c r="AR166" s="27"/>
      <c r="AS166" s="27"/>
      <c r="AT166" s="27"/>
      <c r="AU166" s="27"/>
      <c r="AV166" s="27"/>
      <c r="AW166" s="27"/>
      <c r="AX166" s="27"/>
      <c r="AY166" s="27"/>
      <c r="AZ166" s="27"/>
      <c r="BA166" s="27"/>
      <c r="BB166" s="27"/>
      <c r="BC166" s="39"/>
      <c r="BD166" s="73"/>
      <c r="BE166" s="73"/>
      <c r="BF166" s="314"/>
      <c r="CI166" s="15"/>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3"/>
    </row>
    <row r="167" spans="1:114" ht="13.8" thickBot="1" x14ac:dyDescent="0.3">
      <c r="A167" s="734"/>
      <c r="B167" s="4"/>
      <c r="O167" s="3"/>
      <c r="AB167" s="30"/>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39"/>
      <c r="BD167" s="73"/>
      <c r="BE167" s="73"/>
      <c r="BF167" s="314"/>
      <c r="CI167" s="15"/>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3"/>
    </row>
    <row r="168" spans="1:114" ht="13.8" thickBot="1" x14ac:dyDescent="0.3">
      <c r="A168" s="734"/>
      <c r="B168" s="4"/>
      <c r="O168" s="3"/>
      <c r="AB168" s="30"/>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39"/>
      <c r="BD168" s="73"/>
      <c r="BE168" s="73"/>
      <c r="BF168" s="314"/>
      <c r="CI168" s="15"/>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3"/>
    </row>
    <row r="169" spans="1:114" ht="13.8" thickBot="1" x14ac:dyDescent="0.3">
      <c r="A169" s="734"/>
      <c r="B169" s="4"/>
      <c r="O169" s="3"/>
      <c r="P169" s="19"/>
      <c r="AB169" s="30"/>
      <c r="AC169" s="21" t="s">
        <v>65</v>
      </c>
      <c r="AD169" s="17"/>
      <c r="AE169" s="17"/>
      <c r="AF169" s="58"/>
      <c r="AG169" s="58"/>
      <c r="AH169" s="58"/>
      <c r="AI169" s="58"/>
      <c r="AJ169" s="58"/>
      <c r="AK169" s="58"/>
      <c r="AL169" s="58"/>
      <c r="AM169" s="58"/>
      <c r="AN169" s="58"/>
      <c r="AO169" s="58"/>
      <c r="AP169" s="58"/>
      <c r="AQ169" s="58"/>
      <c r="AR169" s="58"/>
      <c r="AS169" s="58"/>
      <c r="AT169" s="58"/>
      <c r="AU169" s="58"/>
      <c r="AV169" s="58"/>
      <c r="AW169" s="58"/>
      <c r="AX169" s="58"/>
      <c r="AY169" s="58"/>
      <c r="AZ169" s="58"/>
      <c r="BA169" s="58"/>
      <c r="BB169" s="58"/>
      <c r="BC169" s="39"/>
      <c r="BD169" s="73"/>
      <c r="BE169" s="73"/>
      <c r="BF169" s="314"/>
      <c r="CI169" s="15"/>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3"/>
    </row>
    <row r="170" spans="1:114" ht="14.4" thickTop="1" thickBot="1" x14ac:dyDescent="0.3">
      <c r="A170" s="734"/>
      <c r="B170" s="4"/>
      <c r="O170" s="3"/>
      <c r="P170" s="19"/>
      <c r="AB170" s="30"/>
      <c r="AC170" s="21"/>
      <c r="AD170" s="17"/>
      <c r="AE170" s="17"/>
      <c r="AF170" s="57"/>
      <c r="AG170" s="57"/>
      <c r="AH170" s="57"/>
      <c r="AI170" s="57"/>
      <c r="AJ170" s="57"/>
      <c r="AK170" s="57"/>
      <c r="AL170" s="57"/>
      <c r="AM170" s="57"/>
      <c r="AN170" s="57"/>
      <c r="AO170" s="57"/>
      <c r="AP170" s="57"/>
      <c r="AQ170" s="57"/>
      <c r="AR170" s="57"/>
      <c r="AS170" s="57"/>
      <c r="AT170" s="57"/>
      <c r="AU170" s="57"/>
      <c r="AV170" s="57"/>
      <c r="AW170" s="57"/>
      <c r="AX170" s="57"/>
      <c r="AY170" s="57"/>
      <c r="AZ170" s="57"/>
      <c r="BA170" s="57"/>
      <c r="BB170" s="57"/>
      <c r="BC170" s="39"/>
      <c r="BD170" s="73"/>
      <c r="BE170" s="73"/>
      <c r="BF170" s="314"/>
      <c r="CI170" s="15"/>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3"/>
    </row>
    <row r="171" spans="1:114" ht="13.8" thickBot="1" x14ac:dyDescent="0.3">
      <c r="A171" s="734"/>
      <c r="B171" s="4"/>
      <c r="O171" s="3"/>
      <c r="P171" s="19"/>
      <c r="AB171" s="30"/>
      <c r="AC171" s="21"/>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39"/>
      <c r="BD171" s="73"/>
      <c r="BE171" s="73"/>
      <c r="BF171" s="314"/>
      <c r="CI171" s="15"/>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3"/>
    </row>
    <row r="172" spans="1:114" ht="13.8" thickBot="1" x14ac:dyDescent="0.3">
      <c r="A172" s="734"/>
      <c r="B172" s="4"/>
      <c r="O172" s="3"/>
      <c r="AB172" s="30"/>
      <c r="AC172" s="21"/>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39"/>
      <c r="BD172" s="73"/>
      <c r="BE172" s="73"/>
      <c r="BF172" s="314"/>
      <c r="CI172" s="15"/>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3"/>
    </row>
    <row r="173" spans="1:114" x14ac:dyDescent="0.25">
      <c r="A173" s="734"/>
      <c r="B173" s="4"/>
      <c r="O173" s="3"/>
      <c r="AB173" s="25"/>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84"/>
      <c r="BD173" s="66"/>
      <c r="BE173" s="66"/>
      <c r="BF173" s="316"/>
      <c r="CI173" s="15"/>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3"/>
    </row>
    <row r="174" spans="1:114" x14ac:dyDescent="0.25">
      <c r="A174" s="734"/>
      <c r="B174" s="4"/>
      <c r="O174" s="3"/>
      <c r="AA174" s="477"/>
      <c r="AB174" s="478"/>
      <c r="AC174" s="58"/>
      <c r="AD174" s="58"/>
      <c r="AE174" s="58"/>
      <c r="AF174" s="58"/>
      <c r="AG174" s="58"/>
      <c r="AH174" s="58"/>
      <c r="AI174" s="58"/>
      <c r="AJ174" s="58"/>
      <c r="AK174" s="58"/>
      <c r="AL174" s="58"/>
      <c r="AM174" s="58"/>
      <c r="AN174" s="58"/>
      <c r="AO174" s="58"/>
      <c r="AP174" s="58"/>
      <c r="AQ174" s="58"/>
      <c r="AR174" s="58"/>
      <c r="AS174" s="58"/>
      <c r="AT174" s="58"/>
      <c r="AU174" s="58"/>
      <c r="AV174" s="58"/>
      <c r="AW174" s="58"/>
      <c r="AX174" s="58"/>
      <c r="AY174" s="58"/>
      <c r="AZ174" s="58"/>
      <c r="BA174" s="58"/>
      <c r="BB174" s="58"/>
      <c r="BC174" s="58"/>
      <c r="BD174" s="58"/>
      <c r="BE174" s="58"/>
      <c r="BF174" s="479"/>
      <c r="CI174" s="10"/>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8"/>
    </row>
    <row r="175" spans="1:114" x14ac:dyDescent="0.25">
      <c r="A175" s="734"/>
      <c r="B175" s="735" t="s">
        <v>90</v>
      </c>
      <c r="C175" s="736"/>
      <c r="D175" s="737"/>
      <c r="E175" s="738" t="s">
        <v>826</v>
      </c>
      <c r="F175" s="739"/>
      <c r="G175" s="739"/>
      <c r="H175" s="739"/>
      <c r="I175" s="739"/>
      <c r="J175" s="739"/>
      <c r="K175" s="739"/>
      <c r="L175" s="739"/>
      <c r="M175" s="739"/>
      <c r="N175" s="739"/>
      <c r="O175" s="740"/>
      <c r="P175" s="741" t="s">
        <v>82</v>
      </c>
      <c r="Q175" s="742"/>
      <c r="R175" s="742"/>
      <c r="S175" s="742"/>
      <c r="T175" s="742"/>
      <c r="U175" s="742"/>
      <c r="V175" s="742"/>
      <c r="W175" s="742"/>
      <c r="X175" s="742"/>
      <c r="Y175" s="742"/>
      <c r="Z175" s="742"/>
      <c r="AA175" s="742"/>
      <c r="AB175" s="480"/>
      <c r="AC175" s="111"/>
      <c r="AD175" s="111"/>
      <c r="AE175" s="111"/>
      <c r="AF175" s="111"/>
      <c r="AG175" s="111"/>
      <c r="AH175" s="111"/>
      <c r="AI175" s="111"/>
      <c r="AJ175" s="111"/>
      <c r="AK175" s="111"/>
      <c r="AL175" s="111"/>
      <c r="AM175" s="111"/>
      <c r="AN175" s="111"/>
      <c r="AO175" s="111"/>
      <c r="AP175" s="111"/>
      <c r="AQ175" s="111"/>
      <c r="AR175" s="111"/>
      <c r="AS175" s="111"/>
      <c r="AT175" s="111"/>
      <c r="AU175" s="111"/>
      <c r="AV175" s="111"/>
      <c r="AW175" s="111"/>
      <c r="AX175" s="111"/>
      <c r="AY175" s="111"/>
      <c r="AZ175" s="111"/>
      <c r="BA175" s="111"/>
      <c r="BB175" s="111"/>
      <c r="BC175" s="111"/>
      <c r="BD175" s="111"/>
      <c r="BE175" s="111"/>
      <c r="BF175" s="481"/>
      <c r="CI175" s="15"/>
      <c r="CJ175" s="476"/>
      <c r="CK175" s="476"/>
      <c r="CL175" s="476"/>
      <c r="CM175" s="476"/>
      <c r="CN175" s="476"/>
      <c r="CO175" s="476"/>
      <c r="CP175" s="476"/>
      <c r="CQ175" s="476"/>
      <c r="CR175" s="476"/>
      <c r="CS175" s="476"/>
      <c r="CT175" s="476"/>
      <c r="CU175" s="476"/>
      <c r="CV175" s="476"/>
      <c r="CW175" s="476"/>
      <c r="CX175" s="476"/>
      <c r="CY175" s="476"/>
      <c r="CZ175" s="476"/>
      <c r="DA175" s="476"/>
      <c r="DB175" s="476"/>
      <c r="DC175" s="476"/>
      <c r="DD175" s="476"/>
      <c r="DE175" s="476"/>
      <c r="DF175" s="476"/>
      <c r="DG175" s="476"/>
      <c r="DH175" s="476"/>
      <c r="DI175" s="476"/>
      <c r="DJ175" s="13"/>
    </row>
    <row r="176" spans="1:114" x14ac:dyDescent="0.25">
      <c r="A176" s="734"/>
      <c r="B176" s="4"/>
      <c r="O176" s="3"/>
      <c r="AA176" s="477"/>
      <c r="AB176" s="4"/>
      <c r="AC176" s="477"/>
      <c r="AD176" s="477"/>
      <c r="AE176" s="477"/>
      <c r="AF176" s="477"/>
      <c r="AG176" s="477"/>
      <c r="AH176" s="477"/>
      <c r="AI176" s="477"/>
      <c r="AJ176" s="477"/>
      <c r="AK176" s="477"/>
      <c r="AL176" s="477"/>
      <c r="AM176" s="477"/>
      <c r="AN176" s="477"/>
      <c r="AO176" s="477"/>
      <c r="AP176" s="477"/>
      <c r="AQ176" s="477"/>
      <c r="AR176" s="477"/>
      <c r="AS176" s="477"/>
      <c r="AT176" s="477"/>
      <c r="AU176" s="477"/>
      <c r="AV176" s="477"/>
      <c r="AW176" s="477"/>
      <c r="AX176" s="477"/>
      <c r="AY176" s="477"/>
      <c r="AZ176" s="477"/>
      <c r="BA176" s="477"/>
      <c r="BB176" s="477"/>
      <c r="BC176" s="477"/>
      <c r="BD176" s="477"/>
      <c r="BE176" s="477"/>
      <c r="BF176" s="3"/>
      <c r="CI176" s="15"/>
      <c r="CJ176" s="476"/>
      <c r="CK176" s="476"/>
      <c r="CL176" s="476"/>
      <c r="CM176" s="476"/>
      <c r="CN176" s="476"/>
      <c r="CO176" s="476"/>
      <c r="CP176" s="476"/>
      <c r="CQ176" s="476"/>
      <c r="CR176" s="476"/>
      <c r="CS176" s="476"/>
      <c r="CT176" s="476"/>
      <c r="CU176" s="476"/>
      <c r="CV176" s="476"/>
      <c r="CW176" s="476"/>
      <c r="CX176" s="476"/>
      <c r="CY176" s="476"/>
      <c r="CZ176" s="476"/>
      <c r="DA176" s="476"/>
      <c r="DB176" s="476"/>
      <c r="DC176" s="476"/>
      <c r="DD176" s="476"/>
      <c r="DE176" s="476"/>
      <c r="DF176" s="476"/>
      <c r="DG176" s="476"/>
      <c r="DH176" s="476"/>
      <c r="DI176" s="476"/>
      <c r="DJ176" s="13"/>
    </row>
    <row r="177" spans="1:114" x14ac:dyDescent="0.25">
      <c r="A177" s="734"/>
      <c r="B177" s="418"/>
      <c r="C177" s="418"/>
      <c r="D177" s="418"/>
      <c r="E177" s="418"/>
      <c r="F177" s="418"/>
      <c r="G177" s="418"/>
      <c r="H177" s="418"/>
      <c r="I177" s="418"/>
      <c r="J177" s="418"/>
      <c r="K177" s="418"/>
      <c r="L177" s="418"/>
      <c r="M177" s="418"/>
      <c r="N177" s="418"/>
      <c r="O177" s="415"/>
      <c r="AA177" s="477"/>
      <c r="AB177" s="4"/>
      <c r="AC177" s="477"/>
      <c r="AD177" s="477"/>
      <c r="AE177" s="477"/>
      <c r="AF177" s="477"/>
      <c r="AG177" s="477"/>
      <c r="AH177" s="477"/>
      <c r="AI177" s="477"/>
      <c r="AJ177" s="477"/>
      <c r="AK177" s="477"/>
      <c r="AL177" s="477"/>
      <c r="AM177" s="477"/>
      <c r="AN177" s="477"/>
      <c r="AO177" s="477"/>
      <c r="AP177" s="477"/>
      <c r="AQ177" s="477"/>
      <c r="AR177" s="477"/>
      <c r="AS177" s="477"/>
      <c r="AT177" s="477"/>
      <c r="AU177" s="477"/>
      <c r="AV177" s="477"/>
      <c r="AW177" s="477"/>
      <c r="AX177" s="477"/>
      <c r="AY177" s="477"/>
      <c r="AZ177" s="477"/>
      <c r="BA177" s="477"/>
      <c r="BB177" s="477"/>
      <c r="BC177" s="477"/>
      <c r="BD177" s="477"/>
      <c r="BE177" s="477"/>
      <c r="BF177" s="3"/>
      <c r="CI177" s="15"/>
      <c r="CJ177" s="476"/>
      <c r="CK177" s="476"/>
      <c r="CL177" s="476"/>
      <c r="CM177" s="476"/>
      <c r="CN177" s="476"/>
      <c r="CO177" s="476"/>
      <c r="CP177" s="476"/>
      <c r="CQ177" s="476"/>
      <c r="CR177" s="476"/>
      <c r="CS177" s="476"/>
      <c r="CT177" s="476"/>
      <c r="CU177" s="476"/>
      <c r="CV177" s="476"/>
      <c r="CW177" s="476"/>
      <c r="CX177" s="476"/>
      <c r="CY177" s="476"/>
      <c r="CZ177" s="476"/>
      <c r="DA177" s="476"/>
      <c r="DB177" s="476"/>
      <c r="DC177" s="476"/>
      <c r="DD177" s="476"/>
      <c r="DE177" s="476"/>
      <c r="DF177" s="476"/>
      <c r="DG177" s="476"/>
      <c r="DH177" s="476"/>
      <c r="DI177" s="476"/>
      <c r="DJ177" s="13"/>
    </row>
    <row r="178" spans="1:114" ht="13.2" customHeight="1" x14ac:dyDescent="0.25">
      <c r="A178" s="734"/>
      <c r="B178" s="448"/>
      <c r="C178" s="448"/>
      <c r="D178" s="448"/>
      <c r="E178" s="448"/>
      <c r="F178" s="448"/>
      <c r="G178" s="448"/>
      <c r="H178" s="448"/>
      <c r="I178" s="448"/>
      <c r="J178" s="448"/>
      <c r="K178" s="448"/>
      <c r="L178" s="448"/>
      <c r="M178" s="448"/>
      <c r="N178" s="448"/>
      <c r="O178" s="422"/>
      <c r="AB178" s="4"/>
      <c r="AC178" s="477"/>
      <c r="AD178" s="477"/>
      <c r="AE178" s="477"/>
      <c r="AF178" s="477"/>
      <c r="AG178" s="477"/>
      <c r="AH178" s="477"/>
      <c r="AI178" s="477"/>
      <c r="AJ178" s="477"/>
      <c r="AK178" s="477"/>
      <c r="AL178" s="477"/>
      <c r="AM178" s="477"/>
      <c r="AN178" s="477"/>
      <c r="AO178" s="477"/>
      <c r="AP178" s="477"/>
      <c r="AQ178" s="477"/>
      <c r="AR178" s="477"/>
      <c r="AS178" s="477"/>
      <c r="AT178" s="477"/>
      <c r="AU178" s="477"/>
      <c r="AV178" s="477"/>
      <c r="AW178" s="477"/>
      <c r="AX178" s="477"/>
      <c r="AY178" s="477"/>
      <c r="AZ178" s="477"/>
      <c r="BA178" s="477"/>
      <c r="BB178" s="477"/>
      <c r="BC178" s="477"/>
      <c r="BD178" s="477"/>
      <c r="BE178" s="477"/>
      <c r="BF178" s="3"/>
      <c r="CI178" s="15"/>
      <c r="CJ178" s="476"/>
      <c r="CK178" s="476"/>
      <c r="CL178" s="476"/>
      <c r="CM178" s="476"/>
      <c r="CN178" s="476"/>
      <c r="CO178" s="476"/>
      <c r="CP178" s="476"/>
      <c r="CQ178" s="476"/>
      <c r="CR178" s="476"/>
      <c r="CS178" s="476"/>
      <c r="CT178" s="476"/>
      <c r="CU178" s="476"/>
      <c r="CV178" s="476"/>
      <c r="CW178" s="476"/>
      <c r="CX178" s="476"/>
      <c r="CY178" s="476"/>
      <c r="CZ178" s="476"/>
      <c r="DA178" s="476"/>
      <c r="DB178" s="476"/>
      <c r="DC178" s="476"/>
      <c r="DD178" s="476"/>
      <c r="DE178" s="476"/>
      <c r="DF178" s="476"/>
      <c r="DG178" s="476"/>
      <c r="DH178" s="476"/>
      <c r="DI178" s="476"/>
      <c r="DJ178" s="13"/>
    </row>
    <row r="179" spans="1:114" x14ac:dyDescent="0.25">
      <c r="A179" s="734"/>
      <c r="B179" s="448"/>
      <c r="C179" s="448"/>
      <c r="D179" s="448"/>
      <c r="E179" s="448"/>
      <c r="F179" s="448"/>
      <c r="G179" s="448"/>
      <c r="H179" s="448"/>
      <c r="I179" s="448"/>
      <c r="J179" s="448"/>
      <c r="K179" s="448"/>
      <c r="L179" s="448"/>
      <c r="M179" s="448"/>
      <c r="N179" s="448"/>
      <c r="O179" s="394"/>
      <c r="AA179" s="477"/>
      <c r="AB179" s="4"/>
      <c r="AC179" s="477"/>
      <c r="AD179" s="477"/>
      <c r="AE179" s="477"/>
      <c r="AF179" s="477"/>
      <c r="AG179" s="477"/>
      <c r="AH179" s="477"/>
      <c r="AI179" s="477"/>
      <c r="AJ179" s="477"/>
      <c r="AK179" s="477"/>
      <c r="AL179" s="477"/>
      <c r="AM179" s="477"/>
      <c r="AN179" s="477"/>
      <c r="AO179" s="477"/>
      <c r="AP179" s="477"/>
      <c r="AQ179" s="477"/>
      <c r="AR179" s="477"/>
      <c r="AS179" s="477"/>
      <c r="AT179" s="477"/>
      <c r="AU179" s="477"/>
      <c r="AV179" s="477"/>
      <c r="AW179" s="477"/>
      <c r="AX179" s="477"/>
      <c r="AY179" s="477"/>
      <c r="AZ179" s="477"/>
      <c r="BA179" s="477"/>
      <c r="BB179" s="477"/>
      <c r="BC179" s="477"/>
      <c r="BD179" s="477"/>
      <c r="BE179" s="477"/>
      <c r="BF179" s="3"/>
      <c r="CI179" s="15"/>
      <c r="CJ179" s="476"/>
      <c r="CK179" s="476"/>
      <c r="CL179" s="476"/>
      <c r="CM179" s="476"/>
      <c r="CN179" s="476"/>
      <c r="CO179" s="476"/>
      <c r="CP179" s="476"/>
      <c r="CQ179" s="476"/>
      <c r="CR179" s="476"/>
      <c r="CS179" s="476"/>
      <c r="CT179" s="476"/>
      <c r="CU179" s="476"/>
      <c r="CV179" s="476"/>
      <c r="CW179" s="476"/>
      <c r="CX179" s="476"/>
      <c r="CY179" s="476"/>
      <c r="CZ179" s="476"/>
      <c r="DA179" s="476"/>
      <c r="DB179" s="476"/>
      <c r="DC179" s="476"/>
      <c r="DD179" s="476"/>
      <c r="DE179" s="476"/>
      <c r="DF179" s="476"/>
      <c r="DG179" s="476"/>
      <c r="DH179" s="476"/>
      <c r="DI179" s="476"/>
      <c r="DJ179" s="13"/>
    </row>
    <row r="180" spans="1:114" x14ac:dyDescent="0.25">
      <c r="A180" s="734"/>
      <c r="B180" s="448"/>
      <c r="C180" s="448"/>
      <c r="D180" s="448"/>
      <c r="E180" s="448"/>
      <c r="F180" s="448"/>
      <c r="G180" s="448"/>
      <c r="H180" s="448"/>
      <c r="I180" s="448"/>
      <c r="J180" s="448"/>
      <c r="K180" s="448"/>
      <c r="L180" s="448"/>
      <c r="M180" s="448"/>
      <c r="N180" s="448"/>
      <c r="O180" s="394"/>
      <c r="AA180" s="477"/>
      <c r="AB180" s="4"/>
      <c r="AC180" s="477"/>
      <c r="AD180" s="477"/>
      <c r="AE180" s="477"/>
      <c r="AF180" s="477"/>
      <c r="AG180" s="477"/>
      <c r="AH180" s="477"/>
      <c r="AI180" s="477"/>
      <c r="AJ180" s="477"/>
      <c r="AK180" s="477"/>
      <c r="AL180" s="477"/>
      <c r="AM180" s="477"/>
      <c r="AN180" s="477"/>
      <c r="AO180" s="477"/>
      <c r="AP180" s="477"/>
      <c r="AQ180" s="477"/>
      <c r="AR180" s="477"/>
      <c r="AS180" s="477"/>
      <c r="AT180" s="477"/>
      <c r="AU180" s="477"/>
      <c r="AV180" s="477"/>
      <c r="AW180" s="477"/>
      <c r="AX180" s="477"/>
      <c r="AY180" s="477"/>
      <c r="AZ180" s="477"/>
      <c r="BA180" s="477"/>
      <c r="BB180" s="477"/>
      <c r="BC180" s="477"/>
      <c r="BD180" s="477"/>
      <c r="BE180" s="477"/>
      <c r="BF180" s="3"/>
      <c r="CI180" s="15"/>
      <c r="CJ180" s="476"/>
      <c r="CK180" s="476"/>
      <c r="CL180" s="476"/>
      <c r="CM180" s="476"/>
      <c r="CN180" s="476"/>
      <c r="CO180" s="476"/>
      <c r="CP180" s="476"/>
      <c r="CQ180" s="476"/>
      <c r="CR180" s="476"/>
      <c r="CS180" s="476"/>
      <c r="CT180" s="476"/>
      <c r="CU180" s="476"/>
      <c r="CV180" s="476"/>
      <c r="CW180" s="476"/>
      <c r="CX180" s="476"/>
      <c r="CY180" s="476"/>
      <c r="CZ180" s="476"/>
      <c r="DA180" s="476"/>
      <c r="DB180" s="476"/>
      <c r="DC180" s="476"/>
      <c r="DD180" s="476"/>
      <c r="DE180" s="476"/>
      <c r="DF180" s="476"/>
      <c r="DG180" s="476"/>
      <c r="DH180" s="476"/>
      <c r="DI180" s="476"/>
      <c r="DJ180" s="13"/>
    </row>
    <row r="181" spans="1:114" x14ac:dyDescent="0.25">
      <c r="A181" s="734"/>
      <c r="B181" s="448"/>
      <c r="C181" s="448"/>
      <c r="D181" s="448"/>
      <c r="E181" s="448"/>
      <c r="F181" s="448"/>
      <c r="G181" s="448"/>
      <c r="H181" s="448"/>
      <c r="I181" s="448"/>
      <c r="J181" s="448"/>
      <c r="K181" s="448"/>
      <c r="L181" s="448"/>
      <c r="M181" s="448"/>
      <c r="N181" s="448"/>
      <c r="O181" s="394"/>
      <c r="P181" s="19" t="s">
        <v>827</v>
      </c>
      <c r="AA181" s="477"/>
      <c r="AB181" s="4"/>
      <c r="AC181" s="477"/>
      <c r="AD181" s="477"/>
      <c r="AE181" s="477"/>
      <c r="AF181" s="477"/>
      <c r="AG181" s="477"/>
      <c r="AH181" s="477"/>
      <c r="AI181" s="477"/>
      <c r="AJ181" s="477"/>
      <c r="AK181" s="477"/>
      <c r="AL181" s="477"/>
      <c r="AM181" s="477"/>
      <c r="AN181" s="477"/>
      <c r="AO181" s="477"/>
      <c r="AP181" s="477"/>
      <c r="AQ181" s="477"/>
      <c r="AR181" s="477"/>
      <c r="AS181" s="477"/>
      <c r="AT181" s="477"/>
      <c r="AU181" s="477"/>
      <c r="AV181" s="477"/>
      <c r="AW181" s="477"/>
      <c r="AX181" s="477"/>
      <c r="AY181" s="477"/>
      <c r="AZ181" s="477"/>
      <c r="BA181" s="477"/>
      <c r="BB181" s="477"/>
      <c r="BC181" s="477"/>
      <c r="BD181" s="477"/>
      <c r="BE181" s="477"/>
      <c r="BF181" s="3"/>
      <c r="CI181" s="15"/>
      <c r="CJ181" s="476"/>
      <c r="CK181" s="476"/>
      <c r="CL181" s="476"/>
      <c r="CM181" s="476"/>
      <c r="CN181" s="476"/>
      <c r="CO181" s="476"/>
      <c r="CP181" s="476"/>
      <c r="CQ181" s="476"/>
      <c r="CR181" s="476"/>
      <c r="CS181" s="476"/>
      <c r="CT181" s="476"/>
      <c r="CU181" s="476"/>
      <c r="CV181" s="476"/>
      <c r="CW181" s="476"/>
      <c r="CX181" s="476"/>
      <c r="CY181" s="476"/>
      <c r="CZ181" s="476"/>
      <c r="DA181" s="476"/>
      <c r="DB181" s="476"/>
      <c r="DC181" s="476"/>
      <c r="DD181" s="476"/>
      <c r="DE181" s="476"/>
      <c r="DF181" s="476"/>
      <c r="DG181" s="476"/>
      <c r="DH181" s="476"/>
      <c r="DI181" s="476"/>
      <c r="DJ181" s="13"/>
    </row>
    <row r="182" spans="1:114" x14ac:dyDescent="0.25">
      <c r="A182" s="734"/>
      <c r="B182" s="448"/>
      <c r="C182" s="448"/>
      <c r="D182" s="448"/>
      <c r="E182" s="448"/>
      <c r="F182" s="448"/>
      <c r="G182" s="448"/>
      <c r="H182" s="448"/>
      <c r="I182" s="448"/>
      <c r="J182" s="448"/>
      <c r="K182" s="448"/>
      <c r="L182" s="448"/>
      <c r="M182" s="448"/>
      <c r="N182" s="448"/>
      <c r="O182" s="422"/>
      <c r="AA182" s="477"/>
      <c r="AB182" s="4"/>
      <c r="AC182" s="477"/>
      <c r="AD182" s="477"/>
      <c r="AE182" s="477"/>
      <c r="AF182" s="477"/>
      <c r="AG182" s="477"/>
      <c r="AH182" s="477"/>
      <c r="AI182" s="477"/>
      <c r="AJ182" s="477"/>
      <c r="AK182" s="477"/>
      <c r="AL182" s="477"/>
      <c r="AM182" s="477"/>
      <c r="AN182" s="477"/>
      <c r="AO182" s="477"/>
      <c r="AP182" s="477"/>
      <c r="AQ182" s="477"/>
      <c r="AR182" s="477"/>
      <c r="AS182" s="477"/>
      <c r="AT182" s="477"/>
      <c r="AU182" s="477"/>
      <c r="AV182" s="477"/>
      <c r="AW182" s="477"/>
      <c r="AX182" s="477"/>
      <c r="AY182" s="477"/>
      <c r="AZ182" s="477"/>
      <c r="BA182" s="477"/>
      <c r="BB182" s="477"/>
      <c r="BC182" s="477"/>
      <c r="BD182" s="477"/>
      <c r="BE182" s="477"/>
      <c r="BF182" s="3"/>
      <c r="CI182" s="15"/>
      <c r="CJ182" s="476"/>
      <c r="CK182" s="476"/>
      <c r="CL182" s="476"/>
      <c r="CM182" s="476"/>
      <c r="CN182" s="476"/>
      <c r="CO182" s="476"/>
      <c r="CP182" s="476"/>
      <c r="CQ182" s="476"/>
      <c r="CR182" s="476"/>
      <c r="CS182" s="476"/>
      <c r="CT182" s="476"/>
      <c r="CU182" s="476"/>
      <c r="CV182" s="476"/>
      <c r="CW182" s="476"/>
      <c r="CX182" s="476"/>
      <c r="CY182" s="476"/>
      <c r="CZ182" s="476"/>
      <c r="DA182" s="476"/>
      <c r="DB182" s="476"/>
      <c r="DC182" s="476"/>
      <c r="DD182" s="476"/>
      <c r="DE182" s="476"/>
      <c r="DF182" s="476"/>
      <c r="DG182" s="476"/>
      <c r="DH182" s="476"/>
      <c r="DI182" s="476"/>
      <c r="DJ182" s="13"/>
    </row>
    <row r="183" spans="1:114" x14ac:dyDescent="0.25">
      <c r="A183" s="734"/>
      <c r="B183" s="448"/>
      <c r="C183" s="448"/>
      <c r="D183" s="448"/>
      <c r="E183" s="448"/>
      <c r="F183" s="448"/>
      <c r="G183" s="448"/>
      <c r="H183" s="448"/>
      <c r="I183" s="448"/>
      <c r="J183" s="448"/>
      <c r="K183" s="448"/>
      <c r="L183" s="448"/>
      <c r="M183" s="448"/>
      <c r="N183" s="448"/>
      <c r="O183" s="394"/>
      <c r="Q183" s="483"/>
      <c r="AA183" s="477"/>
      <c r="AB183" s="4"/>
      <c r="AC183" s="477"/>
      <c r="AD183" s="477"/>
      <c r="AE183" s="477"/>
      <c r="AF183" s="477"/>
      <c r="AG183" s="477"/>
      <c r="AH183" s="477"/>
      <c r="AI183" s="477"/>
      <c r="AJ183" s="477"/>
      <c r="AK183" s="477"/>
      <c r="AL183" s="477"/>
      <c r="AM183" s="477"/>
      <c r="AN183" s="477"/>
      <c r="AO183" s="477"/>
      <c r="AP183" s="477"/>
      <c r="AQ183" s="477"/>
      <c r="AR183" s="477"/>
      <c r="AS183" s="477"/>
      <c r="AT183" s="477"/>
      <c r="AU183" s="477"/>
      <c r="AV183" s="477"/>
      <c r="AW183" s="477"/>
      <c r="AX183" s="477"/>
      <c r="AY183" s="477"/>
      <c r="AZ183" s="477"/>
      <c r="BA183" s="477"/>
      <c r="BB183" s="477"/>
      <c r="BC183" s="477"/>
      <c r="BD183" s="477"/>
      <c r="BE183" s="477"/>
      <c r="BF183" s="3"/>
      <c r="CI183" s="15"/>
      <c r="CJ183" s="476"/>
      <c r="CK183" s="476"/>
      <c r="CL183" s="476"/>
      <c r="CM183" s="476"/>
      <c r="CN183" s="476"/>
      <c r="CO183" s="476"/>
      <c r="CP183" s="476"/>
      <c r="CQ183" s="476"/>
      <c r="CR183" s="476"/>
      <c r="CS183" s="476"/>
      <c r="CT183" s="476"/>
      <c r="CU183" s="476"/>
      <c r="CV183" s="476"/>
      <c r="CW183" s="476"/>
      <c r="CX183" s="476"/>
      <c r="CY183" s="476"/>
      <c r="CZ183" s="476"/>
      <c r="DA183" s="476"/>
      <c r="DB183" s="476"/>
      <c r="DC183" s="476"/>
      <c r="DD183" s="476"/>
      <c r="DE183" s="476"/>
      <c r="DF183" s="476"/>
      <c r="DG183" s="476"/>
      <c r="DH183" s="476"/>
      <c r="DI183" s="476"/>
      <c r="DJ183" s="13"/>
    </row>
    <row r="184" spans="1:114" x14ac:dyDescent="0.25">
      <c r="A184" s="734"/>
      <c r="B184" s="448"/>
      <c r="C184" s="448"/>
      <c r="D184" s="448"/>
      <c r="E184" s="448"/>
      <c r="F184" s="448"/>
      <c r="G184" s="448"/>
      <c r="H184" s="448"/>
      <c r="I184" s="448"/>
      <c r="J184" s="448"/>
      <c r="K184" s="448"/>
      <c r="L184" s="448"/>
      <c r="M184" s="448"/>
      <c r="N184" s="448"/>
      <c r="O184" s="394"/>
      <c r="Q184" s="483" t="s">
        <v>882</v>
      </c>
      <c r="AA184" s="477"/>
      <c r="AB184" s="4"/>
      <c r="AC184" s="477"/>
      <c r="AD184" s="477"/>
      <c r="AE184" s="477"/>
      <c r="AF184" s="477"/>
      <c r="AG184" s="477"/>
      <c r="AH184" s="477"/>
      <c r="AI184" s="477"/>
      <c r="AJ184" s="477"/>
      <c r="AK184" s="477"/>
      <c r="AL184" s="477"/>
      <c r="AM184" s="477"/>
      <c r="AN184" s="477"/>
      <c r="AO184" s="477"/>
      <c r="AP184" s="477"/>
      <c r="AQ184" s="477"/>
      <c r="AR184" s="477"/>
      <c r="AS184" s="477"/>
      <c r="AT184" s="477"/>
      <c r="AU184" s="477"/>
      <c r="AV184" s="477"/>
      <c r="AW184" s="477"/>
      <c r="AX184" s="477"/>
      <c r="AY184" s="477"/>
      <c r="AZ184" s="477"/>
      <c r="BA184" s="477"/>
      <c r="BB184" s="477"/>
      <c r="BC184" s="477"/>
      <c r="BD184" s="477"/>
      <c r="BE184" s="477"/>
      <c r="BF184" s="3"/>
      <c r="CI184" s="15"/>
      <c r="CJ184" s="476"/>
      <c r="CK184" s="476"/>
      <c r="CL184" s="476"/>
      <c r="CM184" s="476"/>
      <c r="CN184" s="476"/>
      <c r="CO184" s="476"/>
      <c r="CP184" s="476"/>
      <c r="CQ184" s="476"/>
      <c r="CR184" s="476"/>
      <c r="CS184" s="476"/>
      <c r="CT184" s="476"/>
      <c r="CU184" s="476"/>
      <c r="CV184" s="476"/>
      <c r="CW184" s="476"/>
      <c r="CX184" s="476"/>
      <c r="CY184" s="476"/>
      <c r="CZ184" s="476"/>
      <c r="DA184" s="476"/>
      <c r="DB184" s="476"/>
      <c r="DC184" s="476"/>
      <c r="DD184" s="476"/>
      <c r="DE184" s="476"/>
      <c r="DF184" s="476"/>
      <c r="DG184" s="476"/>
      <c r="DH184" s="476"/>
      <c r="DI184" s="476"/>
      <c r="DJ184" s="13"/>
    </row>
    <row r="185" spans="1:114" x14ac:dyDescent="0.25">
      <c r="A185" s="734"/>
      <c r="B185" s="448"/>
      <c r="C185" s="448"/>
      <c r="D185" s="448"/>
      <c r="E185" s="448"/>
      <c r="F185" s="448"/>
      <c r="G185" s="448"/>
      <c r="H185" s="448"/>
      <c r="I185" s="448"/>
      <c r="J185" s="448"/>
      <c r="K185" s="448"/>
      <c r="L185" s="448"/>
      <c r="M185" s="448"/>
      <c r="N185" s="448"/>
      <c r="O185" s="394"/>
      <c r="AA185" s="477"/>
      <c r="AB185" s="4"/>
      <c r="AC185" s="477"/>
      <c r="AD185" s="477"/>
      <c r="AE185" s="477"/>
      <c r="AF185" s="477"/>
      <c r="AG185" s="477"/>
      <c r="AH185" s="477"/>
      <c r="AI185" s="477"/>
      <c r="AJ185" s="477"/>
      <c r="AK185" s="477"/>
      <c r="AL185" s="477"/>
      <c r="AM185" s="477"/>
      <c r="AN185" s="477"/>
      <c r="AO185" s="477"/>
      <c r="AP185" s="477"/>
      <c r="AQ185" s="477"/>
      <c r="AR185" s="477"/>
      <c r="AS185" s="477"/>
      <c r="AT185" s="477"/>
      <c r="AU185" s="477"/>
      <c r="AV185" s="477"/>
      <c r="AW185" s="477"/>
      <c r="AX185" s="477"/>
      <c r="AY185" s="477"/>
      <c r="AZ185" s="477"/>
      <c r="BA185" s="477"/>
      <c r="BB185" s="477"/>
      <c r="BC185" s="477"/>
      <c r="BD185" s="477"/>
      <c r="BE185" s="477"/>
      <c r="BF185" s="3"/>
      <c r="CI185" s="15"/>
      <c r="CJ185" s="476"/>
      <c r="CK185" s="476"/>
      <c r="CL185" s="476"/>
      <c r="CM185" s="476"/>
      <c r="CN185" s="476"/>
      <c r="CO185" s="476"/>
      <c r="CP185" s="476"/>
      <c r="CQ185" s="476"/>
      <c r="CR185" s="476"/>
      <c r="CS185" s="476"/>
      <c r="CT185" s="476"/>
      <c r="CU185" s="476"/>
      <c r="CV185" s="476"/>
      <c r="CW185" s="476"/>
      <c r="CX185" s="476"/>
      <c r="CY185" s="476"/>
      <c r="CZ185" s="476"/>
      <c r="DA185" s="476"/>
      <c r="DB185" s="476"/>
      <c r="DC185" s="476"/>
      <c r="DD185" s="476"/>
      <c r="DE185" s="476"/>
      <c r="DF185" s="476"/>
      <c r="DG185" s="476"/>
      <c r="DH185" s="476"/>
      <c r="DI185" s="476"/>
      <c r="DJ185" s="13"/>
    </row>
    <row r="186" spans="1:114" x14ac:dyDescent="0.25">
      <c r="A186" s="734"/>
      <c r="B186" s="448"/>
      <c r="C186" s="448"/>
      <c r="D186" s="448"/>
      <c r="E186" s="448"/>
      <c r="F186" s="448"/>
      <c r="G186" s="448"/>
      <c r="H186" s="448"/>
      <c r="I186" s="448"/>
      <c r="J186" s="448"/>
      <c r="K186" s="448"/>
      <c r="L186" s="448"/>
      <c r="M186" s="448"/>
      <c r="N186" s="448"/>
      <c r="O186" s="394"/>
      <c r="AA186" s="477"/>
      <c r="AB186" s="4"/>
      <c r="AC186" s="477"/>
      <c r="AD186" s="477"/>
      <c r="AE186" s="477"/>
      <c r="AF186" s="477"/>
      <c r="AG186" s="477"/>
      <c r="AH186" s="477"/>
      <c r="AI186" s="477"/>
      <c r="AJ186" s="477"/>
      <c r="AK186" s="477"/>
      <c r="AL186" s="477"/>
      <c r="AM186" s="477"/>
      <c r="AN186" s="477"/>
      <c r="AO186" s="477"/>
      <c r="AP186" s="477"/>
      <c r="AQ186" s="477"/>
      <c r="AR186" s="477"/>
      <c r="AS186" s="477"/>
      <c r="AT186" s="477"/>
      <c r="AU186" s="477"/>
      <c r="AV186" s="477"/>
      <c r="AW186" s="477"/>
      <c r="AX186" s="477"/>
      <c r="AY186" s="477"/>
      <c r="AZ186" s="477"/>
      <c r="BA186" s="477"/>
      <c r="BB186" s="477"/>
      <c r="BC186" s="477"/>
      <c r="BD186" s="477"/>
      <c r="BE186" s="477"/>
      <c r="BF186" s="3"/>
      <c r="CI186" s="15"/>
      <c r="CJ186" s="476"/>
      <c r="CK186" s="476"/>
      <c r="CL186" s="476"/>
      <c r="CM186" s="476"/>
      <c r="CN186" s="476"/>
      <c r="CO186" s="476"/>
      <c r="CP186" s="476"/>
      <c r="CQ186" s="476"/>
      <c r="CR186" s="476"/>
      <c r="CS186" s="476"/>
      <c r="CT186" s="476"/>
      <c r="CU186" s="476"/>
      <c r="CV186" s="476"/>
      <c r="CW186" s="476"/>
      <c r="CX186" s="476"/>
      <c r="CY186" s="476"/>
      <c r="CZ186" s="476"/>
      <c r="DA186" s="476"/>
      <c r="DB186" s="476"/>
      <c r="DC186" s="476"/>
      <c r="DD186" s="476"/>
      <c r="DE186" s="476"/>
      <c r="DF186" s="476"/>
      <c r="DG186" s="476"/>
      <c r="DH186" s="476"/>
      <c r="DI186" s="476"/>
      <c r="DJ186" s="13"/>
    </row>
    <row r="187" spans="1:114" x14ac:dyDescent="0.25">
      <c r="A187" s="734"/>
      <c r="B187" s="448"/>
      <c r="C187" s="448"/>
      <c r="D187" s="448"/>
      <c r="E187" s="448"/>
      <c r="F187" s="448"/>
      <c r="G187" s="448"/>
      <c r="H187" s="448"/>
      <c r="I187" s="448"/>
      <c r="J187" s="448"/>
      <c r="K187" s="448"/>
      <c r="L187" s="448"/>
      <c r="M187" s="448"/>
      <c r="N187" s="448"/>
      <c r="O187" s="394"/>
      <c r="AA187" s="477"/>
      <c r="AB187" s="4"/>
      <c r="AC187" s="477"/>
      <c r="AD187" s="477"/>
      <c r="AE187" s="477"/>
      <c r="AF187" s="477"/>
      <c r="AG187" s="477"/>
      <c r="AH187" s="477"/>
      <c r="AI187" s="477"/>
      <c r="AJ187" s="477"/>
      <c r="AK187" s="477"/>
      <c r="AL187" s="477"/>
      <c r="AM187" s="477"/>
      <c r="AN187" s="477"/>
      <c r="AO187" s="477"/>
      <c r="AP187" s="477"/>
      <c r="AQ187" s="477"/>
      <c r="AR187" s="477"/>
      <c r="AS187" s="477"/>
      <c r="AT187" s="477"/>
      <c r="AU187" s="477"/>
      <c r="AV187" s="477"/>
      <c r="AW187" s="477"/>
      <c r="AX187" s="477"/>
      <c r="AY187" s="477"/>
      <c r="AZ187" s="477"/>
      <c r="BA187" s="477"/>
      <c r="BB187" s="477"/>
      <c r="BC187" s="477"/>
      <c r="BD187" s="477"/>
      <c r="BE187" s="477"/>
      <c r="BF187" s="3"/>
      <c r="CI187" s="15"/>
      <c r="CJ187" s="476"/>
      <c r="CK187" s="476"/>
      <c r="CL187" s="476"/>
      <c r="CM187" s="476"/>
      <c r="CN187" s="476"/>
      <c r="CO187" s="476"/>
      <c r="CP187" s="476"/>
      <c r="CQ187" s="476"/>
      <c r="CR187" s="476"/>
      <c r="CS187" s="476"/>
      <c r="CT187" s="476"/>
      <c r="CU187" s="476"/>
      <c r="CV187" s="476"/>
      <c r="CW187" s="476"/>
      <c r="CX187" s="476"/>
      <c r="CY187" s="476"/>
      <c r="CZ187" s="476"/>
      <c r="DA187" s="476"/>
      <c r="DB187" s="476"/>
      <c r="DC187" s="476"/>
      <c r="DD187" s="476"/>
      <c r="DE187" s="476"/>
      <c r="DF187" s="476"/>
      <c r="DG187" s="476"/>
      <c r="DH187" s="476"/>
      <c r="DI187" s="476"/>
      <c r="DJ187" s="13"/>
    </row>
    <row r="188" spans="1:114" ht="13.2" customHeight="1" x14ac:dyDescent="0.25">
      <c r="A188" s="734"/>
      <c r="B188" s="448"/>
      <c r="C188" s="448"/>
      <c r="D188" s="448"/>
      <c r="E188" s="448"/>
      <c r="F188" s="448"/>
      <c r="G188" s="448"/>
      <c r="H188" s="448"/>
      <c r="I188" s="448"/>
      <c r="J188" s="448"/>
      <c r="K188" s="448"/>
      <c r="L188" s="448"/>
      <c r="M188" s="448"/>
      <c r="N188" s="448"/>
      <c r="O188" s="394"/>
      <c r="P188" s="748"/>
      <c r="Q188" s="749"/>
      <c r="R188" s="749"/>
      <c r="S188" s="749"/>
      <c r="T188" s="749"/>
      <c r="U188" s="749"/>
      <c r="V188" s="749"/>
      <c r="W188" s="749"/>
      <c r="X188" s="749"/>
      <c r="Y188" s="749"/>
      <c r="Z188" s="749"/>
      <c r="AA188" s="477"/>
      <c r="AB188" s="4"/>
      <c r="AC188" s="477"/>
      <c r="AD188" s="477"/>
      <c r="AE188" s="477"/>
      <c r="AF188" s="477"/>
      <c r="AG188" s="477"/>
      <c r="AH188" s="477"/>
      <c r="AI188" s="477"/>
      <c r="AJ188" s="477"/>
      <c r="AK188" s="477"/>
      <c r="AL188" s="477"/>
      <c r="AM188" s="477"/>
      <c r="AN188" s="477"/>
      <c r="AO188" s="477"/>
      <c r="AP188" s="477"/>
      <c r="AQ188" s="477"/>
      <c r="AR188" s="477"/>
      <c r="AS188" s="477"/>
      <c r="AT188" s="477"/>
      <c r="AU188" s="477"/>
      <c r="AV188" s="477"/>
      <c r="AW188" s="477"/>
      <c r="AX188" s="477"/>
      <c r="AY188" s="477"/>
      <c r="AZ188" s="477"/>
      <c r="BA188" s="477"/>
      <c r="BB188" s="477"/>
      <c r="BC188" s="477"/>
      <c r="BD188" s="477"/>
      <c r="BE188" s="477"/>
      <c r="BF188" s="3"/>
      <c r="CI188" s="15"/>
      <c r="CJ188" s="476"/>
      <c r="CK188" s="476"/>
      <c r="CL188" s="476"/>
      <c r="CM188" s="476"/>
      <c r="CN188" s="476"/>
      <c r="CO188" s="476"/>
      <c r="CP188" s="476"/>
      <c r="CQ188" s="476"/>
      <c r="CR188" s="476"/>
      <c r="CS188" s="476"/>
      <c r="CT188" s="476"/>
      <c r="CU188" s="476"/>
      <c r="CV188" s="476"/>
      <c r="CW188" s="476"/>
      <c r="CX188" s="476"/>
      <c r="CY188" s="476"/>
      <c r="CZ188" s="476"/>
      <c r="DA188" s="476"/>
      <c r="DB188" s="476"/>
      <c r="DC188" s="476"/>
      <c r="DD188" s="476"/>
      <c r="DE188" s="476"/>
      <c r="DF188" s="476"/>
      <c r="DG188" s="476"/>
      <c r="DH188" s="476"/>
      <c r="DI188" s="476"/>
      <c r="DJ188" s="13"/>
    </row>
    <row r="189" spans="1:114" x14ac:dyDescent="0.25">
      <c r="A189" s="734"/>
      <c r="B189" s="448"/>
      <c r="C189" s="448"/>
      <c r="D189" s="448"/>
      <c r="E189" s="448"/>
      <c r="F189" s="448"/>
      <c r="G189" s="448"/>
      <c r="H189" s="448"/>
      <c r="I189" s="448"/>
      <c r="J189" s="448"/>
      <c r="K189" s="448"/>
      <c r="L189" s="448"/>
      <c r="M189" s="448"/>
      <c r="N189" s="448"/>
      <c r="O189" s="394"/>
      <c r="P189" s="748"/>
      <c r="Q189" s="749"/>
      <c r="R189" s="749"/>
      <c r="S189" s="749"/>
      <c r="T189" s="749"/>
      <c r="U189" s="749"/>
      <c r="V189" s="749"/>
      <c r="W189" s="749"/>
      <c r="X189" s="749"/>
      <c r="Y189" s="749"/>
      <c r="Z189" s="749"/>
      <c r="AA189" s="477"/>
      <c r="AB189" s="4"/>
      <c r="AC189" s="477"/>
      <c r="AD189" s="477"/>
      <c r="AE189" s="477"/>
      <c r="AF189" s="477"/>
      <c r="AG189" s="477"/>
      <c r="AH189" s="477"/>
      <c r="AI189" s="477"/>
      <c r="AJ189" s="477"/>
      <c r="AK189" s="477"/>
      <c r="AL189" s="477"/>
      <c r="AM189" s="477"/>
      <c r="AN189" s="477"/>
      <c r="AO189" s="477"/>
      <c r="AP189" s="477"/>
      <c r="AQ189" s="477"/>
      <c r="AR189" s="477"/>
      <c r="AS189" s="477"/>
      <c r="AT189" s="477"/>
      <c r="AU189" s="477"/>
      <c r="AV189" s="477"/>
      <c r="AW189" s="477"/>
      <c r="AX189" s="477"/>
      <c r="AY189" s="477"/>
      <c r="AZ189" s="477"/>
      <c r="BA189" s="477"/>
      <c r="BB189" s="477"/>
      <c r="BC189" s="477"/>
      <c r="BD189" s="477"/>
      <c r="BE189" s="477"/>
      <c r="BF189" s="3"/>
      <c r="CI189" s="15"/>
      <c r="CJ189" s="476"/>
      <c r="CK189" s="476"/>
      <c r="CL189" s="476"/>
      <c r="CM189" s="476"/>
      <c r="CN189" s="476"/>
      <c r="CO189" s="476"/>
      <c r="CP189" s="476"/>
      <c r="CQ189" s="476"/>
      <c r="CR189" s="476"/>
      <c r="CS189" s="476"/>
      <c r="CT189" s="476"/>
      <c r="CU189" s="476"/>
      <c r="CV189" s="476"/>
      <c r="CW189" s="476"/>
      <c r="CX189" s="476"/>
      <c r="CY189" s="476"/>
      <c r="CZ189" s="476"/>
      <c r="DA189" s="476"/>
      <c r="DB189" s="476"/>
      <c r="DC189" s="476"/>
      <c r="DD189" s="476"/>
      <c r="DE189" s="476"/>
      <c r="DF189" s="476"/>
      <c r="DG189" s="476"/>
      <c r="DH189" s="476"/>
      <c r="DI189" s="476"/>
      <c r="DJ189" s="13"/>
    </row>
    <row r="190" spans="1:114" x14ac:dyDescent="0.25">
      <c r="A190" s="734"/>
      <c r="B190" s="449"/>
      <c r="C190" s="449"/>
      <c r="D190" s="449"/>
      <c r="E190" s="449"/>
      <c r="F190" s="449"/>
      <c r="G190" s="449"/>
      <c r="H190" s="449"/>
      <c r="I190" s="449"/>
      <c r="J190" s="449"/>
      <c r="K190" s="449"/>
      <c r="L190" s="449"/>
      <c r="M190" s="449"/>
      <c r="N190" s="449"/>
      <c r="O190" s="394"/>
      <c r="P190" s="748"/>
      <c r="Q190" s="749"/>
      <c r="R190" s="749"/>
      <c r="S190" s="749"/>
      <c r="T190" s="749"/>
      <c r="U190" s="749"/>
      <c r="V190" s="749"/>
      <c r="W190" s="749"/>
      <c r="X190" s="749"/>
      <c r="Y190" s="749"/>
      <c r="Z190" s="749"/>
      <c r="AA190" s="477"/>
      <c r="AB190" s="4"/>
      <c r="AC190" s="477"/>
      <c r="AD190" s="477"/>
      <c r="AE190" s="477"/>
      <c r="AF190" s="477"/>
      <c r="AG190" s="477"/>
      <c r="AH190" s="477"/>
      <c r="AI190" s="477"/>
      <c r="AJ190" s="477"/>
      <c r="AK190" s="477"/>
      <c r="AL190" s="477"/>
      <c r="AM190" s="477"/>
      <c r="AN190" s="477"/>
      <c r="AO190" s="477"/>
      <c r="AP190" s="477"/>
      <c r="AQ190" s="477"/>
      <c r="AR190" s="477"/>
      <c r="AS190" s="477"/>
      <c r="AT190" s="477"/>
      <c r="AU190" s="477"/>
      <c r="AV190" s="477"/>
      <c r="AW190" s="477"/>
      <c r="AX190" s="477"/>
      <c r="AY190" s="477"/>
      <c r="AZ190" s="477"/>
      <c r="BA190" s="477"/>
      <c r="BB190" s="477"/>
      <c r="BC190" s="477"/>
      <c r="BD190" s="477"/>
      <c r="BE190" s="477"/>
      <c r="BF190" s="3"/>
      <c r="CI190" s="15"/>
      <c r="CJ190" s="476"/>
      <c r="CK190" s="476"/>
      <c r="CL190" s="476"/>
      <c r="CM190" s="476"/>
      <c r="CN190" s="476"/>
      <c r="CO190" s="476"/>
      <c r="CP190" s="476"/>
      <c r="CQ190" s="476"/>
      <c r="CR190" s="476"/>
      <c r="CS190" s="476"/>
      <c r="CT190" s="476"/>
      <c r="CU190" s="476"/>
      <c r="CV190" s="476"/>
      <c r="CW190" s="476"/>
      <c r="CX190" s="476"/>
      <c r="CY190" s="476"/>
      <c r="CZ190" s="476"/>
      <c r="DA190" s="476"/>
      <c r="DB190" s="476"/>
      <c r="DC190" s="476"/>
      <c r="DD190" s="476"/>
      <c r="DE190" s="476"/>
      <c r="DF190" s="476"/>
      <c r="DG190" s="476"/>
      <c r="DH190" s="476"/>
      <c r="DI190" s="476"/>
      <c r="DJ190" s="13"/>
    </row>
    <row r="191" spans="1:114" x14ac:dyDescent="0.25">
      <c r="A191" s="734"/>
      <c r="B191" s="448"/>
      <c r="C191" s="448"/>
      <c r="D191" s="448"/>
      <c r="E191" s="448"/>
      <c r="F191" s="448"/>
      <c r="G191" s="448"/>
      <c r="H191" s="448"/>
      <c r="I191" s="448"/>
      <c r="J191" s="448"/>
      <c r="K191" s="448"/>
      <c r="L191" s="448"/>
      <c r="M191" s="448"/>
      <c r="N191" s="448"/>
      <c r="O191" s="394"/>
      <c r="AA191" s="477"/>
      <c r="AB191" s="4"/>
      <c r="AC191" s="477"/>
      <c r="AD191" s="477"/>
      <c r="AE191" s="477"/>
      <c r="AF191" s="477"/>
      <c r="AG191" s="477"/>
      <c r="AH191" s="477"/>
      <c r="AI191" s="477"/>
      <c r="AJ191" s="477"/>
      <c r="AK191" s="477"/>
      <c r="AL191" s="477"/>
      <c r="AM191" s="477"/>
      <c r="AN191" s="477"/>
      <c r="AO191" s="477"/>
      <c r="AP191" s="477"/>
      <c r="AQ191" s="477"/>
      <c r="AR191" s="477"/>
      <c r="AS191" s="477"/>
      <c r="AT191" s="477"/>
      <c r="AU191" s="477"/>
      <c r="AV191" s="477"/>
      <c r="AW191" s="477"/>
      <c r="AX191" s="477"/>
      <c r="AY191" s="477"/>
      <c r="AZ191" s="477"/>
      <c r="BA191" s="477"/>
      <c r="BB191" s="477"/>
      <c r="BC191" s="477"/>
      <c r="BD191" s="477"/>
      <c r="BE191" s="477"/>
      <c r="BF191" s="3"/>
      <c r="CI191" s="15"/>
      <c r="CJ191" s="476"/>
      <c r="CK191" s="476"/>
      <c r="CL191" s="476"/>
      <c r="CM191" s="476"/>
      <c r="CN191" s="476"/>
      <c r="CO191" s="476"/>
      <c r="CP191" s="476"/>
      <c r="CQ191" s="476"/>
      <c r="CR191" s="476"/>
      <c r="CS191" s="476"/>
      <c r="CT191" s="476"/>
      <c r="CU191" s="476"/>
      <c r="CV191" s="476"/>
      <c r="CW191" s="476"/>
      <c r="CX191" s="476"/>
      <c r="CY191" s="476"/>
      <c r="CZ191" s="476"/>
      <c r="DA191" s="476"/>
      <c r="DB191" s="476"/>
      <c r="DC191" s="476"/>
      <c r="DD191" s="476"/>
      <c r="DE191" s="476"/>
      <c r="DF191" s="476"/>
      <c r="DG191" s="476"/>
      <c r="DH191" s="476"/>
      <c r="DI191" s="476"/>
      <c r="DJ191" s="13"/>
    </row>
    <row r="192" spans="1:114" x14ac:dyDescent="0.25">
      <c r="A192" s="734"/>
      <c r="B192" s="448"/>
      <c r="C192" s="448"/>
      <c r="D192" s="448"/>
      <c r="E192" s="448"/>
      <c r="F192" s="448"/>
      <c r="G192" s="448"/>
      <c r="H192" s="448"/>
      <c r="I192" s="448"/>
      <c r="J192" s="448"/>
      <c r="K192" s="448"/>
      <c r="L192" s="448"/>
      <c r="M192" s="448"/>
      <c r="N192" s="448"/>
      <c r="O192" s="394"/>
      <c r="AA192" s="477"/>
      <c r="AB192" s="4"/>
      <c r="AC192" s="477"/>
      <c r="AD192" s="477"/>
      <c r="AE192" s="477"/>
      <c r="AF192" s="477"/>
      <c r="AG192" s="477"/>
      <c r="AH192" s="477"/>
      <c r="AI192" s="477"/>
      <c r="AJ192" s="477"/>
      <c r="AK192" s="477"/>
      <c r="AL192" s="477"/>
      <c r="AM192" s="477"/>
      <c r="AN192" s="477"/>
      <c r="AO192" s="477"/>
      <c r="AP192" s="477"/>
      <c r="AQ192" s="477"/>
      <c r="AR192" s="477"/>
      <c r="AS192" s="477"/>
      <c r="AT192" s="477"/>
      <c r="AU192" s="477"/>
      <c r="AV192" s="477"/>
      <c r="AW192" s="477"/>
      <c r="AX192" s="477"/>
      <c r="AY192" s="477"/>
      <c r="AZ192" s="477"/>
      <c r="BA192" s="477"/>
      <c r="BB192" s="477"/>
      <c r="BC192" s="477"/>
      <c r="BD192" s="477"/>
      <c r="BE192" s="477"/>
      <c r="BF192" s="3"/>
      <c r="CI192" s="15"/>
      <c r="CJ192" s="476"/>
      <c r="CK192" s="476"/>
      <c r="CL192" s="476"/>
      <c r="CM192" s="476"/>
      <c r="CN192" s="476"/>
      <c r="CO192" s="476"/>
      <c r="CP192" s="476"/>
      <c r="CQ192" s="476"/>
      <c r="CR192" s="476"/>
      <c r="CS192" s="476"/>
      <c r="CT192" s="476"/>
      <c r="CU192" s="476"/>
      <c r="CV192" s="476"/>
      <c r="CW192" s="476"/>
      <c r="CX192" s="476"/>
      <c r="CY192" s="476"/>
      <c r="CZ192" s="476"/>
      <c r="DA192" s="476"/>
      <c r="DB192" s="476"/>
      <c r="DC192" s="476"/>
      <c r="DD192" s="476"/>
      <c r="DE192" s="476"/>
      <c r="DF192" s="476"/>
      <c r="DG192" s="476"/>
      <c r="DH192" s="476"/>
      <c r="DI192" s="476"/>
      <c r="DJ192" s="13"/>
    </row>
    <row r="193" spans="1:114" x14ac:dyDescent="0.25">
      <c r="A193" s="734"/>
      <c r="B193" s="4"/>
      <c r="O193" s="3"/>
      <c r="AA193" s="477"/>
      <c r="AB193" s="4"/>
      <c r="AC193" s="477"/>
      <c r="AD193" s="477"/>
      <c r="AE193" s="477"/>
      <c r="AF193" s="477"/>
      <c r="AG193" s="477"/>
      <c r="AH193" s="477"/>
      <c r="AI193" s="477"/>
      <c r="AJ193" s="477"/>
      <c r="AK193" s="477"/>
      <c r="AL193" s="477"/>
      <c r="AM193" s="477"/>
      <c r="AN193" s="477"/>
      <c r="AO193" s="477"/>
      <c r="AP193" s="477"/>
      <c r="AQ193" s="477"/>
      <c r="AR193" s="477"/>
      <c r="AS193" s="477"/>
      <c r="AT193" s="477"/>
      <c r="AU193" s="477"/>
      <c r="AV193" s="477"/>
      <c r="AW193" s="477"/>
      <c r="AX193" s="477"/>
      <c r="AY193" s="477"/>
      <c r="AZ193" s="477"/>
      <c r="BA193" s="477"/>
      <c r="BB193" s="477"/>
      <c r="BC193" s="477"/>
      <c r="BD193" s="477"/>
      <c r="BE193" s="477"/>
      <c r="BF193" s="3"/>
      <c r="CI193" s="15"/>
      <c r="CJ193" s="476"/>
      <c r="CK193" s="476"/>
      <c r="CL193" s="476"/>
      <c r="CM193" s="476"/>
      <c r="CN193" s="476"/>
      <c r="CO193" s="476"/>
      <c r="CP193" s="476"/>
      <c r="CQ193" s="476"/>
      <c r="CR193" s="476"/>
      <c r="CS193" s="476"/>
      <c r="CT193" s="476"/>
      <c r="CU193" s="476"/>
      <c r="CV193" s="476"/>
      <c r="CW193" s="476"/>
      <c r="CX193" s="476"/>
      <c r="CY193" s="476"/>
      <c r="CZ193" s="476"/>
      <c r="DA193" s="476"/>
      <c r="DB193" s="476"/>
      <c r="DC193" s="476"/>
      <c r="DD193" s="476"/>
      <c r="DE193" s="476"/>
      <c r="DF193" s="476"/>
      <c r="DG193" s="476"/>
      <c r="DH193" s="476"/>
      <c r="DI193" s="476"/>
      <c r="DJ193" s="13"/>
    </row>
    <row r="194" spans="1:114" x14ac:dyDescent="0.25">
      <c r="A194" s="734"/>
      <c r="B194" s="4"/>
      <c r="O194" s="3"/>
      <c r="AA194" s="477"/>
      <c r="AB194" s="4"/>
      <c r="AC194" s="477"/>
      <c r="AD194" s="477"/>
      <c r="AE194" s="477"/>
      <c r="AF194" s="477"/>
      <c r="AG194" s="477"/>
      <c r="AH194" s="477"/>
      <c r="AI194" s="477"/>
      <c r="AJ194" s="477"/>
      <c r="AK194" s="477"/>
      <c r="AL194" s="477"/>
      <c r="AM194" s="477"/>
      <c r="AN194" s="477"/>
      <c r="AO194" s="477"/>
      <c r="AP194" s="477"/>
      <c r="AQ194" s="477"/>
      <c r="AR194" s="477"/>
      <c r="AS194" s="477"/>
      <c r="AT194" s="477"/>
      <c r="AU194" s="477"/>
      <c r="AV194" s="477"/>
      <c r="AW194" s="477"/>
      <c r="AX194" s="477"/>
      <c r="AY194" s="477"/>
      <c r="AZ194" s="477"/>
      <c r="BA194" s="477"/>
      <c r="BB194" s="477"/>
      <c r="BC194" s="477"/>
      <c r="BD194" s="477"/>
      <c r="BE194" s="477"/>
      <c r="BF194" s="3"/>
      <c r="CI194" s="15"/>
      <c r="CJ194" s="476"/>
      <c r="CK194" s="476"/>
      <c r="CL194" s="476"/>
      <c r="CM194" s="476"/>
      <c r="CN194" s="476"/>
      <c r="CO194" s="476"/>
      <c r="CP194" s="476"/>
      <c r="CQ194" s="476"/>
      <c r="CR194" s="476"/>
      <c r="CS194" s="476"/>
      <c r="CT194" s="476"/>
      <c r="CU194" s="476"/>
      <c r="CV194" s="476"/>
      <c r="CW194" s="476"/>
      <c r="CX194" s="476"/>
      <c r="CY194" s="476"/>
      <c r="CZ194" s="476"/>
      <c r="DA194" s="476"/>
      <c r="DB194" s="476"/>
      <c r="DC194" s="476"/>
      <c r="DD194" s="476"/>
      <c r="DE194" s="476"/>
      <c r="DF194" s="476"/>
      <c r="DG194" s="476"/>
      <c r="DH194" s="476"/>
      <c r="DI194" s="476"/>
      <c r="DJ194" s="13"/>
    </row>
    <row r="195" spans="1:114" x14ac:dyDescent="0.25">
      <c r="A195" s="734"/>
      <c r="B195" s="4"/>
      <c r="O195" s="3"/>
      <c r="AA195" s="477"/>
      <c r="AB195" s="4"/>
      <c r="AC195" s="477"/>
      <c r="AD195" s="477"/>
      <c r="AE195" s="477"/>
      <c r="AF195" s="477"/>
      <c r="AG195" s="477"/>
      <c r="AH195" s="477"/>
      <c r="AI195" s="477"/>
      <c r="AJ195" s="477"/>
      <c r="AK195" s="477"/>
      <c r="AL195" s="477"/>
      <c r="AM195" s="477"/>
      <c r="AN195" s="477"/>
      <c r="AO195" s="477"/>
      <c r="AP195" s="477"/>
      <c r="AQ195" s="477"/>
      <c r="AR195" s="477"/>
      <c r="AS195" s="477"/>
      <c r="AT195" s="477"/>
      <c r="AU195" s="477"/>
      <c r="AV195" s="477"/>
      <c r="AW195" s="477"/>
      <c r="AX195" s="477"/>
      <c r="AY195" s="477"/>
      <c r="AZ195" s="477"/>
      <c r="BA195" s="477"/>
      <c r="BB195" s="477"/>
      <c r="BC195" s="477"/>
      <c r="BD195" s="477"/>
      <c r="BE195" s="477"/>
      <c r="BF195" s="3"/>
      <c r="CI195" s="15"/>
      <c r="CJ195" s="476"/>
      <c r="CK195" s="476"/>
      <c r="CL195" s="476"/>
      <c r="CM195" s="476"/>
      <c r="CN195" s="476"/>
      <c r="CO195" s="476"/>
      <c r="CP195" s="476"/>
      <c r="CQ195" s="476"/>
      <c r="CR195" s="476"/>
      <c r="CS195" s="476"/>
      <c r="CT195" s="476"/>
      <c r="CU195" s="476"/>
      <c r="CV195" s="476"/>
      <c r="CW195" s="476"/>
      <c r="CX195" s="476"/>
      <c r="CY195" s="476"/>
      <c r="CZ195" s="476"/>
      <c r="DA195" s="476"/>
      <c r="DB195" s="476"/>
      <c r="DC195" s="476"/>
      <c r="DD195" s="476"/>
      <c r="DE195" s="476"/>
      <c r="DF195" s="476"/>
      <c r="DG195" s="476"/>
      <c r="DH195" s="476"/>
      <c r="DI195" s="476"/>
      <c r="DJ195" s="13"/>
    </row>
    <row r="196" spans="1:114" x14ac:dyDescent="0.25">
      <c r="A196" s="734"/>
      <c r="B196" s="4"/>
      <c r="E196" s="12"/>
      <c r="F196" s="12"/>
      <c r="G196" s="12"/>
      <c r="H196" s="12"/>
      <c r="I196" s="12"/>
      <c r="J196" s="12"/>
      <c r="K196" s="12"/>
      <c r="L196" s="12"/>
      <c r="M196" s="12"/>
      <c r="N196" s="12"/>
      <c r="O196" s="11"/>
      <c r="W196" s="12"/>
      <c r="X196" s="12"/>
      <c r="Y196" s="12"/>
      <c r="Z196" s="12"/>
      <c r="AA196" s="12"/>
      <c r="AB196" s="48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1"/>
      <c r="CI196" s="15"/>
      <c r="CJ196" s="476"/>
      <c r="CK196" s="476"/>
      <c r="CL196" s="476"/>
      <c r="CM196" s="476"/>
      <c r="CN196" s="476"/>
      <c r="CO196" s="476"/>
      <c r="CP196" s="476"/>
      <c r="CQ196" s="476"/>
      <c r="CR196" s="476"/>
      <c r="CS196" s="476"/>
      <c r="CT196" s="476"/>
      <c r="CU196" s="476"/>
      <c r="CV196" s="476"/>
      <c r="CW196" s="476"/>
      <c r="CX196" s="476"/>
      <c r="CY196" s="476"/>
      <c r="CZ196" s="476"/>
      <c r="DA196" s="476"/>
      <c r="DB196" s="476"/>
      <c r="DC196" s="476"/>
      <c r="DD196" s="476"/>
      <c r="DE196" s="476"/>
      <c r="DF196" s="476"/>
      <c r="DG196" s="476"/>
      <c r="DH196" s="476"/>
      <c r="DI196" s="476"/>
      <c r="DJ196" s="13"/>
    </row>
    <row r="197" spans="1:114" ht="13.8" thickBot="1" x14ac:dyDescent="0.3">
      <c r="A197" s="734"/>
      <c r="B197" s="735" t="s">
        <v>84</v>
      </c>
      <c r="C197" s="736"/>
      <c r="D197" s="737"/>
      <c r="E197" s="738" t="s">
        <v>83</v>
      </c>
      <c r="F197" s="739"/>
      <c r="G197" s="739"/>
      <c r="H197" s="739"/>
      <c r="I197" s="739"/>
      <c r="J197" s="739"/>
      <c r="K197" s="739"/>
      <c r="L197" s="739"/>
      <c r="M197" s="739"/>
      <c r="N197" s="739"/>
      <c r="O197" s="740"/>
      <c r="P197" s="741" t="s">
        <v>82</v>
      </c>
      <c r="Q197" s="742"/>
      <c r="R197" s="742"/>
      <c r="S197" s="742"/>
      <c r="T197" s="742"/>
      <c r="U197" s="742"/>
      <c r="V197" s="742"/>
      <c r="W197" s="742"/>
      <c r="X197" s="742"/>
      <c r="Y197" s="742"/>
      <c r="Z197" s="742"/>
      <c r="AA197" s="742"/>
      <c r="AB197" s="773"/>
      <c r="AC197" s="774"/>
      <c r="AD197" s="774"/>
      <c r="AE197" s="774"/>
      <c r="AF197" s="774"/>
      <c r="AG197" s="774"/>
      <c r="AH197" s="774"/>
      <c r="AI197" s="774"/>
      <c r="AJ197" s="774"/>
      <c r="AK197" s="774"/>
      <c r="AL197" s="774"/>
      <c r="AM197" s="774"/>
      <c r="AN197" s="774"/>
      <c r="AO197" s="774"/>
      <c r="AP197" s="774"/>
      <c r="AQ197" s="774"/>
      <c r="AR197" s="774"/>
      <c r="AS197" s="774"/>
      <c r="AT197" s="774"/>
      <c r="AU197" s="774"/>
      <c r="AV197" s="774"/>
      <c r="AW197" s="774"/>
      <c r="AX197" s="774"/>
      <c r="AY197" s="774"/>
      <c r="AZ197" s="774"/>
      <c r="BA197" s="774"/>
      <c r="BB197" s="774"/>
      <c r="BC197" s="775"/>
      <c r="BD197" s="775"/>
      <c r="BE197" s="775"/>
      <c r="BF197" s="776"/>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48"/>
      <c r="CI197" s="49"/>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48"/>
    </row>
    <row r="198" spans="1:114" x14ac:dyDescent="0.25">
      <c r="A198" s="734"/>
      <c r="B198" s="4"/>
      <c r="P198" s="4"/>
      <c r="AA198" s="3"/>
      <c r="BG198" s="15"/>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3"/>
      <c r="CI198" s="15"/>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3"/>
    </row>
    <row r="199" spans="1:114" x14ac:dyDescent="0.25">
      <c r="A199" s="734"/>
      <c r="B199" s="4"/>
      <c r="P199" s="4"/>
      <c r="Q199" s="19" t="s">
        <v>81</v>
      </c>
      <c r="AA199" s="3"/>
      <c r="BG199" s="15"/>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3"/>
      <c r="CI199" s="15"/>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3"/>
    </row>
    <row r="200" spans="1:114" x14ac:dyDescent="0.25">
      <c r="A200" s="734"/>
      <c r="B200" s="4"/>
      <c r="P200" s="4"/>
      <c r="R200" s="1" t="s">
        <v>80</v>
      </c>
      <c r="AA200" s="3"/>
      <c r="BG200" s="15"/>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3"/>
      <c r="CI200" s="15"/>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3"/>
    </row>
    <row r="201" spans="1:114" x14ac:dyDescent="0.25">
      <c r="A201" s="734"/>
      <c r="B201" s="4"/>
      <c r="P201" s="4"/>
      <c r="R201" s="1" t="s">
        <v>78</v>
      </c>
      <c r="AA201" s="3"/>
      <c r="BG201" s="15"/>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3"/>
      <c r="CI201" s="15"/>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3"/>
    </row>
    <row r="202" spans="1:114" x14ac:dyDescent="0.25">
      <c r="A202" s="734"/>
      <c r="B202" s="4"/>
      <c r="P202" s="41"/>
      <c r="R202" s="1" t="s">
        <v>77</v>
      </c>
      <c r="AA202" s="3"/>
      <c r="BG202" s="15"/>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3"/>
      <c r="CI202" s="15"/>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3"/>
    </row>
    <row r="203" spans="1:114" ht="12.75" customHeight="1" x14ac:dyDescent="0.25">
      <c r="A203" s="734"/>
      <c r="B203" s="41"/>
      <c r="C203" s="19"/>
      <c r="E203" s="19"/>
      <c r="F203" s="19"/>
      <c r="G203" s="19"/>
      <c r="H203" s="19"/>
      <c r="I203" s="19"/>
      <c r="J203" s="19"/>
      <c r="K203" s="19"/>
      <c r="L203" s="19"/>
      <c r="M203" s="19"/>
      <c r="N203" s="19"/>
      <c r="O203" s="19"/>
      <c r="P203" s="41"/>
      <c r="W203" s="19"/>
      <c r="X203" s="19"/>
      <c r="Y203" s="19"/>
      <c r="Z203" s="19"/>
      <c r="AA203" s="40"/>
      <c r="BG203" s="15"/>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3"/>
      <c r="CI203" s="15"/>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3"/>
    </row>
    <row r="204" spans="1:114" x14ac:dyDescent="0.25">
      <c r="A204" s="734"/>
      <c r="B204" s="4"/>
      <c r="P204" s="4"/>
      <c r="Q204" s="19" t="s">
        <v>76</v>
      </c>
      <c r="AA204" s="3"/>
      <c r="BG204" s="15"/>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3"/>
      <c r="CI204" s="15"/>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3"/>
    </row>
    <row r="205" spans="1:114" x14ac:dyDescent="0.25">
      <c r="A205" s="734"/>
      <c r="B205" s="4"/>
      <c r="P205" s="4"/>
      <c r="R205" s="1" t="s">
        <v>72</v>
      </c>
      <c r="T205" s="1" t="s">
        <v>71</v>
      </c>
      <c r="AA205" s="3"/>
      <c r="BG205" s="15"/>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3"/>
      <c r="CI205" s="15"/>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3"/>
    </row>
    <row r="206" spans="1:114" x14ac:dyDescent="0.25">
      <c r="A206" s="734"/>
      <c r="B206" s="4"/>
      <c r="P206" s="4"/>
      <c r="R206" s="1" t="s">
        <v>70</v>
      </c>
      <c r="T206" s="1" t="s">
        <v>69</v>
      </c>
      <c r="AA206" s="3"/>
      <c r="BG206" s="15"/>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3"/>
      <c r="CI206" s="15"/>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3"/>
    </row>
    <row r="207" spans="1:114" x14ac:dyDescent="0.25">
      <c r="A207" s="734"/>
      <c r="B207" s="4"/>
      <c r="P207" s="4"/>
      <c r="R207" s="1" t="s">
        <v>68</v>
      </c>
      <c r="T207" s="1" t="s">
        <v>67</v>
      </c>
      <c r="AA207" s="3"/>
      <c r="BG207" s="15"/>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3"/>
      <c r="CI207" s="15"/>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3"/>
    </row>
    <row r="208" spans="1:114" x14ac:dyDescent="0.25">
      <c r="A208" s="734"/>
      <c r="B208" s="4"/>
      <c r="P208" s="4"/>
      <c r="AA208" s="3"/>
      <c r="BG208" s="15"/>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3"/>
      <c r="CI208" s="15"/>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3"/>
    </row>
    <row r="209" spans="1:114" x14ac:dyDescent="0.25">
      <c r="A209" s="734"/>
      <c r="B209" s="4"/>
      <c r="P209" s="4"/>
      <c r="Q209" s="19" t="s">
        <v>459</v>
      </c>
      <c r="AA209" s="3"/>
      <c r="BG209" s="15"/>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3"/>
      <c r="CI209" s="15"/>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3"/>
    </row>
    <row r="210" spans="1:114" x14ac:dyDescent="0.25">
      <c r="A210" s="734"/>
      <c r="B210" s="4"/>
      <c r="P210" s="4"/>
      <c r="R210" s="1" t="s">
        <v>413</v>
      </c>
      <c r="AA210" s="3"/>
      <c r="BG210" s="15"/>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3"/>
      <c r="CI210" s="15"/>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3"/>
    </row>
    <row r="211" spans="1:114" x14ac:dyDescent="0.25">
      <c r="A211" s="734"/>
      <c r="B211" s="4"/>
      <c r="P211" s="4"/>
      <c r="R211" s="1" t="s">
        <v>460</v>
      </c>
      <c r="AA211" s="3"/>
      <c r="BG211" s="15"/>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3"/>
      <c r="CI211" s="15"/>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3"/>
    </row>
    <row r="212" spans="1:114" x14ac:dyDescent="0.25">
      <c r="A212" s="734"/>
      <c r="B212" s="4"/>
      <c r="P212" s="4"/>
      <c r="AA212" s="3"/>
      <c r="BG212" s="15"/>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3"/>
      <c r="CI212" s="15"/>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3"/>
    </row>
    <row r="213" spans="1:114" x14ac:dyDescent="0.25">
      <c r="A213" s="734"/>
      <c r="B213" s="4"/>
      <c r="P213" s="4"/>
      <c r="AA213" s="3"/>
      <c r="BG213" s="15"/>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3"/>
      <c r="CI213" s="15"/>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3"/>
    </row>
    <row r="214" spans="1:114" x14ac:dyDescent="0.25">
      <c r="A214" s="734"/>
      <c r="B214" s="4"/>
      <c r="P214" s="4"/>
      <c r="AA214" s="3"/>
      <c r="BG214" s="15"/>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3"/>
      <c r="CI214" s="15"/>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3"/>
    </row>
    <row r="215" spans="1:114" x14ac:dyDescent="0.25">
      <c r="A215" s="734"/>
      <c r="B215" s="4"/>
      <c r="P215" s="4"/>
      <c r="AA215" s="3"/>
      <c r="BG215" s="15"/>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3"/>
      <c r="CI215" s="15"/>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3"/>
    </row>
    <row r="216" spans="1:114" x14ac:dyDescent="0.25">
      <c r="A216" s="734"/>
      <c r="B216" s="4"/>
      <c r="P216" s="4"/>
      <c r="AA216" s="3"/>
      <c r="BG216" s="15"/>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3"/>
      <c r="CI216" s="15"/>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3"/>
    </row>
    <row r="217" spans="1:114" x14ac:dyDescent="0.25">
      <c r="A217" s="734"/>
      <c r="B217" s="4"/>
      <c r="P217" s="4"/>
      <c r="AA217" s="3"/>
      <c r="BG217" s="15"/>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3"/>
      <c r="CI217" s="15"/>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3"/>
    </row>
    <row r="218" spans="1:114" x14ac:dyDescent="0.25">
      <c r="A218" s="734"/>
      <c r="B218" s="4"/>
      <c r="P218" s="4"/>
      <c r="AA218" s="3"/>
      <c r="BG218" s="15"/>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3"/>
      <c r="CI218" s="15"/>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3"/>
    </row>
    <row r="219" spans="1:114" x14ac:dyDescent="0.25">
      <c r="A219" s="734"/>
      <c r="B219" s="4"/>
      <c r="P219" s="4"/>
      <c r="AA219" s="3"/>
      <c r="BG219" s="15"/>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3"/>
      <c r="CI219" s="15"/>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3"/>
    </row>
    <row r="220" spans="1:114" x14ac:dyDescent="0.25">
      <c r="A220" s="734"/>
      <c r="B220" s="4"/>
      <c r="P220" s="4"/>
      <c r="AA220" s="3"/>
      <c r="BG220" s="15"/>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3"/>
      <c r="CI220" s="15"/>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3"/>
    </row>
    <row r="221" spans="1:114" x14ac:dyDescent="0.25">
      <c r="A221" s="734"/>
      <c r="B221" s="4"/>
      <c r="P221" s="4"/>
      <c r="AA221" s="3"/>
      <c r="BG221" s="15"/>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3"/>
      <c r="CI221" s="15"/>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3"/>
    </row>
    <row r="222" spans="1:114" x14ac:dyDescent="0.25">
      <c r="A222" s="734"/>
      <c r="B222" s="4"/>
      <c r="P222" s="4"/>
      <c r="AA222" s="3"/>
      <c r="BG222" s="15"/>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3"/>
      <c r="CI222" s="15"/>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3"/>
    </row>
    <row r="223" spans="1:114" x14ac:dyDescent="0.25">
      <c r="A223" s="734"/>
      <c r="B223" s="4"/>
      <c r="P223" s="4"/>
      <c r="AA223" s="3"/>
      <c r="BG223" s="15"/>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3"/>
      <c r="CI223" s="15"/>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3"/>
    </row>
    <row r="224" spans="1:114" x14ac:dyDescent="0.25">
      <c r="A224" s="734"/>
      <c r="B224" s="4"/>
      <c r="P224" s="4"/>
      <c r="AA224" s="3"/>
      <c r="BG224" s="15"/>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3"/>
      <c r="CI224" s="15"/>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3"/>
    </row>
    <row r="225" spans="1:114" x14ac:dyDescent="0.25">
      <c r="A225" s="734"/>
      <c r="B225" s="4"/>
      <c r="P225" s="4"/>
      <c r="AA225" s="3"/>
      <c r="BG225" s="15"/>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3"/>
      <c r="CI225" s="15"/>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3"/>
    </row>
    <row r="226" spans="1:114" x14ac:dyDescent="0.25">
      <c r="A226" s="734"/>
      <c r="B226" s="4"/>
      <c r="P226" s="4"/>
      <c r="AA226" s="3"/>
      <c r="BG226" s="15"/>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3"/>
      <c r="CI226" s="15"/>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3"/>
    </row>
    <row r="227" spans="1:114" x14ac:dyDescent="0.25">
      <c r="A227" s="734"/>
      <c r="B227" s="4"/>
      <c r="P227" s="4"/>
      <c r="AA227" s="3"/>
      <c r="BG227" s="15"/>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3"/>
      <c r="CI227" s="15"/>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3"/>
    </row>
    <row r="228" spans="1:114" x14ac:dyDescent="0.25">
      <c r="A228" s="734"/>
      <c r="B228" s="4"/>
      <c r="P228" s="4"/>
      <c r="AA228" s="3"/>
      <c r="BG228" s="15"/>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3"/>
      <c r="CI228" s="15"/>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3"/>
    </row>
    <row r="229" spans="1:114" x14ac:dyDescent="0.25">
      <c r="A229" s="734"/>
      <c r="B229" s="4"/>
      <c r="P229" s="4"/>
      <c r="AA229" s="3"/>
      <c r="BG229" s="15"/>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3"/>
      <c r="CI229" s="15"/>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3"/>
    </row>
    <row r="230" spans="1:114" x14ac:dyDescent="0.25">
      <c r="A230" s="734"/>
      <c r="B230" s="4"/>
      <c r="P230" s="4"/>
      <c r="AA230" s="3"/>
      <c r="BG230" s="15"/>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3"/>
      <c r="CI230" s="15"/>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3"/>
    </row>
    <row r="231" spans="1:114" x14ac:dyDescent="0.25">
      <c r="A231" s="734"/>
      <c r="B231" s="4"/>
      <c r="P231" s="4"/>
      <c r="AA231" s="3"/>
      <c r="BG231" s="15"/>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3"/>
      <c r="CI231" s="15"/>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3"/>
    </row>
    <row r="232" spans="1:114" x14ac:dyDescent="0.25">
      <c r="A232" s="777" t="s">
        <v>64</v>
      </c>
      <c r="B232" s="778"/>
      <c r="C232" s="778"/>
      <c r="D232" s="778"/>
      <c r="E232" s="778"/>
      <c r="F232" s="778"/>
      <c r="G232" s="778"/>
      <c r="H232" s="778"/>
      <c r="I232" s="778"/>
      <c r="J232" s="778"/>
      <c r="K232" s="778"/>
      <c r="L232" s="778"/>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9"/>
      <c r="AW232" s="779"/>
      <c r="AX232" s="779"/>
      <c r="AY232" s="779"/>
      <c r="AZ232" s="779"/>
      <c r="BA232" s="779"/>
      <c r="BB232" s="779"/>
      <c r="BC232" s="779"/>
      <c r="BD232" s="779"/>
      <c r="BE232" s="779"/>
      <c r="BF232" s="780"/>
    </row>
    <row r="233" spans="1:114" x14ac:dyDescent="0.25">
      <c r="A233" s="763" t="s">
        <v>63</v>
      </c>
      <c r="B233" s="764"/>
      <c r="C233" s="756" t="s">
        <v>62</v>
      </c>
      <c r="D233" s="756"/>
      <c r="E233" s="756"/>
      <c r="F233" s="756"/>
      <c r="G233" s="756"/>
      <c r="H233" s="7"/>
      <c r="I233" s="7"/>
      <c r="J233" s="7"/>
      <c r="K233" s="7"/>
      <c r="L233" s="756" t="s">
        <v>61</v>
      </c>
      <c r="M233" s="756"/>
      <c r="N233" s="756"/>
      <c r="O233" s="756"/>
      <c r="P233" s="756"/>
      <c r="Q233" s="756" t="s">
        <v>60</v>
      </c>
      <c r="R233" s="756"/>
      <c r="S233" s="756"/>
      <c r="T233" s="756"/>
      <c r="U233" s="756"/>
      <c r="V233" s="756"/>
      <c r="W233" s="756"/>
      <c r="X233" s="756"/>
      <c r="Y233" s="756"/>
      <c r="Z233" s="756"/>
      <c r="AA233" s="756" t="s">
        <v>59</v>
      </c>
      <c r="AB233" s="756"/>
      <c r="AC233" s="756"/>
      <c r="AD233" s="756"/>
      <c r="AE233" s="756"/>
      <c r="AF233" s="756"/>
      <c r="AG233" s="756"/>
      <c r="AH233" s="756"/>
      <c r="AI233" s="756"/>
      <c r="AJ233" s="756"/>
      <c r="AK233" s="756"/>
      <c r="AL233" s="756"/>
      <c r="AM233" s="756"/>
      <c r="AN233" s="756"/>
      <c r="AO233" s="756"/>
      <c r="AP233" s="756"/>
      <c r="AQ233" s="756"/>
      <c r="AR233" s="756"/>
      <c r="AS233" s="756"/>
      <c r="AT233" s="756"/>
      <c r="AU233" s="756"/>
      <c r="AV233" s="757"/>
      <c r="AW233" s="757"/>
      <c r="AX233" s="757"/>
      <c r="AY233" s="757"/>
      <c r="AZ233" s="757"/>
      <c r="BA233" s="757"/>
      <c r="BB233" s="757"/>
      <c r="BC233" s="757"/>
      <c r="BD233" s="757"/>
      <c r="BE233" s="757"/>
      <c r="BF233" s="758"/>
      <c r="BN233" s="756"/>
      <c r="BO233" s="756"/>
      <c r="BP233" s="756"/>
      <c r="BQ233" s="756"/>
      <c r="BR233" s="756"/>
      <c r="BS233" s="756"/>
      <c r="BT233" s="756"/>
      <c r="BU233" s="756"/>
      <c r="BV233" s="756"/>
      <c r="BW233" s="756"/>
      <c r="BX233" s="756"/>
      <c r="BY233" s="756"/>
      <c r="BZ233" s="756"/>
      <c r="CA233" s="757"/>
      <c r="CB233" s="757"/>
      <c r="CC233" s="757"/>
      <c r="CD233" s="757"/>
      <c r="CE233" s="757"/>
      <c r="CF233" s="757"/>
      <c r="CG233" s="757"/>
      <c r="CH233" s="758"/>
      <c r="CP233" s="756"/>
      <c r="CQ233" s="756"/>
      <c r="CR233" s="756"/>
      <c r="CS233" s="756"/>
      <c r="CT233" s="756"/>
      <c r="CU233" s="756"/>
      <c r="CV233" s="756"/>
      <c r="CW233" s="756"/>
      <c r="CX233" s="756"/>
      <c r="CY233" s="756"/>
      <c r="CZ233" s="756"/>
      <c r="DA233" s="756"/>
      <c r="DB233" s="756"/>
      <c r="DC233" s="757"/>
      <c r="DD233" s="757"/>
      <c r="DE233" s="757"/>
      <c r="DF233" s="757"/>
      <c r="DG233" s="757"/>
      <c r="DH233" s="757"/>
      <c r="DI233" s="757"/>
      <c r="DJ233" s="758"/>
    </row>
    <row r="234" spans="1:114" ht="13.8" thickBot="1" x14ac:dyDescent="0.3">
      <c r="A234" s="765" t="s">
        <v>58</v>
      </c>
      <c r="B234" s="766"/>
      <c r="C234" s="767" t="s">
        <v>57</v>
      </c>
      <c r="D234" s="767"/>
      <c r="E234" s="767"/>
      <c r="F234" s="767"/>
      <c r="G234" s="767"/>
      <c r="H234" s="6"/>
      <c r="I234" s="6"/>
      <c r="J234" s="6"/>
      <c r="K234" s="6"/>
      <c r="L234" s="767" t="s">
        <v>56</v>
      </c>
      <c r="M234" s="767"/>
      <c r="N234" s="767"/>
      <c r="O234" s="767"/>
      <c r="P234" s="767"/>
      <c r="Q234" s="767" t="s">
        <v>55</v>
      </c>
      <c r="R234" s="767"/>
      <c r="S234" s="767"/>
      <c r="T234" s="767"/>
      <c r="U234" s="767"/>
      <c r="V234" s="767"/>
      <c r="W234" s="767"/>
      <c r="X234" s="767"/>
      <c r="Y234" s="767"/>
      <c r="Z234" s="767"/>
      <c r="AA234" s="767"/>
      <c r="AB234" s="767"/>
      <c r="AC234" s="767"/>
      <c r="AD234" s="767"/>
      <c r="AE234" s="767"/>
      <c r="AF234" s="767"/>
      <c r="AG234" s="767"/>
      <c r="AH234" s="767"/>
      <c r="AI234" s="767"/>
      <c r="AJ234" s="767"/>
      <c r="AK234" s="767"/>
      <c r="AL234" s="767"/>
      <c r="AM234" s="767"/>
      <c r="AN234" s="767"/>
      <c r="AO234" s="767"/>
      <c r="AP234" s="767"/>
      <c r="AQ234" s="767"/>
      <c r="AR234" s="767"/>
      <c r="AS234" s="767"/>
      <c r="AT234" s="767"/>
      <c r="AU234" s="767"/>
      <c r="AV234" s="768"/>
      <c r="AW234" s="768"/>
      <c r="AX234" s="768"/>
      <c r="AY234" s="768"/>
      <c r="AZ234" s="768"/>
      <c r="BA234" s="768"/>
      <c r="BB234" s="768"/>
      <c r="BC234" s="768"/>
      <c r="BD234" s="768"/>
      <c r="BE234" s="768"/>
      <c r="BF234" s="769"/>
      <c r="BN234" s="767"/>
      <c r="BO234" s="767"/>
      <c r="BP234" s="767"/>
      <c r="BQ234" s="767"/>
      <c r="BR234" s="767"/>
      <c r="BS234" s="767"/>
      <c r="BT234" s="767"/>
      <c r="BU234" s="767"/>
      <c r="BV234" s="767"/>
      <c r="BW234" s="767"/>
      <c r="BX234" s="767"/>
      <c r="BY234" s="767"/>
      <c r="BZ234" s="767"/>
      <c r="CA234" s="768"/>
      <c r="CB234" s="768"/>
      <c r="CC234" s="768"/>
      <c r="CD234" s="768"/>
      <c r="CE234" s="768"/>
      <c r="CF234" s="768"/>
      <c r="CG234" s="768"/>
      <c r="CH234" s="769"/>
      <c r="CP234" s="767"/>
      <c r="CQ234" s="767"/>
      <c r="CR234" s="767"/>
      <c r="CS234" s="767"/>
      <c r="CT234" s="767"/>
      <c r="CU234" s="767"/>
      <c r="CV234" s="767"/>
      <c r="CW234" s="767"/>
      <c r="CX234" s="767"/>
      <c r="CY234" s="767"/>
      <c r="CZ234" s="767"/>
      <c r="DA234" s="767"/>
      <c r="DB234" s="767"/>
      <c r="DC234" s="768"/>
      <c r="DD234" s="768"/>
      <c r="DE234" s="768"/>
      <c r="DF234" s="768"/>
      <c r="DG234" s="768"/>
      <c r="DH234" s="768"/>
      <c r="DI234" s="768"/>
      <c r="DJ234" s="769"/>
    </row>
  </sheetData>
  <mergeCells count="73">
    <mergeCell ref="CI3:DJ3"/>
    <mergeCell ref="CI60:DJ60"/>
    <mergeCell ref="CP233:CT233"/>
    <mergeCell ref="CU233:CY233"/>
    <mergeCell ref="CZ233:DJ233"/>
    <mergeCell ref="CM67:CN67"/>
    <mergeCell ref="CO67:DI67"/>
    <mergeCell ref="CI98:DJ98"/>
    <mergeCell ref="CM105:CN105"/>
    <mergeCell ref="CO105:DI105"/>
    <mergeCell ref="CP234:CT234"/>
    <mergeCell ref="CU234:CY234"/>
    <mergeCell ref="CZ234:DJ234"/>
    <mergeCell ref="BN234:BR234"/>
    <mergeCell ref="BS234:BW234"/>
    <mergeCell ref="BX234:CH234"/>
    <mergeCell ref="AI234:AM234"/>
    <mergeCell ref="AN234:AR234"/>
    <mergeCell ref="AS234:BF234"/>
    <mergeCell ref="AB98:BF98"/>
    <mergeCell ref="BG98:CH98"/>
    <mergeCell ref="AB197:BF197"/>
    <mergeCell ref="AH105:BB105"/>
    <mergeCell ref="AF105:AG105"/>
    <mergeCell ref="AF143:AG143"/>
    <mergeCell ref="AH143:BB143"/>
    <mergeCell ref="BN233:BR233"/>
    <mergeCell ref="BS233:BW233"/>
    <mergeCell ref="BX233:CH233"/>
    <mergeCell ref="AN233:AR233"/>
    <mergeCell ref="A232:BF232"/>
    <mergeCell ref="AI233:AM233"/>
    <mergeCell ref="A234:B234"/>
    <mergeCell ref="C234:G234"/>
    <mergeCell ref="L234:P234"/>
    <mergeCell ref="Q234:Z234"/>
    <mergeCell ref="AA234:AH234"/>
    <mergeCell ref="AS233:BF233"/>
    <mergeCell ref="P98:AA98"/>
    <mergeCell ref="AB136:BF136"/>
    <mergeCell ref="P197:AA197"/>
    <mergeCell ref="B175:D175"/>
    <mergeCell ref="B136:D136"/>
    <mergeCell ref="A233:B233"/>
    <mergeCell ref="C233:G233"/>
    <mergeCell ref="L233:P233"/>
    <mergeCell ref="Q233:Z233"/>
    <mergeCell ref="AA233:AH233"/>
    <mergeCell ref="BG3:CH3"/>
    <mergeCell ref="E98:O98"/>
    <mergeCell ref="BK105:BL105"/>
    <mergeCell ref="P188:Z190"/>
    <mergeCell ref="BG60:CH60"/>
    <mergeCell ref="BK67:BL67"/>
    <mergeCell ref="BM67:CG67"/>
    <mergeCell ref="AF67:AG67"/>
    <mergeCell ref="AH67:BB67"/>
    <mergeCell ref="AB60:BF60"/>
    <mergeCell ref="E175:O175"/>
    <mergeCell ref="P175:AA175"/>
    <mergeCell ref="BM105:CG105"/>
    <mergeCell ref="A1:AS2"/>
    <mergeCell ref="AT1:BF2"/>
    <mergeCell ref="AB3:BF3"/>
    <mergeCell ref="A61:A231"/>
    <mergeCell ref="B61:D61"/>
    <mergeCell ref="E61:O61"/>
    <mergeCell ref="P61:AA61"/>
    <mergeCell ref="B98:D98"/>
    <mergeCell ref="E136:O136"/>
    <mergeCell ref="P136:AA136"/>
    <mergeCell ref="B197:D197"/>
    <mergeCell ref="E197:O197"/>
  </mergeCells>
  <conditionalFormatting sqref="Z64:Z89">
    <cfRule type="duplicateValues" dxfId="8" priority="2"/>
  </conditionalFormatting>
  <conditionalFormatting sqref="Z91">
    <cfRule type="duplicateValues" dxfId="7" priority="1"/>
  </conditionalFormatting>
  <dataValidations count="1">
    <dataValidation type="list" allowBlank="1" showInputMessage="1" showErrorMessage="1" sqref="B61:D61 B197:D197 B98:D98 B136:D136 B175:D175" xr:uid="{25D373CC-3D9E-46F1-AB92-F70731E8BCDD}">
      <formula1>"Input (=&gt;),(=&gt;) Output"</formula1>
    </dataValidation>
  </dataValidations>
  <pageMargins left="0.23622047244094491" right="0.23622047244094491" top="0.74803149606299213" bottom="0.74803149606299213" header="0.31496062992125984" footer="0.31496062992125984"/>
  <pageSetup paperSize="8" scale="2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0CD3-E281-48DF-B717-DB7B6C927D01}">
  <dimension ref="A1:BL150"/>
  <sheetViews>
    <sheetView view="pageBreakPreview" topLeftCell="A26" zoomScale="70" zoomScaleNormal="100" zoomScaleSheetLayoutView="70" workbookViewId="0">
      <selection activeCell="R60" sqref="R60:V60"/>
    </sheetView>
  </sheetViews>
  <sheetFormatPr defaultColWidth="5.6640625" defaultRowHeight="13.2" x14ac:dyDescent="0.25"/>
  <cols>
    <col min="1" max="16" width="5.6640625" style="385"/>
    <col min="17" max="17" width="4.6640625" style="385" customWidth="1"/>
    <col min="18" max="18" width="5.44140625" style="385" customWidth="1"/>
    <col min="19" max="23" width="5.6640625" style="385"/>
    <col min="24" max="25" width="5.6640625" style="385" customWidth="1"/>
    <col min="26" max="26" width="5.33203125" style="385" customWidth="1"/>
    <col min="27" max="16384" width="5.6640625" style="385"/>
  </cols>
  <sheetData>
    <row r="1" spans="1:63" ht="12.75" customHeight="1" x14ac:dyDescent="0.25">
      <c r="A1" s="799" t="s">
        <v>149</v>
      </c>
      <c r="B1" s="800"/>
      <c r="C1" s="800"/>
      <c r="D1" s="800"/>
      <c r="E1" s="800"/>
      <c r="F1" s="800"/>
      <c r="G1" s="800"/>
      <c r="H1" s="800"/>
      <c r="I1" s="800"/>
      <c r="J1" s="800"/>
      <c r="K1" s="800"/>
      <c r="L1" s="800"/>
      <c r="M1" s="800"/>
      <c r="N1" s="800"/>
      <c r="O1" s="800"/>
      <c r="P1" s="800"/>
      <c r="Q1" s="800"/>
      <c r="R1" s="800"/>
      <c r="S1" s="800"/>
      <c r="T1" s="800"/>
      <c r="U1" s="800"/>
      <c r="V1" s="800"/>
      <c r="W1" s="800"/>
      <c r="X1" s="800"/>
      <c r="Y1" s="800"/>
      <c r="Z1" s="800"/>
      <c r="AA1" s="800"/>
      <c r="AB1" s="800"/>
      <c r="AC1" s="800"/>
      <c r="AD1" s="800"/>
      <c r="AE1" s="801"/>
      <c r="AF1" s="805" t="s">
        <v>147</v>
      </c>
      <c r="AG1" s="806"/>
      <c r="AH1" s="806"/>
      <c r="AI1" s="806"/>
      <c r="AJ1" s="806"/>
      <c r="AK1" s="806"/>
      <c r="AL1" s="806"/>
      <c r="AM1" s="806"/>
      <c r="AN1" s="806"/>
      <c r="AO1" s="806"/>
      <c r="AP1" s="806"/>
      <c r="AQ1" s="806"/>
      <c r="AR1" s="806"/>
      <c r="AS1" s="806"/>
      <c r="AT1" s="806"/>
      <c r="AU1" s="806"/>
      <c r="AV1" s="806"/>
      <c r="AW1" s="806"/>
      <c r="AX1" s="806"/>
      <c r="AY1" s="806"/>
      <c r="AZ1" s="806"/>
      <c r="BA1" s="806"/>
      <c r="BB1" s="806"/>
      <c r="BC1" s="806"/>
      <c r="BD1" s="806"/>
      <c r="BE1" s="806"/>
      <c r="BF1" s="806"/>
      <c r="BG1" s="806"/>
      <c r="BH1" s="806"/>
      <c r="BI1" s="806"/>
      <c r="BJ1" s="806"/>
      <c r="BK1" s="807"/>
    </row>
    <row r="2" spans="1:63" ht="12.75" customHeight="1" thickBot="1" x14ac:dyDescent="0.3">
      <c r="A2" s="802"/>
      <c r="B2" s="803"/>
      <c r="C2" s="803"/>
      <c r="D2" s="803"/>
      <c r="E2" s="803"/>
      <c r="F2" s="803"/>
      <c r="G2" s="803"/>
      <c r="H2" s="803"/>
      <c r="I2" s="803"/>
      <c r="J2" s="803"/>
      <c r="K2" s="803"/>
      <c r="L2" s="803"/>
      <c r="M2" s="803"/>
      <c r="N2" s="803"/>
      <c r="O2" s="803"/>
      <c r="P2" s="803"/>
      <c r="Q2" s="803"/>
      <c r="R2" s="803"/>
      <c r="S2" s="803"/>
      <c r="T2" s="803"/>
      <c r="U2" s="803"/>
      <c r="V2" s="803"/>
      <c r="W2" s="803"/>
      <c r="X2" s="803"/>
      <c r="Y2" s="803"/>
      <c r="Z2" s="803"/>
      <c r="AA2" s="803"/>
      <c r="AB2" s="803"/>
      <c r="AC2" s="803"/>
      <c r="AD2" s="803"/>
      <c r="AE2" s="804"/>
      <c r="AF2" s="808"/>
      <c r="AG2" s="809"/>
      <c r="AH2" s="809"/>
      <c r="AI2" s="809"/>
      <c r="AJ2" s="809"/>
      <c r="AK2" s="809"/>
      <c r="AL2" s="809"/>
      <c r="AM2" s="809"/>
      <c r="AN2" s="809"/>
      <c r="AO2" s="809"/>
      <c r="AP2" s="809"/>
      <c r="AQ2" s="809"/>
      <c r="AR2" s="809"/>
      <c r="AS2" s="809"/>
      <c r="AT2" s="809"/>
      <c r="AU2" s="809"/>
      <c r="AV2" s="809"/>
      <c r="AW2" s="809"/>
      <c r="AX2" s="809"/>
      <c r="AY2" s="809"/>
      <c r="AZ2" s="809"/>
      <c r="BA2" s="809"/>
      <c r="BB2" s="809"/>
      <c r="BC2" s="809"/>
      <c r="BD2" s="809"/>
      <c r="BE2" s="809"/>
      <c r="BF2" s="809"/>
      <c r="BG2" s="809"/>
      <c r="BH2" s="809"/>
      <c r="BI2" s="809"/>
      <c r="BJ2" s="809"/>
      <c r="BK2" s="810"/>
    </row>
    <row r="3" spans="1:63" ht="15" customHeight="1" x14ac:dyDescent="0.25">
      <c r="A3" s="403" t="s">
        <v>762</v>
      </c>
      <c r="B3" s="404"/>
      <c r="C3" s="404"/>
      <c r="D3" s="404"/>
      <c r="E3" s="404"/>
      <c r="F3" s="404"/>
      <c r="G3" s="404"/>
      <c r="H3" s="404"/>
      <c r="I3" s="404"/>
      <c r="J3" s="404"/>
      <c r="K3" s="404"/>
      <c r="L3" s="404"/>
      <c r="M3" s="404"/>
      <c r="N3" s="404"/>
      <c r="O3" s="404"/>
      <c r="P3" s="404"/>
      <c r="Q3" s="404"/>
      <c r="R3" s="404"/>
      <c r="S3" s="404"/>
      <c r="T3" s="404"/>
      <c r="U3" s="404"/>
      <c r="V3" s="404"/>
      <c r="W3" s="404"/>
      <c r="X3" s="404"/>
      <c r="Y3" s="404"/>
      <c r="Z3" s="404"/>
      <c r="AA3" s="404"/>
      <c r="AB3" s="404"/>
      <c r="AC3" s="404"/>
      <c r="AD3" s="404"/>
      <c r="AE3" s="405"/>
      <c r="AF3" s="406"/>
      <c r="AG3" s="407"/>
      <c r="AH3" s="404"/>
      <c r="AI3" s="404"/>
      <c r="AJ3" s="404"/>
      <c r="AK3" s="404"/>
      <c r="AL3" s="404"/>
      <c r="AM3" s="404"/>
      <c r="AN3" s="404"/>
      <c r="AO3" s="404"/>
      <c r="AP3" s="404"/>
      <c r="AQ3" s="404"/>
      <c r="AR3" s="404"/>
      <c r="AS3" s="404"/>
      <c r="AT3" s="404"/>
      <c r="AU3" s="404"/>
      <c r="AV3" s="404"/>
      <c r="AW3" s="407"/>
      <c r="AX3" s="404"/>
      <c r="AY3" s="404"/>
      <c r="AZ3" s="404"/>
      <c r="BA3" s="404"/>
      <c r="BB3" s="404"/>
      <c r="BC3" s="404"/>
      <c r="BD3" s="404"/>
      <c r="BE3" s="404"/>
      <c r="BF3" s="404"/>
      <c r="BG3" s="404"/>
      <c r="BH3" s="404"/>
      <c r="BI3" s="404"/>
      <c r="BJ3" s="404"/>
      <c r="BK3" s="405"/>
    </row>
    <row r="4" spans="1:63" ht="15" customHeight="1" x14ac:dyDescent="0.3">
      <c r="A4" s="395"/>
      <c r="AE4" s="399"/>
      <c r="AF4" s="395"/>
      <c r="AG4" s="450"/>
      <c r="BB4" s="448"/>
      <c r="BC4" s="448"/>
      <c r="BD4" s="448"/>
      <c r="BE4" s="448"/>
      <c r="BF4" s="448"/>
      <c r="BG4" s="448"/>
      <c r="BH4" s="448"/>
      <c r="BI4" s="448"/>
      <c r="BJ4" s="448"/>
      <c r="BK4" s="399"/>
    </row>
    <row r="5" spans="1:63" ht="15" customHeight="1" x14ac:dyDescent="0.25">
      <c r="A5" s="395"/>
      <c r="B5" s="409"/>
      <c r="AE5" s="399"/>
      <c r="AF5" s="395"/>
      <c r="AG5" s="448"/>
      <c r="BB5" s="448"/>
      <c r="BC5" s="448"/>
      <c r="BD5" s="448"/>
      <c r="BE5" s="448"/>
      <c r="BF5" s="448"/>
      <c r="BG5" s="448"/>
      <c r="BH5" s="448"/>
      <c r="BI5" s="448"/>
      <c r="BJ5" s="448"/>
      <c r="BK5" s="399"/>
    </row>
    <row r="6" spans="1:63" ht="15" customHeight="1" x14ac:dyDescent="0.25">
      <c r="A6" s="395"/>
      <c r="AE6" s="399"/>
      <c r="AF6" s="395"/>
      <c r="AG6" s="448"/>
      <c r="AH6" s="459" t="s">
        <v>767</v>
      </c>
      <c r="AI6" s="451"/>
      <c r="AJ6" s="453"/>
      <c r="AK6" s="448"/>
      <c r="AL6" s="863" t="s">
        <v>661</v>
      </c>
      <c r="AM6" s="863"/>
      <c r="AN6" s="863"/>
      <c r="AO6" s="863"/>
      <c r="AP6" s="863"/>
      <c r="AQ6" s="863"/>
      <c r="AR6" s="863" t="s">
        <v>662</v>
      </c>
      <c r="AS6" s="863"/>
      <c r="AT6" s="863"/>
      <c r="AU6" s="863"/>
      <c r="AV6" s="863" t="s">
        <v>661</v>
      </c>
      <c r="AW6" s="863"/>
      <c r="AX6" s="863"/>
      <c r="AY6" s="863"/>
      <c r="AZ6" s="863"/>
      <c r="BA6" s="863"/>
      <c r="BB6" s="448"/>
      <c r="BC6" s="448"/>
      <c r="BD6" s="448"/>
      <c r="BE6" s="448"/>
      <c r="BF6" s="448"/>
      <c r="BG6" s="448"/>
      <c r="BH6" s="448"/>
      <c r="BI6" s="448"/>
      <c r="BJ6" s="448"/>
      <c r="BK6" s="399"/>
    </row>
    <row r="7" spans="1:63" ht="15" customHeight="1" x14ac:dyDescent="0.25">
      <c r="A7" s="395"/>
      <c r="AE7" s="399"/>
      <c r="AF7" s="395"/>
      <c r="AG7" s="448"/>
      <c r="AH7" s="448"/>
      <c r="AI7" s="451"/>
      <c r="AJ7" s="448"/>
      <c r="AK7" s="448"/>
      <c r="AL7" s="454"/>
      <c r="AM7" s="454"/>
      <c r="AN7" s="454"/>
      <c r="AO7" s="454"/>
      <c r="AP7" s="454"/>
      <c r="AQ7" s="454"/>
      <c r="AR7" s="454"/>
      <c r="AS7" s="454"/>
      <c r="AT7" s="454"/>
      <c r="AU7" s="454"/>
      <c r="AV7" s="454"/>
      <c r="AW7" s="454"/>
      <c r="AX7" s="454"/>
      <c r="AY7" s="454"/>
      <c r="AZ7" s="454"/>
      <c r="BA7" s="454"/>
      <c r="BB7" s="448"/>
      <c r="BC7" s="448"/>
      <c r="BD7" s="448"/>
      <c r="BE7" s="448"/>
      <c r="BF7" s="448"/>
      <c r="BG7" s="448"/>
      <c r="BH7" s="448"/>
      <c r="BI7" s="448"/>
      <c r="BJ7" s="448"/>
      <c r="BK7" s="399"/>
    </row>
    <row r="8" spans="1:63" ht="14.4" customHeight="1" x14ac:dyDescent="0.25">
      <c r="A8" s="395"/>
      <c r="AE8" s="399"/>
      <c r="AF8" s="395"/>
      <c r="AG8" s="448"/>
      <c r="AH8" s="451"/>
      <c r="AI8" s="451"/>
      <c r="AJ8" s="448"/>
      <c r="AK8" s="448"/>
      <c r="AL8" s="451"/>
      <c r="AM8" s="455" t="s">
        <v>663</v>
      </c>
      <c r="AN8" s="456"/>
      <c r="AO8" s="448"/>
      <c r="AP8" s="456" t="s">
        <v>664</v>
      </c>
      <c r="AQ8" s="451"/>
      <c r="AR8" s="451"/>
      <c r="AS8" s="451"/>
      <c r="AT8" s="451"/>
      <c r="AU8" s="451"/>
      <c r="AV8" s="451"/>
      <c r="AW8" s="451"/>
      <c r="AX8" s="448"/>
      <c r="AY8" s="448"/>
      <c r="AZ8" s="448"/>
      <c r="BA8" s="448"/>
      <c r="BB8" s="448"/>
      <c r="BC8" s="448"/>
      <c r="BD8" s="448"/>
      <c r="BE8" s="448"/>
      <c r="BF8" s="448"/>
      <c r="BG8" s="448"/>
      <c r="BH8" s="448"/>
      <c r="BI8" s="448"/>
      <c r="BJ8" s="448"/>
      <c r="BK8" s="399"/>
    </row>
    <row r="9" spans="1:63" ht="14.4" customHeight="1" x14ac:dyDescent="0.25">
      <c r="A9" s="395"/>
      <c r="AE9" s="399"/>
      <c r="AF9" s="395"/>
      <c r="AG9" s="448"/>
      <c r="AH9" s="451"/>
      <c r="AI9" s="451"/>
      <c r="AJ9" s="448"/>
      <c r="AK9" s="448"/>
      <c r="AL9" s="451"/>
      <c r="AM9" s="451"/>
      <c r="AN9" s="451"/>
      <c r="AO9" s="451"/>
      <c r="AP9" s="451"/>
      <c r="AQ9" s="451"/>
      <c r="AR9" s="451"/>
      <c r="AS9" s="451"/>
      <c r="AT9" s="451"/>
      <c r="AU9" s="451"/>
      <c r="AV9" s="451"/>
      <c r="AW9" s="451"/>
      <c r="AX9" s="448"/>
      <c r="AY9" s="448"/>
      <c r="AZ9" s="448"/>
      <c r="BA9" s="448"/>
      <c r="BB9" s="448"/>
      <c r="BC9" s="448"/>
      <c r="BD9" s="448"/>
      <c r="BE9" s="448"/>
      <c r="BF9" s="448"/>
      <c r="BG9" s="448"/>
      <c r="BH9" s="448"/>
      <c r="BI9" s="448"/>
      <c r="BJ9" s="448"/>
      <c r="BK9" s="399"/>
    </row>
    <row r="10" spans="1:63" ht="14.4" customHeight="1" thickBot="1" x14ac:dyDescent="0.3">
      <c r="A10" s="395"/>
      <c r="AE10" s="399"/>
      <c r="AF10" s="395"/>
      <c r="AG10" s="448"/>
      <c r="AH10" s="451"/>
      <c r="AI10" s="451"/>
      <c r="AJ10" s="448"/>
      <c r="AK10" s="448"/>
      <c r="AL10" s="451"/>
      <c r="AM10" s="451"/>
      <c r="AN10" s="451"/>
      <c r="AO10" s="451"/>
      <c r="AP10" s="451"/>
      <c r="AQ10" s="451"/>
      <c r="AR10" s="451"/>
      <c r="AS10" s="451"/>
      <c r="AT10" s="451"/>
      <c r="AU10" s="451"/>
      <c r="AV10" s="451"/>
      <c r="AW10" s="451"/>
      <c r="AX10" s="448"/>
      <c r="AY10" s="448"/>
      <c r="AZ10" s="448"/>
      <c r="BA10" s="448"/>
      <c r="BB10" s="448"/>
      <c r="BC10" s="448"/>
      <c r="BD10" s="448"/>
      <c r="BE10" s="448"/>
      <c r="BF10" s="448"/>
      <c r="BG10" s="448"/>
      <c r="BH10" s="448"/>
      <c r="BI10" s="448"/>
      <c r="BJ10" s="448"/>
      <c r="BK10" s="399"/>
    </row>
    <row r="11" spans="1:63" ht="14.4" customHeight="1" thickBot="1" x14ac:dyDescent="0.3">
      <c r="A11" s="395"/>
      <c r="AE11" s="399"/>
      <c r="AF11" s="395"/>
      <c r="AG11" s="448"/>
      <c r="AH11" s="459" t="s">
        <v>665</v>
      </c>
      <c r="AI11" s="451"/>
      <c r="AJ11" s="449"/>
      <c r="AK11" s="448"/>
      <c r="AL11" s="867"/>
      <c r="AM11" s="868"/>
      <c r="AN11" s="868"/>
      <c r="AO11" s="868"/>
      <c r="AP11" s="868"/>
      <c r="AQ11" s="868"/>
      <c r="AR11" s="868"/>
      <c r="AS11" s="868"/>
      <c r="AT11" s="868"/>
      <c r="AU11" s="868"/>
      <c r="AV11" s="868"/>
      <c r="AW11" s="868"/>
      <c r="AX11" s="868"/>
      <c r="AY11" s="868"/>
      <c r="AZ11" s="868"/>
      <c r="BA11" s="869"/>
      <c r="BB11" s="448"/>
      <c r="BC11" s="448"/>
      <c r="BD11" s="448"/>
      <c r="BE11" s="448"/>
      <c r="BF11" s="448"/>
      <c r="BG11" s="448"/>
      <c r="BH11" s="448"/>
      <c r="BI11" s="448"/>
      <c r="BJ11" s="448"/>
      <c r="BK11" s="399"/>
    </row>
    <row r="12" spans="1:63" ht="14.4" customHeight="1" x14ac:dyDescent="0.25">
      <c r="A12" s="395"/>
      <c r="AE12" s="399"/>
      <c r="AF12" s="395"/>
      <c r="AG12" s="448"/>
      <c r="AH12" s="459"/>
      <c r="AI12" s="451"/>
      <c r="AJ12" s="448"/>
      <c r="AK12" s="448"/>
      <c r="AL12" s="451"/>
      <c r="AM12" s="451"/>
      <c r="AN12" s="451"/>
      <c r="AO12" s="451"/>
      <c r="AP12" s="451"/>
      <c r="AQ12" s="451"/>
      <c r="AR12" s="451"/>
      <c r="AS12" s="451"/>
      <c r="AT12" s="451"/>
      <c r="AU12" s="451"/>
      <c r="AV12" s="451"/>
      <c r="AW12" s="451"/>
      <c r="AX12" s="448"/>
      <c r="AY12" s="448"/>
      <c r="AZ12" s="448"/>
      <c r="BA12" s="448"/>
      <c r="BB12" s="448"/>
      <c r="BC12" s="448"/>
      <c r="BD12" s="448"/>
      <c r="BE12" s="448"/>
      <c r="BF12" s="448"/>
      <c r="BG12" s="448"/>
      <c r="BH12" s="448"/>
      <c r="BI12" s="448"/>
      <c r="BJ12" s="448"/>
      <c r="BK12" s="399"/>
    </row>
    <row r="13" spans="1:63" ht="14.4" customHeight="1" x14ac:dyDescent="0.25">
      <c r="A13" s="395"/>
      <c r="AE13" s="399"/>
      <c r="AF13" s="395"/>
      <c r="AG13" s="448"/>
      <c r="AH13" s="459"/>
      <c r="AI13" s="451"/>
      <c r="AJ13" s="448"/>
      <c r="AK13" s="448"/>
      <c r="AL13" s="451"/>
      <c r="AM13" s="451"/>
      <c r="AN13" s="451"/>
      <c r="AO13" s="451"/>
      <c r="AP13" s="451"/>
      <c r="AQ13" s="456" t="s">
        <v>764</v>
      </c>
      <c r="AR13" s="451"/>
      <c r="AS13" s="451"/>
      <c r="AT13" s="451"/>
      <c r="AU13" s="451"/>
      <c r="AV13" s="451"/>
      <c r="AW13" s="451"/>
      <c r="AX13" s="448"/>
      <c r="AY13" s="448"/>
      <c r="AZ13" s="448"/>
      <c r="BA13" s="448"/>
      <c r="BB13" s="448"/>
      <c r="BC13" s="448"/>
      <c r="BD13" s="448"/>
      <c r="BE13" s="448"/>
      <c r="BF13" s="448"/>
      <c r="BG13" s="448"/>
      <c r="BH13" s="448"/>
      <c r="BI13" s="448"/>
      <c r="BJ13" s="448"/>
      <c r="BK13" s="399"/>
    </row>
    <row r="14" spans="1:63" ht="14.4" customHeight="1" thickBot="1" x14ac:dyDescent="0.3">
      <c r="A14" s="395"/>
      <c r="AE14" s="399"/>
      <c r="AF14" s="395"/>
      <c r="AG14" s="448"/>
      <c r="AH14" s="459"/>
      <c r="AI14" s="451"/>
      <c r="AJ14" s="448"/>
      <c r="AK14" s="448"/>
      <c r="AL14" s="451"/>
      <c r="AM14" s="451"/>
      <c r="AN14" s="451"/>
      <c r="AO14" s="451"/>
      <c r="AP14" s="451"/>
      <c r="AQ14" s="451"/>
      <c r="AR14" s="451"/>
      <c r="AS14" s="451"/>
      <c r="AT14" s="451"/>
      <c r="AU14" s="451"/>
      <c r="AV14" s="451"/>
      <c r="AW14" s="451"/>
      <c r="AX14" s="448"/>
      <c r="AY14" s="448"/>
      <c r="AZ14" s="448"/>
      <c r="BA14" s="448"/>
      <c r="BB14" s="448"/>
      <c r="BC14" s="448"/>
      <c r="BD14" s="448"/>
      <c r="BE14" s="448"/>
      <c r="BF14" s="448"/>
      <c r="BG14" s="448"/>
      <c r="BH14" s="448"/>
      <c r="BI14" s="448"/>
      <c r="BJ14" s="448"/>
      <c r="BK14" s="399"/>
    </row>
    <row r="15" spans="1:63" ht="14.4" customHeight="1" thickBot="1" x14ac:dyDescent="0.3">
      <c r="A15" s="395"/>
      <c r="AE15" s="399"/>
      <c r="AF15" s="395"/>
      <c r="AG15" s="448"/>
      <c r="AH15" s="459" t="s">
        <v>768</v>
      </c>
      <c r="AI15" s="451"/>
      <c r="AJ15" s="448"/>
      <c r="AK15" s="448"/>
      <c r="AL15" s="864" t="s">
        <v>666</v>
      </c>
      <c r="AM15" s="865"/>
      <c r="AN15" s="865"/>
      <c r="AO15" s="865"/>
      <c r="AP15" s="865"/>
      <c r="AQ15" s="866"/>
      <c r="AR15" s="870" t="s">
        <v>667</v>
      </c>
      <c r="AS15" s="871"/>
      <c r="AT15" s="871"/>
      <c r="AU15" s="872"/>
      <c r="AV15" s="864" t="s">
        <v>666</v>
      </c>
      <c r="AW15" s="865"/>
      <c r="AX15" s="865"/>
      <c r="AY15" s="865"/>
      <c r="AZ15" s="865"/>
      <c r="BA15" s="866"/>
      <c r="BB15" s="448"/>
      <c r="BC15" s="448"/>
      <c r="BD15" s="448"/>
      <c r="BE15" s="448"/>
      <c r="BF15" s="448"/>
      <c r="BG15" s="448"/>
      <c r="BH15" s="448"/>
      <c r="BI15" s="448"/>
      <c r="BJ15" s="448"/>
      <c r="BK15" s="399"/>
    </row>
    <row r="16" spans="1:63" ht="14.4" customHeight="1" x14ac:dyDescent="0.25">
      <c r="A16" s="395"/>
      <c r="AE16" s="399"/>
      <c r="AF16" s="395"/>
      <c r="AG16" s="448"/>
      <c r="AH16" s="459"/>
      <c r="AI16" s="451"/>
      <c r="AJ16" s="448"/>
      <c r="AK16" s="448"/>
      <c r="AL16" s="451"/>
      <c r="AM16" s="451"/>
      <c r="AN16" s="451"/>
      <c r="AO16" s="451"/>
      <c r="AP16" s="451"/>
      <c r="AQ16" s="451"/>
      <c r="AR16" s="451"/>
      <c r="AS16" s="451"/>
      <c r="AT16" s="451"/>
      <c r="AU16" s="451"/>
      <c r="AV16" s="451"/>
      <c r="AW16" s="451"/>
      <c r="AX16" s="448"/>
      <c r="AY16" s="448"/>
      <c r="AZ16" s="448"/>
      <c r="BA16" s="448"/>
      <c r="BB16" s="448"/>
      <c r="BC16" s="448"/>
      <c r="BD16" s="448"/>
      <c r="BE16" s="448"/>
      <c r="BF16" s="448"/>
      <c r="BG16" s="448"/>
      <c r="BH16" s="448"/>
      <c r="BI16" s="448"/>
      <c r="BJ16" s="448"/>
      <c r="BK16" s="399"/>
    </row>
    <row r="17" spans="1:63" ht="14.4" customHeight="1" x14ac:dyDescent="0.25">
      <c r="A17" s="395"/>
      <c r="AE17" s="399"/>
      <c r="AF17" s="395"/>
      <c r="AG17" s="448"/>
      <c r="AH17" s="459"/>
      <c r="AI17" s="451"/>
      <c r="AJ17" s="448"/>
      <c r="AK17" s="448"/>
      <c r="AL17" s="451"/>
      <c r="AM17" s="451"/>
      <c r="AN17" s="451"/>
      <c r="AO17" s="451"/>
      <c r="AP17" s="451"/>
      <c r="AQ17" s="863" t="s">
        <v>764</v>
      </c>
      <c r="AR17" s="863"/>
      <c r="AS17" s="451"/>
      <c r="AT17" s="451"/>
      <c r="AU17" s="451"/>
      <c r="AV17" s="451"/>
      <c r="AW17" s="451"/>
      <c r="AX17" s="448"/>
      <c r="AY17" s="448"/>
      <c r="AZ17" s="448"/>
      <c r="BA17" s="448"/>
      <c r="BB17" s="448"/>
      <c r="BC17" s="448"/>
      <c r="BD17" s="448"/>
      <c r="BE17" s="448"/>
      <c r="BF17" s="448"/>
      <c r="BG17" s="448"/>
      <c r="BH17" s="448"/>
      <c r="BI17" s="448"/>
      <c r="BJ17" s="448"/>
      <c r="BK17" s="399"/>
    </row>
    <row r="18" spans="1:63" ht="14.4" customHeight="1" thickBot="1" x14ac:dyDescent="0.3">
      <c r="A18" s="395"/>
      <c r="AE18" s="399"/>
      <c r="AF18" s="395"/>
      <c r="AG18" s="448"/>
      <c r="AH18" s="459"/>
      <c r="AI18" s="451"/>
      <c r="AJ18" s="448"/>
      <c r="AK18" s="448"/>
      <c r="AL18" s="451"/>
      <c r="AM18" s="451"/>
      <c r="AN18" s="451"/>
      <c r="AO18" s="451"/>
      <c r="AP18" s="451"/>
      <c r="AQ18" s="451"/>
      <c r="AR18" s="451"/>
      <c r="AS18" s="451"/>
      <c r="AT18" s="451"/>
      <c r="AU18" s="451"/>
      <c r="AV18" s="451"/>
      <c r="AW18" s="451"/>
      <c r="AX18" s="448"/>
      <c r="AY18" s="448"/>
      <c r="AZ18" s="448"/>
      <c r="BA18" s="448"/>
      <c r="BB18" s="448"/>
      <c r="BC18" s="448"/>
      <c r="BD18" s="448"/>
      <c r="BE18" s="448"/>
      <c r="BF18" s="448"/>
      <c r="BG18" s="448"/>
      <c r="BH18" s="448"/>
      <c r="BI18" s="448"/>
      <c r="BJ18" s="448"/>
      <c r="BK18" s="399"/>
    </row>
    <row r="19" spans="1:63" ht="14.4" customHeight="1" thickBot="1" x14ac:dyDescent="0.3">
      <c r="A19" s="395"/>
      <c r="AE19" s="399"/>
      <c r="AF19" s="395"/>
      <c r="AG19" s="448"/>
      <c r="AH19" s="459" t="s">
        <v>769</v>
      </c>
      <c r="AI19" s="451"/>
      <c r="AJ19" s="448"/>
      <c r="AK19" s="448"/>
      <c r="AL19" s="864" t="s">
        <v>666</v>
      </c>
      <c r="AM19" s="865"/>
      <c r="AN19" s="865"/>
      <c r="AO19" s="865"/>
      <c r="AP19" s="865"/>
      <c r="AQ19" s="865"/>
      <c r="AR19" s="865"/>
      <c r="AS19" s="870" t="s">
        <v>667</v>
      </c>
      <c r="AT19" s="871"/>
      <c r="AU19" s="871"/>
      <c r="AV19" s="872"/>
      <c r="AW19" s="864" t="s">
        <v>666</v>
      </c>
      <c r="AX19" s="865"/>
      <c r="AY19" s="865"/>
      <c r="AZ19" s="865"/>
      <c r="BA19" s="866"/>
      <c r="BB19" s="448"/>
      <c r="BC19" s="448"/>
      <c r="BD19" s="448"/>
      <c r="BE19" s="448"/>
      <c r="BF19" s="448"/>
      <c r="BG19" s="448"/>
      <c r="BH19" s="448"/>
      <c r="BI19" s="448"/>
      <c r="BJ19" s="448"/>
      <c r="BK19" s="399"/>
    </row>
    <row r="20" spans="1:63" ht="14.4" customHeight="1" x14ac:dyDescent="0.25">
      <c r="A20" s="395"/>
      <c r="AE20" s="399"/>
      <c r="AF20" s="395"/>
      <c r="AG20" s="448"/>
      <c r="AH20" s="448"/>
      <c r="AI20" s="448"/>
      <c r="AJ20" s="448"/>
      <c r="AK20" s="448"/>
      <c r="AL20" s="448"/>
      <c r="AM20" s="448"/>
      <c r="AN20" s="448"/>
      <c r="AO20" s="448"/>
      <c r="AP20" s="448"/>
      <c r="AQ20" s="448"/>
      <c r="AR20" s="448"/>
      <c r="AS20" s="448"/>
      <c r="AT20" s="448"/>
      <c r="AU20" s="448"/>
      <c r="AV20" s="448"/>
      <c r="AW20" s="448"/>
      <c r="AX20" s="448"/>
      <c r="AY20" s="448"/>
      <c r="AZ20" s="448"/>
      <c r="BA20" s="448"/>
      <c r="BB20" s="448"/>
      <c r="BC20" s="448"/>
      <c r="BD20" s="448"/>
      <c r="BE20" s="448"/>
      <c r="BF20" s="448"/>
      <c r="BG20" s="448"/>
      <c r="BH20" s="448"/>
      <c r="BI20" s="448"/>
      <c r="BJ20" s="448"/>
      <c r="BK20" s="399"/>
    </row>
    <row r="21" spans="1:63" ht="14.4" customHeight="1" x14ac:dyDescent="0.25">
      <c r="A21" s="395"/>
      <c r="AE21" s="399"/>
      <c r="AF21" s="395"/>
      <c r="AG21" s="448"/>
      <c r="AH21" s="448"/>
      <c r="AI21" s="448"/>
      <c r="AJ21" s="448"/>
      <c r="AK21" s="448"/>
      <c r="AL21" s="448"/>
      <c r="AM21" s="448"/>
      <c r="AN21" s="448"/>
      <c r="AO21" s="448"/>
      <c r="AP21" s="448"/>
      <c r="AQ21" s="448"/>
      <c r="AR21" s="448"/>
      <c r="AS21" s="448"/>
      <c r="AT21" s="448"/>
      <c r="AU21" s="448"/>
      <c r="AV21" s="448"/>
      <c r="AW21" s="448"/>
      <c r="AX21" s="448"/>
      <c r="AY21" s="448"/>
      <c r="AZ21" s="448"/>
      <c r="BA21" s="448"/>
      <c r="BB21" s="448"/>
      <c r="BC21" s="448"/>
      <c r="BD21" s="448"/>
      <c r="BE21" s="448"/>
      <c r="BF21" s="448"/>
      <c r="BG21" s="448"/>
      <c r="BH21" s="448"/>
      <c r="BI21" s="448"/>
      <c r="BJ21" s="448"/>
      <c r="BK21" s="399"/>
    </row>
    <row r="22" spans="1:63" ht="14.4" customHeight="1" thickBot="1" x14ac:dyDescent="0.3">
      <c r="A22" s="395"/>
      <c r="AE22" s="399"/>
      <c r="AF22" s="395"/>
      <c r="AG22" s="448"/>
      <c r="AH22" s="448"/>
      <c r="AI22" s="448"/>
      <c r="AJ22" s="448"/>
      <c r="AK22" s="448"/>
      <c r="AL22" s="448"/>
      <c r="AM22" s="448"/>
      <c r="AN22" s="448"/>
      <c r="AO22" s="448"/>
      <c r="AP22" s="448"/>
      <c r="AQ22" s="448"/>
      <c r="AR22" s="448"/>
      <c r="AS22" s="448"/>
      <c r="AT22" s="448"/>
      <c r="AU22" s="448"/>
      <c r="AV22" s="448"/>
      <c r="AW22" s="448"/>
      <c r="AX22" s="448"/>
      <c r="AY22" s="448"/>
      <c r="AZ22" s="448"/>
      <c r="BA22" s="448"/>
      <c r="BB22" s="448"/>
      <c r="BC22" s="448"/>
      <c r="BD22" s="448"/>
      <c r="BE22" s="448"/>
      <c r="BF22" s="448"/>
      <c r="BG22" s="448"/>
      <c r="BH22" s="448"/>
      <c r="BI22" s="448"/>
      <c r="BJ22" s="448"/>
      <c r="BK22" s="399"/>
    </row>
    <row r="23" spans="1:63" ht="14.4" customHeight="1" thickBot="1" x14ac:dyDescent="0.3">
      <c r="A23" s="395"/>
      <c r="AE23" s="399"/>
      <c r="AF23" s="395"/>
      <c r="AG23" s="448"/>
      <c r="AH23" s="459" t="s">
        <v>668</v>
      </c>
      <c r="AI23" s="451"/>
      <c r="AJ23" s="448"/>
      <c r="AK23" s="448"/>
      <c r="AL23" s="451"/>
      <c r="AM23" s="451"/>
      <c r="AN23" s="878" t="s">
        <v>770</v>
      </c>
      <c r="AO23" s="879"/>
      <c r="AP23" s="879"/>
      <c r="AQ23" s="880"/>
      <c r="AR23" s="448"/>
      <c r="AS23" s="448"/>
      <c r="AT23" s="448"/>
      <c r="AU23" s="448"/>
      <c r="AV23" s="448"/>
      <c r="AW23" s="448"/>
      <c r="AX23" s="448"/>
      <c r="AY23" s="448"/>
      <c r="AZ23" s="448"/>
      <c r="BA23" s="448"/>
      <c r="BB23" s="448"/>
      <c r="BC23" s="448"/>
      <c r="BD23" s="448"/>
      <c r="BE23" s="448"/>
      <c r="BF23" s="448"/>
      <c r="BG23" s="448"/>
      <c r="BH23" s="448"/>
      <c r="BI23" s="448"/>
      <c r="BJ23" s="448"/>
      <c r="BK23" s="399"/>
    </row>
    <row r="24" spans="1:63" ht="14.4" customHeight="1" x14ac:dyDescent="0.25">
      <c r="A24" s="395"/>
      <c r="AE24" s="399"/>
      <c r="AF24" s="395"/>
      <c r="AG24" s="448"/>
      <c r="AH24" s="448"/>
      <c r="AI24" s="448"/>
      <c r="AJ24" s="448"/>
      <c r="AK24" s="448"/>
      <c r="AL24" s="448"/>
      <c r="AM24" s="448"/>
      <c r="AN24" s="448"/>
      <c r="AO24" s="448"/>
      <c r="AP24" s="448"/>
      <c r="AQ24" s="448"/>
      <c r="AR24" s="448"/>
      <c r="AS24" s="448"/>
      <c r="AT24" s="448"/>
      <c r="AU24" s="448"/>
      <c r="AV24" s="448"/>
      <c r="AW24" s="448"/>
      <c r="AX24" s="448"/>
      <c r="AY24" s="448"/>
      <c r="AZ24" s="448"/>
      <c r="BA24" s="448"/>
      <c r="BB24" s="439"/>
      <c r="BC24" s="438"/>
      <c r="BD24" s="438"/>
      <c r="BE24" s="438"/>
      <c r="BF24" s="438"/>
      <c r="BG24" s="438"/>
      <c r="BH24" s="438"/>
      <c r="BI24" s="438"/>
      <c r="BJ24" s="438"/>
      <c r="BK24" s="399"/>
    </row>
    <row r="25" spans="1:63" ht="14.4" customHeight="1" thickBot="1" x14ac:dyDescent="0.3">
      <c r="A25" s="395"/>
      <c r="AE25" s="399"/>
      <c r="AF25" s="395"/>
      <c r="AG25" s="448"/>
      <c r="AH25" s="448"/>
      <c r="AI25" s="448"/>
      <c r="AJ25" s="448"/>
      <c r="AK25" s="448"/>
      <c r="AL25" s="448"/>
      <c r="AM25" s="448"/>
      <c r="AS25" s="448"/>
      <c r="AT25" s="448"/>
      <c r="AU25" s="448"/>
      <c r="AV25" s="448"/>
      <c r="AW25" s="448"/>
      <c r="AX25" s="449"/>
      <c r="AY25" s="448"/>
      <c r="AZ25" s="448"/>
      <c r="BA25" s="448"/>
      <c r="BB25" s="442"/>
      <c r="BC25" s="442"/>
      <c r="BD25" s="442"/>
      <c r="BE25" s="442"/>
      <c r="BF25" s="442"/>
      <c r="BG25" s="442"/>
      <c r="BH25" s="442"/>
      <c r="BI25" s="442"/>
      <c r="BJ25" s="442"/>
      <c r="BK25" s="399"/>
    </row>
    <row r="26" spans="1:63" ht="14.4" customHeight="1" thickBot="1" x14ac:dyDescent="0.3">
      <c r="A26" s="395"/>
      <c r="AE26" s="399"/>
      <c r="AF26" s="395"/>
      <c r="AG26" s="448"/>
      <c r="AH26" s="448"/>
      <c r="AI26" s="448"/>
      <c r="AJ26" s="448"/>
      <c r="AK26" s="448"/>
      <c r="AL26" s="448"/>
      <c r="AM26" s="448"/>
      <c r="AN26" s="878" t="s">
        <v>771</v>
      </c>
      <c r="AO26" s="879"/>
      <c r="AP26" s="879"/>
      <c r="AQ26" s="879"/>
      <c r="AR26" s="880"/>
      <c r="AS26" s="448"/>
      <c r="AT26" s="448"/>
      <c r="AU26" s="448"/>
      <c r="AV26" s="448"/>
      <c r="AW26" s="448"/>
      <c r="AX26" s="448"/>
      <c r="AY26" s="448"/>
      <c r="AZ26" s="438"/>
      <c r="BA26" s="438"/>
      <c r="BB26" s="444"/>
      <c r="BC26" s="444"/>
      <c r="BD26" s="444"/>
      <c r="BE26" s="444"/>
      <c r="BF26" s="444"/>
      <c r="BG26" s="444"/>
      <c r="BH26" s="438"/>
      <c r="BI26" s="438"/>
      <c r="BJ26" s="438"/>
      <c r="BK26" s="399"/>
    </row>
    <row r="27" spans="1:63" ht="14.4" customHeight="1" x14ac:dyDescent="0.3">
      <c r="A27" s="395"/>
      <c r="AE27" s="399"/>
      <c r="AF27" s="395"/>
      <c r="AG27" s="451"/>
      <c r="AI27" s="438"/>
      <c r="AJ27" s="438"/>
      <c r="AK27" s="438"/>
      <c r="AL27" s="438"/>
      <c r="AM27" s="439"/>
      <c r="AN27" s="438"/>
      <c r="AO27" s="438"/>
      <c r="AP27" s="438"/>
      <c r="AQ27" s="438"/>
      <c r="AR27" s="438"/>
      <c r="AS27" s="438"/>
      <c r="AT27" s="438"/>
      <c r="AU27" s="438"/>
      <c r="AV27" s="440"/>
      <c r="AW27" s="440"/>
      <c r="AX27" s="441"/>
      <c r="AY27" s="438"/>
      <c r="AZ27" s="442"/>
      <c r="BA27" s="442"/>
      <c r="BB27" s="447"/>
      <c r="BC27" s="447"/>
      <c r="BD27" s="438"/>
      <c r="BE27" s="438"/>
      <c r="BF27" s="438"/>
      <c r="BG27" s="438"/>
      <c r="BH27" s="438"/>
      <c r="BI27" s="438"/>
      <c r="BJ27" s="438"/>
      <c r="BK27" s="399"/>
    </row>
    <row r="28" spans="1:63" ht="14.4" customHeight="1" x14ac:dyDescent="0.25">
      <c r="A28" s="395"/>
      <c r="AE28" s="399"/>
      <c r="AF28" s="395"/>
      <c r="AG28" s="448"/>
      <c r="AI28" s="444"/>
      <c r="AJ28" s="444"/>
      <c r="AK28" s="444"/>
      <c r="AL28" s="444"/>
      <c r="AM28" s="444"/>
      <c r="AN28" s="444"/>
      <c r="AO28" s="444"/>
      <c r="AP28" s="444"/>
      <c r="AQ28" s="444"/>
      <c r="AR28" s="438"/>
      <c r="AS28" s="438"/>
      <c r="AT28" s="438"/>
      <c r="AU28" s="440"/>
      <c r="AV28" s="440"/>
      <c r="AW28" s="443"/>
      <c r="AX28" s="438"/>
      <c r="AY28" s="444"/>
      <c r="AZ28" s="444"/>
      <c r="BA28" s="444"/>
      <c r="BB28" s="448"/>
      <c r="BC28" s="448"/>
      <c r="BD28" s="448"/>
      <c r="BE28" s="448"/>
      <c r="BF28" s="448"/>
      <c r="BG28" s="448"/>
      <c r="BH28" s="448"/>
      <c r="BI28" s="448"/>
      <c r="BJ28" s="448"/>
      <c r="BK28" s="399"/>
    </row>
    <row r="29" spans="1:63" ht="14.4" customHeight="1" x14ac:dyDescent="0.25">
      <c r="A29" s="395"/>
      <c r="AE29" s="399"/>
      <c r="AF29" s="395"/>
      <c r="AG29" s="448"/>
      <c r="AI29" s="445"/>
      <c r="AJ29" s="446"/>
      <c r="AK29" s="447"/>
      <c r="AL29" s="446"/>
      <c r="AM29" s="445"/>
      <c r="AN29" s="438"/>
      <c r="AO29" s="447"/>
      <c r="AP29" s="438"/>
      <c r="AQ29" s="438"/>
      <c r="AR29" s="438"/>
      <c r="AS29" s="438"/>
      <c r="AT29" s="438"/>
      <c r="AU29" s="440"/>
      <c r="AV29" s="440"/>
      <c r="AW29" s="438"/>
      <c r="AX29" s="438"/>
      <c r="AY29" s="438"/>
      <c r="AZ29" s="445"/>
      <c r="BA29" s="447"/>
      <c r="BB29" s="448"/>
      <c r="BC29" s="448"/>
      <c r="BD29" s="448"/>
      <c r="BE29" s="448"/>
      <c r="BF29" s="448"/>
      <c r="BG29" s="448"/>
      <c r="BH29" s="448"/>
      <c r="BI29" s="448"/>
      <c r="BJ29" s="448"/>
      <c r="BK29" s="399"/>
    </row>
    <row r="30" spans="1:63" ht="14.4" customHeight="1" x14ac:dyDescent="0.25">
      <c r="A30" s="395"/>
      <c r="AE30" s="399"/>
      <c r="AF30" s="395"/>
      <c r="AG30" s="448"/>
      <c r="AH30" s="448"/>
      <c r="AI30" s="448"/>
      <c r="AJ30" s="448"/>
      <c r="AK30" s="448"/>
      <c r="AL30" s="448"/>
      <c r="AM30" s="448"/>
      <c r="AN30" s="448"/>
      <c r="AO30" s="448"/>
      <c r="AP30" s="448"/>
      <c r="AQ30" s="448"/>
      <c r="AR30" s="448"/>
      <c r="AS30" s="448"/>
      <c r="AT30" s="448"/>
      <c r="AU30" s="448"/>
      <c r="AV30" s="448"/>
      <c r="AW30" s="448"/>
      <c r="AX30" s="448"/>
      <c r="AY30" s="448"/>
      <c r="AZ30" s="448"/>
      <c r="BA30" s="448"/>
      <c r="BB30" s="448"/>
      <c r="BC30" s="448"/>
      <c r="BD30" s="448"/>
      <c r="BE30" s="448"/>
      <c r="BF30" s="448"/>
      <c r="BG30" s="448"/>
      <c r="BH30" s="448"/>
      <c r="BI30" s="448"/>
      <c r="BJ30" s="448"/>
      <c r="BK30" s="399"/>
    </row>
    <row r="31" spans="1:63" ht="14.4" customHeight="1" x14ac:dyDescent="0.25">
      <c r="A31" s="395"/>
      <c r="AE31" s="399"/>
      <c r="AF31" s="395"/>
      <c r="AG31" s="448"/>
      <c r="AH31" s="457" t="s">
        <v>766</v>
      </c>
      <c r="AI31" s="448"/>
      <c r="AJ31" s="448"/>
      <c r="AK31" s="448"/>
      <c r="AL31" s="448"/>
      <c r="AM31" s="448"/>
      <c r="AN31" s="448"/>
      <c r="AO31" s="448"/>
      <c r="AP31" s="448"/>
      <c r="AQ31" s="448"/>
      <c r="AR31" s="448"/>
      <c r="AS31" s="448"/>
      <c r="AT31" s="448"/>
      <c r="AU31" s="448"/>
      <c r="AV31" s="448"/>
      <c r="AW31" s="448"/>
      <c r="AX31" s="448"/>
      <c r="AY31" s="448"/>
      <c r="AZ31" s="448"/>
      <c r="BA31" s="448"/>
      <c r="BB31" s="448"/>
      <c r="BC31" s="448"/>
      <c r="BD31" s="448"/>
      <c r="BE31" s="448"/>
      <c r="BF31" s="448"/>
      <c r="BG31" s="448"/>
      <c r="BH31" s="448"/>
      <c r="BI31" s="448"/>
      <c r="BJ31" s="448"/>
      <c r="BK31" s="399"/>
    </row>
    <row r="32" spans="1:63" ht="14.4" customHeight="1" x14ac:dyDescent="0.25">
      <c r="A32" s="395"/>
      <c r="AE32" s="399"/>
      <c r="AF32" s="395"/>
      <c r="AG32" s="448"/>
      <c r="AH32" s="411" t="s">
        <v>669</v>
      </c>
      <c r="AI32" s="448"/>
      <c r="AJ32" s="448"/>
      <c r="AK32" s="448"/>
      <c r="AL32" s="448"/>
      <c r="AM32" s="448"/>
      <c r="AN32" s="448"/>
      <c r="AO32" s="448"/>
      <c r="AP32" s="448"/>
      <c r="AQ32" s="448"/>
      <c r="AR32" s="448"/>
      <c r="AS32" s="448"/>
      <c r="AT32" s="448"/>
      <c r="AU32" s="448"/>
      <c r="AV32" s="448"/>
      <c r="AW32" s="448"/>
      <c r="AX32" s="448"/>
      <c r="AY32" s="448"/>
      <c r="AZ32" s="448"/>
      <c r="BA32" s="448"/>
      <c r="BB32" s="448"/>
      <c r="BC32" s="448"/>
      <c r="BD32" s="448"/>
      <c r="BE32" s="448"/>
      <c r="BF32" s="448"/>
      <c r="BG32" s="448"/>
      <c r="BH32" s="448"/>
      <c r="BI32" s="448"/>
      <c r="BJ32" s="448"/>
      <c r="BK32" s="399"/>
    </row>
    <row r="33" spans="1:63" ht="14.4" customHeight="1" x14ac:dyDescent="0.25">
      <c r="A33" s="395"/>
      <c r="AE33" s="399"/>
      <c r="AF33" s="395"/>
      <c r="AG33" s="448"/>
      <c r="AI33" s="448"/>
      <c r="AJ33" s="448"/>
      <c r="AK33" s="448"/>
      <c r="AL33" s="448"/>
      <c r="AM33" s="448"/>
      <c r="AN33" s="448"/>
      <c r="AO33" s="448"/>
      <c r="AP33" s="448"/>
      <c r="AQ33" s="448"/>
      <c r="AR33" s="448"/>
      <c r="AS33" s="448"/>
      <c r="AT33" s="448"/>
      <c r="AU33" s="448"/>
      <c r="AV33" s="448"/>
      <c r="AW33" s="448"/>
      <c r="AX33" s="448"/>
      <c r="AY33" s="448"/>
      <c r="AZ33" s="448"/>
      <c r="BA33" s="448"/>
      <c r="BB33" s="448"/>
      <c r="BC33" s="448"/>
      <c r="BD33" s="448"/>
      <c r="BE33" s="448"/>
      <c r="BF33" s="448"/>
      <c r="BG33" s="448"/>
      <c r="BH33" s="448"/>
      <c r="BI33" s="448"/>
      <c r="BJ33" s="448"/>
      <c r="BK33" s="399"/>
    </row>
    <row r="34" spans="1:63" ht="14.4" customHeight="1" x14ac:dyDescent="0.25">
      <c r="A34" s="395"/>
      <c r="AE34" s="399"/>
      <c r="AF34" s="395"/>
      <c r="AG34" s="448"/>
      <c r="AH34" s="457" t="s">
        <v>765</v>
      </c>
      <c r="AI34" s="448"/>
      <c r="AJ34" s="448"/>
      <c r="AK34" s="448"/>
      <c r="AL34" s="448"/>
      <c r="AM34" s="448"/>
      <c r="AN34" s="448"/>
      <c r="AO34" s="448"/>
      <c r="AP34" s="448"/>
      <c r="AQ34" s="448"/>
      <c r="AR34" s="448"/>
      <c r="AS34" s="448"/>
      <c r="AT34" s="448"/>
      <c r="AU34" s="448"/>
      <c r="AV34" s="448"/>
      <c r="AW34" s="448"/>
      <c r="AX34" s="448"/>
      <c r="AY34" s="448"/>
      <c r="AZ34" s="448"/>
      <c r="BA34" s="448"/>
      <c r="BB34" s="448"/>
      <c r="BC34" s="448"/>
      <c r="BD34" s="448"/>
      <c r="BE34" s="448"/>
      <c r="BF34" s="448"/>
      <c r="BG34" s="448"/>
      <c r="BH34" s="448"/>
      <c r="BI34" s="448"/>
      <c r="BJ34" s="448"/>
      <c r="BK34" s="399"/>
    </row>
    <row r="35" spans="1:63" ht="14.4" customHeight="1" x14ac:dyDescent="0.25">
      <c r="A35" s="395"/>
      <c r="AE35" s="399"/>
      <c r="AF35" s="395"/>
      <c r="AG35" s="448"/>
      <c r="AH35" s="448"/>
      <c r="AI35" s="448"/>
      <c r="AJ35" s="448"/>
      <c r="AK35" s="448"/>
      <c r="AL35" s="448"/>
      <c r="AM35" s="448"/>
      <c r="AN35" s="448"/>
      <c r="AO35" s="448"/>
      <c r="AP35" s="448"/>
      <c r="AQ35" s="448"/>
      <c r="AR35" s="448"/>
      <c r="AS35" s="448"/>
      <c r="AT35" s="448"/>
      <c r="AU35" s="448"/>
      <c r="AV35" s="448"/>
      <c r="AW35" s="448"/>
      <c r="AX35" s="448"/>
      <c r="AY35" s="448"/>
      <c r="AZ35" s="448"/>
      <c r="BA35" s="448"/>
      <c r="BB35" s="448"/>
      <c r="BC35" s="448"/>
      <c r="BD35" s="448"/>
      <c r="BE35" s="448"/>
      <c r="BF35" s="448"/>
      <c r="BG35" s="448"/>
      <c r="BH35" s="448"/>
      <c r="BI35" s="448"/>
      <c r="BJ35" s="448"/>
      <c r="BK35" s="399"/>
    </row>
    <row r="36" spans="1:63" ht="14.4" customHeight="1" x14ac:dyDescent="0.25">
      <c r="A36" s="395"/>
      <c r="AE36" s="399"/>
      <c r="AF36" s="395"/>
      <c r="AG36" s="448"/>
      <c r="AH36" s="448"/>
      <c r="AI36" s="448"/>
      <c r="AJ36" s="448"/>
      <c r="AK36" s="448"/>
      <c r="AL36" s="448"/>
      <c r="AM36" s="448"/>
      <c r="AN36" s="448"/>
      <c r="AO36" s="448"/>
      <c r="AP36" s="448"/>
      <c r="AQ36" s="448"/>
      <c r="AR36" s="448"/>
      <c r="AS36" s="448"/>
      <c r="AT36" s="448"/>
      <c r="AU36" s="448"/>
      <c r="AV36" s="448"/>
      <c r="AW36" s="448"/>
      <c r="AX36" s="448"/>
      <c r="AY36" s="448"/>
      <c r="AZ36" s="448"/>
      <c r="BA36" s="448"/>
      <c r="BB36" s="448"/>
      <c r="BC36" s="448"/>
      <c r="BD36" s="448"/>
      <c r="BE36" s="448"/>
      <c r="BF36" s="448"/>
      <c r="BG36" s="448"/>
      <c r="BH36" s="448"/>
      <c r="BI36" s="448"/>
      <c r="BJ36" s="448"/>
      <c r="BK36" s="399"/>
    </row>
    <row r="37" spans="1:63" ht="14.4" customHeight="1" x14ac:dyDescent="0.25">
      <c r="A37" s="395"/>
      <c r="AE37" s="399"/>
      <c r="AF37" s="395"/>
      <c r="AG37" s="448"/>
      <c r="AH37" s="448"/>
      <c r="AI37" s="448"/>
      <c r="AJ37" s="448"/>
      <c r="AK37" s="448"/>
      <c r="AL37" s="448"/>
      <c r="AM37" s="448"/>
      <c r="AN37" s="448"/>
      <c r="AO37" s="448"/>
      <c r="AP37" s="448"/>
      <c r="AQ37" s="448"/>
      <c r="AR37" s="448"/>
      <c r="AS37" s="448"/>
      <c r="AT37" s="448"/>
      <c r="AU37" s="448"/>
      <c r="AV37" s="448"/>
      <c r="AW37" s="448"/>
      <c r="AX37" s="448"/>
      <c r="AY37" s="448"/>
      <c r="AZ37" s="448"/>
      <c r="BA37" s="448"/>
      <c r="BB37" s="448"/>
      <c r="BC37" s="448"/>
      <c r="BD37" s="448"/>
      <c r="BE37" s="448"/>
      <c r="BF37" s="448"/>
      <c r="BG37" s="448"/>
      <c r="BH37" s="448"/>
      <c r="BI37" s="448"/>
      <c r="BJ37" s="448"/>
      <c r="BK37" s="399"/>
    </row>
    <row r="38" spans="1:63" ht="14.4" customHeight="1" x14ac:dyDescent="0.25">
      <c r="A38" s="395"/>
      <c r="AE38" s="399"/>
      <c r="AF38" s="395"/>
      <c r="AG38" s="448"/>
      <c r="AH38" s="448"/>
      <c r="AI38" s="448"/>
      <c r="AJ38" s="448"/>
      <c r="AK38" s="448"/>
      <c r="AL38" s="448"/>
      <c r="AM38" s="448"/>
      <c r="AN38" s="448"/>
      <c r="AO38" s="448"/>
      <c r="AP38" s="448"/>
      <c r="AQ38" s="448"/>
      <c r="AR38" s="448"/>
      <c r="AS38" s="448"/>
      <c r="AT38" s="448"/>
      <c r="AU38" s="448"/>
      <c r="AV38" s="448"/>
      <c r="AW38" s="448"/>
      <c r="AX38" s="448"/>
      <c r="AY38" s="448"/>
      <c r="AZ38" s="448"/>
      <c r="BA38" s="448"/>
      <c r="BB38" s="448"/>
      <c r="BC38" s="448"/>
      <c r="BD38" s="448"/>
      <c r="BE38" s="448"/>
      <c r="BF38" s="448"/>
      <c r="BG38" s="448"/>
      <c r="BH38" s="448"/>
      <c r="BI38" s="448"/>
      <c r="BJ38" s="448"/>
      <c r="BK38" s="399"/>
    </row>
    <row r="39" spans="1:63" ht="14.4" customHeight="1" x14ac:dyDescent="0.25">
      <c r="A39" s="395"/>
      <c r="AE39" s="399"/>
      <c r="AF39" s="395"/>
      <c r="AG39" s="448"/>
      <c r="AH39" s="448"/>
      <c r="AI39" s="448"/>
      <c r="AJ39" s="448"/>
      <c r="AK39" s="448"/>
      <c r="AL39" s="448"/>
      <c r="AM39" s="448"/>
      <c r="AN39" s="448"/>
      <c r="AO39" s="448"/>
      <c r="AP39" s="448"/>
      <c r="AQ39" s="448"/>
      <c r="AR39" s="448"/>
      <c r="AS39" s="448"/>
      <c r="AT39" s="448"/>
      <c r="AU39" s="448"/>
      <c r="AV39" s="448"/>
      <c r="AW39" s="448"/>
      <c r="AX39" s="448"/>
      <c r="AY39" s="448"/>
      <c r="AZ39" s="448"/>
      <c r="BA39" s="448"/>
      <c r="BB39" s="448"/>
      <c r="BC39" s="448"/>
      <c r="BD39" s="448"/>
      <c r="BE39" s="448"/>
      <c r="BF39" s="448"/>
      <c r="BG39" s="448"/>
      <c r="BH39" s="448"/>
      <c r="BI39" s="448"/>
      <c r="BJ39" s="448"/>
      <c r="BK39" s="399"/>
    </row>
    <row r="40" spans="1:63" ht="14.4" customHeight="1" x14ac:dyDescent="0.25">
      <c r="A40" s="395"/>
      <c r="AE40" s="399"/>
      <c r="AF40" s="395"/>
      <c r="AG40" s="448"/>
      <c r="AH40" s="448"/>
      <c r="AI40" s="448"/>
      <c r="AJ40" s="448"/>
      <c r="AK40" s="448"/>
      <c r="AL40" s="448"/>
      <c r="AM40" s="448"/>
      <c r="AN40" s="448"/>
      <c r="AO40" s="448"/>
      <c r="AP40" s="448"/>
      <c r="AQ40" s="448"/>
      <c r="AR40" s="448"/>
      <c r="AS40" s="448"/>
      <c r="AT40" s="448"/>
      <c r="AU40" s="448"/>
      <c r="AV40" s="448"/>
      <c r="AW40" s="448"/>
      <c r="AX40" s="448"/>
      <c r="AY40" s="448"/>
      <c r="AZ40" s="448"/>
      <c r="BA40" s="448"/>
      <c r="BB40" s="448"/>
      <c r="BC40" s="448"/>
      <c r="BD40" s="448"/>
      <c r="BE40" s="448"/>
      <c r="BF40" s="448"/>
      <c r="BG40" s="448"/>
      <c r="BH40" s="448"/>
      <c r="BI40" s="448"/>
      <c r="BJ40" s="448"/>
      <c r="BK40" s="399"/>
    </row>
    <row r="41" spans="1:63" ht="14.4" customHeight="1" x14ac:dyDescent="0.25">
      <c r="A41" s="395"/>
      <c r="AE41" s="399"/>
      <c r="AF41" s="395"/>
      <c r="AG41" s="448"/>
      <c r="AH41" s="448"/>
      <c r="AI41" s="448"/>
      <c r="AJ41" s="448"/>
      <c r="AK41" s="448"/>
      <c r="AL41" s="448"/>
      <c r="AM41" s="448"/>
      <c r="AN41" s="448"/>
      <c r="AO41" s="448"/>
      <c r="AP41" s="448"/>
      <c r="AQ41" s="448"/>
      <c r="AR41" s="448"/>
      <c r="AS41" s="448"/>
      <c r="AT41" s="448"/>
      <c r="AU41" s="448"/>
      <c r="AV41" s="448"/>
      <c r="AW41" s="448"/>
      <c r="AX41" s="448"/>
      <c r="AY41" s="448"/>
      <c r="AZ41" s="448"/>
      <c r="BA41" s="448"/>
      <c r="BB41" s="448"/>
      <c r="BC41" s="448"/>
      <c r="BD41" s="448"/>
      <c r="BE41" s="448"/>
      <c r="BF41" s="448"/>
      <c r="BG41" s="448"/>
      <c r="BH41" s="448"/>
      <c r="BI41" s="448"/>
      <c r="BJ41" s="448"/>
      <c r="BK41" s="399"/>
    </row>
    <row r="42" spans="1:63" ht="14.4" customHeight="1" x14ac:dyDescent="0.25">
      <c r="A42" s="395"/>
      <c r="AE42" s="399"/>
      <c r="AF42" s="395"/>
      <c r="AG42" s="448"/>
      <c r="AH42" s="448"/>
      <c r="AI42" s="448"/>
      <c r="AJ42" s="448"/>
      <c r="AK42" s="448"/>
      <c r="AL42" s="448"/>
      <c r="AM42" s="448"/>
      <c r="AN42" s="448"/>
      <c r="AO42" s="448"/>
      <c r="AP42" s="448"/>
      <c r="AQ42" s="448"/>
      <c r="AR42" s="448"/>
      <c r="AS42" s="448"/>
      <c r="AT42" s="448"/>
      <c r="AU42" s="448"/>
      <c r="AV42" s="448"/>
      <c r="AW42" s="448"/>
      <c r="AX42" s="448"/>
      <c r="AY42" s="448"/>
      <c r="AZ42" s="448"/>
      <c r="BA42" s="448"/>
      <c r="BB42" s="448"/>
      <c r="BC42" s="448"/>
      <c r="BD42" s="448"/>
      <c r="BE42" s="448"/>
      <c r="BF42" s="448"/>
      <c r="BG42" s="448"/>
      <c r="BH42" s="448"/>
      <c r="BI42" s="448"/>
      <c r="BJ42" s="448"/>
      <c r="BK42" s="399"/>
    </row>
    <row r="43" spans="1:63" ht="14.4" customHeight="1" x14ac:dyDescent="0.25">
      <c r="A43" s="395"/>
      <c r="AE43" s="399"/>
      <c r="AF43" s="395"/>
      <c r="AG43" s="448"/>
      <c r="AH43" s="448"/>
      <c r="AI43" s="448"/>
      <c r="AJ43" s="448"/>
      <c r="AK43" s="448"/>
      <c r="AL43" s="448"/>
      <c r="AM43" s="448"/>
      <c r="AN43" s="448"/>
      <c r="AO43" s="448"/>
      <c r="AP43" s="448"/>
      <c r="AQ43" s="448"/>
      <c r="AR43" s="448"/>
      <c r="AS43" s="448"/>
      <c r="AT43" s="448"/>
      <c r="AU43" s="448"/>
      <c r="AV43" s="448"/>
      <c r="AW43" s="448"/>
      <c r="AX43" s="448"/>
      <c r="AY43" s="448"/>
      <c r="AZ43" s="448"/>
      <c r="BA43" s="448"/>
      <c r="BB43" s="448"/>
      <c r="BC43" s="448"/>
      <c r="BD43" s="448"/>
      <c r="BE43" s="448"/>
      <c r="BF43" s="448"/>
      <c r="BG43" s="448"/>
      <c r="BH43" s="448"/>
      <c r="BI43" s="448"/>
      <c r="BJ43" s="448"/>
      <c r="BK43" s="399"/>
    </row>
    <row r="44" spans="1:63" ht="14.4" customHeight="1" x14ac:dyDescent="0.25">
      <c r="A44" s="395"/>
      <c r="AE44" s="399"/>
      <c r="AF44" s="395"/>
      <c r="AG44" s="448"/>
      <c r="AH44" s="448"/>
      <c r="AI44" s="448"/>
      <c r="AJ44" s="448"/>
      <c r="AK44" s="448"/>
      <c r="AL44" s="448"/>
      <c r="AM44" s="448"/>
      <c r="AN44" s="448"/>
      <c r="AO44" s="448"/>
      <c r="AP44" s="448"/>
      <c r="AQ44" s="448"/>
      <c r="AR44" s="448"/>
      <c r="AS44" s="448"/>
      <c r="AT44" s="448"/>
      <c r="AU44" s="448"/>
      <c r="AV44" s="448"/>
      <c r="AW44" s="448"/>
      <c r="AX44" s="448"/>
      <c r="AY44" s="448"/>
      <c r="AZ44" s="448"/>
      <c r="BA44" s="448"/>
      <c r="BB44" s="448"/>
      <c r="BC44" s="448"/>
      <c r="BD44" s="448"/>
      <c r="BE44" s="448"/>
      <c r="BF44" s="448"/>
      <c r="BG44" s="448"/>
      <c r="BH44" s="448"/>
      <c r="BI44" s="448"/>
      <c r="BJ44" s="448"/>
      <c r="BK44" s="399"/>
    </row>
    <row r="45" spans="1:63" x14ac:dyDescent="0.25">
      <c r="A45" s="395"/>
      <c r="AE45" s="399"/>
      <c r="AF45" s="395"/>
      <c r="AG45" s="448"/>
      <c r="AH45" s="448"/>
      <c r="AI45" s="448"/>
      <c r="AJ45" s="448"/>
      <c r="AK45" s="448"/>
      <c r="AL45" s="448"/>
      <c r="AM45" s="448"/>
      <c r="AN45" s="448"/>
      <c r="AO45" s="448"/>
      <c r="AP45" s="448"/>
      <c r="AQ45" s="448"/>
      <c r="AR45" s="448"/>
      <c r="AS45" s="448"/>
      <c r="AT45" s="448"/>
      <c r="AU45" s="448"/>
      <c r="AV45" s="448"/>
      <c r="AW45" s="448"/>
      <c r="AX45" s="448"/>
      <c r="AY45" s="448"/>
      <c r="AZ45" s="448"/>
      <c r="BA45" s="448"/>
      <c r="BB45" s="448"/>
      <c r="BC45" s="448"/>
      <c r="BD45" s="448"/>
      <c r="BE45" s="448"/>
      <c r="BF45" s="448"/>
      <c r="BG45" s="448"/>
      <c r="BH45" s="448"/>
      <c r="BI45" s="448"/>
      <c r="BJ45" s="448"/>
      <c r="BK45" s="399"/>
    </row>
    <row r="46" spans="1:63" ht="12.75" customHeight="1" thickBot="1" x14ac:dyDescent="0.3">
      <c r="A46" s="460"/>
      <c r="B46" s="448"/>
      <c r="C46" s="448"/>
      <c r="D46" s="448"/>
      <c r="E46" s="448"/>
      <c r="F46" s="448"/>
      <c r="G46" s="448"/>
      <c r="H46" s="448"/>
      <c r="I46" s="448"/>
      <c r="J46" s="448"/>
      <c r="K46" s="448"/>
      <c r="L46" s="448"/>
      <c r="M46" s="448"/>
      <c r="N46" s="448"/>
      <c r="O46" s="448"/>
      <c r="P46" s="448"/>
      <c r="Q46" s="448"/>
      <c r="R46" s="448"/>
      <c r="S46" s="448"/>
      <c r="T46" s="448"/>
      <c r="U46" s="448"/>
      <c r="V46" s="448"/>
      <c r="W46" s="448"/>
      <c r="X46" s="448"/>
      <c r="Y46" s="448"/>
      <c r="Z46" s="448"/>
      <c r="AA46" s="448"/>
      <c r="AB46" s="448"/>
      <c r="AC46" s="448"/>
      <c r="AD46" s="448"/>
      <c r="AE46" s="399"/>
      <c r="AF46" s="426"/>
      <c r="AG46" s="419"/>
      <c r="AH46" s="419"/>
      <c r="AI46" s="419"/>
      <c r="AJ46" s="419"/>
      <c r="AK46" s="419"/>
      <c r="AL46" s="419"/>
      <c r="AM46" s="419"/>
      <c r="AN46" s="419"/>
      <c r="AO46" s="419"/>
      <c r="AP46" s="419"/>
      <c r="AQ46" s="419"/>
      <c r="AR46" s="419"/>
      <c r="AS46" s="419"/>
      <c r="AT46" s="419"/>
      <c r="AU46" s="419"/>
      <c r="AV46" s="419"/>
      <c r="AW46" s="419"/>
      <c r="AX46" s="419"/>
      <c r="AY46" s="419"/>
      <c r="AZ46" s="419"/>
      <c r="BA46" s="419"/>
      <c r="BB46" s="419"/>
      <c r="BC46" s="419"/>
      <c r="BD46" s="419"/>
      <c r="BE46" s="419"/>
      <c r="BF46" s="419"/>
      <c r="BG46" s="419"/>
      <c r="BH46" s="419"/>
      <c r="BI46" s="419"/>
      <c r="BJ46" s="419"/>
      <c r="BK46" s="420"/>
    </row>
    <row r="47" spans="1:63" ht="14.4" customHeight="1" x14ac:dyDescent="0.25">
      <c r="A47" s="882" t="s">
        <v>146</v>
      </c>
      <c r="B47" s="823" t="s">
        <v>90</v>
      </c>
      <c r="C47" s="824"/>
      <c r="D47" s="824"/>
      <c r="E47" s="825" t="s">
        <v>670</v>
      </c>
      <c r="F47" s="825"/>
      <c r="G47" s="825"/>
      <c r="H47" s="825"/>
      <c r="I47" s="825"/>
      <c r="J47" s="825"/>
      <c r="K47" s="825"/>
      <c r="L47" s="825"/>
      <c r="M47" s="825"/>
      <c r="N47" s="825"/>
      <c r="O47" s="825"/>
      <c r="P47" s="825"/>
      <c r="Q47" s="826" t="s">
        <v>82</v>
      </c>
      <c r="R47" s="826"/>
      <c r="S47" s="826"/>
      <c r="T47" s="826"/>
      <c r="U47" s="826"/>
      <c r="V47" s="826"/>
      <c r="W47" s="826"/>
      <c r="X47" s="826"/>
      <c r="Y47" s="826"/>
      <c r="Z47" s="826"/>
      <c r="AA47" s="826"/>
      <c r="AB47" s="826"/>
      <c r="AC47" s="826"/>
      <c r="AD47" s="826"/>
      <c r="AE47" s="827"/>
      <c r="AF47" s="805" t="s">
        <v>675</v>
      </c>
      <c r="AG47" s="806"/>
      <c r="AH47" s="806"/>
      <c r="AI47" s="806"/>
      <c r="AJ47" s="806"/>
      <c r="AK47" s="806"/>
      <c r="AL47" s="806"/>
      <c r="AM47" s="806"/>
      <c r="AN47" s="806"/>
      <c r="AO47" s="806"/>
      <c r="AP47" s="806"/>
      <c r="AQ47" s="806"/>
      <c r="AR47" s="806"/>
      <c r="AS47" s="806"/>
      <c r="AT47" s="806"/>
      <c r="AU47" s="806"/>
      <c r="AV47" s="806"/>
      <c r="AW47" s="806"/>
      <c r="AX47" s="806"/>
      <c r="AY47" s="806"/>
      <c r="AZ47" s="806"/>
      <c r="BA47" s="806"/>
      <c r="BB47" s="806"/>
      <c r="BC47" s="806"/>
      <c r="BD47" s="806"/>
      <c r="BE47" s="806"/>
      <c r="BF47" s="806"/>
      <c r="BG47" s="806"/>
      <c r="BH47" s="806"/>
      <c r="BI47" s="806"/>
      <c r="BJ47" s="806"/>
      <c r="BK47" s="807"/>
    </row>
    <row r="48" spans="1:63" ht="14.25" customHeight="1" thickBot="1" x14ac:dyDescent="0.3">
      <c r="A48" s="883"/>
      <c r="B48" s="418"/>
      <c r="C48" s="418"/>
      <c r="D48" s="418"/>
      <c r="E48" s="418"/>
      <c r="F48" s="418"/>
      <c r="G48" s="418"/>
      <c r="H48" s="418"/>
      <c r="I48" s="418"/>
      <c r="J48" s="418"/>
      <c r="K48" s="418"/>
      <c r="L48" s="418"/>
      <c r="M48" s="418"/>
      <c r="N48" s="418"/>
      <c r="O48" s="418"/>
      <c r="P48" s="415"/>
      <c r="Q48" s="421"/>
      <c r="R48" s="418"/>
      <c r="S48" s="418"/>
      <c r="T48" s="418"/>
      <c r="U48" s="418"/>
      <c r="V48" s="418"/>
      <c r="W48" s="418"/>
      <c r="X48" s="418"/>
      <c r="Y48" s="418"/>
      <c r="Z48" s="418"/>
      <c r="AA48" s="418"/>
      <c r="AB48" s="418"/>
      <c r="AC48" s="418"/>
      <c r="AD48" s="418"/>
      <c r="AE48" s="416"/>
      <c r="AF48" s="808"/>
      <c r="AG48" s="809"/>
      <c r="AH48" s="809"/>
      <c r="AI48" s="809"/>
      <c r="AJ48" s="809"/>
      <c r="AK48" s="809"/>
      <c r="AL48" s="809"/>
      <c r="AM48" s="809"/>
      <c r="AN48" s="809"/>
      <c r="AO48" s="809"/>
      <c r="AP48" s="809"/>
      <c r="AQ48" s="809"/>
      <c r="AR48" s="809"/>
      <c r="AS48" s="809"/>
      <c r="AT48" s="809"/>
      <c r="AU48" s="809"/>
      <c r="AV48" s="809"/>
      <c r="AW48" s="809"/>
      <c r="AX48" s="809"/>
      <c r="AY48" s="809"/>
      <c r="AZ48" s="809"/>
      <c r="BA48" s="809"/>
      <c r="BB48" s="809"/>
      <c r="BC48" s="809"/>
      <c r="BD48" s="809"/>
      <c r="BE48" s="809"/>
      <c r="BF48" s="809"/>
      <c r="BG48" s="809"/>
      <c r="BH48" s="809"/>
      <c r="BI48" s="809"/>
      <c r="BJ48" s="809"/>
      <c r="BK48" s="810"/>
    </row>
    <row r="49" spans="1:63" ht="13.5" customHeight="1" x14ac:dyDescent="0.3">
      <c r="A49" s="883"/>
      <c r="B49" s="448"/>
      <c r="C49" s="448"/>
      <c r="D49" s="448"/>
      <c r="E49" s="448"/>
      <c r="F49" s="448"/>
      <c r="G49" s="448"/>
      <c r="H49" s="448"/>
      <c r="I49" s="448"/>
      <c r="J49" s="448"/>
      <c r="K49" s="448"/>
      <c r="L49" s="448"/>
      <c r="M49" s="448"/>
      <c r="N49" s="448"/>
      <c r="O49" s="448"/>
      <c r="P49" s="422"/>
      <c r="Q49" s="423" t="s">
        <v>671</v>
      </c>
      <c r="R49" s="448"/>
      <c r="S49" s="448"/>
      <c r="T49" s="448"/>
      <c r="U49" s="448"/>
      <c r="V49" s="448"/>
      <c r="W49" s="448"/>
      <c r="X49" s="448"/>
      <c r="Y49" s="461"/>
      <c r="Z49" s="448"/>
      <c r="AA49" s="448"/>
      <c r="AB49" s="448"/>
      <c r="AC49" s="448"/>
      <c r="AD49" s="448"/>
      <c r="AE49" s="399"/>
      <c r="AF49" s="814" t="s">
        <v>676</v>
      </c>
      <c r="AG49" s="815"/>
      <c r="AH49" s="404"/>
      <c r="AI49" s="404"/>
      <c r="AJ49" s="404"/>
      <c r="AK49" s="404"/>
      <c r="AL49" s="404"/>
      <c r="AM49" s="404"/>
      <c r="AN49" s="404"/>
      <c r="AO49" s="404"/>
      <c r="AP49" s="404"/>
      <c r="AQ49" s="404"/>
      <c r="AR49" s="404"/>
      <c r="AS49" s="404"/>
      <c r="AT49" s="404"/>
      <c r="AU49" s="404"/>
      <c r="AV49" s="404"/>
      <c r="AW49" s="404"/>
      <c r="AX49" s="404"/>
      <c r="AY49" s="404"/>
      <c r="AZ49" s="404"/>
      <c r="BA49" s="404"/>
      <c r="BB49" s="404"/>
      <c r="BC49" s="404"/>
      <c r="BD49" s="404"/>
      <c r="BE49" s="404"/>
      <c r="BF49" s="404"/>
      <c r="BG49" s="404"/>
      <c r="BH49" s="404"/>
      <c r="BI49" s="404"/>
      <c r="BJ49" s="404"/>
      <c r="BK49" s="405"/>
    </row>
    <row r="50" spans="1:63" ht="13.5" customHeight="1" x14ac:dyDescent="0.25">
      <c r="A50" s="883"/>
      <c r="B50" s="448"/>
      <c r="C50" s="448"/>
      <c r="D50" s="448"/>
      <c r="E50" s="448"/>
      <c r="F50" s="448"/>
      <c r="G50" s="448"/>
      <c r="H50" s="448"/>
      <c r="I50" s="448"/>
      <c r="J50" s="448"/>
      <c r="K50" s="448"/>
      <c r="L50" s="448"/>
      <c r="M50" s="448"/>
      <c r="N50" s="448"/>
      <c r="O50" s="448"/>
      <c r="P50" s="394"/>
      <c r="Q50" s="424"/>
      <c r="R50" s="462" t="s">
        <v>672</v>
      </c>
      <c r="S50" s="448"/>
      <c r="T50" s="448"/>
      <c r="U50" s="448"/>
      <c r="V50" s="448"/>
      <c r="W50" s="448"/>
      <c r="X50" s="448"/>
      <c r="Y50" s="463"/>
      <c r="Z50" s="448"/>
      <c r="AA50" s="448"/>
      <c r="AB50" s="448"/>
      <c r="AC50" s="448"/>
      <c r="AD50" s="448"/>
      <c r="AE50" s="399"/>
      <c r="AF50" s="816"/>
      <c r="AG50" s="817"/>
      <c r="BK50" s="399"/>
    </row>
    <row r="51" spans="1:63" ht="13.5" customHeight="1" thickBot="1" x14ac:dyDescent="0.3">
      <c r="A51" s="883"/>
      <c r="B51" s="448"/>
      <c r="C51" s="448"/>
      <c r="D51" s="448"/>
      <c r="E51" s="448"/>
      <c r="F51" s="448"/>
      <c r="G51" s="448"/>
      <c r="H51" s="448"/>
      <c r="I51" s="448"/>
      <c r="J51" s="448"/>
      <c r="K51" s="448"/>
      <c r="L51" s="448"/>
      <c r="M51" s="448"/>
      <c r="N51" s="448"/>
      <c r="O51" s="448"/>
      <c r="P51" s="394"/>
      <c r="Q51" s="424"/>
      <c r="R51" s="462" t="s">
        <v>673</v>
      </c>
      <c r="S51" s="448"/>
      <c r="T51" s="448"/>
      <c r="U51" s="448"/>
      <c r="V51" s="448"/>
      <c r="W51" s="448"/>
      <c r="X51" s="448"/>
      <c r="Y51" s="448"/>
      <c r="Z51" s="448"/>
      <c r="AA51" s="448"/>
      <c r="AB51" s="448"/>
      <c r="AC51" s="448"/>
      <c r="AD51" s="448"/>
      <c r="AE51" s="399"/>
      <c r="AF51" s="816"/>
      <c r="AG51" s="817"/>
      <c r="BK51" s="399"/>
    </row>
    <row r="52" spans="1:63" ht="12.75" customHeight="1" thickBot="1" x14ac:dyDescent="0.3">
      <c r="A52" s="883"/>
      <c r="B52" s="448"/>
      <c r="C52" s="448"/>
      <c r="D52" s="448"/>
      <c r="E52" s="448"/>
      <c r="F52" s="448"/>
      <c r="G52" s="448"/>
      <c r="H52" s="448"/>
      <c r="I52" s="448"/>
      <c r="J52" s="448"/>
      <c r="K52" s="448"/>
      <c r="L52" s="448"/>
      <c r="M52" s="448"/>
      <c r="N52" s="448"/>
      <c r="O52" s="448"/>
      <c r="P52" s="394"/>
      <c r="Q52" s="393"/>
      <c r="R52" s="464" t="s">
        <v>674</v>
      </c>
      <c r="S52" s="465"/>
      <c r="T52" s="465"/>
      <c r="U52" s="448"/>
      <c r="V52" s="448"/>
      <c r="W52" s="466"/>
      <c r="X52" s="466"/>
      <c r="Y52" s="466"/>
      <c r="Z52" s="466"/>
      <c r="AA52" s="448"/>
      <c r="AB52" s="448"/>
      <c r="AC52" s="448"/>
      <c r="AD52" s="448"/>
      <c r="AE52" s="399"/>
      <c r="AF52" s="816"/>
      <c r="AG52" s="817"/>
      <c r="AH52" s="820" t="s">
        <v>678</v>
      </c>
      <c r="AI52" s="821"/>
      <c r="AJ52" s="821"/>
      <c r="AK52" s="821"/>
      <c r="AL52" s="821"/>
      <c r="AM52" s="821"/>
      <c r="AN52" s="821"/>
      <c r="AO52" s="821"/>
      <c r="AP52" s="821"/>
      <c r="AQ52" s="821"/>
      <c r="AR52" s="821"/>
      <c r="AS52" s="821"/>
      <c r="AT52" s="821"/>
      <c r="AU52" s="821"/>
      <c r="AV52" s="821"/>
      <c r="AW52" s="821"/>
      <c r="AX52" s="821"/>
      <c r="AY52" s="821"/>
      <c r="AZ52" s="821"/>
      <c r="BA52" s="821"/>
      <c r="BB52" s="821"/>
      <c r="BC52" s="821"/>
      <c r="BD52" s="821"/>
      <c r="BE52" s="821"/>
      <c r="BF52" s="821"/>
      <c r="BG52" s="821"/>
      <c r="BH52" s="821"/>
      <c r="BI52" s="821"/>
      <c r="BJ52" s="821"/>
      <c r="BK52" s="822"/>
    </row>
    <row r="53" spans="1:63" ht="12.75" customHeight="1" thickBot="1" x14ac:dyDescent="0.3">
      <c r="A53" s="883"/>
      <c r="B53" s="448"/>
      <c r="C53" s="448"/>
      <c r="D53" s="448"/>
      <c r="E53" s="448"/>
      <c r="F53" s="448"/>
      <c r="G53" s="448"/>
      <c r="H53" s="448"/>
      <c r="I53" s="448"/>
      <c r="J53" s="448"/>
      <c r="K53" s="448"/>
      <c r="L53" s="448"/>
      <c r="M53" s="448"/>
      <c r="N53" s="448"/>
      <c r="O53" s="448"/>
      <c r="P53" s="422"/>
      <c r="Q53" s="393"/>
      <c r="R53" s="465"/>
      <c r="S53" s="465"/>
      <c r="T53" s="465"/>
      <c r="U53" s="448"/>
      <c r="V53" s="448"/>
      <c r="W53" s="466"/>
      <c r="X53" s="466"/>
      <c r="Y53" s="466"/>
      <c r="Z53" s="466"/>
      <c r="AA53" s="448"/>
      <c r="AB53" s="448"/>
      <c r="AC53" s="448"/>
      <c r="AD53" s="448"/>
      <c r="AE53" s="399"/>
      <c r="AF53" s="818"/>
      <c r="AG53" s="819"/>
      <c r="BK53" s="399"/>
    </row>
    <row r="54" spans="1:63" ht="13.5" customHeight="1" thickBot="1" x14ac:dyDescent="0.3">
      <c r="A54" s="883"/>
      <c r="B54" s="448"/>
      <c r="C54" s="448"/>
      <c r="D54" s="448"/>
      <c r="E54" s="448"/>
      <c r="F54" s="448"/>
      <c r="G54" s="448"/>
      <c r="H54" s="448"/>
      <c r="I54" s="448"/>
      <c r="J54" s="448"/>
      <c r="K54" s="448"/>
      <c r="L54" s="448"/>
      <c r="M54" s="448"/>
      <c r="N54" s="448"/>
      <c r="O54" s="448"/>
      <c r="P54" s="394"/>
      <c r="Q54" s="425"/>
      <c r="R54" s="828" t="s">
        <v>782</v>
      </c>
      <c r="S54" s="829"/>
      <c r="T54" s="829"/>
      <c r="U54" s="829"/>
      <c r="V54" s="829"/>
      <c r="W54" s="829" t="s">
        <v>783</v>
      </c>
      <c r="X54" s="829"/>
      <c r="Y54" s="829"/>
      <c r="Z54" s="811" t="s">
        <v>784</v>
      </c>
      <c r="AA54" s="812"/>
      <c r="AB54" s="813"/>
      <c r="AC54" s="448"/>
      <c r="AD54" s="448"/>
      <c r="AE54" s="399"/>
      <c r="AF54" s="845" t="s">
        <v>680</v>
      </c>
      <c r="AG54" s="846"/>
      <c r="BK54" s="399"/>
    </row>
    <row r="55" spans="1:63" ht="13.5" customHeight="1" thickBot="1" x14ac:dyDescent="0.3">
      <c r="A55" s="883"/>
      <c r="B55" s="448"/>
      <c r="C55" s="448"/>
      <c r="D55" s="448"/>
      <c r="E55" s="448"/>
      <c r="F55" s="448"/>
      <c r="G55" s="448"/>
      <c r="H55" s="448"/>
      <c r="I55" s="448"/>
      <c r="J55" s="448"/>
      <c r="K55" s="448"/>
      <c r="L55" s="448"/>
      <c r="M55" s="448"/>
      <c r="N55" s="448"/>
      <c r="O55" s="448"/>
      <c r="P55" s="394"/>
      <c r="Q55" s="423"/>
      <c r="R55" s="830" t="s">
        <v>779</v>
      </c>
      <c r="S55" s="831"/>
      <c r="T55" s="831"/>
      <c r="U55" s="831"/>
      <c r="V55" s="831"/>
      <c r="W55" s="836">
        <v>1</v>
      </c>
      <c r="X55" s="836"/>
      <c r="Y55" s="836"/>
      <c r="Z55" s="885" t="s">
        <v>785</v>
      </c>
      <c r="AA55" s="886"/>
      <c r="AB55" s="887"/>
      <c r="AC55" s="448" t="s">
        <v>30</v>
      </c>
      <c r="AD55" s="448"/>
      <c r="AE55" s="399"/>
      <c r="AF55" s="816"/>
      <c r="AG55" s="817"/>
      <c r="BK55" s="399"/>
    </row>
    <row r="56" spans="1:63" ht="12.75" customHeight="1" thickBot="1" x14ac:dyDescent="0.3">
      <c r="A56" s="883"/>
      <c r="B56" s="448"/>
      <c r="C56" s="448"/>
      <c r="D56" s="448"/>
      <c r="E56" s="448"/>
      <c r="F56" s="448"/>
      <c r="G56" s="448"/>
      <c r="H56" s="448"/>
      <c r="I56" s="448"/>
      <c r="J56" s="448"/>
      <c r="K56" s="448"/>
      <c r="L56" s="448"/>
      <c r="M56" s="448"/>
      <c r="N56" s="448"/>
      <c r="O56" s="448"/>
      <c r="P56" s="394"/>
      <c r="Q56" s="425"/>
      <c r="R56" s="832" t="s">
        <v>780</v>
      </c>
      <c r="S56" s="833"/>
      <c r="T56" s="833"/>
      <c r="U56" s="833"/>
      <c r="V56" s="833"/>
      <c r="W56" s="837">
        <v>1</v>
      </c>
      <c r="X56" s="837"/>
      <c r="Y56" s="837"/>
      <c r="Z56" s="888"/>
      <c r="AA56" s="889"/>
      <c r="AB56" s="890"/>
      <c r="AC56" s="448"/>
      <c r="AD56" s="448"/>
      <c r="AE56" s="399"/>
      <c r="AF56" s="816"/>
      <c r="AG56" s="817"/>
      <c r="AH56" s="821" t="s">
        <v>683</v>
      </c>
      <c r="AI56" s="821"/>
      <c r="AJ56" s="821"/>
      <c r="AK56" s="821"/>
      <c r="AL56" s="821"/>
      <c r="AM56" s="821"/>
      <c r="AN56" s="821"/>
      <c r="AO56" s="821"/>
      <c r="AP56" s="822"/>
      <c r="AQ56" s="873" t="s">
        <v>684</v>
      </c>
      <c r="AR56" s="874"/>
      <c r="AS56" s="874"/>
      <c r="AT56" s="875"/>
      <c r="AU56" s="855" t="s">
        <v>685</v>
      </c>
      <c r="AV56" s="847"/>
      <c r="AW56" s="847"/>
      <c r="AX56" s="847"/>
      <c r="AY56" s="848"/>
      <c r="AZ56" s="873"/>
      <c r="BA56" s="874"/>
      <c r="BB56" s="874"/>
      <c r="BC56" s="875"/>
      <c r="BD56" s="894"/>
      <c r="BE56" s="821"/>
      <c r="BF56" s="821"/>
      <c r="BG56" s="821"/>
      <c r="BH56" s="821"/>
      <c r="BI56" s="821"/>
      <c r="BJ56" s="821"/>
      <c r="BK56" s="822"/>
    </row>
    <row r="57" spans="1:63" ht="13.5" customHeight="1" thickBot="1" x14ac:dyDescent="0.3">
      <c r="A57" s="883"/>
      <c r="B57" s="448"/>
      <c r="C57" s="448"/>
      <c r="D57" s="448"/>
      <c r="E57" s="448"/>
      <c r="F57" s="448"/>
      <c r="G57" s="448"/>
      <c r="H57" s="448"/>
      <c r="I57" s="448"/>
      <c r="J57" s="448"/>
      <c r="K57" s="448"/>
      <c r="L57" s="448"/>
      <c r="M57" s="448"/>
      <c r="N57" s="448"/>
      <c r="O57" s="448"/>
      <c r="P57" s="394"/>
      <c r="Q57" s="393"/>
      <c r="R57" s="834" t="s">
        <v>781</v>
      </c>
      <c r="S57" s="835"/>
      <c r="T57" s="835"/>
      <c r="U57" s="835"/>
      <c r="V57" s="835"/>
      <c r="W57" s="838">
        <v>1</v>
      </c>
      <c r="X57" s="838"/>
      <c r="Y57" s="838"/>
      <c r="Z57" s="891"/>
      <c r="AA57" s="892"/>
      <c r="AB57" s="893"/>
      <c r="AC57" s="448"/>
      <c r="AD57" s="448"/>
      <c r="AE57" s="399"/>
      <c r="AF57" s="816"/>
      <c r="AG57" s="817"/>
      <c r="BK57" s="399"/>
    </row>
    <row r="58" spans="1:63" ht="13.5" customHeight="1" x14ac:dyDescent="0.25">
      <c r="A58" s="883"/>
      <c r="B58" s="448"/>
      <c r="C58" s="448"/>
      <c r="D58" s="448"/>
      <c r="E58" s="448"/>
      <c r="F58" s="448"/>
      <c r="G58" s="448"/>
      <c r="H58" s="448"/>
      <c r="I58" s="448"/>
      <c r="J58" s="448"/>
      <c r="K58" s="448"/>
      <c r="L58" s="448"/>
      <c r="M58" s="448"/>
      <c r="N58" s="448"/>
      <c r="O58" s="448"/>
      <c r="P58" s="394"/>
      <c r="Q58" s="393"/>
      <c r="R58" s="830" t="s">
        <v>779</v>
      </c>
      <c r="S58" s="831"/>
      <c r="T58" s="831"/>
      <c r="U58" s="831"/>
      <c r="V58" s="831"/>
      <c r="W58" s="836">
        <v>0</v>
      </c>
      <c r="X58" s="836"/>
      <c r="Y58" s="836"/>
      <c r="Z58" s="885" t="s">
        <v>786</v>
      </c>
      <c r="AA58" s="886"/>
      <c r="AB58" s="887"/>
      <c r="AC58" s="448"/>
      <c r="AD58" s="448"/>
      <c r="AE58" s="399"/>
      <c r="AF58" s="818"/>
      <c r="AG58" s="819"/>
      <c r="BK58" s="399"/>
    </row>
    <row r="59" spans="1:63" ht="12.75" customHeight="1" x14ac:dyDescent="0.25">
      <c r="A59" s="883"/>
      <c r="B59" s="448"/>
      <c r="C59" s="448"/>
      <c r="D59" s="448"/>
      <c r="E59" s="448"/>
      <c r="F59" s="448"/>
      <c r="G59" s="448"/>
      <c r="H59" s="448"/>
      <c r="I59" s="448"/>
      <c r="J59" s="448"/>
      <c r="K59" s="448"/>
      <c r="L59" s="448"/>
      <c r="M59" s="448"/>
      <c r="N59" s="448"/>
      <c r="O59" s="448"/>
      <c r="P59" s="394"/>
      <c r="Q59" s="393"/>
      <c r="R59" s="832" t="s">
        <v>780</v>
      </c>
      <c r="S59" s="833"/>
      <c r="T59" s="833"/>
      <c r="U59" s="833"/>
      <c r="V59" s="833"/>
      <c r="W59" s="837">
        <v>0</v>
      </c>
      <c r="X59" s="837"/>
      <c r="Y59" s="837"/>
      <c r="Z59" s="888"/>
      <c r="AA59" s="889"/>
      <c r="AB59" s="890"/>
      <c r="AC59" s="448"/>
      <c r="AD59" s="448"/>
      <c r="AE59" s="399"/>
      <c r="AF59" s="845" t="s">
        <v>705</v>
      </c>
      <c r="AG59" s="846"/>
      <c r="BK59" s="399"/>
    </row>
    <row r="60" spans="1:63" ht="12.75" customHeight="1" thickBot="1" x14ac:dyDescent="0.3">
      <c r="A60" s="883"/>
      <c r="B60" s="448"/>
      <c r="C60" s="448"/>
      <c r="D60" s="448"/>
      <c r="E60" s="448"/>
      <c r="F60" s="448"/>
      <c r="G60" s="448"/>
      <c r="H60" s="448"/>
      <c r="I60" s="448"/>
      <c r="J60" s="448"/>
      <c r="K60" s="448"/>
      <c r="L60" s="448"/>
      <c r="M60" s="448"/>
      <c r="N60" s="448"/>
      <c r="O60" s="448"/>
      <c r="P60" s="394"/>
      <c r="Q60" s="393"/>
      <c r="R60" s="834" t="s">
        <v>781</v>
      </c>
      <c r="S60" s="835"/>
      <c r="T60" s="835"/>
      <c r="U60" s="835"/>
      <c r="V60" s="835"/>
      <c r="W60" s="838">
        <v>0</v>
      </c>
      <c r="X60" s="838"/>
      <c r="Y60" s="838"/>
      <c r="Z60" s="891"/>
      <c r="AA60" s="892"/>
      <c r="AB60" s="893"/>
      <c r="AC60" s="448"/>
      <c r="AD60" s="448"/>
      <c r="AE60" s="399"/>
      <c r="AF60" s="816"/>
      <c r="AG60" s="817"/>
      <c r="BK60" s="399"/>
    </row>
    <row r="61" spans="1:63" ht="13.5" customHeight="1" thickBot="1" x14ac:dyDescent="0.3">
      <c r="A61" s="883"/>
      <c r="B61" s="449"/>
      <c r="C61" s="449"/>
      <c r="D61" s="449"/>
      <c r="E61" s="449"/>
      <c r="F61" s="449"/>
      <c r="G61" s="449"/>
      <c r="H61" s="449"/>
      <c r="I61" s="449"/>
      <c r="J61" s="449"/>
      <c r="K61" s="449"/>
      <c r="L61" s="449"/>
      <c r="M61" s="449"/>
      <c r="N61" s="449"/>
      <c r="O61" s="449"/>
      <c r="P61" s="394"/>
      <c r="Q61" s="425"/>
      <c r="R61" s="830" t="s">
        <v>779</v>
      </c>
      <c r="S61" s="831"/>
      <c r="T61" s="831"/>
      <c r="U61" s="831"/>
      <c r="V61" s="831"/>
      <c r="W61" s="836">
        <v>1</v>
      </c>
      <c r="X61" s="836"/>
      <c r="Y61" s="836"/>
      <c r="Z61" s="885" t="s">
        <v>787</v>
      </c>
      <c r="AA61" s="886"/>
      <c r="AB61" s="887"/>
      <c r="AC61" s="448"/>
      <c r="AD61" s="448"/>
      <c r="AE61" s="399"/>
      <c r="AF61" s="816"/>
      <c r="AG61" s="817"/>
      <c r="BK61" s="399"/>
    </row>
    <row r="62" spans="1:63" ht="12.75" customHeight="1" thickBot="1" x14ac:dyDescent="0.3">
      <c r="A62" s="883"/>
      <c r="B62" s="448"/>
      <c r="C62" s="448"/>
      <c r="D62" s="448"/>
      <c r="E62" s="448"/>
      <c r="F62" s="448"/>
      <c r="G62" s="448"/>
      <c r="H62" s="448"/>
      <c r="I62" s="448"/>
      <c r="J62" s="448"/>
      <c r="K62" s="448"/>
      <c r="L62" s="448"/>
      <c r="M62" s="448"/>
      <c r="N62" s="448"/>
      <c r="O62" s="448"/>
      <c r="P62" s="394"/>
      <c r="Q62" s="393"/>
      <c r="R62" s="832" t="s">
        <v>780</v>
      </c>
      <c r="S62" s="833"/>
      <c r="T62" s="833"/>
      <c r="U62" s="833"/>
      <c r="V62" s="833"/>
      <c r="W62" s="837">
        <v>0</v>
      </c>
      <c r="X62" s="837"/>
      <c r="Y62" s="837"/>
      <c r="Z62" s="888"/>
      <c r="AA62" s="889"/>
      <c r="AB62" s="890"/>
      <c r="AC62" s="448"/>
      <c r="AD62" s="448"/>
      <c r="AE62" s="399"/>
      <c r="AF62" s="816"/>
      <c r="AG62" s="817"/>
      <c r="AH62" s="821" t="s">
        <v>666</v>
      </c>
      <c r="AI62" s="821"/>
      <c r="AJ62" s="821"/>
      <c r="AK62" s="821"/>
      <c r="AL62" s="821"/>
      <c r="AM62" s="821"/>
      <c r="AN62" s="821"/>
      <c r="AO62" s="821"/>
      <c r="AP62" s="821"/>
      <c r="AQ62" s="821"/>
      <c r="AR62" s="821"/>
      <c r="AS62" s="821"/>
      <c r="AT62" s="821"/>
      <c r="AU62" s="822"/>
      <c r="AV62" s="855" t="s">
        <v>667</v>
      </c>
      <c r="AW62" s="847"/>
      <c r="AX62" s="847"/>
      <c r="AY62" s="847"/>
      <c r="AZ62" s="847"/>
      <c r="BA62" s="847"/>
      <c r="BB62" s="847"/>
      <c r="BC62" s="847"/>
      <c r="BD62" s="848"/>
      <c r="BE62" s="849" t="s">
        <v>666</v>
      </c>
      <c r="BF62" s="850"/>
      <c r="BG62" s="850"/>
      <c r="BH62" s="850"/>
      <c r="BI62" s="850"/>
      <c r="BJ62" s="850"/>
      <c r="BK62" s="851"/>
    </row>
    <row r="63" spans="1:63" ht="14.4" customHeight="1" thickBot="1" x14ac:dyDescent="0.3">
      <c r="A63" s="883"/>
      <c r="B63" s="448"/>
      <c r="C63" s="448"/>
      <c r="D63" s="448"/>
      <c r="E63" s="448"/>
      <c r="F63" s="448"/>
      <c r="G63" s="448"/>
      <c r="H63" s="448"/>
      <c r="I63" s="448"/>
      <c r="J63" s="448"/>
      <c r="K63" s="448"/>
      <c r="L63" s="448"/>
      <c r="M63" s="448"/>
      <c r="N63" s="448"/>
      <c r="O63" s="448"/>
      <c r="P63" s="394"/>
      <c r="Q63" s="425"/>
      <c r="R63" s="834" t="s">
        <v>781</v>
      </c>
      <c r="S63" s="835"/>
      <c r="T63" s="835"/>
      <c r="U63" s="835"/>
      <c r="V63" s="835"/>
      <c r="W63" s="838">
        <v>1</v>
      </c>
      <c r="X63" s="838"/>
      <c r="Y63" s="838"/>
      <c r="Z63" s="891"/>
      <c r="AA63" s="892"/>
      <c r="AB63" s="893"/>
      <c r="AC63" s="448"/>
      <c r="AD63" s="448"/>
      <c r="AE63" s="399"/>
      <c r="AF63" s="818"/>
      <c r="AG63" s="819"/>
      <c r="BK63" s="399"/>
    </row>
    <row r="64" spans="1:63" ht="12.75" customHeight="1" x14ac:dyDescent="0.25">
      <c r="A64" s="883"/>
      <c r="B64" s="412"/>
      <c r="C64" s="412"/>
      <c r="D64" s="412"/>
      <c r="E64" s="412"/>
      <c r="F64" s="412"/>
      <c r="G64" s="412"/>
      <c r="H64" s="412"/>
      <c r="I64" s="412"/>
      <c r="J64" s="412"/>
      <c r="K64" s="412"/>
      <c r="L64" s="412"/>
      <c r="M64" s="412"/>
      <c r="N64" s="412"/>
      <c r="O64" s="412"/>
      <c r="P64" s="417"/>
      <c r="Q64" s="413"/>
      <c r="R64" s="412"/>
      <c r="S64" s="412"/>
      <c r="T64" s="412"/>
      <c r="U64" s="412"/>
      <c r="V64" s="412"/>
      <c r="W64" s="412"/>
      <c r="X64" s="412"/>
      <c r="Y64" s="412"/>
      <c r="Z64" s="412"/>
      <c r="AA64" s="412"/>
      <c r="AB64" s="412"/>
      <c r="AC64" s="412"/>
      <c r="AD64" s="412"/>
      <c r="AE64" s="414"/>
      <c r="AF64" s="845" t="s">
        <v>702</v>
      </c>
      <c r="AG64" s="846"/>
      <c r="BK64" s="399"/>
    </row>
    <row r="65" spans="1:63" ht="14.4" customHeight="1" x14ac:dyDescent="0.25">
      <c r="A65" s="883"/>
      <c r="B65" s="790" t="s">
        <v>90</v>
      </c>
      <c r="C65" s="791"/>
      <c r="D65" s="791"/>
      <c r="E65" s="792" t="s">
        <v>677</v>
      </c>
      <c r="F65" s="792"/>
      <c r="G65" s="792"/>
      <c r="H65" s="792"/>
      <c r="I65" s="792"/>
      <c r="J65" s="792"/>
      <c r="K65" s="792"/>
      <c r="L65" s="792"/>
      <c r="M65" s="792"/>
      <c r="N65" s="792"/>
      <c r="O65" s="792"/>
      <c r="P65" s="792"/>
      <c r="Q65" s="793" t="s">
        <v>82</v>
      </c>
      <c r="R65" s="793"/>
      <c r="S65" s="793"/>
      <c r="T65" s="793"/>
      <c r="U65" s="793"/>
      <c r="V65" s="793"/>
      <c r="W65" s="793"/>
      <c r="X65" s="793"/>
      <c r="Y65" s="793"/>
      <c r="Z65" s="793"/>
      <c r="AA65" s="793"/>
      <c r="AB65" s="793"/>
      <c r="AC65" s="793"/>
      <c r="AD65" s="793"/>
      <c r="AE65" s="794"/>
      <c r="AF65" s="816"/>
      <c r="AG65" s="817"/>
      <c r="BK65" s="399"/>
    </row>
    <row r="66" spans="1:63" ht="14.4" customHeight="1" thickBot="1" x14ac:dyDescent="0.3">
      <c r="A66" s="883"/>
      <c r="B66" s="418"/>
      <c r="C66" s="418"/>
      <c r="D66" s="418"/>
      <c r="E66" s="418"/>
      <c r="F66" s="418"/>
      <c r="G66" s="418"/>
      <c r="H66" s="418"/>
      <c r="I66" s="418"/>
      <c r="J66" s="418"/>
      <c r="K66" s="418"/>
      <c r="L66" s="418"/>
      <c r="M66" s="418"/>
      <c r="N66" s="418"/>
      <c r="O66" s="418"/>
      <c r="P66" s="415"/>
      <c r="Q66" s="421"/>
      <c r="R66" s="418"/>
      <c r="S66" s="418"/>
      <c r="T66" s="418"/>
      <c r="U66" s="418"/>
      <c r="V66" s="418"/>
      <c r="W66" s="418"/>
      <c r="X66" s="418"/>
      <c r="Y66" s="418"/>
      <c r="Z66" s="418"/>
      <c r="AA66" s="418"/>
      <c r="AB66" s="418"/>
      <c r="AC66" s="418"/>
      <c r="AD66" s="418"/>
      <c r="AE66" s="416"/>
      <c r="AF66" s="816"/>
      <c r="AG66" s="817"/>
      <c r="BK66" s="399"/>
    </row>
    <row r="67" spans="1:63" ht="15" thickBot="1" x14ac:dyDescent="0.35">
      <c r="A67" s="883"/>
      <c r="B67" s="448"/>
      <c r="C67" s="448"/>
      <c r="D67" s="448"/>
      <c r="E67" s="448"/>
      <c r="F67" s="448"/>
      <c r="G67" s="448"/>
      <c r="H67" s="448"/>
      <c r="I67" s="448"/>
      <c r="J67" s="448"/>
      <c r="K67" s="448"/>
      <c r="L67" s="448"/>
      <c r="M67" s="448"/>
      <c r="N67" s="448"/>
      <c r="O67" s="448"/>
      <c r="P67" s="422"/>
      <c r="Q67" s="423" t="s">
        <v>679</v>
      </c>
      <c r="R67" s="448"/>
      <c r="S67" s="448"/>
      <c r="T67" s="448"/>
      <c r="U67" s="448"/>
      <c r="V67" s="448"/>
      <c r="W67" s="448"/>
      <c r="X67" s="448"/>
      <c r="Y67" s="461"/>
      <c r="Z67" s="448"/>
      <c r="AA67" s="448"/>
      <c r="AB67" s="448"/>
      <c r="AC67" s="448"/>
      <c r="AD67" s="448"/>
      <c r="AE67" s="399"/>
      <c r="AF67" s="816"/>
      <c r="AG67" s="817"/>
      <c r="AH67" s="881" t="s">
        <v>666</v>
      </c>
      <c r="AI67" s="821"/>
      <c r="AJ67" s="821"/>
      <c r="AK67" s="821"/>
      <c r="AL67" s="821"/>
      <c r="AM67" s="821"/>
      <c r="AN67" s="821"/>
      <c r="AO67" s="821"/>
      <c r="AP67" s="821"/>
      <c r="AQ67" s="821"/>
      <c r="AR67" s="821"/>
      <c r="AS67" s="821"/>
      <c r="AT67" s="821"/>
      <c r="AU67" s="821"/>
      <c r="AV67" s="821"/>
      <c r="AW67" s="855" t="s">
        <v>667</v>
      </c>
      <c r="AX67" s="847"/>
      <c r="AY67" s="847"/>
      <c r="AZ67" s="847"/>
      <c r="BA67" s="847"/>
      <c r="BB67" s="847"/>
      <c r="BC67" s="847"/>
      <c r="BD67" s="847"/>
      <c r="BE67" s="848"/>
      <c r="BF67" s="849" t="s">
        <v>666</v>
      </c>
      <c r="BG67" s="850"/>
      <c r="BH67" s="850"/>
      <c r="BI67" s="850"/>
      <c r="BJ67" s="850"/>
      <c r="BK67" s="851"/>
    </row>
    <row r="68" spans="1:63" ht="14.4" x14ac:dyDescent="0.25">
      <c r="A68" s="883"/>
      <c r="B68" s="448"/>
      <c r="C68" s="448"/>
      <c r="D68" s="448"/>
      <c r="E68" s="448"/>
      <c r="F68" s="448"/>
      <c r="G68" s="448"/>
      <c r="H68" s="448"/>
      <c r="I68" s="448"/>
      <c r="J68" s="448"/>
      <c r="K68" s="448"/>
      <c r="L68" s="448"/>
      <c r="M68" s="448"/>
      <c r="N68" s="448"/>
      <c r="O68" s="448"/>
      <c r="P68" s="394"/>
      <c r="Q68" s="424"/>
      <c r="R68" s="448"/>
      <c r="S68" s="448"/>
      <c r="T68" s="448"/>
      <c r="U68" s="448"/>
      <c r="V68" s="448"/>
      <c r="W68" s="448"/>
      <c r="X68" s="448"/>
      <c r="Y68" s="463"/>
      <c r="Z68" s="448"/>
      <c r="AA68" s="448"/>
      <c r="AB68" s="448"/>
      <c r="AC68" s="448"/>
      <c r="AD68" s="448"/>
      <c r="AE68" s="399"/>
      <c r="AF68" s="818"/>
      <c r="AG68" s="819"/>
      <c r="BK68" s="399"/>
    </row>
    <row r="69" spans="1:63" ht="14.4" customHeight="1" x14ac:dyDescent="0.25">
      <c r="A69" s="883"/>
      <c r="B69" s="448"/>
      <c r="C69" s="448"/>
      <c r="D69" s="448"/>
      <c r="E69" s="448"/>
      <c r="F69" s="448"/>
      <c r="G69" s="448"/>
      <c r="H69" s="448"/>
      <c r="I69" s="448"/>
      <c r="J69" s="448"/>
      <c r="K69" s="448"/>
      <c r="L69" s="448"/>
      <c r="M69" s="448"/>
      <c r="N69" s="448"/>
      <c r="O69" s="448"/>
      <c r="P69" s="394"/>
      <c r="Q69" s="424"/>
      <c r="R69" s="844" t="s">
        <v>681</v>
      </c>
      <c r="S69" s="844"/>
      <c r="T69" s="844"/>
      <c r="U69" s="844" t="s">
        <v>604</v>
      </c>
      <c r="V69" s="844"/>
      <c r="W69" s="844" t="s">
        <v>682</v>
      </c>
      <c r="X69" s="844"/>
      <c r="Y69" s="844"/>
      <c r="Z69" s="448"/>
      <c r="AA69" s="448"/>
      <c r="AB69" s="448"/>
      <c r="AC69" s="448"/>
      <c r="AD69" s="448"/>
      <c r="AE69" s="399"/>
      <c r="AF69" s="816" t="s">
        <v>22</v>
      </c>
      <c r="AG69" s="817"/>
      <c r="BK69" s="399"/>
    </row>
    <row r="70" spans="1:63" ht="14.4" customHeight="1" x14ac:dyDescent="0.25">
      <c r="A70" s="883"/>
      <c r="B70" s="448"/>
      <c r="C70" s="448"/>
      <c r="D70" s="448"/>
      <c r="E70" s="448"/>
      <c r="F70" s="448"/>
      <c r="G70" s="448"/>
      <c r="H70" s="448"/>
      <c r="I70" s="448"/>
      <c r="J70" s="448"/>
      <c r="K70" s="448"/>
      <c r="L70" s="448"/>
      <c r="M70" s="448"/>
      <c r="N70" s="448"/>
      <c r="O70" s="448"/>
      <c r="P70" s="394"/>
      <c r="Q70" s="393"/>
      <c r="R70" s="798" t="s">
        <v>686</v>
      </c>
      <c r="S70" s="798"/>
      <c r="T70" s="798"/>
      <c r="U70" s="839" t="s">
        <v>687</v>
      </c>
      <c r="V70" s="840"/>
      <c r="W70" s="843" t="s">
        <v>688</v>
      </c>
      <c r="X70" s="843"/>
      <c r="Y70" s="843"/>
      <c r="Z70" s="466"/>
      <c r="AA70" s="448"/>
      <c r="AB70" s="448"/>
      <c r="AC70" s="448"/>
      <c r="AD70" s="448"/>
      <c r="AE70" s="399"/>
      <c r="AF70" s="816"/>
      <c r="AG70" s="817"/>
      <c r="BK70" s="399"/>
    </row>
    <row r="71" spans="1:63" ht="14.4" customHeight="1" thickBot="1" x14ac:dyDescent="0.3">
      <c r="A71" s="883"/>
      <c r="B71" s="448"/>
      <c r="C71" s="448"/>
      <c r="D71" s="448"/>
      <c r="E71" s="448"/>
      <c r="F71" s="448"/>
      <c r="G71" s="448"/>
      <c r="H71" s="448"/>
      <c r="I71" s="448"/>
      <c r="J71" s="448"/>
      <c r="K71" s="448"/>
      <c r="L71" s="448"/>
      <c r="M71" s="448"/>
      <c r="N71" s="448"/>
      <c r="O71" s="448"/>
      <c r="P71" s="422"/>
      <c r="Q71" s="393"/>
      <c r="R71" s="798"/>
      <c r="S71" s="798"/>
      <c r="T71" s="798"/>
      <c r="U71" s="841"/>
      <c r="V71" s="842"/>
      <c r="W71" s="843"/>
      <c r="X71" s="843"/>
      <c r="Y71" s="843"/>
      <c r="Z71" s="466"/>
      <c r="AA71" s="448"/>
      <c r="AB71" s="448"/>
      <c r="AC71" s="448"/>
      <c r="AD71" s="448"/>
      <c r="AE71" s="399"/>
      <c r="AF71" s="816"/>
      <c r="AG71" s="817"/>
      <c r="BK71" s="399"/>
    </row>
    <row r="72" spans="1:63" ht="15" thickBot="1" x14ac:dyDescent="0.3">
      <c r="A72" s="883"/>
      <c r="B72" s="448"/>
      <c r="C72" s="448"/>
      <c r="D72" s="448"/>
      <c r="E72" s="448"/>
      <c r="F72" s="448"/>
      <c r="G72" s="448"/>
      <c r="H72" s="448"/>
      <c r="I72" s="448"/>
      <c r="J72" s="448"/>
      <c r="K72" s="448"/>
      <c r="L72" s="448"/>
      <c r="M72" s="448"/>
      <c r="N72" s="448"/>
      <c r="O72" s="448"/>
      <c r="P72" s="394"/>
      <c r="Q72" s="425"/>
      <c r="R72" s="448"/>
      <c r="S72" s="448"/>
      <c r="T72" s="448"/>
      <c r="U72" s="448"/>
      <c r="V72" s="448"/>
      <c r="W72" s="448"/>
      <c r="X72" s="448"/>
      <c r="Y72" s="463"/>
      <c r="Z72" s="448"/>
      <c r="AA72" s="448"/>
      <c r="AB72" s="448"/>
      <c r="AC72" s="448"/>
      <c r="AD72" s="448"/>
      <c r="AE72" s="399"/>
      <c r="AF72" s="816"/>
      <c r="AG72" s="817"/>
      <c r="AH72" s="821" t="s">
        <v>87</v>
      </c>
      <c r="AI72" s="821"/>
      <c r="AJ72" s="821"/>
      <c r="AK72" s="821"/>
      <c r="AL72" s="821"/>
      <c r="AM72" s="821"/>
      <c r="AN72" s="821"/>
      <c r="AO72" s="821"/>
      <c r="AP72" s="821"/>
      <c r="AQ72" s="821"/>
      <c r="AR72" s="821"/>
      <c r="AS72" s="821"/>
      <c r="AT72" s="821"/>
      <c r="AU72" s="821"/>
      <c r="AV72" s="821"/>
      <c r="AW72" s="821"/>
      <c r="AX72" s="821"/>
      <c r="AY72" s="821"/>
      <c r="AZ72" s="821"/>
      <c r="BA72" s="821"/>
      <c r="BB72" s="821"/>
      <c r="BC72" s="821"/>
      <c r="BD72" s="821"/>
      <c r="BE72" s="821"/>
      <c r="BF72" s="821"/>
      <c r="BG72" s="821"/>
      <c r="BH72" s="821"/>
      <c r="BI72" s="821"/>
      <c r="BJ72" s="821"/>
      <c r="BK72" s="822"/>
    </row>
    <row r="73" spans="1:63" x14ac:dyDescent="0.25">
      <c r="A73" s="883"/>
      <c r="B73" s="448"/>
      <c r="C73" s="448"/>
      <c r="D73" s="448"/>
      <c r="E73" s="448"/>
      <c r="F73" s="448"/>
      <c r="G73" s="448"/>
      <c r="H73" s="448"/>
      <c r="I73" s="448"/>
      <c r="J73" s="448"/>
      <c r="K73" s="448"/>
      <c r="L73" s="448"/>
      <c r="M73" s="448"/>
      <c r="N73" s="448"/>
      <c r="O73" s="448"/>
      <c r="P73" s="394"/>
      <c r="R73" s="409" t="s">
        <v>791</v>
      </c>
      <c r="AC73" s="448"/>
      <c r="AD73" s="448"/>
      <c r="AE73" s="399"/>
      <c r="AF73" s="818"/>
      <c r="AG73" s="819"/>
      <c r="BK73" s="399"/>
    </row>
    <row r="74" spans="1:63" ht="14.4" customHeight="1" thickBot="1" x14ac:dyDescent="0.3">
      <c r="A74" s="883"/>
      <c r="B74" s="448"/>
      <c r="C74" s="448"/>
      <c r="D74" s="448"/>
      <c r="E74" s="448"/>
      <c r="F74" s="448"/>
      <c r="G74" s="448"/>
      <c r="H74" s="448"/>
      <c r="I74" s="448"/>
      <c r="J74" s="448"/>
      <c r="K74" s="448"/>
      <c r="L74" s="448"/>
      <c r="M74" s="448"/>
      <c r="N74" s="448"/>
      <c r="O74" s="448"/>
      <c r="P74" s="394"/>
      <c r="R74" s="385" t="s">
        <v>793</v>
      </c>
      <c r="AC74" s="448"/>
      <c r="AD74" s="448"/>
      <c r="AE74" s="399"/>
      <c r="AF74" s="816" t="s">
        <v>668</v>
      </c>
      <c r="AG74" s="817"/>
      <c r="BK74" s="399"/>
    </row>
    <row r="75" spans="1:63" ht="14.4" customHeight="1" thickBot="1" x14ac:dyDescent="0.3">
      <c r="A75" s="883"/>
      <c r="B75" s="448"/>
      <c r="C75" s="448"/>
      <c r="D75" s="448"/>
      <c r="E75" s="448"/>
      <c r="F75" s="448"/>
      <c r="G75" s="448"/>
      <c r="H75" s="448"/>
      <c r="I75" s="448"/>
      <c r="J75" s="448"/>
      <c r="K75" s="448"/>
      <c r="L75" s="448"/>
      <c r="M75" s="448"/>
      <c r="N75" s="448"/>
      <c r="O75" s="448"/>
      <c r="P75" s="394"/>
      <c r="AC75" s="448"/>
      <c r="AD75" s="448"/>
      <c r="AE75" s="399"/>
      <c r="AF75" s="816"/>
      <c r="AG75" s="817"/>
      <c r="AQ75" s="795" t="s">
        <v>773</v>
      </c>
      <c r="AR75" s="796"/>
      <c r="AS75" s="796"/>
      <c r="AT75" s="796"/>
      <c r="AU75" s="797"/>
      <c r="AX75" s="409"/>
      <c r="BK75" s="399"/>
    </row>
    <row r="76" spans="1:63" ht="14.4" customHeight="1" thickBot="1" x14ac:dyDescent="0.3">
      <c r="A76" s="883"/>
      <c r="B76" s="448"/>
      <c r="C76" s="448"/>
      <c r="D76" s="448"/>
      <c r="E76" s="448"/>
      <c r="F76" s="448"/>
      <c r="G76" s="448"/>
      <c r="H76" s="448"/>
      <c r="I76" s="448"/>
      <c r="J76" s="448"/>
      <c r="K76" s="448"/>
      <c r="L76" s="448"/>
      <c r="M76" s="448"/>
      <c r="N76" s="448"/>
      <c r="O76" s="448"/>
      <c r="P76" s="394"/>
      <c r="R76" s="409" t="s">
        <v>792</v>
      </c>
      <c r="AC76" s="448"/>
      <c r="AD76" s="448"/>
      <c r="AE76" s="399"/>
      <c r="AF76" s="816"/>
      <c r="AG76" s="817"/>
      <c r="BK76" s="399"/>
    </row>
    <row r="77" spans="1:63" ht="14.4" customHeight="1" thickBot="1" x14ac:dyDescent="0.3">
      <c r="A77" s="883"/>
      <c r="B77" s="448"/>
      <c r="C77" s="448"/>
      <c r="D77" s="448"/>
      <c r="E77" s="448"/>
      <c r="F77" s="448"/>
      <c r="G77" s="448"/>
      <c r="H77" s="448"/>
      <c r="I77" s="448"/>
      <c r="J77" s="448"/>
      <c r="K77" s="448"/>
      <c r="L77" s="448"/>
      <c r="M77" s="448"/>
      <c r="N77" s="448"/>
      <c r="O77" s="448"/>
      <c r="P77" s="394"/>
      <c r="R77" s="385" t="s">
        <v>822</v>
      </c>
      <c r="AC77" s="448"/>
      <c r="AD77" s="448"/>
      <c r="AE77" s="399"/>
      <c r="AF77" s="816"/>
      <c r="AG77" s="817"/>
      <c r="AQ77" s="795" t="s">
        <v>772</v>
      </c>
      <c r="AR77" s="796"/>
      <c r="AS77" s="796"/>
      <c r="AT77" s="796"/>
      <c r="AU77" s="796"/>
      <c r="AV77" s="797"/>
      <c r="AX77" s="409"/>
      <c r="BK77" s="399"/>
    </row>
    <row r="78" spans="1:63" ht="14.4" customHeight="1" thickBot="1" x14ac:dyDescent="0.3">
      <c r="A78" s="883"/>
      <c r="B78" s="448"/>
      <c r="C78" s="448"/>
      <c r="D78" s="448"/>
      <c r="E78" s="448"/>
      <c r="F78" s="448"/>
      <c r="G78" s="448"/>
      <c r="H78" s="448"/>
      <c r="I78" s="448"/>
      <c r="J78" s="448"/>
      <c r="K78" s="448"/>
      <c r="L78" s="448"/>
      <c r="M78" s="448"/>
      <c r="N78" s="448"/>
      <c r="O78" s="448"/>
      <c r="P78" s="394"/>
      <c r="Q78" s="423" t="s">
        <v>689</v>
      </c>
      <c r="R78" s="448"/>
      <c r="S78" s="448"/>
      <c r="T78" s="448"/>
      <c r="U78" s="448"/>
      <c r="V78" s="448"/>
      <c r="W78" s="448"/>
      <c r="X78" s="448"/>
      <c r="Y78" s="463"/>
      <c r="Z78" s="448"/>
      <c r="AA78" s="448"/>
      <c r="AB78" s="448"/>
      <c r="AC78" s="448"/>
      <c r="AD78" s="448"/>
      <c r="AE78" s="399"/>
      <c r="AF78" s="853"/>
      <c r="AG78" s="854"/>
      <c r="AH78" s="419"/>
      <c r="AI78" s="419"/>
      <c r="AJ78" s="419"/>
      <c r="AK78" s="419"/>
      <c r="AL78" s="419"/>
      <c r="AM78" s="419"/>
      <c r="AN78" s="419"/>
      <c r="AO78" s="419"/>
      <c r="AP78" s="419"/>
      <c r="AQ78" s="419"/>
      <c r="AR78" s="419"/>
      <c r="AS78" s="419"/>
      <c r="AT78" s="419"/>
      <c r="AU78" s="419"/>
      <c r="AV78" s="419"/>
      <c r="AW78" s="419"/>
      <c r="AX78" s="419"/>
      <c r="AY78" s="419"/>
      <c r="AZ78" s="419"/>
      <c r="BA78" s="419"/>
      <c r="BB78" s="419"/>
      <c r="BC78" s="419"/>
      <c r="BD78" s="419"/>
      <c r="BE78" s="419"/>
      <c r="BF78" s="419"/>
      <c r="BG78" s="419"/>
      <c r="BH78" s="419"/>
      <c r="BI78" s="419"/>
      <c r="BJ78" s="419"/>
      <c r="BK78" s="420"/>
    </row>
    <row r="79" spans="1:63" ht="14.4" customHeight="1" x14ac:dyDescent="0.25">
      <c r="A79" s="883"/>
      <c r="B79" s="449"/>
      <c r="C79" s="449"/>
      <c r="D79" s="449"/>
      <c r="E79" s="449"/>
      <c r="F79" s="449"/>
      <c r="G79" s="449"/>
      <c r="H79" s="449"/>
      <c r="I79" s="449"/>
      <c r="J79" s="449"/>
      <c r="K79" s="449"/>
      <c r="L79" s="449"/>
      <c r="M79" s="449"/>
      <c r="N79" s="449"/>
      <c r="O79" s="449"/>
      <c r="P79" s="394"/>
      <c r="Q79" s="425"/>
      <c r="R79" s="467" t="s">
        <v>690</v>
      </c>
      <c r="S79" s="452"/>
      <c r="T79" s="452"/>
      <c r="U79" s="452"/>
      <c r="V79" s="452"/>
      <c r="W79" s="452"/>
      <c r="X79" s="452"/>
      <c r="Y79" s="465"/>
      <c r="Z79" s="448"/>
      <c r="AA79" s="448"/>
      <c r="AB79" s="448"/>
      <c r="AC79" s="448"/>
      <c r="AD79" s="448"/>
      <c r="AE79" s="399"/>
      <c r="AF79" s="805" t="s">
        <v>696</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c r="BC79" s="806"/>
      <c r="BD79" s="806"/>
      <c r="BE79" s="806"/>
      <c r="BF79" s="806"/>
      <c r="BG79" s="806"/>
      <c r="BH79" s="806"/>
      <c r="BI79" s="806"/>
      <c r="BJ79" s="806"/>
      <c r="BK79" s="807"/>
    </row>
    <row r="80" spans="1:63" ht="14.4" customHeight="1" thickBot="1" x14ac:dyDescent="0.3">
      <c r="A80" s="883"/>
      <c r="B80" s="448"/>
      <c r="C80" s="448"/>
      <c r="D80" s="448"/>
      <c r="E80" s="448"/>
      <c r="F80" s="448"/>
      <c r="G80" s="448"/>
      <c r="H80" s="448"/>
      <c r="I80" s="448"/>
      <c r="J80" s="448"/>
      <c r="K80" s="448"/>
      <c r="L80" s="448"/>
      <c r="M80" s="448"/>
      <c r="N80" s="448"/>
      <c r="O80" s="448"/>
      <c r="P80" s="394"/>
      <c r="Q80" s="393"/>
      <c r="R80" s="468" t="s">
        <v>691</v>
      </c>
      <c r="S80" s="452"/>
      <c r="T80" s="452"/>
      <c r="U80" s="452"/>
      <c r="V80" s="452"/>
      <c r="W80" s="452"/>
      <c r="X80" s="452"/>
      <c r="Y80" s="465"/>
      <c r="Z80" s="448"/>
      <c r="AA80" s="448"/>
      <c r="AB80" s="448"/>
      <c r="AC80" s="448"/>
      <c r="AD80" s="448"/>
      <c r="AE80" s="399"/>
      <c r="AF80" s="808"/>
      <c r="AG80" s="809"/>
      <c r="AH80" s="809"/>
      <c r="AI80" s="809"/>
      <c r="AJ80" s="809"/>
      <c r="AK80" s="809"/>
      <c r="AL80" s="809"/>
      <c r="AM80" s="809"/>
      <c r="AN80" s="809"/>
      <c r="AO80" s="809"/>
      <c r="AP80" s="809"/>
      <c r="AQ80" s="809"/>
      <c r="AR80" s="809"/>
      <c r="AS80" s="809"/>
      <c r="AT80" s="809"/>
      <c r="AU80" s="809"/>
      <c r="AV80" s="809"/>
      <c r="AW80" s="809"/>
      <c r="AX80" s="809"/>
      <c r="AY80" s="809"/>
      <c r="AZ80" s="809"/>
      <c r="BA80" s="809"/>
      <c r="BB80" s="809"/>
      <c r="BC80" s="809"/>
      <c r="BD80" s="809"/>
      <c r="BE80" s="809"/>
      <c r="BF80" s="809"/>
      <c r="BG80" s="809"/>
      <c r="BH80" s="809"/>
      <c r="BI80" s="809"/>
      <c r="BJ80" s="809"/>
      <c r="BK80" s="810"/>
    </row>
    <row r="81" spans="1:63" ht="14.4" customHeight="1" x14ac:dyDescent="0.25">
      <c r="A81" s="883"/>
      <c r="B81" s="448"/>
      <c r="C81" s="448"/>
      <c r="D81" s="448"/>
      <c r="E81" s="448"/>
      <c r="F81" s="448"/>
      <c r="G81" s="448"/>
      <c r="H81" s="448"/>
      <c r="I81" s="448"/>
      <c r="J81" s="448"/>
      <c r="K81" s="448"/>
      <c r="L81" s="448"/>
      <c r="M81" s="448"/>
      <c r="N81" s="448"/>
      <c r="O81" s="448"/>
      <c r="P81" s="394"/>
      <c r="Q81" s="393"/>
      <c r="R81" s="468" t="s">
        <v>692</v>
      </c>
      <c r="S81" s="452"/>
      <c r="T81" s="452"/>
      <c r="U81" s="452"/>
      <c r="V81" s="452"/>
      <c r="W81" s="452"/>
      <c r="X81" s="452"/>
      <c r="Y81" s="465"/>
      <c r="Z81" s="448"/>
      <c r="AA81" s="448"/>
      <c r="AB81" s="448"/>
      <c r="AC81" s="448"/>
      <c r="AD81" s="448"/>
      <c r="AE81" s="399"/>
      <c r="AF81" s="814" t="s">
        <v>676</v>
      </c>
      <c r="AG81" s="815"/>
      <c r="AH81" s="404"/>
      <c r="AI81" s="404"/>
      <c r="AJ81" s="404"/>
      <c r="AK81" s="404"/>
      <c r="AL81" s="404"/>
      <c r="AM81" s="404"/>
      <c r="AN81" s="404"/>
      <c r="AO81" s="404"/>
      <c r="AP81" s="404"/>
      <c r="AQ81" s="404"/>
      <c r="AR81" s="404"/>
      <c r="AS81" s="404"/>
      <c r="AT81" s="404"/>
      <c r="AU81" s="404"/>
      <c r="AV81" s="404"/>
      <c r="AW81" s="404"/>
      <c r="AX81" s="404"/>
      <c r="AY81" s="404"/>
      <c r="AZ81" s="404"/>
      <c r="BA81" s="404"/>
      <c r="BB81" s="404"/>
      <c r="BC81" s="404"/>
      <c r="BD81" s="404"/>
      <c r="BE81" s="404"/>
      <c r="BF81" s="404"/>
      <c r="BG81" s="404"/>
      <c r="BH81" s="404"/>
      <c r="BI81" s="404"/>
      <c r="BJ81" s="404"/>
      <c r="BK81" s="405"/>
    </row>
    <row r="82" spans="1:63" ht="12.75" customHeight="1" x14ac:dyDescent="0.25">
      <c r="A82" s="883"/>
      <c r="B82" s="412"/>
      <c r="C82" s="412"/>
      <c r="D82" s="412"/>
      <c r="E82" s="412"/>
      <c r="F82" s="412"/>
      <c r="G82" s="412"/>
      <c r="H82" s="412"/>
      <c r="I82" s="412"/>
      <c r="J82" s="412"/>
      <c r="K82" s="412"/>
      <c r="L82" s="412"/>
      <c r="M82" s="412"/>
      <c r="N82" s="412"/>
      <c r="O82" s="412"/>
      <c r="P82" s="417"/>
      <c r="Q82" s="413"/>
      <c r="R82" s="412"/>
      <c r="S82" s="412"/>
      <c r="T82" s="412"/>
      <c r="U82" s="412"/>
      <c r="V82" s="412"/>
      <c r="W82" s="412"/>
      <c r="X82" s="412"/>
      <c r="Y82" s="412"/>
      <c r="Z82" s="412"/>
      <c r="AA82" s="412"/>
      <c r="AB82" s="412"/>
      <c r="AC82" s="412"/>
      <c r="AD82" s="412"/>
      <c r="AE82" s="414"/>
      <c r="AF82" s="816"/>
      <c r="AG82" s="817"/>
      <c r="AH82" s="448"/>
      <c r="AI82" s="448"/>
      <c r="AJ82" s="448"/>
      <c r="AK82" s="448"/>
      <c r="AL82" s="448"/>
      <c r="AM82" s="448"/>
      <c r="AN82" s="448"/>
      <c r="AO82" s="448"/>
      <c r="AP82" s="448"/>
      <c r="AQ82" s="448"/>
      <c r="AR82" s="448"/>
      <c r="AS82" s="448"/>
      <c r="AT82" s="448"/>
      <c r="AU82" s="448"/>
      <c r="AV82" s="448"/>
      <c r="AW82" s="448"/>
      <c r="AX82" s="448"/>
      <c r="AY82" s="448"/>
      <c r="AZ82" s="448"/>
      <c r="BA82" s="448"/>
      <c r="BB82" s="448"/>
      <c r="BC82" s="448"/>
      <c r="BD82" s="448"/>
      <c r="BE82" s="448"/>
      <c r="BF82" s="448"/>
      <c r="BG82" s="448"/>
      <c r="BH82" s="448"/>
      <c r="BI82" s="448"/>
      <c r="BJ82" s="448"/>
      <c r="BK82" s="399"/>
    </row>
    <row r="83" spans="1:63" ht="14.4" customHeight="1" thickBot="1" x14ac:dyDescent="0.3">
      <c r="A83" s="883"/>
      <c r="B83" s="790" t="s">
        <v>90</v>
      </c>
      <c r="C83" s="791"/>
      <c r="D83" s="791"/>
      <c r="E83" s="792" t="s">
        <v>693</v>
      </c>
      <c r="F83" s="792"/>
      <c r="G83" s="792"/>
      <c r="H83" s="792"/>
      <c r="I83" s="792"/>
      <c r="J83" s="792"/>
      <c r="K83" s="792"/>
      <c r="L83" s="792"/>
      <c r="M83" s="792"/>
      <c r="N83" s="792"/>
      <c r="O83" s="792"/>
      <c r="P83" s="792"/>
      <c r="Q83" s="793" t="s">
        <v>82</v>
      </c>
      <c r="R83" s="793"/>
      <c r="S83" s="793"/>
      <c r="T83" s="793"/>
      <c r="U83" s="793"/>
      <c r="V83" s="793"/>
      <c r="W83" s="793"/>
      <c r="X83" s="793"/>
      <c r="Y83" s="793"/>
      <c r="Z83" s="793"/>
      <c r="AA83" s="793"/>
      <c r="AB83" s="793"/>
      <c r="AC83" s="793"/>
      <c r="AD83" s="793"/>
      <c r="AE83" s="794"/>
      <c r="AF83" s="816"/>
      <c r="AG83" s="817"/>
      <c r="AH83" s="448"/>
      <c r="AI83" s="448"/>
      <c r="AJ83" s="448"/>
      <c r="AK83" s="448"/>
      <c r="AL83" s="448"/>
      <c r="AM83" s="448"/>
      <c r="AN83" s="448"/>
      <c r="AO83" s="448"/>
      <c r="AP83" s="448"/>
      <c r="AQ83" s="448"/>
      <c r="AR83" s="448"/>
      <c r="AS83" s="448"/>
      <c r="AT83" s="448"/>
      <c r="AU83" s="448"/>
      <c r="AV83" s="448"/>
      <c r="AW83" s="448"/>
      <c r="AX83" s="448"/>
      <c r="AY83" s="448"/>
      <c r="AZ83" s="448"/>
      <c r="BA83" s="448"/>
      <c r="BB83" s="448"/>
      <c r="BC83" s="448"/>
      <c r="BD83" s="448"/>
      <c r="BE83" s="448"/>
      <c r="BF83" s="448"/>
      <c r="BG83" s="448"/>
      <c r="BH83" s="448"/>
      <c r="BI83" s="448"/>
      <c r="BJ83" s="448"/>
      <c r="BK83" s="399"/>
    </row>
    <row r="84" spans="1:63" ht="12.75" customHeight="1" thickBot="1" x14ac:dyDescent="0.3">
      <c r="A84" s="883"/>
      <c r="B84" s="418"/>
      <c r="C84" s="418"/>
      <c r="D84" s="418"/>
      <c r="E84" s="418"/>
      <c r="F84" s="418"/>
      <c r="G84" s="418"/>
      <c r="H84" s="418"/>
      <c r="I84" s="418"/>
      <c r="J84" s="418"/>
      <c r="K84" s="418"/>
      <c r="L84" s="418"/>
      <c r="M84" s="418"/>
      <c r="N84" s="418"/>
      <c r="O84" s="418"/>
      <c r="P84" s="415"/>
      <c r="Q84" s="421"/>
      <c r="R84" s="418"/>
      <c r="S84" s="418"/>
      <c r="T84" s="418"/>
      <c r="U84" s="418"/>
      <c r="V84" s="418"/>
      <c r="W84" s="418"/>
      <c r="X84" s="418"/>
      <c r="Y84" s="418"/>
      <c r="Z84" s="418"/>
      <c r="AA84" s="418"/>
      <c r="AB84" s="418"/>
      <c r="AC84" s="418"/>
      <c r="AD84" s="418"/>
      <c r="AE84" s="416"/>
      <c r="AF84" s="816"/>
      <c r="AG84" s="817"/>
      <c r="AH84" s="852" t="s">
        <v>678</v>
      </c>
      <c r="AI84" s="850"/>
      <c r="AJ84" s="850"/>
      <c r="AK84" s="850"/>
      <c r="AL84" s="850"/>
      <c r="AM84" s="850"/>
      <c r="AN84" s="850"/>
      <c r="AO84" s="850"/>
      <c r="AP84" s="850"/>
      <c r="AQ84" s="850"/>
      <c r="AR84" s="850"/>
      <c r="AS84" s="850"/>
      <c r="AT84" s="850"/>
      <c r="AU84" s="850"/>
      <c r="AV84" s="850"/>
      <c r="AW84" s="850"/>
      <c r="AX84" s="850"/>
      <c r="AY84" s="850"/>
      <c r="AZ84" s="850"/>
      <c r="BA84" s="850"/>
      <c r="BB84" s="850"/>
      <c r="BC84" s="850"/>
      <c r="BD84" s="850"/>
      <c r="BE84" s="850"/>
      <c r="BF84" s="850"/>
      <c r="BG84" s="850"/>
      <c r="BH84" s="850"/>
      <c r="BI84" s="850"/>
      <c r="BJ84" s="850"/>
      <c r="BK84" s="851"/>
    </row>
    <row r="85" spans="1:63" ht="14.4" customHeight="1" x14ac:dyDescent="0.25">
      <c r="A85" s="883"/>
      <c r="B85" s="448"/>
      <c r="C85" s="448"/>
      <c r="D85" s="448"/>
      <c r="E85" s="448"/>
      <c r="F85" s="448"/>
      <c r="G85" s="448"/>
      <c r="H85" s="448"/>
      <c r="I85" s="448"/>
      <c r="J85" s="448"/>
      <c r="K85" s="448"/>
      <c r="L85" s="448"/>
      <c r="M85" s="448"/>
      <c r="N85" s="448"/>
      <c r="O85" s="448"/>
      <c r="P85" s="394"/>
      <c r="Q85" s="423" t="s">
        <v>107</v>
      </c>
      <c r="R85" s="448"/>
      <c r="S85" s="448"/>
      <c r="T85" s="448"/>
      <c r="U85" s="448"/>
      <c r="V85" s="448"/>
      <c r="W85" s="448"/>
      <c r="X85" s="448"/>
      <c r="Y85" s="448"/>
      <c r="Z85" s="448"/>
      <c r="AA85" s="448"/>
      <c r="AB85" s="448"/>
      <c r="AC85" s="448"/>
      <c r="AD85" s="448"/>
      <c r="AE85" s="399"/>
      <c r="AF85" s="818"/>
      <c r="AG85" s="819"/>
      <c r="AH85" s="448"/>
      <c r="AI85" s="448"/>
      <c r="AJ85" s="448"/>
      <c r="AK85" s="448"/>
      <c r="AL85" s="448"/>
      <c r="AM85" s="448"/>
      <c r="AN85" s="448"/>
      <c r="AO85" s="448"/>
      <c r="AP85" s="448"/>
      <c r="AQ85" s="448"/>
      <c r="AR85" s="448"/>
      <c r="AS85" s="448"/>
      <c r="AT85" s="448"/>
      <c r="AU85" s="448"/>
      <c r="AV85" s="448"/>
      <c r="AW85" s="448"/>
      <c r="AX85" s="448"/>
      <c r="AY85" s="448"/>
      <c r="AZ85" s="448"/>
      <c r="BA85" s="448"/>
      <c r="BB85" s="448"/>
      <c r="BC85" s="448"/>
      <c r="BD85" s="448"/>
      <c r="BE85" s="448"/>
      <c r="BF85" s="448"/>
      <c r="BG85" s="448"/>
      <c r="BH85" s="448"/>
      <c r="BI85" s="448"/>
      <c r="BJ85" s="448"/>
      <c r="BK85" s="399"/>
    </row>
    <row r="86" spans="1:63" ht="14.4" customHeight="1" x14ac:dyDescent="0.25">
      <c r="A86" s="883"/>
      <c r="B86" s="448"/>
      <c r="C86" s="448"/>
      <c r="D86" s="448"/>
      <c r="E86" s="448"/>
      <c r="F86" s="448"/>
      <c r="G86" s="448"/>
      <c r="H86" s="448"/>
      <c r="I86" s="448"/>
      <c r="J86" s="448"/>
      <c r="K86" s="448"/>
      <c r="L86" s="448"/>
      <c r="M86" s="448"/>
      <c r="N86" s="448"/>
      <c r="O86" s="448"/>
      <c r="P86" s="394"/>
      <c r="Q86" s="393"/>
      <c r="R86" s="448" t="s">
        <v>106</v>
      </c>
      <c r="S86" s="448"/>
      <c r="T86" s="448"/>
      <c r="U86" s="448"/>
      <c r="V86" s="448"/>
      <c r="W86" s="448"/>
      <c r="X86" s="448"/>
      <c r="Y86" s="448"/>
      <c r="Z86" s="448"/>
      <c r="AA86" s="448"/>
      <c r="AB86" s="448"/>
      <c r="AC86" s="448"/>
      <c r="AD86" s="448"/>
      <c r="AE86" s="399"/>
      <c r="AF86" s="816" t="s">
        <v>701</v>
      </c>
      <c r="AG86" s="817"/>
      <c r="AH86" s="448"/>
      <c r="AI86" s="448"/>
      <c r="AJ86" s="448"/>
      <c r="AK86" s="448"/>
      <c r="AL86" s="448"/>
      <c r="AM86" s="448"/>
      <c r="AN86" s="448"/>
      <c r="AO86" s="448"/>
      <c r="AP86" s="448"/>
      <c r="AQ86" s="448"/>
      <c r="AR86" s="448"/>
      <c r="AS86" s="448"/>
      <c r="AT86" s="448"/>
      <c r="AU86" s="448"/>
      <c r="AV86" s="448"/>
      <c r="AW86" s="448"/>
      <c r="AX86" s="448"/>
      <c r="AY86" s="448"/>
      <c r="AZ86" s="448"/>
      <c r="BA86" s="448"/>
      <c r="BB86" s="448"/>
      <c r="BC86" s="448"/>
      <c r="BD86" s="448"/>
      <c r="BE86" s="448"/>
      <c r="BF86" s="448"/>
      <c r="BG86" s="448"/>
      <c r="BH86" s="448"/>
      <c r="BI86" s="448"/>
      <c r="BJ86" s="448"/>
      <c r="BK86" s="399"/>
    </row>
    <row r="87" spans="1:63" ht="14.4" customHeight="1" thickBot="1" x14ac:dyDescent="0.3">
      <c r="A87" s="883"/>
      <c r="B87" s="448"/>
      <c r="C87" s="448"/>
      <c r="D87" s="448"/>
      <c r="E87" s="448"/>
      <c r="F87" s="448"/>
      <c r="G87" s="448"/>
      <c r="H87" s="448"/>
      <c r="I87" s="448"/>
      <c r="J87" s="448"/>
      <c r="K87" s="448"/>
      <c r="L87" s="448"/>
      <c r="M87" s="448"/>
      <c r="N87" s="448"/>
      <c r="O87" s="448"/>
      <c r="P87" s="422"/>
      <c r="Q87" s="393"/>
      <c r="R87" s="448"/>
      <c r="S87" s="448"/>
      <c r="T87" s="448"/>
      <c r="U87" s="448"/>
      <c r="V87" s="448"/>
      <c r="W87" s="448"/>
      <c r="X87" s="448"/>
      <c r="Y87" s="448"/>
      <c r="Z87" s="448"/>
      <c r="AA87" s="448"/>
      <c r="AB87" s="448"/>
      <c r="AC87" s="448"/>
      <c r="AD87" s="448"/>
      <c r="AE87" s="399"/>
      <c r="AF87" s="816"/>
      <c r="AG87" s="817"/>
      <c r="AH87" s="448"/>
      <c r="AI87" s="448"/>
      <c r="AJ87" s="448"/>
      <c r="AK87" s="448"/>
      <c r="AL87" s="448"/>
      <c r="AM87" s="448"/>
      <c r="AN87" s="448"/>
      <c r="AO87" s="448"/>
      <c r="AP87" s="448"/>
      <c r="AQ87" s="448"/>
      <c r="AR87" s="448"/>
      <c r="AS87" s="448"/>
      <c r="AT87" s="448"/>
      <c r="AU87" s="448"/>
      <c r="AV87" s="448"/>
      <c r="AW87" s="448"/>
      <c r="AX87" s="448"/>
      <c r="AY87" s="448"/>
      <c r="AZ87" s="448"/>
      <c r="BA87" s="448"/>
      <c r="BB87" s="448"/>
      <c r="BC87" s="448"/>
      <c r="BD87" s="448"/>
      <c r="BE87" s="448"/>
      <c r="BF87" s="448"/>
      <c r="BG87" s="448"/>
      <c r="BH87" s="448"/>
      <c r="BI87" s="448"/>
      <c r="BJ87" s="448"/>
      <c r="BK87" s="399"/>
    </row>
    <row r="88" spans="1:63" ht="14.4" customHeight="1" thickBot="1" x14ac:dyDescent="0.3">
      <c r="A88" s="883"/>
      <c r="B88" s="448"/>
      <c r="C88" s="448"/>
      <c r="D88" s="448"/>
      <c r="E88" s="448"/>
      <c r="F88" s="448"/>
      <c r="G88" s="448"/>
      <c r="H88" s="448"/>
      <c r="I88" s="448"/>
      <c r="J88" s="448"/>
      <c r="K88" s="448"/>
      <c r="L88" s="448"/>
      <c r="M88" s="448"/>
      <c r="N88" s="448"/>
      <c r="O88" s="448"/>
      <c r="P88" s="394"/>
      <c r="Q88" s="423" t="s">
        <v>105</v>
      </c>
      <c r="R88" s="448"/>
      <c r="S88" s="469"/>
      <c r="T88" s="448"/>
      <c r="U88" s="448"/>
      <c r="V88" s="448"/>
      <c r="W88" s="448"/>
      <c r="X88" s="448"/>
      <c r="Y88" s="448"/>
      <c r="Z88" s="448"/>
      <c r="AA88" s="448"/>
      <c r="AB88" s="448"/>
      <c r="AC88" s="448"/>
      <c r="AD88" s="448"/>
      <c r="AE88" s="399"/>
      <c r="AF88" s="816"/>
      <c r="AG88" s="817"/>
      <c r="AH88" s="821" t="s">
        <v>683</v>
      </c>
      <c r="AI88" s="821"/>
      <c r="AJ88" s="821"/>
      <c r="AK88" s="821"/>
      <c r="AL88" s="821"/>
      <c r="AM88" s="821"/>
      <c r="AN88" s="821"/>
      <c r="AO88" s="821"/>
      <c r="AP88" s="822"/>
      <c r="AQ88" s="873" t="s">
        <v>684</v>
      </c>
      <c r="AR88" s="874"/>
      <c r="AS88" s="874"/>
      <c r="AT88" s="875"/>
      <c r="AU88" s="855" t="s">
        <v>685</v>
      </c>
      <c r="AV88" s="847"/>
      <c r="AW88" s="847"/>
      <c r="AX88" s="847"/>
      <c r="AY88" s="848"/>
      <c r="AZ88" s="873"/>
      <c r="BA88" s="874"/>
      <c r="BB88" s="874"/>
      <c r="BC88" s="875"/>
      <c r="BD88" s="894"/>
      <c r="BE88" s="821"/>
      <c r="BF88" s="821"/>
      <c r="BG88" s="821"/>
      <c r="BH88" s="821"/>
      <c r="BI88" s="821"/>
      <c r="BJ88" s="821"/>
      <c r="BK88" s="822"/>
    </row>
    <row r="89" spans="1:63" ht="14.4" customHeight="1" x14ac:dyDescent="0.25">
      <c r="A89" s="883"/>
      <c r="B89" s="448"/>
      <c r="C89" s="448"/>
      <c r="D89" s="448"/>
      <c r="E89" s="448"/>
      <c r="F89" s="448"/>
      <c r="G89" s="448"/>
      <c r="H89" s="448"/>
      <c r="I89" s="448"/>
      <c r="J89" s="448"/>
      <c r="K89" s="448"/>
      <c r="L89" s="448"/>
      <c r="M89" s="448"/>
      <c r="N89" s="448"/>
      <c r="O89" s="448"/>
      <c r="P89" s="394"/>
      <c r="Q89" s="393"/>
      <c r="R89" s="448" t="s">
        <v>697</v>
      </c>
      <c r="S89" s="469"/>
      <c r="T89" s="448"/>
      <c r="U89" s="448"/>
      <c r="V89" s="448"/>
      <c r="W89" s="448"/>
      <c r="X89" s="448"/>
      <c r="Y89" s="448"/>
      <c r="Z89" s="448"/>
      <c r="AA89" s="448"/>
      <c r="AB89" s="448"/>
      <c r="AC89" s="448"/>
      <c r="AD89" s="448"/>
      <c r="AE89" s="399"/>
      <c r="AF89" s="816"/>
      <c r="AG89" s="817"/>
      <c r="AH89" s="448"/>
      <c r="AI89" s="448"/>
      <c r="AJ89" s="448"/>
      <c r="AK89" s="448"/>
      <c r="AL89" s="448"/>
      <c r="AM89" s="448"/>
      <c r="AN89" s="448"/>
      <c r="AO89" s="448"/>
      <c r="AP89" s="448"/>
      <c r="AQ89" s="448"/>
      <c r="AR89" s="448"/>
      <c r="AS89" s="448"/>
      <c r="AT89" s="448"/>
      <c r="AU89" s="448"/>
      <c r="AV89" s="448"/>
      <c r="AW89" s="448"/>
      <c r="AX89" s="448"/>
      <c r="AY89" s="448"/>
      <c r="AZ89" s="448"/>
      <c r="BA89" s="448"/>
      <c r="BB89" s="448"/>
      <c r="BC89" s="448"/>
      <c r="BD89" s="448"/>
      <c r="BE89" s="448"/>
      <c r="BF89" s="448"/>
      <c r="BG89" s="448"/>
      <c r="BH89" s="448"/>
      <c r="BI89" s="448"/>
      <c r="BJ89" s="448"/>
      <c r="BK89" s="399"/>
    </row>
    <row r="90" spans="1:63" ht="14.4" customHeight="1" x14ac:dyDescent="0.25">
      <c r="A90" s="883"/>
      <c r="B90" s="448"/>
      <c r="C90" s="448"/>
      <c r="D90" s="448"/>
      <c r="E90" s="448"/>
      <c r="F90" s="448"/>
      <c r="G90" s="448"/>
      <c r="H90" s="448"/>
      <c r="I90" s="448"/>
      <c r="J90" s="448"/>
      <c r="K90" s="448"/>
      <c r="L90" s="448"/>
      <c r="M90" s="448"/>
      <c r="N90" s="448"/>
      <c r="O90" s="448"/>
      <c r="P90" s="394"/>
      <c r="Q90" s="393"/>
      <c r="R90" s="448"/>
      <c r="S90" s="469"/>
      <c r="T90" s="448"/>
      <c r="U90" s="448"/>
      <c r="V90" s="448"/>
      <c r="W90" s="448"/>
      <c r="X90" s="448"/>
      <c r="Y90" s="448"/>
      <c r="Z90" s="448"/>
      <c r="AA90" s="448"/>
      <c r="AB90" s="448"/>
      <c r="AC90" s="448"/>
      <c r="AD90" s="448"/>
      <c r="AE90" s="399"/>
      <c r="AF90" s="816"/>
      <c r="AG90" s="817"/>
      <c r="AH90" s="448"/>
      <c r="AI90" s="448"/>
      <c r="AJ90" s="448"/>
      <c r="AK90" s="448"/>
      <c r="AL90" s="448"/>
      <c r="AM90" s="448"/>
      <c r="AN90" s="448"/>
      <c r="AO90" s="448"/>
      <c r="AP90" s="448"/>
      <c r="AQ90" s="448"/>
      <c r="AR90" s="448"/>
      <c r="AS90" s="448"/>
      <c r="AT90" s="448"/>
      <c r="AU90" s="448"/>
      <c r="AV90" s="448"/>
      <c r="AW90" s="448"/>
      <c r="AX90" s="448"/>
      <c r="AY90" s="448"/>
      <c r="AZ90" s="448"/>
      <c r="BA90" s="448"/>
      <c r="BB90" s="448"/>
      <c r="BC90" s="448"/>
      <c r="BD90" s="448"/>
      <c r="BE90" s="448"/>
      <c r="BF90" s="448"/>
      <c r="BG90" s="448"/>
      <c r="BH90" s="448"/>
      <c r="BI90" s="448"/>
      <c r="BJ90" s="448"/>
      <c r="BK90" s="399"/>
    </row>
    <row r="91" spans="1:63" ht="14.4" customHeight="1" x14ac:dyDescent="0.25">
      <c r="A91" s="883"/>
      <c r="B91" s="448"/>
      <c r="C91" s="448"/>
      <c r="D91" s="448"/>
      <c r="E91" s="448"/>
      <c r="F91" s="448"/>
      <c r="G91" s="448"/>
      <c r="H91" s="448"/>
      <c r="I91" s="448"/>
      <c r="J91" s="448"/>
      <c r="K91" s="448"/>
      <c r="L91" s="448"/>
      <c r="M91" s="448"/>
      <c r="N91" s="448"/>
      <c r="O91" s="448"/>
      <c r="P91" s="422"/>
      <c r="Q91" s="423" t="s">
        <v>698</v>
      </c>
      <c r="R91" s="448"/>
      <c r="S91" s="469"/>
      <c r="T91" s="448"/>
      <c r="U91" s="448"/>
      <c r="V91" s="448"/>
      <c r="W91" s="448"/>
      <c r="X91" s="448"/>
      <c r="Y91" s="448"/>
      <c r="Z91" s="448"/>
      <c r="AA91" s="448"/>
      <c r="AB91" s="448"/>
      <c r="AC91" s="448"/>
      <c r="AD91" s="448"/>
      <c r="AE91" s="399"/>
      <c r="AF91" s="845" t="s">
        <v>702</v>
      </c>
      <c r="AG91" s="846"/>
      <c r="AH91" s="448"/>
      <c r="AI91" s="448"/>
      <c r="AJ91" s="448"/>
      <c r="AK91" s="448"/>
      <c r="AL91" s="448"/>
      <c r="AM91" s="448"/>
      <c r="AN91" s="448"/>
      <c r="AO91" s="448"/>
      <c r="AP91" s="448"/>
      <c r="AQ91" s="448"/>
      <c r="AR91" s="448"/>
      <c r="AS91" s="448"/>
      <c r="AT91" s="448"/>
      <c r="AU91" s="448"/>
      <c r="AV91" s="448"/>
      <c r="AW91" s="448"/>
      <c r="AX91" s="448"/>
      <c r="AY91" s="448"/>
      <c r="AZ91" s="448"/>
      <c r="BA91" s="448"/>
      <c r="BB91" s="448"/>
      <c r="BC91" s="448"/>
      <c r="BD91" s="448"/>
      <c r="BE91" s="448"/>
      <c r="BF91" s="448"/>
      <c r="BG91" s="448"/>
      <c r="BH91" s="448"/>
      <c r="BI91" s="448"/>
      <c r="BJ91" s="448"/>
      <c r="BK91" s="399"/>
    </row>
    <row r="92" spans="1:63" ht="14.4" customHeight="1" x14ac:dyDescent="0.25">
      <c r="A92" s="883"/>
      <c r="B92" s="448"/>
      <c r="C92" s="448"/>
      <c r="D92" s="448"/>
      <c r="E92" s="448"/>
      <c r="F92" s="448"/>
      <c r="G92" s="448"/>
      <c r="H92" s="448"/>
      <c r="I92" s="448"/>
      <c r="J92" s="448"/>
      <c r="K92" s="448"/>
      <c r="L92" s="448"/>
      <c r="M92" s="448"/>
      <c r="N92" s="448"/>
      <c r="O92" s="448"/>
      <c r="P92" s="422"/>
      <c r="Q92" s="393"/>
      <c r="R92" s="448" t="s">
        <v>699</v>
      </c>
      <c r="S92" s="469"/>
      <c r="T92" s="448"/>
      <c r="U92" s="448"/>
      <c r="V92" s="448"/>
      <c r="W92" s="448"/>
      <c r="X92" s="448"/>
      <c r="Y92" s="448"/>
      <c r="Z92" s="448"/>
      <c r="AA92" s="448"/>
      <c r="AB92" s="448"/>
      <c r="AC92" s="448"/>
      <c r="AD92" s="448"/>
      <c r="AE92" s="399"/>
      <c r="AF92" s="816"/>
      <c r="AG92" s="817"/>
      <c r="AH92" s="448"/>
      <c r="AI92" s="448"/>
      <c r="AJ92" s="448"/>
      <c r="AK92" s="448"/>
      <c r="AL92" s="448"/>
      <c r="AM92" s="448"/>
      <c r="AN92" s="448"/>
      <c r="AO92" s="448"/>
      <c r="AP92" s="448"/>
      <c r="AQ92" s="448"/>
      <c r="AR92" s="448"/>
      <c r="AS92" s="448"/>
      <c r="AT92" s="448"/>
      <c r="AU92" s="448"/>
      <c r="AV92" s="448"/>
      <c r="AW92" s="448"/>
      <c r="AX92" s="448"/>
      <c r="AY92" s="448"/>
      <c r="AZ92" s="448"/>
      <c r="BA92" s="448"/>
      <c r="BB92" s="448"/>
      <c r="BC92" s="448"/>
      <c r="BD92" s="448"/>
      <c r="BE92" s="448"/>
      <c r="BF92" s="448"/>
      <c r="BG92" s="448"/>
      <c r="BH92" s="448"/>
      <c r="BI92" s="448"/>
      <c r="BJ92" s="448"/>
      <c r="BK92" s="399"/>
    </row>
    <row r="93" spans="1:63" ht="14.4" customHeight="1" thickBot="1" x14ac:dyDescent="0.3">
      <c r="A93" s="883"/>
      <c r="B93" s="448"/>
      <c r="C93" s="448"/>
      <c r="D93" s="448"/>
      <c r="E93" s="448"/>
      <c r="F93" s="448"/>
      <c r="G93" s="448"/>
      <c r="H93" s="448"/>
      <c r="I93" s="448"/>
      <c r="J93" s="448"/>
      <c r="K93" s="448"/>
      <c r="L93" s="448"/>
      <c r="M93" s="448"/>
      <c r="N93" s="448"/>
      <c r="O93" s="448"/>
      <c r="P93" s="422"/>
      <c r="Q93" s="393"/>
      <c r="R93" s="448"/>
      <c r="S93" s="469"/>
      <c r="T93" s="448"/>
      <c r="U93" s="448"/>
      <c r="V93" s="448"/>
      <c r="W93" s="448"/>
      <c r="X93" s="448"/>
      <c r="Y93" s="448"/>
      <c r="Z93" s="448"/>
      <c r="AA93" s="448"/>
      <c r="AB93" s="448"/>
      <c r="AC93" s="448"/>
      <c r="AD93" s="448"/>
      <c r="AE93" s="399"/>
      <c r="AF93" s="816"/>
      <c r="AG93" s="817"/>
      <c r="AH93" s="448"/>
      <c r="AI93" s="448"/>
      <c r="AJ93" s="448"/>
      <c r="AK93" s="448"/>
      <c r="AL93" s="448"/>
      <c r="AM93" s="448"/>
      <c r="AN93" s="448"/>
      <c r="AO93" s="448"/>
      <c r="AP93" s="448"/>
      <c r="AQ93" s="448"/>
      <c r="AR93" s="448"/>
      <c r="AS93" s="448"/>
      <c r="AT93" s="448"/>
      <c r="AU93" s="448"/>
      <c r="AV93" s="448"/>
      <c r="AW93" s="448"/>
      <c r="AX93" s="448"/>
      <c r="AY93" s="448"/>
      <c r="AZ93" s="448"/>
      <c r="BA93" s="448"/>
      <c r="BB93" s="448"/>
      <c r="BC93" s="448"/>
      <c r="BD93" s="448"/>
      <c r="BE93" s="448"/>
      <c r="BF93" s="448"/>
      <c r="BG93" s="448"/>
      <c r="BH93" s="448"/>
      <c r="BI93" s="448"/>
      <c r="BJ93" s="448"/>
      <c r="BK93" s="399"/>
    </row>
    <row r="94" spans="1:63" ht="14.4" customHeight="1" thickBot="1" x14ac:dyDescent="0.3">
      <c r="A94" s="883"/>
      <c r="B94" s="448"/>
      <c r="C94" s="448"/>
      <c r="D94" s="448"/>
      <c r="E94" s="448"/>
      <c r="F94" s="448"/>
      <c r="G94" s="448"/>
      <c r="H94" s="448"/>
      <c r="I94" s="448"/>
      <c r="J94" s="448"/>
      <c r="K94" s="448"/>
      <c r="L94" s="448"/>
      <c r="M94" s="448"/>
      <c r="N94" s="448"/>
      <c r="O94" s="448"/>
      <c r="P94" s="422"/>
      <c r="Q94" s="423" t="s">
        <v>700</v>
      </c>
      <c r="R94" s="448"/>
      <c r="S94" s="469"/>
      <c r="T94" s="448"/>
      <c r="U94" s="448"/>
      <c r="V94" s="448"/>
      <c r="W94" s="448"/>
      <c r="X94" s="448"/>
      <c r="Y94" s="448"/>
      <c r="Z94" s="448"/>
      <c r="AA94" s="448"/>
      <c r="AB94" s="448"/>
      <c r="AC94" s="448"/>
      <c r="AD94" s="448"/>
      <c r="AE94" s="399"/>
      <c r="AF94" s="816"/>
      <c r="AG94" s="817"/>
      <c r="AH94" s="876" t="s">
        <v>703</v>
      </c>
      <c r="AI94" s="876"/>
      <c r="AJ94" s="876"/>
      <c r="AK94" s="876"/>
      <c r="AL94" s="876"/>
      <c r="AM94" s="876"/>
      <c r="AN94" s="876"/>
      <c r="AO94" s="876"/>
      <c r="AP94" s="876"/>
      <c r="AQ94" s="876"/>
      <c r="AR94" s="876"/>
      <c r="AS94" s="876"/>
      <c r="AT94" s="876"/>
      <c r="AU94" s="876"/>
      <c r="AV94" s="876"/>
      <c r="AW94" s="876"/>
      <c r="AX94" s="876"/>
      <c r="AY94" s="876"/>
      <c r="AZ94" s="876"/>
      <c r="BA94" s="876"/>
      <c r="BB94" s="876"/>
      <c r="BC94" s="876"/>
      <c r="BD94" s="876"/>
      <c r="BE94" s="876"/>
      <c r="BF94" s="876"/>
      <c r="BG94" s="876"/>
      <c r="BH94" s="876"/>
      <c r="BI94" s="876"/>
      <c r="BJ94" s="876"/>
      <c r="BK94" s="877"/>
    </row>
    <row r="95" spans="1:63" ht="14.4" customHeight="1" x14ac:dyDescent="0.25">
      <c r="A95" s="883"/>
      <c r="B95" s="448"/>
      <c r="C95" s="448"/>
      <c r="D95" s="448"/>
      <c r="E95" s="448"/>
      <c r="F95" s="448"/>
      <c r="G95" s="448"/>
      <c r="H95" s="448"/>
      <c r="I95" s="448"/>
      <c r="J95" s="448"/>
      <c r="K95" s="448"/>
      <c r="L95" s="448"/>
      <c r="M95" s="448"/>
      <c r="N95" s="448"/>
      <c r="O95" s="448"/>
      <c r="P95" s="422"/>
      <c r="Q95" s="393"/>
      <c r="R95" s="448" t="s">
        <v>774</v>
      </c>
      <c r="S95" s="448"/>
      <c r="T95" s="448"/>
      <c r="U95" s="448"/>
      <c r="V95" s="448"/>
      <c r="W95" s="448"/>
      <c r="X95" s="448"/>
      <c r="Y95" s="448"/>
      <c r="Z95" s="448"/>
      <c r="AA95" s="448"/>
      <c r="AB95" s="448"/>
      <c r="AC95" s="448"/>
      <c r="AD95" s="448"/>
      <c r="AE95" s="399"/>
      <c r="AF95" s="818"/>
      <c r="AG95" s="819"/>
      <c r="AH95" s="448"/>
      <c r="AI95" s="448"/>
      <c r="AJ95" s="448"/>
      <c r="AK95" s="448"/>
      <c r="AL95" s="448"/>
      <c r="AM95" s="448"/>
      <c r="AN95" s="448"/>
      <c r="AO95" s="448"/>
      <c r="AP95" s="448"/>
      <c r="AQ95" s="448"/>
      <c r="AR95" s="448"/>
      <c r="AS95" s="448"/>
      <c r="AT95" s="448"/>
      <c r="AU95" s="448"/>
      <c r="AV95" s="448"/>
      <c r="AW95" s="448"/>
      <c r="AX95" s="448"/>
      <c r="AY95" s="448"/>
      <c r="AZ95" s="448"/>
      <c r="BA95" s="448"/>
      <c r="BB95" s="448"/>
      <c r="BC95" s="448"/>
      <c r="BD95" s="448"/>
      <c r="BE95" s="448"/>
      <c r="BF95" s="448"/>
      <c r="BG95" s="448"/>
      <c r="BH95" s="448"/>
      <c r="BI95" s="448"/>
      <c r="BJ95" s="448"/>
      <c r="BK95" s="399"/>
    </row>
    <row r="96" spans="1:63" ht="14.4" customHeight="1" x14ac:dyDescent="0.25">
      <c r="A96" s="883"/>
      <c r="B96" s="448"/>
      <c r="C96" s="448"/>
      <c r="D96" s="448"/>
      <c r="E96" s="448"/>
      <c r="F96" s="448"/>
      <c r="G96" s="448"/>
      <c r="H96" s="448"/>
      <c r="I96" s="448"/>
      <c r="J96" s="448"/>
      <c r="K96" s="448"/>
      <c r="L96" s="448"/>
      <c r="M96" s="448"/>
      <c r="N96" s="448"/>
      <c r="O96" s="448"/>
      <c r="P96" s="422"/>
      <c r="Q96" s="393"/>
      <c r="R96" s="448" t="s">
        <v>775</v>
      </c>
      <c r="S96" s="448"/>
      <c r="T96" s="448"/>
      <c r="U96" s="448"/>
      <c r="V96" s="448"/>
      <c r="W96" s="448"/>
      <c r="X96" s="448"/>
      <c r="Y96" s="448"/>
      <c r="Z96" s="448"/>
      <c r="AA96" s="448"/>
      <c r="AB96" s="448"/>
      <c r="AC96" s="448"/>
      <c r="AD96" s="448"/>
      <c r="AE96" s="399"/>
      <c r="AF96" s="845" t="s">
        <v>705</v>
      </c>
      <c r="AG96" s="846"/>
      <c r="AH96" s="448"/>
      <c r="AI96" s="448"/>
      <c r="AJ96" s="448"/>
      <c r="AK96" s="448"/>
      <c r="AL96" s="448"/>
      <c r="AM96" s="448"/>
      <c r="AN96" s="448"/>
      <c r="AO96" s="448"/>
      <c r="AP96" s="448"/>
      <c r="AQ96" s="448"/>
      <c r="AR96" s="448"/>
      <c r="AS96" s="448"/>
      <c r="AT96" s="448"/>
      <c r="AU96" s="448"/>
      <c r="AV96" s="448"/>
      <c r="AW96" s="448"/>
      <c r="AX96" s="448"/>
      <c r="AY96" s="448"/>
      <c r="AZ96" s="448"/>
      <c r="BA96" s="448"/>
      <c r="BB96" s="448"/>
      <c r="BC96" s="448"/>
      <c r="BD96" s="448"/>
      <c r="BE96" s="448"/>
      <c r="BF96" s="448"/>
      <c r="BG96" s="448"/>
      <c r="BH96" s="448"/>
      <c r="BI96" s="448"/>
      <c r="BJ96" s="448"/>
      <c r="BK96" s="399"/>
    </row>
    <row r="97" spans="1:63" ht="14.4" customHeight="1" x14ac:dyDescent="0.25">
      <c r="A97" s="883"/>
      <c r="B97" s="448"/>
      <c r="C97" s="448"/>
      <c r="D97" s="448"/>
      <c r="E97" s="448"/>
      <c r="F97" s="448"/>
      <c r="G97" s="448"/>
      <c r="H97" s="448"/>
      <c r="I97" s="448"/>
      <c r="J97" s="448"/>
      <c r="K97" s="448"/>
      <c r="L97" s="448"/>
      <c r="M97" s="448"/>
      <c r="N97" s="448"/>
      <c r="O97" s="448"/>
      <c r="P97" s="422"/>
      <c r="Q97" s="423"/>
      <c r="R97" s="448" t="s">
        <v>776</v>
      </c>
      <c r="S97" s="448"/>
      <c r="T97" s="448"/>
      <c r="U97" s="448"/>
      <c r="V97" s="448"/>
      <c r="W97" s="448"/>
      <c r="X97" s="448"/>
      <c r="Y97" s="448"/>
      <c r="Z97" s="448"/>
      <c r="AA97" s="448"/>
      <c r="AB97" s="448"/>
      <c r="AC97" s="448"/>
      <c r="AD97" s="448"/>
      <c r="AE97" s="399"/>
      <c r="AF97" s="816"/>
      <c r="AG97" s="817"/>
      <c r="AH97" s="448"/>
      <c r="AI97" s="448"/>
      <c r="AJ97" s="448"/>
      <c r="AK97" s="448"/>
      <c r="AL97" s="448"/>
      <c r="AM97" s="448"/>
      <c r="AN97" s="448"/>
      <c r="AO97" s="448"/>
      <c r="AP97" s="448"/>
      <c r="AQ97" s="448"/>
      <c r="AR97" s="448"/>
      <c r="AS97" s="448"/>
      <c r="AT97" s="448"/>
      <c r="AU97" s="448"/>
      <c r="AV97" s="448"/>
      <c r="AW97" s="448"/>
      <c r="AX97" s="448"/>
      <c r="AY97" s="448"/>
      <c r="AZ97" s="448"/>
      <c r="BA97" s="448"/>
      <c r="BB97" s="448"/>
      <c r="BC97" s="448"/>
      <c r="BD97" s="448"/>
      <c r="BE97" s="448"/>
      <c r="BF97" s="448"/>
      <c r="BG97" s="448"/>
      <c r="BH97" s="448"/>
      <c r="BI97" s="448"/>
      <c r="BJ97" s="448"/>
      <c r="BK97" s="399"/>
    </row>
    <row r="98" spans="1:63" ht="14.4" customHeight="1" thickBot="1" x14ac:dyDescent="0.3">
      <c r="A98" s="883"/>
      <c r="B98" s="448"/>
      <c r="C98" s="448"/>
      <c r="D98" s="448"/>
      <c r="E98" s="448"/>
      <c r="F98" s="448"/>
      <c r="G98" s="448"/>
      <c r="H98" s="448"/>
      <c r="I98" s="448"/>
      <c r="J98" s="448"/>
      <c r="K98" s="448"/>
      <c r="L98" s="448"/>
      <c r="M98" s="448"/>
      <c r="N98" s="448"/>
      <c r="O98" s="448"/>
      <c r="P98" s="422"/>
      <c r="Q98" s="448"/>
      <c r="R98" s="385" t="s">
        <v>794</v>
      </c>
      <c r="S98" s="448"/>
      <c r="T98" s="448"/>
      <c r="U98" s="448"/>
      <c r="V98" s="448"/>
      <c r="W98" s="448"/>
      <c r="X98" s="448"/>
      <c r="Y98" s="448"/>
      <c r="Z98" s="448"/>
      <c r="AA98" s="448"/>
      <c r="AB98" s="448"/>
      <c r="AC98" s="448"/>
      <c r="AD98" s="448"/>
      <c r="AE98" s="399"/>
      <c r="AF98" s="816"/>
      <c r="AG98" s="817"/>
      <c r="AH98" s="448"/>
      <c r="AI98" s="448"/>
      <c r="AJ98" s="448"/>
      <c r="AK98" s="448"/>
      <c r="AL98" s="448"/>
      <c r="AM98" s="448"/>
      <c r="AN98" s="448"/>
      <c r="AO98" s="448"/>
      <c r="AP98" s="448"/>
      <c r="AQ98" s="448"/>
      <c r="AR98" s="448"/>
      <c r="AS98" s="448"/>
      <c r="AT98" s="448"/>
      <c r="AU98" s="448"/>
      <c r="AV98" s="448"/>
      <c r="AW98" s="448"/>
      <c r="AX98" s="448"/>
      <c r="AY98" s="448"/>
      <c r="AZ98" s="448"/>
      <c r="BA98" s="448"/>
      <c r="BB98" s="448"/>
      <c r="BC98" s="448"/>
      <c r="BD98" s="448"/>
      <c r="BE98" s="448"/>
      <c r="BF98" s="448"/>
      <c r="BG98" s="448"/>
      <c r="BH98" s="448"/>
      <c r="BI98" s="448"/>
      <c r="BJ98" s="448"/>
      <c r="BK98" s="399"/>
    </row>
    <row r="99" spans="1:63" ht="14.4" customHeight="1" thickBot="1" x14ac:dyDescent="0.3">
      <c r="A99" s="883"/>
      <c r="B99" s="448"/>
      <c r="C99" s="448"/>
      <c r="D99" s="448"/>
      <c r="E99" s="448"/>
      <c r="F99" s="448"/>
      <c r="G99" s="448"/>
      <c r="H99" s="448"/>
      <c r="I99" s="448"/>
      <c r="J99" s="448"/>
      <c r="K99" s="448"/>
      <c r="L99" s="448"/>
      <c r="M99" s="448"/>
      <c r="N99" s="448"/>
      <c r="O99" s="448"/>
      <c r="P99" s="422"/>
      <c r="Q99" s="423"/>
      <c r="R99" s="448" t="s">
        <v>777</v>
      </c>
      <c r="S99" s="469"/>
      <c r="T99" s="448"/>
      <c r="U99" s="448"/>
      <c r="V99" s="448"/>
      <c r="W99" s="448"/>
      <c r="X99" s="448"/>
      <c r="Y99" s="448"/>
      <c r="Z99" s="448"/>
      <c r="AA99" s="448"/>
      <c r="AB99" s="448"/>
      <c r="AC99" s="448"/>
      <c r="AD99" s="448"/>
      <c r="AE99" s="399"/>
      <c r="AF99" s="816"/>
      <c r="AG99" s="817"/>
      <c r="AH99" s="821" t="s">
        <v>666</v>
      </c>
      <c r="AI99" s="821"/>
      <c r="AJ99" s="821"/>
      <c r="AK99" s="821"/>
      <c r="AL99" s="821"/>
      <c r="AM99" s="821"/>
      <c r="AN99" s="821"/>
      <c r="AO99" s="821"/>
      <c r="AP99" s="821"/>
      <c r="AQ99" s="821"/>
      <c r="AR99" s="821"/>
      <c r="AS99" s="821"/>
      <c r="AT99" s="821"/>
      <c r="AU99" s="822"/>
      <c r="AV99" s="847" t="s">
        <v>667</v>
      </c>
      <c r="AW99" s="847"/>
      <c r="AX99" s="847"/>
      <c r="AY99" s="847"/>
      <c r="AZ99" s="847"/>
      <c r="BA99" s="847"/>
      <c r="BB99" s="847"/>
      <c r="BC99" s="847"/>
      <c r="BD99" s="848"/>
      <c r="BE99" s="849" t="s">
        <v>666</v>
      </c>
      <c r="BF99" s="850"/>
      <c r="BG99" s="850"/>
      <c r="BH99" s="850"/>
      <c r="BI99" s="850"/>
      <c r="BJ99" s="850"/>
      <c r="BK99" s="851"/>
    </row>
    <row r="100" spans="1:63" ht="14.4" customHeight="1" x14ac:dyDescent="0.25">
      <c r="A100" s="883"/>
      <c r="B100" s="448"/>
      <c r="C100" s="448"/>
      <c r="D100" s="448"/>
      <c r="E100" s="448"/>
      <c r="F100" s="448"/>
      <c r="G100" s="448"/>
      <c r="H100" s="448"/>
      <c r="I100" s="448"/>
      <c r="J100" s="448"/>
      <c r="K100" s="448"/>
      <c r="L100" s="448"/>
      <c r="M100" s="448"/>
      <c r="N100" s="448"/>
      <c r="O100" s="448"/>
      <c r="P100" s="422"/>
      <c r="Q100" s="393"/>
      <c r="R100" s="448"/>
      <c r="S100" s="448"/>
      <c r="T100" s="448"/>
      <c r="U100" s="448"/>
      <c r="V100" s="448"/>
      <c r="W100" s="449"/>
      <c r="X100" s="449"/>
      <c r="Y100" s="449"/>
      <c r="Z100" s="449"/>
      <c r="AA100" s="448"/>
      <c r="AB100" s="448"/>
      <c r="AC100" s="448"/>
      <c r="AD100" s="448"/>
      <c r="AE100" s="399"/>
      <c r="AF100" s="818"/>
      <c r="AG100" s="819"/>
      <c r="AH100" s="448"/>
      <c r="AI100" s="448"/>
      <c r="AJ100" s="448"/>
      <c r="AK100" s="448"/>
      <c r="AL100" s="448"/>
      <c r="AM100" s="448"/>
      <c r="AN100" s="448"/>
      <c r="AO100" s="448"/>
      <c r="AP100" s="448"/>
      <c r="AQ100" s="448"/>
      <c r="AR100" s="448"/>
      <c r="AS100" s="448"/>
      <c r="AT100" s="448"/>
      <c r="AU100" s="448"/>
      <c r="AV100" s="448"/>
      <c r="AW100" s="448"/>
      <c r="AX100" s="448"/>
      <c r="AY100" s="448"/>
      <c r="AZ100" s="448"/>
      <c r="BA100" s="448"/>
      <c r="BB100" s="448"/>
      <c r="BC100" s="448"/>
      <c r="BD100" s="448"/>
      <c r="BE100" s="448"/>
      <c r="BF100" s="448"/>
      <c r="BG100" s="448"/>
      <c r="BH100" s="448"/>
      <c r="BI100" s="448"/>
      <c r="BJ100" s="448"/>
      <c r="BK100" s="399"/>
    </row>
    <row r="101" spans="1:63" ht="14.4" customHeight="1" x14ac:dyDescent="0.25">
      <c r="A101" s="883"/>
      <c r="B101" s="449"/>
      <c r="C101" s="449"/>
      <c r="D101" s="449"/>
      <c r="E101" s="449"/>
      <c r="F101" s="449"/>
      <c r="G101" s="449"/>
      <c r="H101" s="449"/>
      <c r="I101" s="449"/>
      <c r="J101" s="449"/>
      <c r="K101" s="449"/>
      <c r="L101" s="449"/>
      <c r="M101" s="449"/>
      <c r="N101" s="449"/>
      <c r="O101" s="449"/>
      <c r="P101" s="422"/>
      <c r="Q101" s="448"/>
      <c r="R101" s="448"/>
      <c r="S101" s="448"/>
      <c r="T101" s="448"/>
      <c r="U101" s="448"/>
      <c r="V101" s="448"/>
      <c r="W101" s="448"/>
      <c r="X101" s="448"/>
      <c r="Y101" s="448"/>
      <c r="Z101" s="448"/>
      <c r="AA101" s="448"/>
      <c r="AB101" s="448"/>
      <c r="AC101" s="448"/>
      <c r="AD101" s="448"/>
      <c r="AE101" s="399"/>
      <c r="AF101" s="816" t="s">
        <v>22</v>
      </c>
      <c r="AG101" s="817"/>
      <c r="AH101" s="448"/>
      <c r="AI101" s="448"/>
      <c r="AJ101" s="448"/>
      <c r="AK101" s="448"/>
      <c r="AL101" s="448"/>
      <c r="AM101" s="448"/>
      <c r="AN101" s="448"/>
      <c r="AO101" s="448"/>
      <c r="AP101" s="448"/>
      <c r="AQ101" s="448"/>
      <c r="AR101" s="448"/>
      <c r="AS101" s="448"/>
      <c r="AT101" s="448"/>
      <c r="AU101" s="448"/>
      <c r="AV101" s="448"/>
      <c r="AW101" s="448"/>
      <c r="AX101" s="448"/>
      <c r="AY101" s="448"/>
      <c r="AZ101" s="448"/>
      <c r="BA101" s="448"/>
      <c r="BB101" s="448"/>
      <c r="BC101" s="448"/>
      <c r="BD101" s="448"/>
      <c r="BE101" s="448"/>
      <c r="BF101" s="448"/>
      <c r="BG101" s="448"/>
      <c r="BH101" s="448"/>
      <c r="BI101" s="448"/>
      <c r="BJ101" s="448"/>
      <c r="BK101" s="399"/>
    </row>
    <row r="102" spans="1:63" ht="14.4" customHeight="1" x14ac:dyDescent="0.25">
      <c r="A102" s="883"/>
      <c r="B102" s="412"/>
      <c r="C102" s="412"/>
      <c r="D102" s="412"/>
      <c r="E102" s="412"/>
      <c r="F102" s="412"/>
      <c r="G102" s="412"/>
      <c r="H102" s="412"/>
      <c r="I102" s="412"/>
      <c r="J102" s="412"/>
      <c r="K102" s="412"/>
      <c r="L102" s="412"/>
      <c r="M102" s="412"/>
      <c r="N102" s="412"/>
      <c r="O102" s="412"/>
      <c r="P102" s="417"/>
      <c r="Q102" s="413"/>
      <c r="R102" s="412"/>
      <c r="S102" s="412"/>
      <c r="T102" s="412"/>
      <c r="U102" s="412"/>
      <c r="V102" s="412"/>
      <c r="W102" s="412"/>
      <c r="X102" s="412"/>
      <c r="Y102" s="412"/>
      <c r="Z102" s="412"/>
      <c r="AA102" s="412"/>
      <c r="AB102" s="412"/>
      <c r="AC102" s="412"/>
      <c r="AD102" s="412"/>
      <c r="AE102" s="414"/>
      <c r="AF102" s="816"/>
      <c r="AG102" s="817"/>
      <c r="AH102" s="448"/>
      <c r="AI102" s="448"/>
      <c r="AJ102" s="448"/>
      <c r="AK102" s="448"/>
      <c r="AL102" s="448"/>
      <c r="AM102" s="448"/>
      <c r="AN102" s="448"/>
      <c r="AO102" s="448"/>
      <c r="AP102" s="448"/>
      <c r="AQ102" s="448"/>
      <c r="AR102" s="448"/>
      <c r="AS102" s="448"/>
      <c r="AT102" s="448"/>
      <c r="AU102" s="448"/>
      <c r="AV102" s="448"/>
      <c r="AW102" s="448"/>
      <c r="AX102" s="448"/>
      <c r="AY102" s="448"/>
      <c r="AZ102" s="448"/>
      <c r="BA102" s="448"/>
      <c r="BB102" s="448"/>
      <c r="BC102" s="448"/>
      <c r="BD102" s="448"/>
      <c r="BE102" s="448"/>
      <c r="BF102" s="448"/>
      <c r="BG102" s="448"/>
      <c r="BH102" s="448"/>
      <c r="BI102" s="448"/>
      <c r="BJ102" s="448"/>
      <c r="BK102" s="399"/>
    </row>
    <row r="103" spans="1:63" ht="14.4" customHeight="1" thickBot="1" x14ac:dyDescent="0.3">
      <c r="A103" s="883"/>
      <c r="B103" s="856" t="s">
        <v>90</v>
      </c>
      <c r="C103" s="856"/>
      <c r="D103" s="790"/>
      <c r="E103" s="857" t="s">
        <v>704</v>
      </c>
      <c r="F103" s="858"/>
      <c r="G103" s="858"/>
      <c r="H103" s="858"/>
      <c r="I103" s="858"/>
      <c r="J103" s="858"/>
      <c r="K103" s="858"/>
      <c r="L103" s="858"/>
      <c r="M103" s="858"/>
      <c r="N103" s="858"/>
      <c r="O103" s="858"/>
      <c r="P103" s="859"/>
      <c r="Q103" s="860" t="s">
        <v>82</v>
      </c>
      <c r="R103" s="861"/>
      <c r="S103" s="861"/>
      <c r="T103" s="861"/>
      <c r="U103" s="861"/>
      <c r="V103" s="861"/>
      <c r="W103" s="861"/>
      <c r="X103" s="861"/>
      <c r="Y103" s="861"/>
      <c r="Z103" s="861"/>
      <c r="AA103" s="861"/>
      <c r="AB103" s="861"/>
      <c r="AC103" s="861"/>
      <c r="AD103" s="861"/>
      <c r="AE103" s="862"/>
      <c r="AF103" s="816"/>
      <c r="AG103" s="817"/>
      <c r="AH103" s="448"/>
      <c r="AI103" s="448"/>
      <c r="AJ103" s="448"/>
      <c r="AK103" s="448"/>
      <c r="AL103" s="448"/>
      <c r="AM103" s="448"/>
      <c r="AN103" s="448"/>
      <c r="AO103" s="448"/>
      <c r="AP103" s="448"/>
      <c r="AQ103" s="448"/>
      <c r="AR103" s="448"/>
      <c r="AS103" s="448"/>
      <c r="AT103" s="448"/>
      <c r="AU103" s="448"/>
      <c r="AV103" s="448"/>
      <c r="AW103" s="448"/>
      <c r="AX103" s="448"/>
      <c r="AY103" s="448"/>
      <c r="AZ103" s="448"/>
      <c r="BA103" s="448"/>
      <c r="BB103" s="448"/>
      <c r="BC103" s="448"/>
      <c r="BD103" s="448"/>
      <c r="BE103" s="448"/>
      <c r="BF103" s="448"/>
      <c r="BG103" s="448"/>
      <c r="BH103" s="448"/>
      <c r="BI103" s="448"/>
      <c r="BJ103" s="448"/>
      <c r="BK103" s="399"/>
    </row>
    <row r="104" spans="1:63" ht="14.4" customHeight="1" thickBot="1" x14ac:dyDescent="0.3">
      <c r="A104" s="883"/>
      <c r="B104" s="418"/>
      <c r="C104" s="418"/>
      <c r="D104" s="418"/>
      <c r="E104" s="418"/>
      <c r="F104" s="418"/>
      <c r="G104" s="418"/>
      <c r="H104" s="418"/>
      <c r="I104" s="418"/>
      <c r="J104" s="418"/>
      <c r="K104" s="418"/>
      <c r="L104" s="418"/>
      <c r="M104" s="418"/>
      <c r="N104" s="418"/>
      <c r="O104" s="418"/>
      <c r="P104" s="415"/>
      <c r="Q104" s="421"/>
      <c r="R104" s="418"/>
      <c r="S104" s="418"/>
      <c r="T104" s="418"/>
      <c r="U104" s="418"/>
      <c r="V104" s="418"/>
      <c r="W104" s="418"/>
      <c r="X104" s="418"/>
      <c r="Y104" s="418"/>
      <c r="Z104" s="418"/>
      <c r="AA104" s="418"/>
      <c r="AB104" s="418"/>
      <c r="AC104" s="418"/>
      <c r="AD104" s="418"/>
      <c r="AE104" s="416"/>
      <c r="AF104" s="816"/>
      <c r="AG104" s="817"/>
      <c r="AH104" s="850" t="s">
        <v>87</v>
      </c>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c r="BC104" s="850"/>
      <c r="BD104" s="850"/>
      <c r="BE104" s="850"/>
      <c r="BF104" s="850"/>
      <c r="BG104" s="850"/>
      <c r="BH104" s="850"/>
      <c r="BI104" s="850"/>
      <c r="BJ104" s="850"/>
      <c r="BK104" s="851"/>
    </row>
    <row r="105" spans="1:63" ht="14.4" customHeight="1" x14ac:dyDescent="0.25">
      <c r="A105" s="883"/>
      <c r="B105" s="448"/>
      <c r="C105" s="448"/>
      <c r="D105" s="448"/>
      <c r="E105" s="448"/>
      <c r="F105" s="448"/>
      <c r="G105" s="448"/>
      <c r="H105" s="448"/>
      <c r="I105" s="448"/>
      <c r="J105" s="448"/>
      <c r="K105" s="448"/>
      <c r="L105" s="448"/>
      <c r="M105" s="448"/>
      <c r="N105" s="448"/>
      <c r="O105" s="448"/>
      <c r="P105" s="394"/>
      <c r="Q105" s="423" t="s">
        <v>88</v>
      </c>
      <c r="R105" s="448"/>
      <c r="S105" s="448"/>
      <c r="T105" s="448"/>
      <c r="U105" s="448"/>
      <c r="V105" s="448"/>
      <c r="W105" s="448"/>
      <c r="X105" s="448"/>
      <c r="Y105" s="448"/>
      <c r="Z105" s="448"/>
      <c r="AA105" s="448"/>
      <c r="AB105" s="448"/>
      <c r="AC105" s="448"/>
      <c r="AD105" s="448"/>
      <c r="AE105" s="399"/>
      <c r="AF105" s="818"/>
      <c r="AG105" s="819"/>
      <c r="AH105" s="448"/>
      <c r="AI105" s="448"/>
      <c r="AJ105" s="448"/>
      <c r="AK105" s="448"/>
      <c r="AL105" s="448"/>
      <c r="AM105" s="448"/>
      <c r="AN105" s="448"/>
      <c r="AO105" s="448"/>
      <c r="AP105" s="448"/>
      <c r="AQ105" s="448"/>
      <c r="AR105" s="448"/>
      <c r="AS105" s="448"/>
      <c r="AT105" s="448"/>
      <c r="AU105" s="448"/>
      <c r="AV105" s="448"/>
      <c r="AW105" s="448"/>
      <c r="AX105" s="448"/>
      <c r="AY105" s="448"/>
      <c r="AZ105" s="448"/>
      <c r="BA105" s="448"/>
      <c r="BB105" s="448"/>
      <c r="BC105" s="448"/>
      <c r="BD105" s="448"/>
      <c r="BE105" s="448"/>
      <c r="BF105" s="448"/>
      <c r="BG105" s="448"/>
      <c r="BH105" s="448"/>
      <c r="BI105" s="448"/>
      <c r="BJ105" s="448"/>
      <c r="BK105" s="399"/>
    </row>
    <row r="106" spans="1:63" ht="14.4" customHeight="1" thickBot="1" x14ac:dyDescent="0.3">
      <c r="A106" s="883"/>
      <c r="B106" s="448"/>
      <c r="C106" s="448"/>
      <c r="D106" s="448"/>
      <c r="E106" s="448"/>
      <c r="F106" s="448"/>
      <c r="G106" s="448"/>
      <c r="H106" s="448"/>
      <c r="I106" s="448"/>
      <c r="J106" s="448"/>
      <c r="K106" s="448"/>
      <c r="L106" s="448"/>
      <c r="M106" s="448"/>
      <c r="N106" s="448"/>
      <c r="O106" s="448"/>
      <c r="P106" s="394"/>
      <c r="Q106" s="393"/>
      <c r="R106" s="448" t="s">
        <v>87</v>
      </c>
      <c r="S106" s="448"/>
      <c r="T106" s="448"/>
      <c r="U106" s="448"/>
      <c r="V106" s="448"/>
      <c r="W106" s="448"/>
      <c r="X106" s="448"/>
      <c r="Y106" s="448"/>
      <c r="Z106" s="448"/>
      <c r="AA106" s="448"/>
      <c r="AB106" s="448"/>
      <c r="AC106" s="448"/>
      <c r="AD106" s="448"/>
      <c r="AE106" s="399"/>
      <c r="AF106" s="816" t="s">
        <v>668</v>
      </c>
      <c r="AG106" s="817"/>
      <c r="AH106" s="448"/>
      <c r="AI106" s="448"/>
      <c r="AJ106" s="448"/>
      <c r="AK106" s="448"/>
      <c r="AL106" s="448"/>
      <c r="AM106" s="448"/>
      <c r="AN106" s="448"/>
      <c r="AO106" s="448"/>
      <c r="AP106" s="448"/>
      <c r="AQ106" s="448"/>
      <c r="AR106" s="448"/>
      <c r="AS106" s="448"/>
      <c r="AT106" s="448"/>
      <c r="AU106" s="448"/>
      <c r="AV106" s="448"/>
      <c r="AW106" s="448"/>
      <c r="AX106" s="448"/>
      <c r="AY106" s="448"/>
      <c r="AZ106" s="448"/>
      <c r="BA106" s="448"/>
      <c r="BB106" s="448"/>
      <c r="BC106" s="448"/>
      <c r="BD106" s="448"/>
      <c r="BE106" s="448"/>
      <c r="BF106" s="448"/>
      <c r="BG106" s="448"/>
      <c r="BH106" s="448"/>
      <c r="BI106" s="448"/>
      <c r="BJ106" s="448"/>
      <c r="BK106" s="399"/>
    </row>
    <row r="107" spans="1:63" ht="14.4" customHeight="1" thickBot="1" x14ac:dyDescent="0.3">
      <c r="A107" s="883"/>
      <c r="B107" s="448"/>
      <c r="C107" s="448"/>
      <c r="D107" s="448"/>
      <c r="E107" s="448"/>
      <c r="F107" s="448"/>
      <c r="G107" s="448"/>
      <c r="H107" s="448"/>
      <c r="I107" s="448"/>
      <c r="J107" s="448"/>
      <c r="K107" s="448"/>
      <c r="L107" s="448"/>
      <c r="M107" s="448"/>
      <c r="N107" s="448"/>
      <c r="O107" s="448"/>
      <c r="P107" s="422"/>
      <c r="Q107" s="393"/>
      <c r="R107" s="448" t="s">
        <v>86</v>
      </c>
      <c r="S107" s="448"/>
      <c r="T107" s="448"/>
      <c r="U107" s="448"/>
      <c r="V107" s="448"/>
      <c r="W107" s="448"/>
      <c r="X107" s="448"/>
      <c r="Y107" s="448"/>
      <c r="Z107" s="448"/>
      <c r="AA107" s="448"/>
      <c r="AB107" s="448"/>
      <c r="AC107" s="448"/>
      <c r="AD107" s="448"/>
      <c r="AE107" s="399"/>
      <c r="AF107" s="816"/>
      <c r="AG107" s="817"/>
      <c r="AH107" s="448"/>
      <c r="AI107" s="448"/>
      <c r="AJ107" s="448"/>
      <c r="AK107" s="448"/>
      <c r="AL107" s="448"/>
      <c r="AM107" s="448"/>
      <c r="AN107" s="448"/>
      <c r="AO107" s="448"/>
      <c r="AP107" s="448"/>
      <c r="AQ107" s="795" t="s">
        <v>694</v>
      </c>
      <c r="AR107" s="796"/>
      <c r="AS107" s="796"/>
      <c r="AT107" s="796"/>
      <c r="AU107" s="797"/>
      <c r="AV107" s="448"/>
      <c r="AW107" s="448"/>
      <c r="AX107" s="448"/>
      <c r="AY107" s="448"/>
      <c r="AZ107" s="448"/>
      <c r="BA107" s="448"/>
      <c r="BB107" s="448"/>
      <c r="BC107" s="448"/>
      <c r="BD107" s="448"/>
      <c r="BE107" s="448"/>
      <c r="BF107" s="448"/>
      <c r="BG107" s="448"/>
      <c r="BH107" s="448"/>
      <c r="BI107" s="448"/>
      <c r="BJ107" s="448"/>
      <c r="BK107" s="399"/>
    </row>
    <row r="108" spans="1:63" ht="14.4" customHeight="1" thickBot="1" x14ac:dyDescent="0.3">
      <c r="A108" s="883"/>
      <c r="B108" s="448"/>
      <c r="C108" s="448"/>
      <c r="D108" s="448"/>
      <c r="E108" s="448"/>
      <c r="F108" s="448"/>
      <c r="G108" s="448"/>
      <c r="H108" s="448"/>
      <c r="I108" s="448"/>
      <c r="J108" s="448"/>
      <c r="K108" s="448"/>
      <c r="L108" s="448"/>
      <c r="M108" s="448"/>
      <c r="N108" s="448"/>
      <c r="O108" s="448"/>
      <c r="P108" s="394"/>
      <c r="Q108" s="393"/>
      <c r="R108" s="448"/>
      <c r="S108" s="448"/>
      <c r="T108" s="448"/>
      <c r="U108" s="448"/>
      <c r="V108" s="448"/>
      <c r="W108" s="448"/>
      <c r="X108" s="448"/>
      <c r="Y108" s="448"/>
      <c r="Z108" s="448"/>
      <c r="AA108" s="448"/>
      <c r="AB108" s="448"/>
      <c r="AC108" s="448"/>
      <c r="AD108" s="448"/>
      <c r="AE108" s="399"/>
      <c r="AF108" s="816"/>
      <c r="AG108" s="817"/>
      <c r="AH108" s="448"/>
      <c r="AI108" s="448"/>
      <c r="AJ108" s="448"/>
      <c r="AK108" s="448"/>
      <c r="AL108" s="448"/>
      <c r="AM108" s="448"/>
      <c r="AN108" s="448"/>
      <c r="AO108" s="448"/>
      <c r="AP108" s="448"/>
      <c r="AQ108" s="448"/>
      <c r="AR108" s="448"/>
      <c r="AS108" s="448"/>
      <c r="AT108" s="448"/>
      <c r="AU108" s="448"/>
      <c r="AV108" s="448"/>
      <c r="AW108" s="448"/>
      <c r="AX108" s="448"/>
      <c r="AY108" s="448"/>
      <c r="AZ108" s="448"/>
      <c r="BA108" s="448"/>
      <c r="BB108" s="448"/>
      <c r="BC108" s="448"/>
      <c r="BD108" s="448"/>
      <c r="BE108" s="448"/>
      <c r="BF108" s="448"/>
      <c r="BG108" s="448"/>
      <c r="BH108" s="448"/>
      <c r="BI108" s="448"/>
      <c r="BJ108" s="448"/>
      <c r="BK108" s="399"/>
    </row>
    <row r="109" spans="1:63" ht="14.4" customHeight="1" thickBot="1" x14ac:dyDescent="0.3">
      <c r="A109" s="883"/>
      <c r="B109" s="448"/>
      <c r="C109" s="448"/>
      <c r="D109" s="448"/>
      <c r="E109" s="448"/>
      <c r="F109" s="448"/>
      <c r="G109" s="448"/>
      <c r="H109" s="448"/>
      <c r="I109" s="448"/>
      <c r="J109" s="448"/>
      <c r="K109" s="448"/>
      <c r="L109" s="448"/>
      <c r="M109" s="448"/>
      <c r="N109" s="448"/>
      <c r="O109" s="448"/>
      <c r="P109" s="394"/>
      <c r="Q109" s="393" t="s">
        <v>789</v>
      </c>
      <c r="R109" s="448"/>
      <c r="S109" s="448"/>
      <c r="T109" s="448"/>
      <c r="U109" s="448"/>
      <c r="V109" s="448"/>
      <c r="W109" s="448"/>
      <c r="X109" s="448"/>
      <c r="Y109" s="448"/>
      <c r="Z109" s="448"/>
      <c r="AA109" s="448"/>
      <c r="AB109" s="448"/>
      <c r="AC109" s="448"/>
      <c r="AD109" s="448"/>
      <c r="AE109" s="399"/>
      <c r="AF109" s="816"/>
      <c r="AG109" s="817"/>
      <c r="AH109" s="448"/>
      <c r="AI109" s="448"/>
      <c r="AJ109" s="448"/>
      <c r="AK109" s="448"/>
      <c r="AL109" s="448"/>
      <c r="AM109" s="448"/>
      <c r="AN109" s="448"/>
      <c r="AO109" s="448"/>
      <c r="AP109" s="448"/>
      <c r="AQ109" s="795" t="s">
        <v>695</v>
      </c>
      <c r="AR109" s="796"/>
      <c r="AS109" s="796"/>
      <c r="AT109" s="796"/>
      <c r="AU109" s="797"/>
      <c r="AV109" s="448"/>
      <c r="AW109" s="448"/>
      <c r="AX109" s="448"/>
      <c r="AY109" s="448"/>
      <c r="AZ109" s="448"/>
      <c r="BA109" s="448"/>
      <c r="BB109" s="448"/>
      <c r="BC109" s="448"/>
      <c r="BD109" s="448"/>
      <c r="BE109" s="448"/>
      <c r="BF109" s="448"/>
      <c r="BG109" s="436"/>
      <c r="BH109" s="436"/>
      <c r="BI109" s="436"/>
      <c r="BJ109" s="436"/>
      <c r="BK109" s="458"/>
    </row>
    <row r="110" spans="1:63" ht="14.4" customHeight="1" thickBot="1" x14ac:dyDescent="0.3">
      <c r="A110" s="883"/>
      <c r="B110" s="448"/>
      <c r="C110" s="448"/>
      <c r="D110" s="448"/>
      <c r="E110" s="448"/>
      <c r="F110" s="448"/>
      <c r="G110" s="448"/>
      <c r="H110" s="448"/>
      <c r="I110" s="448"/>
      <c r="J110" s="448"/>
      <c r="K110" s="448"/>
      <c r="L110" s="448"/>
      <c r="M110" s="448"/>
      <c r="N110" s="448"/>
      <c r="O110" s="448"/>
      <c r="P110" s="394"/>
      <c r="Q110" s="393"/>
      <c r="R110" s="448"/>
      <c r="S110" s="448"/>
      <c r="T110" s="448"/>
      <c r="U110" s="448"/>
      <c r="V110" s="448"/>
      <c r="W110" s="448"/>
      <c r="X110" s="448"/>
      <c r="Y110" s="448"/>
      <c r="Z110" s="448"/>
      <c r="AA110" s="448"/>
      <c r="AB110" s="448"/>
      <c r="AC110" s="448"/>
      <c r="AD110" s="448"/>
      <c r="AE110" s="399"/>
      <c r="AF110" s="853"/>
      <c r="AG110" s="854"/>
      <c r="AH110" s="419"/>
      <c r="AI110" s="419"/>
      <c r="AJ110" s="419"/>
      <c r="AK110" s="419"/>
      <c r="AL110" s="419"/>
      <c r="AM110" s="419"/>
      <c r="AN110" s="419"/>
      <c r="AO110" s="419"/>
      <c r="AP110" s="419"/>
      <c r="AQ110" s="419"/>
      <c r="AR110" s="419"/>
      <c r="AS110" s="419"/>
      <c r="AT110" s="419"/>
      <c r="AU110" s="419"/>
      <c r="AV110" s="419"/>
      <c r="AW110" s="419"/>
      <c r="AX110" s="419"/>
      <c r="AY110" s="419"/>
      <c r="AZ110" s="419"/>
      <c r="BA110" s="419"/>
      <c r="BB110" s="419"/>
      <c r="BC110" s="419"/>
      <c r="BD110" s="419"/>
      <c r="BE110" s="419"/>
      <c r="BF110" s="419"/>
      <c r="BG110" s="419"/>
      <c r="BH110" s="419"/>
      <c r="BI110" s="419"/>
      <c r="BJ110" s="419"/>
      <c r="BK110" s="420"/>
    </row>
    <row r="111" spans="1:63" ht="12.75" customHeight="1" x14ac:dyDescent="0.25">
      <c r="A111" s="883"/>
      <c r="B111" s="448"/>
      <c r="C111" s="448"/>
      <c r="D111" s="448"/>
      <c r="E111" s="448"/>
      <c r="F111" s="448"/>
      <c r="G111" s="448"/>
      <c r="H111" s="448"/>
      <c r="I111" s="448"/>
      <c r="J111" s="448"/>
      <c r="K111" s="448"/>
      <c r="L111" s="448"/>
      <c r="M111" s="448"/>
      <c r="N111" s="448"/>
      <c r="O111" s="448"/>
      <c r="P111" s="422"/>
      <c r="Q111" s="393"/>
      <c r="R111" s="448"/>
      <c r="S111" s="448"/>
      <c r="T111" s="448"/>
      <c r="U111" s="448"/>
      <c r="V111" s="448"/>
      <c r="W111" s="448"/>
      <c r="X111" s="448"/>
      <c r="Y111" s="448"/>
      <c r="Z111" s="448"/>
      <c r="AA111" s="448"/>
      <c r="AB111" s="448"/>
      <c r="AC111" s="448"/>
      <c r="AD111" s="448"/>
      <c r="AE111" s="399"/>
      <c r="AF111" s="805" t="s">
        <v>706</v>
      </c>
      <c r="AG111" s="806"/>
      <c r="AH111" s="806"/>
      <c r="AI111" s="806"/>
      <c r="AJ111" s="806"/>
      <c r="AK111" s="806"/>
      <c r="AL111" s="806"/>
      <c r="AM111" s="806"/>
      <c r="AN111" s="806"/>
      <c r="AO111" s="806"/>
      <c r="AP111" s="806"/>
      <c r="AQ111" s="806"/>
      <c r="AR111" s="806"/>
      <c r="AS111" s="806"/>
      <c r="AT111" s="806"/>
      <c r="AU111" s="806"/>
      <c r="AV111" s="806"/>
      <c r="AW111" s="806"/>
      <c r="AX111" s="806"/>
      <c r="AY111" s="806"/>
      <c r="AZ111" s="806"/>
      <c r="BA111" s="806"/>
      <c r="BB111" s="806"/>
      <c r="BC111" s="806"/>
      <c r="BD111" s="806"/>
      <c r="BE111" s="806"/>
      <c r="BF111" s="806"/>
      <c r="BG111" s="806"/>
      <c r="BH111" s="806"/>
      <c r="BI111" s="806"/>
      <c r="BJ111" s="806"/>
      <c r="BK111" s="807"/>
    </row>
    <row r="112" spans="1:63" ht="14.4" customHeight="1" thickBot="1" x14ac:dyDescent="0.3">
      <c r="A112" s="883"/>
      <c r="B112" s="448"/>
      <c r="C112" s="448"/>
      <c r="D112" s="448"/>
      <c r="E112" s="448"/>
      <c r="F112" s="448"/>
      <c r="G112" s="448"/>
      <c r="H112" s="448"/>
      <c r="I112" s="448"/>
      <c r="J112" s="448"/>
      <c r="K112" s="448"/>
      <c r="L112" s="448"/>
      <c r="M112" s="448"/>
      <c r="N112" s="448"/>
      <c r="O112" s="448"/>
      <c r="P112" s="422"/>
      <c r="Q112" s="393"/>
      <c r="R112" s="448"/>
      <c r="S112" s="448"/>
      <c r="T112" s="448"/>
      <c r="U112" s="448"/>
      <c r="V112" s="448"/>
      <c r="W112" s="448"/>
      <c r="X112" s="448"/>
      <c r="Y112" s="448"/>
      <c r="Z112" s="448"/>
      <c r="AA112" s="448"/>
      <c r="AB112" s="448"/>
      <c r="AC112" s="448"/>
      <c r="AD112" s="448"/>
      <c r="AE112" s="399"/>
      <c r="AF112" s="808"/>
      <c r="AG112" s="809"/>
      <c r="AH112" s="809"/>
      <c r="AI112" s="809"/>
      <c r="AJ112" s="809"/>
      <c r="AK112" s="809"/>
      <c r="AL112" s="809"/>
      <c r="AM112" s="809"/>
      <c r="AN112" s="809"/>
      <c r="AO112" s="809"/>
      <c r="AP112" s="809"/>
      <c r="AQ112" s="809"/>
      <c r="AR112" s="809"/>
      <c r="AS112" s="809"/>
      <c r="AT112" s="809"/>
      <c r="AU112" s="809"/>
      <c r="AV112" s="809"/>
      <c r="AW112" s="809"/>
      <c r="AX112" s="809"/>
      <c r="AY112" s="809"/>
      <c r="AZ112" s="809"/>
      <c r="BA112" s="809"/>
      <c r="BB112" s="809"/>
      <c r="BC112" s="809"/>
      <c r="BD112" s="809"/>
      <c r="BE112" s="809"/>
      <c r="BF112" s="809"/>
      <c r="BG112" s="809"/>
      <c r="BH112" s="809"/>
      <c r="BI112" s="809"/>
      <c r="BJ112" s="809"/>
      <c r="BK112" s="810"/>
    </row>
    <row r="113" spans="1:64" ht="14.4" customHeight="1" x14ac:dyDescent="0.25">
      <c r="A113" s="883"/>
      <c r="B113" s="448"/>
      <c r="C113" s="448"/>
      <c r="D113" s="448"/>
      <c r="E113" s="448"/>
      <c r="F113" s="448"/>
      <c r="G113" s="448"/>
      <c r="H113" s="448"/>
      <c r="I113" s="448"/>
      <c r="J113" s="448"/>
      <c r="K113" s="448"/>
      <c r="L113" s="448"/>
      <c r="M113" s="448"/>
      <c r="N113" s="448"/>
      <c r="O113" s="448"/>
      <c r="P113" s="422"/>
      <c r="Q113" s="393"/>
      <c r="R113" s="448"/>
      <c r="S113" s="448"/>
      <c r="T113" s="448"/>
      <c r="U113" s="448"/>
      <c r="V113" s="448"/>
      <c r="W113" s="448"/>
      <c r="X113" s="448"/>
      <c r="Y113" s="448"/>
      <c r="Z113" s="448"/>
      <c r="AA113" s="448"/>
      <c r="AB113" s="448"/>
      <c r="AC113" s="448"/>
      <c r="AD113" s="448"/>
      <c r="AE113" s="399"/>
      <c r="AF113" s="814" t="s">
        <v>676</v>
      </c>
      <c r="AG113" s="815"/>
      <c r="AH113" s="404"/>
      <c r="AI113" s="404"/>
      <c r="AJ113" s="404"/>
      <c r="AK113" s="404"/>
      <c r="AL113" s="404"/>
      <c r="AM113" s="404"/>
      <c r="AN113" s="404"/>
      <c r="AO113" s="404"/>
      <c r="AP113" s="404"/>
      <c r="AQ113" s="404"/>
      <c r="AR113" s="404"/>
      <c r="AS113" s="404"/>
      <c r="AT113" s="404"/>
      <c r="AU113" s="404"/>
      <c r="AV113" s="404"/>
      <c r="AW113" s="404"/>
      <c r="AX113" s="404"/>
      <c r="AY113" s="404"/>
      <c r="AZ113" s="404"/>
      <c r="BA113" s="404"/>
      <c r="BB113" s="404"/>
      <c r="BC113" s="404"/>
      <c r="BD113" s="404"/>
      <c r="BE113" s="404"/>
      <c r="BF113" s="404"/>
      <c r="BG113" s="404"/>
      <c r="BH113" s="404"/>
      <c r="BI113" s="404"/>
      <c r="BJ113" s="404"/>
      <c r="BK113" s="405"/>
    </row>
    <row r="114" spans="1:64" ht="14.4" customHeight="1" x14ac:dyDescent="0.25">
      <c r="A114" s="883"/>
      <c r="B114" s="448"/>
      <c r="C114" s="448"/>
      <c r="D114" s="448"/>
      <c r="E114" s="448"/>
      <c r="F114" s="448"/>
      <c r="G114" s="448"/>
      <c r="H114" s="448"/>
      <c r="I114" s="448"/>
      <c r="J114" s="448"/>
      <c r="K114" s="448"/>
      <c r="L114" s="448"/>
      <c r="M114" s="448"/>
      <c r="N114" s="448"/>
      <c r="O114" s="448"/>
      <c r="P114" s="422"/>
      <c r="Q114" s="393"/>
      <c r="R114" s="448"/>
      <c r="S114" s="448"/>
      <c r="T114" s="448"/>
      <c r="U114" s="448"/>
      <c r="V114" s="448"/>
      <c r="W114" s="448"/>
      <c r="X114" s="448"/>
      <c r="Y114" s="448"/>
      <c r="Z114" s="448"/>
      <c r="AA114" s="448"/>
      <c r="AB114" s="448"/>
      <c r="AC114" s="448"/>
      <c r="AD114" s="448"/>
      <c r="AE114" s="399"/>
      <c r="AF114" s="816"/>
      <c r="AG114" s="817"/>
      <c r="AH114" s="448"/>
      <c r="AI114" s="448"/>
      <c r="AJ114" s="448"/>
      <c r="AK114" s="448"/>
      <c r="AL114" s="448"/>
      <c r="AM114" s="448"/>
      <c r="AN114" s="448"/>
      <c r="AO114" s="448"/>
      <c r="AP114" s="448"/>
      <c r="AQ114" s="448"/>
      <c r="AR114" s="448"/>
      <c r="AS114" s="448"/>
      <c r="AT114" s="448"/>
      <c r="AU114" s="448"/>
      <c r="AV114" s="448"/>
      <c r="AW114" s="448"/>
      <c r="AX114" s="448"/>
      <c r="AY114" s="448"/>
      <c r="AZ114" s="448"/>
      <c r="BA114" s="448"/>
      <c r="BB114" s="448"/>
      <c r="BC114" s="448"/>
      <c r="BD114" s="448"/>
      <c r="BE114" s="448"/>
      <c r="BF114" s="448"/>
      <c r="BG114" s="448"/>
      <c r="BH114" s="448"/>
      <c r="BI114" s="448"/>
      <c r="BJ114" s="448"/>
      <c r="BK114" s="399"/>
    </row>
    <row r="115" spans="1:64" ht="14.4" customHeight="1" thickBot="1" x14ac:dyDescent="0.3">
      <c r="A115" s="883"/>
      <c r="B115" s="448"/>
      <c r="C115" s="448"/>
      <c r="D115" s="448"/>
      <c r="E115" s="448"/>
      <c r="F115" s="448"/>
      <c r="G115" s="448"/>
      <c r="H115" s="448"/>
      <c r="I115" s="448"/>
      <c r="J115" s="448"/>
      <c r="K115" s="448"/>
      <c r="L115" s="448"/>
      <c r="M115" s="448"/>
      <c r="N115" s="448"/>
      <c r="O115" s="448"/>
      <c r="P115" s="422"/>
      <c r="Q115" s="393"/>
      <c r="R115" s="448"/>
      <c r="S115" s="448"/>
      <c r="T115" s="448"/>
      <c r="U115" s="448"/>
      <c r="V115" s="448"/>
      <c r="W115" s="448"/>
      <c r="X115" s="448"/>
      <c r="Y115" s="448"/>
      <c r="Z115" s="448"/>
      <c r="AA115" s="448"/>
      <c r="AB115" s="448"/>
      <c r="AC115" s="448"/>
      <c r="AD115" s="448"/>
      <c r="AE115" s="399"/>
      <c r="AF115" s="816"/>
      <c r="AG115" s="817"/>
      <c r="AH115" s="448"/>
      <c r="AI115" s="448"/>
      <c r="AJ115" s="448"/>
      <c r="AK115" s="448"/>
      <c r="AL115" s="448"/>
      <c r="AM115" s="448"/>
      <c r="AN115" s="448"/>
      <c r="AO115" s="448"/>
      <c r="AP115" s="448"/>
      <c r="AQ115" s="448"/>
      <c r="AR115" s="448"/>
      <c r="AS115" s="448"/>
      <c r="AT115" s="448"/>
      <c r="AU115" s="448"/>
      <c r="AV115" s="448"/>
      <c r="AW115" s="448"/>
      <c r="AX115" s="448"/>
      <c r="AY115" s="448"/>
      <c r="AZ115" s="448"/>
      <c r="BA115" s="448"/>
      <c r="BB115" s="448"/>
      <c r="BC115" s="448"/>
      <c r="BD115" s="448"/>
      <c r="BE115" s="448"/>
      <c r="BF115" s="448"/>
      <c r="BG115" s="448"/>
      <c r="BH115" s="448"/>
      <c r="BI115" s="448"/>
      <c r="BJ115" s="448"/>
      <c r="BK115" s="399"/>
    </row>
    <row r="116" spans="1:64" ht="14.4" customHeight="1" thickBot="1" x14ac:dyDescent="0.3">
      <c r="A116" s="883"/>
      <c r="B116" s="448"/>
      <c r="C116" s="448"/>
      <c r="D116" s="448"/>
      <c r="E116" s="448"/>
      <c r="F116" s="448"/>
      <c r="G116" s="448"/>
      <c r="H116" s="448"/>
      <c r="I116" s="448"/>
      <c r="J116" s="448"/>
      <c r="K116" s="448"/>
      <c r="L116" s="448"/>
      <c r="M116" s="448"/>
      <c r="N116" s="448"/>
      <c r="O116" s="448"/>
      <c r="P116" s="422"/>
      <c r="Q116" s="393"/>
      <c r="R116" s="448"/>
      <c r="S116" s="448"/>
      <c r="T116" s="448"/>
      <c r="U116" s="448"/>
      <c r="V116" s="448"/>
      <c r="W116" s="448"/>
      <c r="X116" s="448"/>
      <c r="Y116" s="448"/>
      <c r="Z116" s="448"/>
      <c r="AA116" s="448"/>
      <c r="AB116" s="448"/>
      <c r="AC116" s="448"/>
      <c r="AD116" s="448"/>
      <c r="AE116" s="399"/>
      <c r="AF116" s="816"/>
      <c r="AG116" s="817"/>
      <c r="AH116" s="852" t="s">
        <v>678</v>
      </c>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c r="BC116" s="850"/>
      <c r="BD116" s="850"/>
      <c r="BE116" s="850"/>
      <c r="BF116" s="850"/>
      <c r="BG116" s="850"/>
      <c r="BH116" s="850"/>
      <c r="BI116" s="850"/>
      <c r="BJ116" s="850"/>
      <c r="BK116" s="851"/>
    </row>
    <row r="117" spans="1:64" ht="14.4" customHeight="1" x14ac:dyDescent="0.25">
      <c r="A117" s="883"/>
      <c r="B117" s="448"/>
      <c r="C117" s="448"/>
      <c r="D117" s="448"/>
      <c r="E117" s="448"/>
      <c r="F117" s="448"/>
      <c r="G117" s="448"/>
      <c r="H117" s="448"/>
      <c r="I117" s="448"/>
      <c r="J117" s="448"/>
      <c r="K117" s="448"/>
      <c r="L117" s="448"/>
      <c r="M117" s="448"/>
      <c r="N117" s="448"/>
      <c r="O117" s="448"/>
      <c r="P117" s="422"/>
      <c r="Q117" s="393"/>
      <c r="R117" s="448"/>
      <c r="S117" s="448"/>
      <c r="T117" s="448"/>
      <c r="U117" s="448"/>
      <c r="V117" s="448"/>
      <c r="W117" s="448"/>
      <c r="X117" s="448"/>
      <c r="Y117" s="448"/>
      <c r="Z117" s="448"/>
      <c r="AA117" s="448"/>
      <c r="AB117" s="448"/>
      <c r="AC117" s="448"/>
      <c r="AD117" s="448"/>
      <c r="AE117" s="399"/>
      <c r="AF117" s="818"/>
      <c r="AG117" s="819"/>
      <c r="AH117" s="448"/>
      <c r="AI117" s="448"/>
      <c r="AJ117" s="448"/>
      <c r="AK117" s="448"/>
      <c r="AL117" s="448"/>
      <c r="AM117" s="448"/>
      <c r="AN117" s="448"/>
      <c r="AO117" s="448"/>
      <c r="AP117" s="448"/>
      <c r="AQ117" s="448"/>
      <c r="AR117" s="448"/>
      <c r="AS117" s="448"/>
      <c r="AT117" s="448"/>
      <c r="AU117" s="448"/>
      <c r="AV117" s="448"/>
      <c r="AW117" s="448"/>
      <c r="AX117" s="448"/>
      <c r="AY117" s="448"/>
      <c r="AZ117" s="448"/>
      <c r="BA117" s="448"/>
      <c r="BB117" s="448"/>
      <c r="BC117" s="448"/>
      <c r="BD117" s="448"/>
      <c r="BE117" s="448"/>
      <c r="BF117" s="448"/>
      <c r="BG117" s="448"/>
      <c r="BH117" s="448"/>
      <c r="BI117" s="448"/>
      <c r="BJ117" s="448"/>
      <c r="BK117" s="399"/>
      <c r="BL117" s="448"/>
    </row>
    <row r="118" spans="1:64" ht="14.4" customHeight="1" x14ac:dyDescent="0.25">
      <c r="A118" s="883"/>
      <c r="B118" s="448"/>
      <c r="C118" s="448"/>
      <c r="D118" s="448"/>
      <c r="E118" s="448"/>
      <c r="F118" s="448"/>
      <c r="G118" s="448"/>
      <c r="H118" s="448"/>
      <c r="I118" s="448"/>
      <c r="J118" s="448"/>
      <c r="K118" s="448"/>
      <c r="L118" s="448"/>
      <c r="M118" s="448"/>
      <c r="N118" s="448"/>
      <c r="O118" s="448"/>
      <c r="P118" s="422"/>
      <c r="Q118" s="393"/>
      <c r="R118" s="448"/>
      <c r="S118" s="448"/>
      <c r="T118" s="448"/>
      <c r="U118" s="448"/>
      <c r="V118" s="448"/>
      <c r="W118" s="448"/>
      <c r="X118" s="448"/>
      <c r="Y118" s="448"/>
      <c r="Z118" s="448"/>
      <c r="AA118" s="448"/>
      <c r="AB118" s="448"/>
      <c r="AC118" s="448"/>
      <c r="AD118" s="448"/>
      <c r="AE118" s="399"/>
      <c r="AF118" s="816" t="s">
        <v>701</v>
      </c>
      <c r="AG118" s="817"/>
      <c r="AH118" s="448"/>
      <c r="AI118" s="448"/>
      <c r="AJ118" s="448"/>
      <c r="AK118" s="448"/>
      <c r="AL118" s="448"/>
      <c r="AM118" s="448"/>
      <c r="AN118" s="448"/>
      <c r="AO118" s="448"/>
      <c r="AP118" s="448"/>
      <c r="AQ118" s="448"/>
      <c r="AR118" s="448"/>
      <c r="AS118" s="448"/>
      <c r="AT118" s="448"/>
      <c r="AU118" s="448"/>
      <c r="AV118" s="448"/>
      <c r="AW118" s="448"/>
      <c r="AX118" s="448"/>
      <c r="AY118" s="448"/>
      <c r="AZ118" s="448"/>
      <c r="BA118" s="448"/>
      <c r="BB118" s="448"/>
      <c r="BC118" s="448"/>
      <c r="BD118" s="448"/>
      <c r="BE118" s="448"/>
      <c r="BF118" s="448"/>
      <c r="BG118" s="448"/>
      <c r="BH118" s="448"/>
      <c r="BI118" s="448"/>
      <c r="BJ118" s="448"/>
      <c r="BK118" s="399"/>
    </row>
    <row r="119" spans="1:64" ht="14.4" customHeight="1" thickBot="1" x14ac:dyDescent="0.3">
      <c r="A119" s="883"/>
      <c r="B119" s="448"/>
      <c r="C119" s="448"/>
      <c r="D119" s="448"/>
      <c r="E119" s="448"/>
      <c r="F119" s="448"/>
      <c r="G119" s="448"/>
      <c r="H119" s="448"/>
      <c r="I119" s="448"/>
      <c r="J119" s="448"/>
      <c r="K119" s="448"/>
      <c r="L119" s="448"/>
      <c r="M119" s="448"/>
      <c r="N119" s="448"/>
      <c r="O119" s="448"/>
      <c r="P119" s="422"/>
      <c r="Q119" s="393"/>
      <c r="R119" s="448"/>
      <c r="S119" s="448"/>
      <c r="T119" s="448"/>
      <c r="U119" s="448"/>
      <c r="V119" s="448"/>
      <c r="W119" s="448"/>
      <c r="X119" s="448"/>
      <c r="Y119" s="448"/>
      <c r="Z119" s="448"/>
      <c r="AA119" s="448"/>
      <c r="AB119" s="448"/>
      <c r="AC119" s="448"/>
      <c r="AD119" s="448"/>
      <c r="AE119" s="399"/>
      <c r="AF119" s="816"/>
      <c r="AG119" s="817"/>
      <c r="AH119" s="448"/>
      <c r="AI119" s="448"/>
      <c r="AJ119" s="448"/>
      <c r="AK119" s="448"/>
      <c r="AL119" s="448"/>
      <c r="AM119" s="448"/>
      <c r="AN119" s="448"/>
      <c r="AO119" s="448"/>
      <c r="AP119" s="448"/>
      <c r="AQ119" s="448"/>
      <c r="AR119" s="448"/>
      <c r="AS119" s="448"/>
      <c r="AT119" s="448"/>
      <c r="AU119" s="448"/>
      <c r="AV119" s="448"/>
      <c r="AW119" s="448"/>
      <c r="AX119" s="448"/>
      <c r="AY119" s="448"/>
      <c r="AZ119" s="448"/>
      <c r="BA119" s="448"/>
      <c r="BB119" s="448"/>
      <c r="BC119" s="448"/>
      <c r="BD119" s="448"/>
      <c r="BE119" s="448"/>
      <c r="BF119" s="448"/>
      <c r="BG119" s="448"/>
      <c r="BH119" s="448"/>
      <c r="BI119" s="448"/>
      <c r="BJ119" s="448"/>
      <c r="BK119" s="399"/>
    </row>
    <row r="120" spans="1:64" ht="14.4" customHeight="1" thickBot="1" x14ac:dyDescent="0.3">
      <c r="A120" s="883"/>
      <c r="B120" s="448"/>
      <c r="C120" s="448"/>
      <c r="D120" s="448"/>
      <c r="E120" s="448"/>
      <c r="F120" s="448"/>
      <c r="G120" s="448"/>
      <c r="H120" s="448"/>
      <c r="I120" s="448"/>
      <c r="J120" s="448"/>
      <c r="K120" s="448"/>
      <c r="L120" s="448"/>
      <c r="M120" s="448"/>
      <c r="N120" s="448"/>
      <c r="O120" s="448"/>
      <c r="P120" s="422"/>
      <c r="Q120" s="393"/>
      <c r="R120" s="448"/>
      <c r="S120" s="448"/>
      <c r="T120" s="448"/>
      <c r="U120" s="448"/>
      <c r="V120" s="448"/>
      <c r="W120" s="448"/>
      <c r="X120" s="448"/>
      <c r="Y120" s="448"/>
      <c r="Z120" s="448"/>
      <c r="AA120" s="448"/>
      <c r="AB120" s="448"/>
      <c r="AC120" s="448"/>
      <c r="AD120" s="448"/>
      <c r="AE120" s="399"/>
      <c r="AF120" s="816"/>
      <c r="AG120" s="817"/>
      <c r="AH120" s="821" t="s">
        <v>683</v>
      </c>
      <c r="AI120" s="821"/>
      <c r="AJ120" s="821"/>
      <c r="AK120" s="821"/>
      <c r="AL120" s="821"/>
      <c r="AM120" s="821"/>
      <c r="AN120" s="821"/>
      <c r="AO120" s="821"/>
      <c r="AP120" s="822"/>
      <c r="AQ120" s="873" t="s">
        <v>684</v>
      </c>
      <c r="AR120" s="874"/>
      <c r="AS120" s="874"/>
      <c r="AT120" s="875"/>
      <c r="AU120" s="855" t="s">
        <v>685</v>
      </c>
      <c r="AV120" s="847"/>
      <c r="AW120" s="847"/>
      <c r="AX120" s="847"/>
      <c r="AY120" s="848"/>
      <c r="AZ120" s="873"/>
      <c r="BA120" s="874"/>
      <c r="BB120" s="874"/>
      <c r="BC120" s="875"/>
      <c r="BD120" s="894"/>
      <c r="BE120" s="821"/>
      <c r="BF120" s="821"/>
      <c r="BG120" s="821"/>
      <c r="BH120" s="821"/>
      <c r="BI120" s="821"/>
      <c r="BJ120" s="821"/>
      <c r="BK120" s="822"/>
    </row>
    <row r="121" spans="1:64" ht="14.4" customHeight="1" x14ac:dyDescent="0.25">
      <c r="A121" s="883"/>
      <c r="B121" s="448"/>
      <c r="C121" s="448"/>
      <c r="D121" s="448"/>
      <c r="E121" s="448"/>
      <c r="F121" s="448"/>
      <c r="G121" s="448"/>
      <c r="H121" s="448"/>
      <c r="I121" s="448"/>
      <c r="J121" s="448"/>
      <c r="K121" s="448"/>
      <c r="L121" s="448"/>
      <c r="M121" s="448"/>
      <c r="N121" s="448"/>
      <c r="O121" s="448"/>
      <c r="P121" s="394"/>
      <c r="Q121" s="393"/>
      <c r="R121" s="448"/>
      <c r="S121" s="448"/>
      <c r="T121" s="448"/>
      <c r="U121" s="448"/>
      <c r="V121" s="448"/>
      <c r="W121" s="448"/>
      <c r="X121" s="448"/>
      <c r="Y121" s="448"/>
      <c r="Z121" s="448"/>
      <c r="AA121" s="448"/>
      <c r="AB121" s="448"/>
      <c r="AC121" s="448"/>
      <c r="AD121" s="448"/>
      <c r="AE121" s="399"/>
      <c r="AF121" s="816"/>
      <c r="AG121" s="817"/>
      <c r="AH121" s="448"/>
      <c r="AI121" s="448"/>
      <c r="AJ121" s="448"/>
      <c r="AK121" s="448"/>
      <c r="AL121" s="448"/>
      <c r="AM121" s="448"/>
      <c r="AN121" s="448"/>
      <c r="AO121" s="448"/>
      <c r="AP121" s="448"/>
      <c r="AQ121" s="448"/>
      <c r="AR121" s="448"/>
      <c r="AS121" s="448"/>
      <c r="AT121" s="448"/>
      <c r="AU121" s="448"/>
      <c r="AV121" s="448"/>
      <c r="AW121" s="448"/>
      <c r="AX121" s="448"/>
      <c r="AY121" s="448"/>
      <c r="AZ121" s="448"/>
      <c r="BA121" s="448"/>
      <c r="BB121" s="448"/>
      <c r="BC121" s="448"/>
      <c r="BD121" s="448"/>
      <c r="BE121" s="448"/>
      <c r="BF121" s="448"/>
      <c r="BG121" s="448"/>
      <c r="BH121" s="448"/>
      <c r="BI121" s="448"/>
      <c r="BJ121" s="448"/>
      <c r="BK121" s="399"/>
    </row>
    <row r="122" spans="1:64" ht="14.4" customHeight="1" x14ac:dyDescent="0.25">
      <c r="A122" s="883"/>
      <c r="B122" s="412"/>
      <c r="C122" s="412"/>
      <c r="D122" s="412"/>
      <c r="E122" s="412"/>
      <c r="F122" s="412"/>
      <c r="G122" s="412"/>
      <c r="H122" s="412"/>
      <c r="I122" s="412"/>
      <c r="J122" s="412"/>
      <c r="K122" s="412"/>
      <c r="L122" s="412"/>
      <c r="M122" s="412"/>
      <c r="N122" s="412"/>
      <c r="O122" s="412"/>
      <c r="P122" s="417"/>
      <c r="Q122" s="413"/>
      <c r="R122" s="412"/>
      <c r="S122" s="412"/>
      <c r="T122" s="412"/>
      <c r="U122" s="412"/>
      <c r="V122" s="412"/>
      <c r="W122" s="412"/>
      <c r="X122" s="412"/>
      <c r="Y122" s="412"/>
      <c r="Z122" s="412"/>
      <c r="AA122" s="412"/>
      <c r="AB122" s="412"/>
      <c r="AC122" s="412"/>
      <c r="AD122" s="412"/>
      <c r="AE122" s="414"/>
      <c r="AF122" s="816"/>
      <c r="AG122" s="817"/>
      <c r="AH122" s="448"/>
      <c r="AI122" s="448"/>
      <c r="AJ122" s="448"/>
      <c r="AK122" s="448"/>
      <c r="AL122" s="448"/>
      <c r="AM122" s="448"/>
      <c r="AN122" s="448"/>
      <c r="AO122" s="448"/>
      <c r="AP122" s="448"/>
      <c r="AQ122" s="448"/>
      <c r="AR122" s="448"/>
      <c r="AS122" s="448"/>
      <c r="AT122" s="448"/>
      <c r="AU122" s="448"/>
      <c r="AV122" s="448"/>
      <c r="AW122" s="448"/>
      <c r="AX122" s="448"/>
      <c r="AY122" s="448"/>
      <c r="AZ122" s="448"/>
      <c r="BA122" s="448"/>
      <c r="BB122" s="448"/>
      <c r="BC122" s="448"/>
      <c r="BD122" s="448"/>
      <c r="BE122" s="448"/>
      <c r="BF122" s="448"/>
      <c r="BG122" s="448"/>
      <c r="BH122" s="448"/>
      <c r="BI122" s="448"/>
      <c r="BJ122" s="448"/>
      <c r="BK122" s="399"/>
    </row>
    <row r="123" spans="1:64" ht="14.4" customHeight="1" x14ac:dyDescent="0.25">
      <c r="A123" s="883"/>
      <c r="B123" s="895" t="s">
        <v>84</v>
      </c>
      <c r="C123" s="895"/>
      <c r="D123" s="896"/>
      <c r="E123" s="897" t="s">
        <v>707</v>
      </c>
      <c r="F123" s="898"/>
      <c r="G123" s="898"/>
      <c r="H123" s="898"/>
      <c r="I123" s="898"/>
      <c r="J123" s="898"/>
      <c r="K123" s="898"/>
      <c r="L123" s="898"/>
      <c r="M123" s="898"/>
      <c r="N123" s="898"/>
      <c r="O123" s="898"/>
      <c r="P123" s="899"/>
      <c r="Q123" s="900" t="s">
        <v>82</v>
      </c>
      <c r="R123" s="901"/>
      <c r="S123" s="901"/>
      <c r="T123" s="901"/>
      <c r="U123" s="901"/>
      <c r="V123" s="901"/>
      <c r="W123" s="901"/>
      <c r="X123" s="901"/>
      <c r="Y123" s="901"/>
      <c r="Z123" s="901"/>
      <c r="AA123" s="901"/>
      <c r="AB123" s="901"/>
      <c r="AC123" s="901"/>
      <c r="AD123" s="901"/>
      <c r="AE123" s="902"/>
      <c r="AF123" s="845" t="s">
        <v>702</v>
      </c>
      <c r="AG123" s="846"/>
      <c r="AH123" s="448"/>
      <c r="AI123" s="448"/>
      <c r="AJ123" s="448"/>
      <c r="AK123" s="448"/>
      <c r="AL123" s="448"/>
      <c r="AM123" s="448"/>
      <c r="AN123" s="448"/>
      <c r="AO123" s="448"/>
      <c r="AP123" s="448"/>
      <c r="AQ123" s="448"/>
      <c r="AR123" s="448"/>
      <c r="AS123" s="448"/>
      <c r="AT123" s="448"/>
      <c r="AU123" s="448"/>
      <c r="AV123" s="448"/>
      <c r="AW123" s="448"/>
      <c r="AX123" s="448"/>
      <c r="AY123" s="448"/>
      <c r="AZ123" s="448"/>
      <c r="BA123" s="448"/>
      <c r="BB123" s="448"/>
      <c r="BC123" s="448"/>
      <c r="BD123" s="448"/>
      <c r="BE123" s="448"/>
      <c r="BF123" s="448"/>
      <c r="BG123" s="448"/>
      <c r="BH123" s="448"/>
      <c r="BI123" s="448"/>
      <c r="BJ123" s="448"/>
      <c r="BK123" s="399"/>
    </row>
    <row r="124" spans="1:64" ht="14.4" customHeight="1" x14ac:dyDescent="0.25">
      <c r="A124" s="883"/>
      <c r="B124" s="418"/>
      <c r="C124" s="418"/>
      <c r="D124" s="418"/>
      <c r="E124" s="418"/>
      <c r="F124" s="418"/>
      <c r="G124" s="418"/>
      <c r="H124" s="418"/>
      <c r="I124" s="418"/>
      <c r="J124" s="418"/>
      <c r="K124" s="418"/>
      <c r="L124" s="418"/>
      <c r="M124" s="418"/>
      <c r="N124" s="418"/>
      <c r="O124" s="418"/>
      <c r="P124" s="415"/>
      <c r="Q124" s="421"/>
      <c r="R124" s="418"/>
      <c r="S124" s="418"/>
      <c r="T124" s="418"/>
      <c r="U124" s="418"/>
      <c r="V124" s="418"/>
      <c r="W124" s="418"/>
      <c r="X124" s="418"/>
      <c r="Y124" s="418"/>
      <c r="Z124" s="418"/>
      <c r="AA124" s="418"/>
      <c r="AB124" s="418"/>
      <c r="AC124" s="418"/>
      <c r="AD124" s="418"/>
      <c r="AE124" s="416"/>
      <c r="AF124" s="816"/>
      <c r="AG124" s="817"/>
      <c r="AH124" s="448"/>
      <c r="AI124" s="448"/>
      <c r="AJ124" s="448"/>
      <c r="AK124" s="448"/>
      <c r="AL124" s="448"/>
      <c r="AM124" s="448"/>
      <c r="AN124" s="448"/>
      <c r="AO124" s="448"/>
      <c r="AP124" s="448"/>
      <c r="AQ124" s="448"/>
      <c r="AR124" s="448"/>
      <c r="AS124" s="448"/>
      <c r="AT124" s="448"/>
      <c r="AU124" s="448"/>
      <c r="AV124" s="448"/>
      <c r="AW124" s="448"/>
      <c r="AX124" s="448"/>
      <c r="AY124" s="448"/>
      <c r="AZ124" s="448"/>
      <c r="BA124" s="448"/>
      <c r="BB124" s="448"/>
      <c r="BC124" s="448"/>
      <c r="BD124" s="448"/>
      <c r="BE124" s="448"/>
      <c r="BF124" s="448"/>
      <c r="BG124" s="448"/>
      <c r="BH124" s="448"/>
      <c r="BI124" s="448"/>
      <c r="BJ124" s="448"/>
      <c r="BK124" s="399"/>
    </row>
    <row r="125" spans="1:64" ht="14.4" customHeight="1" thickBot="1" x14ac:dyDescent="0.3">
      <c r="A125" s="883"/>
      <c r="B125" s="448"/>
      <c r="C125" s="448"/>
      <c r="D125" s="448"/>
      <c r="E125" s="448"/>
      <c r="F125" s="448"/>
      <c r="G125" s="448"/>
      <c r="H125" s="448"/>
      <c r="I125" s="448"/>
      <c r="J125" s="448"/>
      <c r="K125" s="448"/>
      <c r="L125" s="448"/>
      <c r="M125" s="448"/>
      <c r="N125" s="448"/>
      <c r="O125" s="448"/>
      <c r="P125" s="394"/>
      <c r="Q125" s="393"/>
      <c r="R125" s="449" t="s">
        <v>81</v>
      </c>
      <c r="S125" s="448"/>
      <c r="T125" s="448"/>
      <c r="U125" s="448"/>
      <c r="V125" s="448"/>
      <c r="W125" s="448"/>
      <c r="X125" s="448"/>
      <c r="Y125" s="448"/>
      <c r="Z125" s="448"/>
      <c r="AA125" s="448"/>
      <c r="AB125" s="448"/>
      <c r="AC125" s="448"/>
      <c r="AD125" s="448"/>
      <c r="AE125" s="399"/>
      <c r="AF125" s="816"/>
      <c r="AG125" s="817"/>
      <c r="AH125" s="448"/>
      <c r="AI125" s="448"/>
      <c r="AJ125" s="448"/>
      <c r="AK125" s="448"/>
      <c r="AL125" s="448"/>
      <c r="AM125" s="448"/>
      <c r="AN125" s="448"/>
      <c r="AO125" s="448"/>
      <c r="AP125" s="448"/>
      <c r="AQ125" s="448"/>
      <c r="AR125" s="448"/>
      <c r="AS125" s="448"/>
      <c r="AT125" s="448"/>
      <c r="AU125" s="448"/>
      <c r="AV125" s="448"/>
      <c r="AW125" s="448"/>
      <c r="AX125" s="448"/>
      <c r="AY125" s="448"/>
      <c r="AZ125" s="448"/>
      <c r="BA125" s="448"/>
      <c r="BB125" s="448"/>
      <c r="BC125" s="448"/>
      <c r="BD125" s="448"/>
      <c r="BE125" s="448"/>
      <c r="BF125" s="448"/>
      <c r="BG125" s="448"/>
      <c r="BH125" s="448"/>
      <c r="BI125" s="448"/>
      <c r="BJ125" s="448"/>
      <c r="BK125" s="399"/>
    </row>
    <row r="126" spans="1:64" ht="14.4" customHeight="1" thickBot="1" x14ac:dyDescent="0.3">
      <c r="A126" s="883"/>
      <c r="B126" s="448"/>
      <c r="C126" s="448"/>
      <c r="D126" s="448"/>
      <c r="E126" s="448"/>
      <c r="F126" s="448"/>
      <c r="G126" s="448"/>
      <c r="H126" s="448"/>
      <c r="I126" s="448"/>
      <c r="J126" s="448"/>
      <c r="K126" s="448"/>
      <c r="L126" s="448"/>
      <c r="M126" s="448"/>
      <c r="N126" s="448"/>
      <c r="O126" s="448"/>
      <c r="P126" s="394"/>
      <c r="Q126" s="393"/>
      <c r="R126" s="448"/>
      <c r="S126" s="448" t="s">
        <v>80</v>
      </c>
      <c r="T126" s="448"/>
      <c r="U126" s="448"/>
      <c r="V126" s="448"/>
      <c r="W126" s="448"/>
      <c r="X126" s="448"/>
      <c r="Y126" s="448"/>
      <c r="Z126" s="448"/>
      <c r="AA126" s="448"/>
      <c r="AB126" s="448"/>
      <c r="AC126" s="448"/>
      <c r="AD126" s="448"/>
      <c r="AE126" s="399"/>
      <c r="AF126" s="816"/>
      <c r="AG126" s="817"/>
      <c r="AH126" s="821" t="s">
        <v>666</v>
      </c>
      <c r="AI126" s="821"/>
      <c r="AJ126" s="821"/>
      <c r="AK126" s="821"/>
      <c r="AL126" s="821"/>
      <c r="AM126" s="821"/>
      <c r="AN126" s="821"/>
      <c r="AO126" s="821"/>
      <c r="AP126" s="821"/>
      <c r="AQ126" s="821"/>
      <c r="AR126" s="821"/>
      <c r="AS126" s="821"/>
      <c r="AT126" s="821"/>
      <c r="AU126" s="822"/>
      <c r="AV126" s="847" t="s">
        <v>667</v>
      </c>
      <c r="AW126" s="847"/>
      <c r="AX126" s="847"/>
      <c r="AY126" s="847"/>
      <c r="AZ126" s="847"/>
      <c r="BA126" s="847"/>
      <c r="BB126" s="847"/>
      <c r="BC126" s="847"/>
      <c r="BD126" s="848"/>
      <c r="BE126" s="849" t="s">
        <v>666</v>
      </c>
      <c r="BF126" s="850"/>
      <c r="BG126" s="850"/>
      <c r="BH126" s="850"/>
      <c r="BI126" s="850"/>
      <c r="BJ126" s="850"/>
      <c r="BK126" s="851"/>
    </row>
    <row r="127" spans="1:64" ht="14.4" customHeight="1" x14ac:dyDescent="0.25">
      <c r="A127" s="883"/>
      <c r="B127" s="448"/>
      <c r="C127" s="448"/>
      <c r="D127" s="448"/>
      <c r="E127" s="448"/>
      <c r="F127" s="448"/>
      <c r="G127" s="448"/>
      <c r="H127" s="448"/>
      <c r="I127" s="448"/>
      <c r="J127" s="448"/>
      <c r="K127" s="448"/>
      <c r="L127" s="448"/>
      <c r="M127" s="448"/>
      <c r="N127" s="448"/>
      <c r="O127" s="448"/>
      <c r="P127" s="394"/>
      <c r="Q127" s="393"/>
      <c r="R127" s="448"/>
      <c r="S127" s="448" t="s">
        <v>78</v>
      </c>
      <c r="T127" s="448"/>
      <c r="U127" s="448"/>
      <c r="V127" s="448"/>
      <c r="W127" s="448"/>
      <c r="X127" s="448"/>
      <c r="Y127" s="448"/>
      <c r="Z127" s="448"/>
      <c r="AA127" s="448"/>
      <c r="AB127" s="448"/>
      <c r="AC127" s="448"/>
      <c r="AD127" s="448"/>
      <c r="AE127" s="399"/>
      <c r="AF127" s="818"/>
      <c r="AG127" s="819"/>
      <c r="AH127" s="448"/>
      <c r="AI127" s="448"/>
      <c r="AJ127" s="448"/>
      <c r="AK127" s="448"/>
      <c r="AL127" s="448"/>
      <c r="AM127" s="448"/>
      <c r="AN127" s="448"/>
      <c r="AO127" s="448"/>
      <c r="AP127" s="448"/>
      <c r="AQ127" s="448"/>
      <c r="AR127" s="448"/>
      <c r="AS127" s="448"/>
      <c r="AT127" s="448"/>
      <c r="AU127" s="448"/>
      <c r="AV127" s="448"/>
      <c r="AW127" s="448"/>
      <c r="AX127" s="448"/>
      <c r="AY127" s="448"/>
      <c r="AZ127" s="448"/>
      <c r="BA127" s="448"/>
      <c r="BB127" s="448"/>
      <c r="BC127" s="448"/>
      <c r="BD127" s="448"/>
      <c r="BE127" s="448"/>
      <c r="BF127" s="448"/>
      <c r="BG127" s="448"/>
      <c r="BH127" s="448"/>
      <c r="BI127" s="448"/>
      <c r="BJ127" s="448"/>
      <c r="BK127" s="399"/>
    </row>
    <row r="128" spans="1:64" ht="14.4" customHeight="1" x14ac:dyDescent="0.25">
      <c r="A128" s="883"/>
      <c r="B128" s="448"/>
      <c r="C128" s="448"/>
      <c r="D128" s="448"/>
      <c r="E128" s="448"/>
      <c r="F128" s="448"/>
      <c r="G128" s="448"/>
      <c r="H128" s="448"/>
      <c r="I128" s="448"/>
      <c r="J128" s="448"/>
      <c r="K128" s="448"/>
      <c r="L128" s="448"/>
      <c r="M128" s="448"/>
      <c r="N128" s="448"/>
      <c r="O128" s="448"/>
      <c r="P128" s="394"/>
      <c r="Q128" s="393"/>
      <c r="R128" s="448"/>
      <c r="S128" s="448"/>
      <c r="T128" s="448"/>
      <c r="U128" s="448"/>
      <c r="V128" s="448"/>
      <c r="W128" s="448"/>
      <c r="X128" s="448"/>
      <c r="Y128" s="448"/>
      <c r="Z128" s="448"/>
      <c r="AA128" s="448"/>
      <c r="AB128" s="448"/>
      <c r="AC128" s="448"/>
      <c r="AD128" s="448"/>
      <c r="AE128" s="399"/>
      <c r="AF128" s="845" t="s">
        <v>705</v>
      </c>
      <c r="AG128" s="846"/>
      <c r="AH128" s="448"/>
      <c r="AI128" s="448"/>
      <c r="AJ128" s="448"/>
      <c r="AK128" s="448"/>
      <c r="AL128" s="448"/>
      <c r="AM128" s="448"/>
      <c r="AN128" s="448"/>
      <c r="AO128" s="448"/>
      <c r="AP128" s="448"/>
      <c r="AQ128" s="448"/>
      <c r="AR128" s="448"/>
      <c r="AS128" s="448"/>
      <c r="AT128" s="448"/>
      <c r="AU128" s="448"/>
      <c r="AV128" s="448"/>
      <c r="AW128" s="448"/>
      <c r="AX128" s="448"/>
      <c r="AY128" s="448"/>
      <c r="AZ128" s="448"/>
      <c r="BA128" s="448"/>
      <c r="BB128" s="448"/>
      <c r="BC128" s="448"/>
      <c r="BD128" s="448"/>
      <c r="BE128" s="448"/>
      <c r="BF128" s="448"/>
      <c r="BG128" s="448"/>
      <c r="BH128" s="448"/>
      <c r="BI128" s="448"/>
      <c r="BJ128" s="448"/>
      <c r="BK128" s="399"/>
    </row>
    <row r="129" spans="1:63" ht="14.4" customHeight="1" x14ac:dyDescent="0.25">
      <c r="A129" s="883"/>
      <c r="B129" s="448"/>
      <c r="C129" s="448"/>
      <c r="D129" s="448"/>
      <c r="E129" s="448"/>
      <c r="F129" s="448"/>
      <c r="G129" s="448"/>
      <c r="H129" s="448"/>
      <c r="I129" s="448"/>
      <c r="J129" s="448"/>
      <c r="K129" s="448"/>
      <c r="L129" s="448"/>
      <c r="M129" s="448"/>
      <c r="N129" s="448"/>
      <c r="O129" s="448"/>
      <c r="P129" s="394"/>
      <c r="Q129" s="393"/>
      <c r="R129" s="449" t="s">
        <v>76</v>
      </c>
      <c r="S129" s="448"/>
      <c r="T129" s="448"/>
      <c r="U129" s="448"/>
      <c r="V129" s="448"/>
      <c r="W129" s="448"/>
      <c r="X129" s="448"/>
      <c r="Y129" s="448"/>
      <c r="Z129" s="448"/>
      <c r="AA129" s="448"/>
      <c r="AB129" s="448"/>
      <c r="AC129" s="448"/>
      <c r="AD129" s="448"/>
      <c r="AE129" s="399"/>
      <c r="AF129" s="816"/>
      <c r="AG129" s="817"/>
      <c r="AH129" s="448"/>
      <c r="AI129" s="448"/>
      <c r="AJ129" s="448"/>
      <c r="AK129" s="448"/>
      <c r="AL129" s="448"/>
      <c r="AM129" s="448"/>
      <c r="AN129" s="448"/>
      <c r="AO129" s="448"/>
      <c r="AP129" s="448"/>
      <c r="AQ129" s="448"/>
      <c r="AR129" s="448"/>
      <c r="AS129" s="448"/>
      <c r="AT129" s="448"/>
      <c r="AU129" s="448"/>
      <c r="AV129" s="448"/>
      <c r="AW129" s="448"/>
      <c r="AX129" s="448"/>
      <c r="AY129" s="448"/>
      <c r="AZ129" s="448"/>
      <c r="BA129" s="448"/>
      <c r="BB129" s="448"/>
      <c r="BC129" s="448"/>
      <c r="BD129" s="448"/>
      <c r="BE129" s="448"/>
      <c r="BF129" s="448"/>
      <c r="BG129" s="448"/>
      <c r="BH129" s="448"/>
      <c r="BI129" s="448"/>
      <c r="BJ129" s="448"/>
      <c r="BK129" s="399"/>
    </row>
    <row r="130" spans="1:63" ht="14.4" customHeight="1" thickBot="1" x14ac:dyDescent="0.3">
      <c r="A130" s="883"/>
      <c r="B130" s="449"/>
      <c r="C130" s="449"/>
      <c r="D130" s="449"/>
      <c r="E130" s="449"/>
      <c r="F130" s="449"/>
      <c r="G130" s="449"/>
      <c r="H130" s="449"/>
      <c r="I130" s="449"/>
      <c r="J130" s="449"/>
      <c r="K130" s="449"/>
      <c r="L130" s="449"/>
      <c r="M130" s="449"/>
      <c r="N130" s="449"/>
      <c r="O130" s="449"/>
      <c r="P130" s="422"/>
      <c r="Q130" s="393"/>
      <c r="R130" s="448"/>
      <c r="S130" s="448" t="s">
        <v>72</v>
      </c>
      <c r="T130" s="448"/>
      <c r="U130" s="448" t="s">
        <v>708</v>
      </c>
      <c r="V130" s="448"/>
      <c r="W130" s="448"/>
      <c r="X130" s="449"/>
      <c r="Y130" s="449"/>
      <c r="Z130" s="449"/>
      <c r="AA130" s="448"/>
      <c r="AB130" s="448"/>
      <c r="AC130" s="448"/>
      <c r="AD130" s="448"/>
      <c r="AE130" s="399"/>
      <c r="AF130" s="816"/>
      <c r="AG130" s="817"/>
      <c r="AH130" s="448"/>
      <c r="AI130" s="448"/>
      <c r="AJ130" s="448"/>
      <c r="AK130" s="448"/>
      <c r="AL130" s="448"/>
      <c r="AM130" s="448"/>
      <c r="AN130" s="448"/>
      <c r="AO130" s="448"/>
      <c r="AP130" s="448"/>
      <c r="AQ130" s="448"/>
      <c r="AR130" s="448"/>
      <c r="AS130" s="448"/>
      <c r="AT130" s="448"/>
      <c r="AU130" s="448"/>
      <c r="AV130" s="448"/>
      <c r="AW130" s="448"/>
      <c r="AX130" s="448"/>
      <c r="AY130" s="448"/>
      <c r="AZ130" s="448"/>
      <c r="BA130" s="448"/>
      <c r="BB130" s="448"/>
      <c r="BC130" s="448"/>
      <c r="BD130" s="448"/>
      <c r="BE130" s="448"/>
      <c r="BF130" s="448"/>
      <c r="BG130" s="448"/>
      <c r="BH130" s="448"/>
      <c r="BI130" s="448"/>
      <c r="BJ130" s="448"/>
      <c r="BK130" s="399"/>
    </row>
    <row r="131" spans="1:63" ht="14.4" customHeight="1" thickBot="1" x14ac:dyDescent="0.3">
      <c r="A131" s="883"/>
      <c r="B131" s="448"/>
      <c r="C131" s="448"/>
      <c r="D131" s="448"/>
      <c r="E131" s="448"/>
      <c r="F131" s="448"/>
      <c r="G131" s="448"/>
      <c r="H131" s="448"/>
      <c r="I131" s="448"/>
      <c r="J131" s="448"/>
      <c r="K131" s="448"/>
      <c r="L131" s="448"/>
      <c r="M131" s="448"/>
      <c r="N131" s="448"/>
      <c r="O131" s="448"/>
      <c r="P131" s="422"/>
      <c r="Q131" s="393"/>
      <c r="R131" s="448"/>
      <c r="S131" s="448" t="s">
        <v>70</v>
      </c>
      <c r="T131" s="448"/>
      <c r="U131" s="448" t="s">
        <v>709</v>
      </c>
      <c r="V131" s="448"/>
      <c r="W131" s="448"/>
      <c r="X131" s="448"/>
      <c r="Y131" s="448"/>
      <c r="Z131" s="448"/>
      <c r="AA131" s="448"/>
      <c r="AB131" s="448"/>
      <c r="AC131" s="448"/>
      <c r="AD131" s="448"/>
      <c r="AE131" s="399"/>
      <c r="AF131" s="816"/>
      <c r="AG131" s="817"/>
      <c r="AH131" s="876" t="s">
        <v>711</v>
      </c>
      <c r="AI131" s="876"/>
      <c r="AJ131" s="876"/>
      <c r="AK131" s="876"/>
      <c r="AL131" s="876"/>
      <c r="AM131" s="876"/>
      <c r="AN131" s="876"/>
      <c r="AO131" s="876"/>
      <c r="AP131" s="876"/>
      <c r="AQ131" s="876"/>
      <c r="AR131" s="876"/>
      <c r="AS131" s="876"/>
      <c r="AT131" s="876"/>
      <c r="AU131" s="876"/>
      <c r="AV131" s="876"/>
      <c r="AW131" s="876"/>
      <c r="AX131" s="876"/>
      <c r="AY131" s="876"/>
      <c r="AZ131" s="876"/>
      <c r="BA131" s="876"/>
      <c r="BB131" s="876"/>
      <c r="BC131" s="876"/>
      <c r="BD131" s="876"/>
      <c r="BE131" s="876"/>
      <c r="BF131" s="876"/>
      <c r="BG131" s="876"/>
      <c r="BH131" s="876"/>
      <c r="BI131" s="876"/>
      <c r="BJ131" s="876"/>
      <c r="BK131" s="877"/>
    </row>
    <row r="132" spans="1:63" ht="14.4" customHeight="1" x14ac:dyDescent="0.25">
      <c r="A132" s="883"/>
      <c r="B132" s="448"/>
      <c r="C132" s="448"/>
      <c r="D132" s="448"/>
      <c r="E132" s="448"/>
      <c r="F132" s="448"/>
      <c r="G132" s="448"/>
      <c r="H132" s="448"/>
      <c r="I132" s="448"/>
      <c r="J132" s="448"/>
      <c r="K132" s="448"/>
      <c r="L132" s="448"/>
      <c r="M132" s="448"/>
      <c r="N132" s="448"/>
      <c r="O132" s="448"/>
      <c r="P132" s="394"/>
      <c r="Q132" s="393"/>
      <c r="R132" s="448"/>
      <c r="S132" s="448" t="s">
        <v>68</v>
      </c>
      <c r="T132" s="448"/>
      <c r="U132" s="448" t="s">
        <v>710</v>
      </c>
      <c r="V132" s="448"/>
      <c r="W132" s="448"/>
      <c r="X132" s="448"/>
      <c r="Y132" s="448"/>
      <c r="Z132" s="448"/>
      <c r="AA132" s="448"/>
      <c r="AB132" s="448"/>
      <c r="AC132" s="448"/>
      <c r="AD132" s="448"/>
      <c r="AE132" s="399"/>
      <c r="AF132" s="818"/>
      <c r="AG132" s="819"/>
      <c r="AH132" s="448"/>
      <c r="AI132" s="448"/>
      <c r="AJ132" s="448"/>
      <c r="AK132" s="448"/>
      <c r="AL132" s="448"/>
      <c r="AM132" s="448"/>
      <c r="AN132" s="448"/>
      <c r="AO132" s="448"/>
      <c r="AP132" s="448"/>
      <c r="AQ132" s="448"/>
      <c r="AR132" s="448"/>
      <c r="AS132" s="448"/>
      <c r="AT132" s="448"/>
      <c r="AU132" s="448"/>
      <c r="AV132" s="448"/>
      <c r="AW132" s="448"/>
      <c r="AX132" s="448"/>
      <c r="AY132" s="448"/>
      <c r="AZ132" s="448"/>
      <c r="BA132" s="448"/>
      <c r="BB132" s="448"/>
      <c r="BC132" s="448"/>
      <c r="BD132" s="448"/>
      <c r="BE132" s="448"/>
      <c r="BF132" s="448"/>
      <c r="BG132" s="448"/>
      <c r="BH132" s="448"/>
      <c r="BI132" s="448"/>
      <c r="BJ132" s="448"/>
      <c r="BK132" s="399"/>
    </row>
    <row r="133" spans="1:63" ht="14.4" customHeight="1" x14ac:dyDescent="0.25">
      <c r="A133" s="883"/>
      <c r="B133" s="448"/>
      <c r="C133" s="448"/>
      <c r="D133" s="448"/>
      <c r="E133" s="448"/>
      <c r="F133" s="448"/>
      <c r="G133" s="448"/>
      <c r="H133" s="448"/>
      <c r="I133" s="448"/>
      <c r="J133" s="448"/>
      <c r="K133" s="448"/>
      <c r="L133" s="448"/>
      <c r="M133" s="448"/>
      <c r="N133" s="448"/>
      <c r="O133" s="448"/>
      <c r="P133" s="394"/>
      <c r="Q133" s="393"/>
      <c r="R133" s="448"/>
      <c r="S133" s="448"/>
      <c r="T133" s="448"/>
      <c r="U133" s="448"/>
      <c r="V133" s="448"/>
      <c r="W133" s="448"/>
      <c r="X133" s="448"/>
      <c r="Y133" s="448"/>
      <c r="Z133" s="448"/>
      <c r="AA133" s="448"/>
      <c r="AB133" s="448"/>
      <c r="AC133" s="448"/>
      <c r="AD133" s="448"/>
      <c r="AE133" s="399"/>
      <c r="AF133" s="816" t="s">
        <v>22</v>
      </c>
      <c r="AG133" s="817"/>
      <c r="AH133" s="448"/>
      <c r="AI133" s="448"/>
      <c r="AJ133" s="448"/>
      <c r="AK133" s="448"/>
      <c r="AL133" s="448"/>
      <c r="AM133" s="448"/>
      <c r="AN133" s="448"/>
      <c r="AO133" s="448"/>
      <c r="AP133" s="448"/>
      <c r="AQ133" s="448"/>
      <c r="AR133" s="448"/>
      <c r="AS133" s="448"/>
      <c r="AT133" s="448"/>
      <c r="AU133" s="448"/>
      <c r="AV133" s="448"/>
      <c r="AW133" s="448"/>
      <c r="AX133" s="448"/>
      <c r="AY133" s="448"/>
      <c r="AZ133" s="448"/>
      <c r="BA133" s="448"/>
      <c r="BB133" s="448"/>
      <c r="BC133" s="448"/>
      <c r="BD133" s="448"/>
      <c r="BE133" s="448"/>
      <c r="BF133" s="448"/>
      <c r="BG133" s="448"/>
      <c r="BH133" s="448"/>
      <c r="BI133" s="448"/>
      <c r="BJ133" s="448"/>
      <c r="BK133" s="399"/>
    </row>
    <row r="134" spans="1:63" ht="14.4" customHeight="1" x14ac:dyDescent="0.25">
      <c r="A134" s="883"/>
      <c r="B134" s="448"/>
      <c r="C134" s="448"/>
      <c r="D134" s="448"/>
      <c r="E134" s="448"/>
      <c r="F134" s="448"/>
      <c r="G134" s="448"/>
      <c r="H134" s="448"/>
      <c r="I134" s="448"/>
      <c r="J134" s="448"/>
      <c r="K134" s="448"/>
      <c r="L134" s="448"/>
      <c r="M134" s="448"/>
      <c r="N134" s="448"/>
      <c r="O134" s="448"/>
      <c r="P134" s="394"/>
      <c r="Q134" s="393"/>
      <c r="R134" s="449"/>
      <c r="S134" s="448"/>
      <c r="T134" s="448"/>
      <c r="U134" s="448"/>
      <c r="V134" s="448"/>
      <c r="W134" s="448"/>
      <c r="X134" s="448"/>
      <c r="Y134" s="448"/>
      <c r="Z134" s="448"/>
      <c r="AA134" s="448"/>
      <c r="AB134" s="448"/>
      <c r="AC134" s="448"/>
      <c r="AD134" s="448"/>
      <c r="AE134" s="399"/>
      <c r="AF134" s="816"/>
      <c r="AG134" s="817"/>
      <c r="AH134" s="448"/>
      <c r="AI134" s="448"/>
      <c r="AJ134" s="448"/>
      <c r="AK134" s="448"/>
      <c r="AL134" s="448"/>
      <c r="AM134" s="448"/>
      <c r="AN134" s="448"/>
      <c r="AO134" s="448"/>
      <c r="AP134" s="448"/>
      <c r="AQ134" s="448"/>
      <c r="AR134" s="448"/>
      <c r="AS134" s="448"/>
      <c r="AT134" s="448"/>
      <c r="AU134" s="448"/>
      <c r="AV134" s="448"/>
      <c r="AW134" s="448"/>
      <c r="AX134" s="448"/>
      <c r="AY134" s="448"/>
      <c r="AZ134" s="448"/>
      <c r="BA134" s="448"/>
      <c r="BB134" s="448"/>
      <c r="BC134" s="448"/>
      <c r="BD134" s="448"/>
      <c r="BE134" s="448"/>
      <c r="BF134" s="448"/>
      <c r="BG134" s="448"/>
      <c r="BH134" s="448"/>
      <c r="BI134" s="448"/>
      <c r="BJ134" s="448"/>
      <c r="BK134" s="399"/>
    </row>
    <row r="135" spans="1:63" ht="14.4" customHeight="1" thickBot="1" x14ac:dyDescent="0.3">
      <c r="A135" s="883"/>
      <c r="B135" s="448"/>
      <c r="C135" s="448"/>
      <c r="D135" s="448"/>
      <c r="E135" s="448"/>
      <c r="F135" s="448"/>
      <c r="G135" s="448"/>
      <c r="H135" s="448"/>
      <c r="I135" s="448"/>
      <c r="J135" s="448"/>
      <c r="K135" s="448"/>
      <c r="L135" s="448"/>
      <c r="M135" s="448"/>
      <c r="N135" s="448"/>
      <c r="O135" s="448"/>
      <c r="P135" s="394"/>
      <c r="Q135" s="393"/>
      <c r="R135" s="448"/>
      <c r="S135" s="448"/>
      <c r="T135" s="448"/>
      <c r="U135" s="448"/>
      <c r="V135" s="448"/>
      <c r="W135" s="448"/>
      <c r="X135" s="448"/>
      <c r="Y135" s="448"/>
      <c r="Z135" s="448"/>
      <c r="AA135" s="448"/>
      <c r="AB135" s="448"/>
      <c r="AC135" s="448"/>
      <c r="AD135" s="448"/>
      <c r="AE135" s="399"/>
      <c r="AF135" s="816"/>
      <c r="AG135" s="817"/>
      <c r="AH135" s="448"/>
      <c r="AI135" s="448"/>
      <c r="AJ135" s="448"/>
      <c r="AK135" s="448"/>
      <c r="AL135" s="448"/>
      <c r="AM135" s="448"/>
      <c r="AN135" s="448"/>
      <c r="AO135" s="448"/>
      <c r="AP135" s="448"/>
      <c r="AQ135" s="448"/>
      <c r="AR135" s="448"/>
      <c r="AS135" s="448"/>
      <c r="AT135" s="448"/>
      <c r="AU135" s="448"/>
      <c r="AV135" s="448"/>
      <c r="AW135" s="448"/>
      <c r="AX135" s="448"/>
      <c r="AY135" s="448"/>
      <c r="AZ135" s="448"/>
      <c r="BA135" s="448"/>
      <c r="BB135" s="448"/>
      <c r="BC135" s="448"/>
      <c r="BD135" s="448"/>
      <c r="BE135" s="448"/>
      <c r="BF135" s="448"/>
      <c r="BG135" s="448"/>
      <c r="BH135" s="448"/>
      <c r="BI135" s="448"/>
      <c r="BJ135" s="448"/>
      <c r="BK135" s="399"/>
    </row>
    <row r="136" spans="1:63" ht="14.4" customHeight="1" thickBot="1" x14ac:dyDescent="0.3">
      <c r="A136" s="883"/>
      <c r="B136" s="448"/>
      <c r="C136" s="448"/>
      <c r="D136" s="448"/>
      <c r="E136" s="448"/>
      <c r="F136" s="448"/>
      <c r="G136" s="448"/>
      <c r="H136" s="448"/>
      <c r="I136" s="448"/>
      <c r="J136" s="448"/>
      <c r="K136" s="448"/>
      <c r="L136" s="448"/>
      <c r="M136" s="448"/>
      <c r="N136" s="448"/>
      <c r="O136" s="448"/>
      <c r="P136" s="422"/>
      <c r="Q136" s="393"/>
      <c r="R136" s="448"/>
      <c r="S136" s="448"/>
      <c r="T136" s="448"/>
      <c r="U136" s="448"/>
      <c r="V136" s="448"/>
      <c r="W136" s="448"/>
      <c r="X136" s="448"/>
      <c r="Y136" s="448"/>
      <c r="Z136" s="448"/>
      <c r="AA136" s="448"/>
      <c r="AB136" s="448"/>
      <c r="AC136" s="448"/>
      <c r="AD136" s="448"/>
      <c r="AE136" s="399"/>
      <c r="AF136" s="816"/>
      <c r="AG136" s="817"/>
      <c r="AH136" s="850" t="s">
        <v>87</v>
      </c>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c r="BC136" s="850"/>
      <c r="BD136" s="850"/>
      <c r="BE136" s="850"/>
      <c r="BF136" s="850"/>
      <c r="BG136" s="850"/>
      <c r="BH136" s="850"/>
      <c r="BI136" s="850"/>
      <c r="BJ136" s="850"/>
      <c r="BK136" s="851"/>
    </row>
    <row r="137" spans="1:63" ht="14.4" customHeight="1" x14ac:dyDescent="0.25">
      <c r="A137" s="883"/>
      <c r="B137" s="448"/>
      <c r="C137" s="448"/>
      <c r="D137" s="448"/>
      <c r="E137" s="448"/>
      <c r="F137" s="448"/>
      <c r="G137" s="448"/>
      <c r="H137" s="448"/>
      <c r="I137" s="448"/>
      <c r="J137" s="448"/>
      <c r="K137" s="448"/>
      <c r="L137" s="448"/>
      <c r="M137" s="448"/>
      <c r="N137" s="448"/>
      <c r="O137" s="448"/>
      <c r="P137" s="422"/>
      <c r="Q137" s="393"/>
      <c r="R137" s="448"/>
      <c r="S137" s="448"/>
      <c r="T137" s="448"/>
      <c r="U137" s="448"/>
      <c r="V137" s="448"/>
      <c r="W137" s="448"/>
      <c r="X137" s="448"/>
      <c r="Y137" s="448"/>
      <c r="Z137" s="448"/>
      <c r="AA137" s="448"/>
      <c r="AB137" s="448"/>
      <c r="AC137" s="448"/>
      <c r="AD137" s="448"/>
      <c r="AE137" s="399"/>
      <c r="AF137" s="818"/>
      <c r="AG137" s="819"/>
      <c r="AH137" s="448"/>
      <c r="AI137" s="448"/>
      <c r="AJ137" s="448"/>
      <c r="AK137" s="448"/>
      <c r="AL137" s="448"/>
      <c r="AM137" s="448"/>
      <c r="AN137" s="448"/>
      <c r="AO137" s="448"/>
      <c r="AP137" s="448"/>
      <c r="AQ137" s="448"/>
      <c r="AR137" s="448"/>
      <c r="AS137" s="448"/>
      <c r="AT137" s="448"/>
      <c r="AU137" s="448"/>
      <c r="AV137" s="448"/>
      <c r="AW137" s="448"/>
      <c r="AX137" s="448"/>
      <c r="AY137" s="448"/>
      <c r="AZ137" s="448"/>
      <c r="BA137" s="448"/>
      <c r="BB137" s="448"/>
      <c r="BC137" s="448"/>
      <c r="BD137" s="448"/>
      <c r="BE137" s="448"/>
      <c r="BF137" s="448"/>
      <c r="BG137" s="448"/>
      <c r="BH137" s="448"/>
      <c r="BI137" s="448"/>
      <c r="BJ137" s="448"/>
      <c r="BK137" s="399"/>
    </row>
    <row r="138" spans="1:63" ht="14.4" customHeight="1" thickBot="1" x14ac:dyDescent="0.3">
      <c r="A138" s="883"/>
      <c r="B138" s="448"/>
      <c r="C138" s="448"/>
      <c r="D138" s="448"/>
      <c r="E138" s="448"/>
      <c r="F138" s="448"/>
      <c r="G138" s="448"/>
      <c r="H138" s="448"/>
      <c r="I138" s="448"/>
      <c r="J138" s="448"/>
      <c r="K138" s="448"/>
      <c r="L138" s="448"/>
      <c r="M138" s="448"/>
      <c r="N138" s="448"/>
      <c r="O138" s="448"/>
      <c r="P138" s="422"/>
      <c r="Q138" s="393"/>
      <c r="R138" s="448"/>
      <c r="S138" s="448"/>
      <c r="T138" s="448"/>
      <c r="U138" s="448"/>
      <c r="V138" s="448"/>
      <c r="W138" s="448"/>
      <c r="X138" s="448"/>
      <c r="Y138" s="448"/>
      <c r="Z138" s="448"/>
      <c r="AA138" s="448"/>
      <c r="AB138" s="448"/>
      <c r="AC138" s="448"/>
      <c r="AD138" s="448"/>
      <c r="AE138" s="399"/>
      <c r="AF138" s="816" t="s">
        <v>668</v>
      </c>
      <c r="AG138" s="817"/>
      <c r="AH138" s="448"/>
      <c r="AI138" s="448"/>
      <c r="AJ138" s="448"/>
      <c r="AK138" s="448"/>
      <c r="AL138" s="448"/>
      <c r="AM138" s="448"/>
      <c r="AN138" s="448"/>
      <c r="AO138" s="448"/>
      <c r="AP138" s="448"/>
      <c r="AQ138" s="448"/>
      <c r="AR138" s="448"/>
      <c r="AS138" s="448"/>
      <c r="AT138" s="448"/>
      <c r="AU138" s="448"/>
      <c r="AV138" s="448"/>
      <c r="AW138" s="448"/>
      <c r="AX138" s="448"/>
      <c r="AY138" s="448"/>
      <c r="AZ138" s="448"/>
      <c r="BA138" s="448"/>
      <c r="BB138" s="448"/>
      <c r="BC138" s="448"/>
      <c r="BD138" s="448"/>
      <c r="BE138" s="448"/>
      <c r="BF138" s="448"/>
      <c r="BG138" s="448"/>
      <c r="BH138" s="448"/>
      <c r="BI138" s="448"/>
      <c r="BJ138" s="448"/>
      <c r="BK138" s="399"/>
    </row>
    <row r="139" spans="1:63" ht="14.4" customHeight="1" thickBot="1" x14ac:dyDescent="0.3">
      <c r="A139" s="883"/>
      <c r="B139" s="448"/>
      <c r="C139" s="448"/>
      <c r="D139" s="448"/>
      <c r="E139" s="448"/>
      <c r="F139" s="448"/>
      <c r="G139" s="448"/>
      <c r="H139" s="448"/>
      <c r="I139" s="448"/>
      <c r="J139" s="448"/>
      <c r="K139" s="448"/>
      <c r="L139" s="448"/>
      <c r="M139" s="448"/>
      <c r="N139" s="448"/>
      <c r="O139" s="448"/>
      <c r="P139" s="394"/>
      <c r="Q139" s="393"/>
      <c r="R139" s="448"/>
      <c r="S139" s="448"/>
      <c r="T139" s="448"/>
      <c r="U139" s="448"/>
      <c r="V139" s="448"/>
      <c r="W139" s="448"/>
      <c r="X139" s="448"/>
      <c r="Y139" s="448"/>
      <c r="Z139" s="448"/>
      <c r="AA139" s="448"/>
      <c r="AB139" s="448"/>
      <c r="AC139" s="448"/>
      <c r="AD139" s="448"/>
      <c r="AE139" s="399"/>
      <c r="AF139" s="816"/>
      <c r="AG139" s="817"/>
      <c r="AH139" s="448"/>
      <c r="AI139" s="448"/>
      <c r="AJ139" s="448"/>
      <c r="AK139" s="448"/>
      <c r="AL139" s="448"/>
      <c r="AM139" s="448"/>
      <c r="AN139" s="448"/>
      <c r="AO139" s="448"/>
      <c r="AP139" s="448"/>
      <c r="AQ139" s="795" t="s">
        <v>694</v>
      </c>
      <c r="AR139" s="796"/>
      <c r="AS139" s="796"/>
      <c r="AT139" s="796"/>
      <c r="AU139" s="797"/>
      <c r="AV139" s="448"/>
      <c r="AW139" s="448"/>
      <c r="AX139" s="448"/>
      <c r="AY139" s="448"/>
      <c r="AZ139" s="448"/>
      <c r="BA139" s="448"/>
      <c r="BB139" s="448"/>
      <c r="BC139" s="448"/>
      <c r="BD139" s="448"/>
      <c r="BE139" s="448"/>
      <c r="BF139" s="448"/>
      <c r="BG139" s="448"/>
      <c r="BH139" s="448"/>
      <c r="BI139" s="448"/>
      <c r="BJ139" s="448"/>
      <c r="BK139" s="399"/>
    </row>
    <row r="140" spans="1:63" ht="14.4" customHeight="1" thickBot="1" x14ac:dyDescent="0.3">
      <c r="A140" s="883"/>
      <c r="B140" s="448"/>
      <c r="C140" s="448"/>
      <c r="D140" s="448"/>
      <c r="E140" s="448"/>
      <c r="F140" s="448"/>
      <c r="G140" s="448"/>
      <c r="H140" s="448"/>
      <c r="I140" s="448"/>
      <c r="J140" s="448"/>
      <c r="K140" s="448"/>
      <c r="L140" s="448"/>
      <c r="M140" s="448"/>
      <c r="N140" s="448"/>
      <c r="O140" s="448"/>
      <c r="P140" s="394"/>
      <c r="Q140" s="393"/>
      <c r="R140" s="448"/>
      <c r="S140" s="448"/>
      <c r="T140" s="448"/>
      <c r="U140" s="448"/>
      <c r="V140" s="448"/>
      <c r="W140" s="448"/>
      <c r="X140" s="448"/>
      <c r="Y140" s="448"/>
      <c r="Z140" s="448"/>
      <c r="AA140" s="448"/>
      <c r="AB140" s="448"/>
      <c r="AC140" s="448"/>
      <c r="AD140" s="448"/>
      <c r="AE140" s="399"/>
      <c r="AF140" s="816"/>
      <c r="AG140" s="817"/>
      <c r="AH140" s="448"/>
      <c r="AI140" s="448"/>
      <c r="AJ140" s="448"/>
      <c r="AK140" s="448"/>
      <c r="AL140" s="448"/>
      <c r="AM140" s="448"/>
      <c r="AN140" s="448"/>
      <c r="AO140" s="448"/>
      <c r="AP140" s="448"/>
      <c r="AQ140" s="448"/>
      <c r="AR140" s="448"/>
      <c r="AS140" s="448"/>
      <c r="AT140" s="448"/>
      <c r="AU140" s="448"/>
      <c r="AV140" s="448"/>
      <c r="AW140" s="448"/>
      <c r="AX140" s="448"/>
      <c r="AY140" s="448"/>
      <c r="AZ140" s="448"/>
      <c r="BA140" s="448"/>
      <c r="BB140" s="448"/>
      <c r="BC140" s="448"/>
      <c r="BD140" s="448"/>
      <c r="BE140" s="448"/>
      <c r="BF140" s="448"/>
      <c r="BG140" s="448"/>
      <c r="BH140" s="448"/>
      <c r="BI140" s="448"/>
      <c r="BJ140" s="448"/>
      <c r="BK140" s="399"/>
    </row>
    <row r="141" spans="1:63" ht="15" customHeight="1" thickBot="1" x14ac:dyDescent="0.3">
      <c r="A141" s="883"/>
      <c r="B141" s="393"/>
      <c r="C141" s="448"/>
      <c r="D141" s="448"/>
      <c r="E141" s="448"/>
      <c r="F141" s="448"/>
      <c r="G141" s="448"/>
      <c r="H141" s="448"/>
      <c r="I141" s="448"/>
      <c r="J141" s="448"/>
      <c r="K141" s="448"/>
      <c r="L141" s="448"/>
      <c r="M141" s="448"/>
      <c r="N141" s="448"/>
      <c r="O141" s="448"/>
      <c r="P141" s="394"/>
      <c r="Q141" s="393"/>
      <c r="R141" s="448"/>
      <c r="S141" s="448"/>
      <c r="T141" s="448"/>
      <c r="U141" s="448"/>
      <c r="V141" s="448"/>
      <c r="W141" s="448"/>
      <c r="X141" s="448"/>
      <c r="Y141" s="448"/>
      <c r="Z141" s="448"/>
      <c r="AA141" s="448"/>
      <c r="AB141" s="448"/>
      <c r="AC141" s="448"/>
      <c r="AD141" s="448"/>
      <c r="AE141" s="399"/>
      <c r="AF141" s="816"/>
      <c r="AG141" s="817"/>
      <c r="AH141" s="448"/>
      <c r="AI141" s="448"/>
      <c r="AJ141" s="448"/>
      <c r="AK141" s="448"/>
      <c r="AL141" s="448"/>
      <c r="AM141" s="448"/>
      <c r="AN141" s="448"/>
      <c r="AO141" s="448"/>
      <c r="AP141" s="448"/>
      <c r="AQ141" s="795" t="s">
        <v>695</v>
      </c>
      <c r="AR141" s="796"/>
      <c r="AS141" s="796"/>
      <c r="AT141" s="796"/>
      <c r="AU141" s="797"/>
      <c r="AV141" s="448"/>
      <c r="AW141" s="448"/>
      <c r="AX141" s="448"/>
      <c r="AY141" s="448"/>
      <c r="AZ141" s="448"/>
      <c r="BA141" s="448"/>
      <c r="BB141" s="448"/>
      <c r="BC141" s="448"/>
      <c r="BD141" s="448"/>
      <c r="BE141" s="448"/>
      <c r="BF141" s="448"/>
      <c r="BG141" s="436"/>
      <c r="BH141" s="436"/>
      <c r="BI141" s="436"/>
      <c r="BJ141" s="436"/>
      <c r="BK141" s="458"/>
    </row>
    <row r="142" spans="1:63" ht="15" customHeight="1" thickBot="1" x14ac:dyDescent="0.3">
      <c r="A142" s="884"/>
      <c r="B142" s="419"/>
      <c r="C142" s="419"/>
      <c r="D142" s="419"/>
      <c r="E142" s="419"/>
      <c r="F142" s="419"/>
      <c r="G142" s="419"/>
      <c r="H142" s="419"/>
      <c r="I142" s="419"/>
      <c r="J142" s="419"/>
      <c r="K142" s="419"/>
      <c r="L142" s="419"/>
      <c r="M142" s="419"/>
      <c r="N142" s="419"/>
      <c r="O142" s="419"/>
      <c r="P142" s="427"/>
      <c r="Q142" s="419"/>
      <c r="R142" s="419"/>
      <c r="S142" s="419"/>
      <c r="T142" s="419"/>
      <c r="U142" s="419"/>
      <c r="V142" s="419"/>
      <c r="W142" s="419"/>
      <c r="X142" s="419"/>
      <c r="Y142" s="419"/>
      <c r="Z142" s="419"/>
      <c r="AA142" s="419"/>
      <c r="AB142" s="419"/>
      <c r="AC142" s="419"/>
      <c r="AD142" s="419"/>
      <c r="AE142" s="420"/>
      <c r="AF142" s="853"/>
      <c r="AG142" s="854"/>
      <c r="AH142" s="419"/>
      <c r="AI142" s="419"/>
      <c r="AJ142" s="419"/>
      <c r="AK142" s="419"/>
      <c r="AL142" s="419"/>
      <c r="AM142" s="419"/>
      <c r="AN142" s="419"/>
      <c r="AO142" s="419"/>
      <c r="AP142" s="419"/>
      <c r="AQ142" s="419"/>
      <c r="AR142" s="419"/>
      <c r="AS142" s="419"/>
      <c r="AT142" s="419"/>
      <c r="AU142" s="419"/>
      <c r="AV142" s="419"/>
      <c r="AW142" s="419"/>
      <c r="AX142" s="419"/>
      <c r="AY142" s="419"/>
      <c r="AZ142" s="419"/>
      <c r="BA142" s="419"/>
      <c r="BB142" s="419"/>
      <c r="BC142" s="419"/>
      <c r="BD142" s="419"/>
      <c r="BE142" s="419"/>
      <c r="BF142" s="419"/>
      <c r="BG142" s="419"/>
      <c r="BH142" s="419"/>
      <c r="BI142" s="419"/>
      <c r="BJ142" s="419"/>
      <c r="BK142" s="420"/>
    </row>
    <row r="148" spans="64:64" x14ac:dyDescent="0.25">
      <c r="BL148" s="448"/>
    </row>
    <row r="149" spans="64:64" x14ac:dyDescent="0.25">
      <c r="BL149" s="448"/>
    </row>
    <row r="150" spans="64:64" x14ac:dyDescent="0.25">
      <c r="BL150" s="448"/>
    </row>
  </sheetData>
  <mergeCells count="123">
    <mergeCell ref="A47:A142"/>
    <mergeCell ref="Z55:AB57"/>
    <mergeCell ref="Z58:AB60"/>
    <mergeCell ref="Z61:AB63"/>
    <mergeCell ref="AZ56:BC56"/>
    <mergeCell ref="BD56:BK56"/>
    <mergeCell ref="AZ88:BC88"/>
    <mergeCell ref="BD88:BK88"/>
    <mergeCell ref="AZ120:BC120"/>
    <mergeCell ref="BD120:BK120"/>
    <mergeCell ref="AF133:AG137"/>
    <mergeCell ref="AF138:AG142"/>
    <mergeCell ref="AQ141:AU141"/>
    <mergeCell ref="AF123:AG127"/>
    <mergeCell ref="AF128:AG132"/>
    <mergeCell ref="AF113:AG117"/>
    <mergeCell ref="AF91:AG95"/>
    <mergeCell ref="AF69:AG73"/>
    <mergeCell ref="AF74:AG78"/>
    <mergeCell ref="B123:D123"/>
    <mergeCell ref="E123:P123"/>
    <mergeCell ref="Q123:AE123"/>
    <mergeCell ref="AF118:AG122"/>
    <mergeCell ref="AF101:AG105"/>
    <mergeCell ref="AN23:AQ23"/>
    <mergeCell ref="AF64:AG68"/>
    <mergeCell ref="AH67:AV67"/>
    <mergeCell ref="AW67:BE67"/>
    <mergeCell ref="BF67:BK67"/>
    <mergeCell ref="AL19:AR19"/>
    <mergeCell ref="AS19:AV19"/>
    <mergeCell ref="AW19:BA19"/>
    <mergeCell ref="AN26:AR26"/>
    <mergeCell ref="AF59:AG63"/>
    <mergeCell ref="AH62:AU62"/>
    <mergeCell ref="AV62:BD62"/>
    <mergeCell ref="BE62:BK62"/>
    <mergeCell ref="AF54:AG58"/>
    <mergeCell ref="AH56:AP56"/>
    <mergeCell ref="AQ17:AR17"/>
    <mergeCell ref="AV15:BA15"/>
    <mergeCell ref="AL11:BA11"/>
    <mergeCell ref="AR6:AU6"/>
    <mergeCell ref="AL6:AQ6"/>
    <mergeCell ref="AV6:BA6"/>
    <mergeCell ref="AR15:AU15"/>
    <mergeCell ref="AL15:AQ15"/>
    <mergeCell ref="AQ139:AU139"/>
    <mergeCell ref="AH136:BK136"/>
    <mergeCell ref="AQ56:AT56"/>
    <mergeCell ref="AU56:AY56"/>
    <mergeCell ref="AQ88:AT88"/>
    <mergeCell ref="AU88:AY88"/>
    <mergeCell ref="AQ120:AT120"/>
    <mergeCell ref="AH126:AU126"/>
    <mergeCell ref="AV126:BD126"/>
    <mergeCell ref="BE126:BK126"/>
    <mergeCell ref="AH131:BK131"/>
    <mergeCell ref="AH94:BK94"/>
    <mergeCell ref="AH72:BK72"/>
    <mergeCell ref="AQ77:AV77"/>
    <mergeCell ref="AH116:BK116"/>
    <mergeCell ref="AH120:AP120"/>
    <mergeCell ref="AH104:BK104"/>
    <mergeCell ref="AF106:AG110"/>
    <mergeCell ref="AQ109:AU109"/>
    <mergeCell ref="AF111:BK112"/>
    <mergeCell ref="AU120:AY120"/>
    <mergeCell ref="AQ107:AU107"/>
    <mergeCell ref="B103:D103"/>
    <mergeCell ref="E103:P103"/>
    <mergeCell ref="Q103:AE103"/>
    <mergeCell ref="U70:V71"/>
    <mergeCell ref="W70:Y71"/>
    <mergeCell ref="R69:T69"/>
    <mergeCell ref="U69:V69"/>
    <mergeCell ref="W69:Y69"/>
    <mergeCell ref="AF96:AG100"/>
    <mergeCell ref="AH99:AU99"/>
    <mergeCell ref="AV99:BD99"/>
    <mergeCell ref="BE99:BK99"/>
    <mergeCell ref="AF79:BK80"/>
    <mergeCell ref="AF81:AG85"/>
    <mergeCell ref="AH84:BK84"/>
    <mergeCell ref="AF86:AG90"/>
    <mergeCell ref="AH88:AP88"/>
    <mergeCell ref="W55:Y55"/>
    <mergeCell ref="W56:Y56"/>
    <mergeCell ref="W57:Y57"/>
    <mergeCell ref="W58:Y58"/>
    <mergeCell ref="W59:Y59"/>
    <mergeCell ref="R60:V60"/>
    <mergeCell ref="R61:V61"/>
    <mergeCell ref="R62:V62"/>
    <mergeCell ref="R63:V63"/>
    <mergeCell ref="W60:Y60"/>
    <mergeCell ref="W61:Y61"/>
    <mergeCell ref="W62:Y62"/>
    <mergeCell ref="W63:Y63"/>
    <mergeCell ref="B83:D83"/>
    <mergeCell ref="E83:P83"/>
    <mergeCell ref="Q83:AE83"/>
    <mergeCell ref="AQ75:AU75"/>
    <mergeCell ref="R70:T71"/>
    <mergeCell ref="A1:AE2"/>
    <mergeCell ref="AF1:BK2"/>
    <mergeCell ref="Z54:AB54"/>
    <mergeCell ref="AF47:BK48"/>
    <mergeCell ref="AF49:AG53"/>
    <mergeCell ref="B65:D65"/>
    <mergeCell ref="E65:P65"/>
    <mergeCell ref="Q65:AE65"/>
    <mergeCell ref="AH52:BK52"/>
    <mergeCell ref="B47:D47"/>
    <mergeCell ref="E47:P47"/>
    <mergeCell ref="Q47:AE47"/>
    <mergeCell ref="R54:V54"/>
    <mergeCell ref="W54:Y54"/>
    <mergeCell ref="R55:V55"/>
    <mergeCell ref="R56:V56"/>
    <mergeCell ref="R57:V57"/>
    <mergeCell ref="R58:V58"/>
    <mergeCell ref="R59:V59"/>
  </mergeCells>
  <dataValidations disablePrompts="1" count="1">
    <dataValidation type="list" allowBlank="1" showInputMessage="1" showErrorMessage="1" sqref="B65:D65 B83:D83 B103:D103 B123:D123 B47:D47" xr:uid="{CA11189F-6956-44EE-9470-58C7E40CDFE3}">
      <formula1>"Input (=&gt;),(=&gt;) Output"</formula1>
    </dataValidation>
  </dataValidations>
  <hyperlinks>
    <hyperlink ref="AH32" r:id="rId1" xr:uid="{76E57199-346A-4D71-AD95-DD2986EC87F1}"/>
  </hyperlinks>
  <pageMargins left="0.23622047244094491" right="0.23622047244094491" top="0.74803149606299213" bottom="0.74803149606299213" header="0.31496062992125984" footer="0.31496062992125984"/>
  <pageSetup paperSize="8" scale="26"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007D8-D461-46B8-97D8-83E203C02548}">
  <dimension ref="B8:AD125"/>
  <sheetViews>
    <sheetView topLeftCell="A38" zoomScale="70" zoomScaleNormal="70" workbookViewId="0">
      <selection activeCell="I70" sqref="I70"/>
    </sheetView>
  </sheetViews>
  <sheetFormatPr defaultColWidth="9.109375" defaultRowHeight="13.2" x14ac:dyDescent="0.25"/>
  <cols>
    <col min="1" max="1" width="9.109375" style="119"/>
    <col min="2" max="2" width="30.88671875" style="120" customWidth="1"/>
    <col min="3" max="3" width="19" style="119" bestFit="1" customWidth="1"/>
    <col min="4" max="4" width="38.33203125" style="120" customWidth="1"/>
    <col min="5" max="5" width="41.109375" style="120" customWidth="1"/>
    <col min="6" max="6" width="45.33203125" style="119" bestFit="1" customWidth="1"/>
    <col min="7" max="7" width="30" style="120" bestFit="1" customWidth="1"/>
    <col min="8" max="8" width="29" style="119" bestFit="1" customWidth="1"/>
    <col min="9" max="9" width="32.109375" style="119" bestFit="1" customWidth="1"/>
    <col min="10" max="10" width="28.88671875" style="119" bestFit="1" customWidth="1"/>
    <col min="11" max="11" width="30" style="119" customWidth="1"/>
    <col min="12" max="12" width="29.88671875" style="119" bestFit="1" customWidth="1"/>
    <col min="13" max="13" width="40.44140625" style="119" bestFit="1" customWidth="1"/>
    <col min="14" max="14" width="31.88671875" style="119" customWidth="1"/>
    <col min="15" max="15" width="54.5546875" style="120" customWidth="1"/>
    <col min="16" max="16" width="22.88671875" style="119" bestFit="1" customWidth="1"/>
    <col min="17" max="17" width="22.44140625" style="119" bestFit="1" customWidth="1"/>
    <col min="18" max="18" width="6.33203125" style="119" bestFit="1" customWidth="1"/>
    <col min="19" max="19" width="49.109375" style="120" bestFit="1" customWidth="1"/>
    <col min="20" max="20" width="29.6640625" style="120" bestFit="1" customWidth="1"/>
    <col min="21" max="21" width="7.6640625" style="120" bestFit="1" customWidth="1"/>
    <col min="22" max="22" width="10.33203125" style="119" bestFit="1" customWidth="1"/>
    <col min="23" max="23" width="25.33203125" style="119" bestFit="1" customWidth="1"/>
    <col min="24" max="24" width="13.109375" style="119" bestFit="1" customWidth="1"/>
    <col min="25" max="26" width="19.6640625" style="119" bestFit="1" customWidth="1"/>
    <col min="27" max="28" width="26.33203125" style="119" bestFit="1" customWidth="1"/>
    <col min="29" max="29" width="14.109375" style="119" bestFit="1" customWidth="1"/>
    <col min="30" max="16384" width="9.109375" style="119"/>
  </cols>
  <sheetData>
    <row r="8" spans="10:10" x14ac:dyDescent="0.25">
      <c r="J8" s="120"/>
    </row>
    <row r="9" spans="10:10" x14ac:dyDescent="0.25">
      <c r="J9" s="120"/>
    </row>
    <row r="10" spans="10:10" x14ac:dyDescent="0.25">
      <c r="J10" s="120"/>
    </row>
    <row r="11" spans="10:10" x14ac:dyDescent="0.25">
      <c r="J11" s="120"/>
    </row>
    <row r="59" spans="2:30" ht="14.4" x14ac:dyDescent="0.3">
      <c r="B59" s="924" t="s">
        <v>372</v>
      </c>
      <c r="C59" s="925"/>
      <c r="D59" s="925"/>
      <c r="E59" s="925"/>
      <c r="F59" s="925"/>
      <c r="G59" s="925"/>
      <c r="H59" s="925"/>
      <c r="I59" s="925"/>
      <c r="J59" s="925"/>
      <c r="K59" s="925"/>
      <c r="L59" s="925"/>
      <c r="M59" s="925"/>
      <c r="N59" s="925"/>
      <c r="O59" s="926"/>
      <c r="Q59" s="166"/>
      <c r="R59" s="166"/>
      <c r="S59" s="166"/>
      <c r="T59" s="174"/>
      <c r="U59" s="174"/>
      <c r="V59" s="174"/>
      <c r="W59" s="174"/>
      <c r="X59" s="174"/>
      <c r="Y59" s="174"/>
      <c r="Z59"/>
      <c r="AA59"/>
      <c r="AB59"/>
      <c r="AC59"/>
      <c r="AD59" s="151"/>
    </row>
    <row r="60" spans="2:30" ht="14.4" x14ac:dyDescent="0.3">
      <c r="B60" s="927" t="s">
        <v>639</v>
      </c>
      <c r="C60" s="905" t="s">
        <v>162</v>
      </c>
      <c r="D60" s="905" t="s">
        <v>270</v>
      </c>
      <c r="E60" s="936" t="s">
        <v>161</v>
      </c>
      <c r="F60" s="937"/>
      <c r="G60" s="937"/>
      <c r="H60" s="937"/>
      <c r="I60" s="937"/>
      <c r="J60" s="937"/>
      <c r="K60" s="938"/>
      <c r="L60" s="910" t="s">
        <v>160</v>
      </c>
      <c r="M60" s="911"/>
      <c r="N60" s="912"/>
      <c r="O60" s="939" t="s">
        <v>159</v>
      </c>
      <c r="Q60" s="152"/>
      <c r="R60" s="153"/>
      <c r="S60" s="154"/>
      <c r="T60" s="191"/>
      <c r="U60" s="192"/>
      <c r="V60" s="192"/>
      <c r="W60" s="169"/>
      <c r="X60" s="192"/>
      <c r="Y60" s="191"/>
      <c r="Z60"/>
      <c r="AA60"/>
      <c r="AB60"/>
      <c r="AC60"/>
      <c r="AD60"/>
    </row>
    <row r="61" spans="2:30" ht="39.6" x14ac:dyDescent="0.3">
      <c r="B61" s="928"/>
      <c r="C61" s="906"/>
      <c r="D61" s="906"/>
      <c r="E61" s="233" t="s">
        <v>199</v>
      </c>
      <c r="F61" s="233" t="s">
        <v>271</v>
      </c>
      <c r="G61" s="233" t="s">
        <v>334</v>
      </c>
      <c r="H61" s="233" t="s">
        <v>293</v>
      </c>
      <c r="I61" s="233" t="s">
        <v>158</v>
      </c>
      <c r="J61" s="252" t="s">
        <v>75</v>
      </c>
      <c r="K61" s="233" t="s">
        <v>157</v>
      </c>
      <c r="L61" s="253" t="s">
        <v>335</v>
      </c>
      <c r="M61" s="253" t="s">
        <v>336</v>
      </c>
      <c r="N61" s="253" t="s">
        <v>337</v>
      </c>
      <c r="O61" s="940"/>
      <c r="Q61" s="152"/>
      <c r="R61" s="155"/>
      <c r="S61" s="156"/>
      <c r="T61" s="191"/>
      <c r="U61" s="193"/>
      <c r="V61" s="194"/>
      <c r="W61" s="194"/>
      <c r="X61" s="193"/>
      <c r="Y61" s="191"/>
      <c r="Z61"/>
      <c r="AA61"/>
      <c r="AB61"/>
      <c r="AC61"/>
      <c r="AD61"/>
    </row>
    <row r="62" spans="2:30" ht="26.4" x14ac:dyDescent="0.3">
      <c r="B62" s="934" t="s">
        <v>640</v>
      </c>
      <c r="C62" s="935" t="s">
        <v>153</v>
      </c>
      <c r="D62" s="946" t="s">
        <v>339</v>
      </c>
      <c r="E62" s="941" t="s">
        <v>200</v>
      </c>
      <c r="F62" s="943" t="s">
        <v>339</v>
      </c>
      <c r="G62" s="942" t="s">
        <v>333</v>
      </c>
      <c r="H62" s="945" t="s">
        <v>280</v>
      </c>
      <c r="I62" s="136" t="s">
        <v>150</v>
      </c>
      <c r="J62" s="944" t="s">
        <v>87</v>
      </c>
      <c r="K62" s="136" t="s">
        <v>192</v>
      </c>
      <c r="L62" s="227" t="s">
        <v>80</v>
      </c>
      <c r="M62" s="134" t="s">
        <v>193</v>
      </c>
      <c r="N62" s="134" t="s">
        <v>193</v>
      </c>
      <c r="O62" s="919" t="s">
        <v>550</v>
      </c>
      <c r="Q62" s="152"/>
      <c r="R62" s="155"/>
      <c r="S62" s="158"/>
      <c r="T62" s="191"/>
      <c r="U62" s="193"/>
      <c r="V62" s="195"/>
      <c r="W62" s="194"/>
      <c r="X62" s="193"/>
      <c r="Y62" s="191"/>
      <c r="Z62"/>
      <c r="AA62"/>
      <c r="AB62"/>
      <c r="AC62"/>
      <c r="AD62"/>
    </row>
    <row r="63" spans="2:30" ht="26.4" x14ac:dyDescent="0.3">
      <c r="B63" s="921"/>
      <c r="C63" s="935"/>
      <c r="D63" s="932"/>
      <c r="E63" s="930"/>
      <c r="F63" s="921"/>
      <c r="G63" s="921"/>
      <c r="H63" s="930"/>
      <c r="I63" s="149" t="s">
        <v>315</v>
      </c>
      <c r="J63" s="932"/>
      <c r="K63" s="136" t="s">
        <v>287</v>
      </c>
      <c r="L63" s="227" t="s">
        <v>80</v>
      </c>
      <c r="M63" s="134" t="s">
        <v>193</v>
      </c>
      <c r="N63" s="134" t="s">
        <v>193</v>
      </c>
      <c r="O63" s="932"/>
      <c r="Q63" s="152"/>
      <c r="R63" s="157"/>
      <c r="S63" s="158"/>
      <c r="T63" s="191"/>
      <c r="U63" s="193"/>
      <c r="V63" s="195"/>
      <c r="W63" s="194"/>
      <c r="X63" s="193"/>
      <c r="Y63" s="191"/>
      <c r="Z63"/>
      <c r="AA63"/>
      <c r="AB63"/>
      <c r="AC63"/>
      <c r="AD63"/>
    </row>
    <row r="64" spans="2:30" ht="26.4" x14ac:dyDescent="0.3">
      <c r="B64" s="921"/>
      <c r="C64" s="935"/>
      <c r="D64" s="932"/>
      <c r="E64" s="930"/>
      <c r="F64" s="921"/>
      <c r="G64" s="921"/>
      <c r="H64" s="930"/>
      <c r="I64" s="136" t="s">
        <v>95</v>
      </c>
      <c r="J64" s="932"/>
      <c r="K64" s="136" t="s">
        <v>192</v>
      </c>
      <c r="L64" s="227" t="s">
        <v>80</v>
      </c>
      <c r="M64" s="134" t="s">
        <v>193</v>
      </c>
      <c r="N64" s="134" t="s">
        <v>193</v>
      </c>
      <c r="O64" s="932"/>
      <c r="Q64" s="152"/>
      <c r="R64" s="155"/>
      <c r="S64" s="156"/>
      <c r="T64" s="191"/>
      <c r="U64" s="193"/>
      <c r="V64" s="194"/>
      <c r="W64" s="194"/>
      <c r="X64" s="193"/>
      <c r="Y64" s="191"/>
      <c r="Z64"/>
      <c r="AA64"/>
      <c r="AB64"/>
      <c r="AC64"/>
      <c r="AD64"/>
    </row>
    <row r="65" spans="2:30" ht="26.4" x14ac:dyDescent="0.3">
      <c r="B65" s="921"/>
      <c r="C65" s="935"/>
      <c r="D65" s="932"/>
      <c r="E65" s="930"/>
      <c r="F65" s="921"/>
      <c r="G65" s="921"/>
      <c r="H65" s="930"/>
      <c r="I65" s="136" t="s">
        <v>91</v>
      </c>
      <c r="J65" s="932"/>
      <c r="K65" s="136" t="s">
        <v>192</v>
      </c>
      <c r="L65" s="227" t="s">
        <v>80</v>
      </c>
      <c r="M65" s="227" t="s">
        <v>80</v>
      </c>
      <c r="N65" s="134" t="s">
        <v>193</v>
      </c>
      <c r="O65" s="932"/>
      <c r="Q65" s="152"/>
      <c r="R65" s="157"/>
      <c r="S65" s="159"/>
      <c r="T65" s="191"/>
      <c r="U65" s="193"/>
      <c r="V65" s="193"/>
      <c r="W65" s="196"/>
      <c r="X65" s="193"/>
      <c r="Y65" s="191"/>
      <c r="Z65"/>
      <c r="AA65"/>
      <c r="AB65"/>
      <c r="AC65"/>
      <c r="AD65"/>
    </row>
    <row r="66" spans="2:30" ht="26.4" x14ac:dyDescent="0.3">
      <c r="B66" s="921"/>
      <c r="C66" s="935"/>
      <c r="D66" s="932"/>
      <c r="E66" s="930"/>
      <c r="F66" s="921"/>
      <c r="G66" s="921"/>
      <c r="H66" s="930"/>
      <c r="I66" s="136" t="s">
        <v>152</v>
      </c>
      <c r="J66" s="932"/>
      <c r="K66" s="136" t="s">
        <v>192</v>
      </c>
      <c r="L66" s="227" t="s">
        <v>80</v>
      </c>
      <c r="M66" s="227" t="s">
        <v>80</v>
      </c>
      <c r="N66" s="134" t="s">
        <v>193</v>
      </c>
      <c r="O66" s="932"/>
      <c r="Q66" s="152"/>
      <c r="R66" s="157"/>
      <c r="S66" s="159"/>
      <c r="T66" s="191"/>
      <c r="U66" s="193"/>
      <c r="V66" s="193"/>
      <c r="W66" s="196"/>
      <c r="X66" s="193"/>
      <c r="Y66" s="191"/>
      <c r="Z66"/>
      <c r="AA66"/>
      <c r="AB66"/>
      <c r="AC66"/>
      <c r="AD66"/>
    </row>
    <row r="67" spans="2:30" ht="26.4" x14ac:dyDescent="0.3">
      <c r="B67" s="921"/>
      <c r="C67" s="935"/>
      <c r="D67" s="932"/>
      <c r="E67" s="930"/>
      <c r="F67" s="921"/>
      <c r="G67" s="921"/>
      <c r="H67" s="930"/>
      <c r="I67" s="136" t="s">
        <v>151</v>
      </c>
      <c r="J67" s="932"/>
      <c r="K67" s="136" t="s">
        <v>192</v>
      </c>
      <c r="L67" s="227" t="s">
        <v>80</v>
      </c>
      <c r="M67" s="227" t="s">
        <v>80</v>
      </c>
      <c r="N67" s="227" t="s">
        <v>80</v>
      </c>
      <c r="O67" s="932"/>
      <c r="Q67" s="152"/>
      <c r="R67" s="157"/>
      <c r="S67" s="159"/>
      <c r="T67" s="191"/>
      <c r="U67" s="193"/>
      <c r="V67" s="193"/>
      <c r="W67" s="196"/>
      <c r="X67" s="193"/>
      <c r="Y67" s="191"/>
      <c r="Z67"/>
      <c r="AA67"/>
      <c r="AB67"/>
      <c r="AC67"/>
      <c r="AD67"/>
    </row>
    <row r="68" spans="2:30" ht="26.4" x14ac:dyDescent="0.3">
      <c r="B68" s="921"/>
      <c r="C68" s="935"/>
      <c r="D68" s="933"/>
      <c r="E68" s="931"/>
      <c r="F68" s="921"/>
      <c r="G68" s="921"/>
      <c r="H68" s="931"/>
      <c r="I68" s="304" t="s">
        <v>316</v>
      </c>
      <c r="J68" s="933"/>
      <c r="K68" s="149" t="s">
        <v>192</v>
      </c>
      <c r="L68" s="130" t="s">
        <v>80</v>
      </c>
      <c r="M68" s="130" t="s">
        <v>80</v>
      </c>
      <c r="N68" s="130" t="s">
        <v>80</v>
      </c>
      <c r="O68" s="933"/>
      <c r="Q68" s="152"/>
      <c r="R68" s="157"/>
      <c r="S68" s="159"/>
      <c r="T68" s="191"/>
      <c r="U68" s="193"/>
      <c r="V68" s="193"/>
      <c r="W68" s="196"/>
      <c r="X68" s="197"/>
      <c r="Y68" s="191"/>
      <c r="Z68"/>
      <c r="AA68"/>
      <c r="AB68"/>
      <c r="AC68"/>
      <c r="AD68"/>
    </row>
    <row r="69" spans="2:30" ht="14.4" x14ac:dyDescent="0.3">
      <c r="B69" s="331"/>
      <c r="C69" s="121"/>
      <c r="D69" s="125"/>
      <c r="E69" s="125"/>
      <c r="F69" s="121"/>
      <c r="G69" s="124"/>
      <c r="H69" s="121"/>
      <c r="I69" s="125"/>
      <c r="J69" s="126"/>
      <c r="K69" s="126"/>
      <c r="L69" s="126"/>
      <c r="M69" s="127"/>
      <c r="N69" s="127"/>
      <c r="O69" s="119"/>
      <c r="P69" s="160"/>
      <c r="Q69" s="161"/>
      <c r="R69" s="162"/>
      <c r="S69" s="165"/>
      <c r="T69" s="198"/>
      <c r="U69" s="199"/>
      <c r="V69" s="200"/>
      <c r="W69" s="198"/>
      <c r="X69" s="191"/>
      <c r="Y69"/>
      <c r="Z69"/>
      <c r="AA69"/>
      <c r="AB69"/>
      <c r="AC69"/>
    </row>
    <row r="70" spans="2:30" ht="14.4" x14ac:dyDescent="0.3">
      <c r="C70" s="122"/>
      <c r="D70" s="150"/>
      <c r="P70" s="163"/>
      <c r="Q70" s="164"/>
      <c r="R70" s="159"/>
      <c r="S70" s="163"/>
      <c r="T70" s="185"/>
      <c r="U70" s="193"/>
      <c r="V70" s="196"/>
      <c r="W70" s="185"/>
      <c r="X70" s="191"/>
      <c r="Y70"/>
      <c r="Z70"/>
      <c r="AA70"/>
      <c r="AB70"/>
      <c r="AC70"/>
    </row>
    <row r="71" spans="2:30" ht="14.4" x14ac:dyDescent="0.3">
      <c r="B71" s="924" t="s">
        <v>373</v>
      </c>
      <c r="C71" s="925"/>
      <c r="D71" s="925"/>
      <c r="E71" s="925"/>
      <c r="F71" s="925"/>
      <c r="G71" s="925"/>
      <c r="H71" s="925"/>
      <c r="I71" s="925"/>
      <c r="J71" s="925"/>
      <c r="K71" s="925"/>
      <c r="L71" s="925"/>
      <c r="M71" s="925"/>
      <c r="N71" s="926"/>
      <c r="O71" s="119"/>
      <c r="Q71" s="165"/>
      <c r="R71" s="161"/>
      <c r="S71" s="159"/>
      <c r="T71" s="165"/>
      <c r="U71" s="198"/>
      <c r="V71" s="193"/>
      <c r="W71" s="196"/>
      <c r="X71" s="185"/>
      <c r="Y71" s="191"/>
      <c r="Z71"/>
      <c r="AA71"/>
      <c r="AB71"/>
      <c r="AC71"/>
      <c r="AD71"/>
    </row>
    <row r="72" spans="2:30" ht="14.4" x14ac:dyDescent="0.3">
      <c r="B72" s="927" t="s">
        <v>639</v>
      </c>
      <c r="C72" s="905" t="s">
        <v>162</v>
      </c>
      <c r="D72" s="905" t="s">
        <v>270</v>
      </c>
      <c r="E72" s="936" t="s">
        <v>161</v>
      </c>
      <c r="F72" s="937"/>
      <c r="G72" s="937"/>
      <c r="H72" s="937"/>
      <c r="I72" s="937"/>
      <c r="J72" s="938"/>
      <c r="K72" s="910" t="s">
        <v>160</v>
      </c>
      <c r="L72" s="911"/>
      <c r="M72" s="912"/>
      <c r="N72" s="254" t="s">
        <v>159</v>
      </c>
      <c r="O72" s="119"/>
      <c r="Q72" s="120"/>
      <c r="S72" s="119"/>
      <c r="T72"/>
      <c r="U72"/>
      <c r="V72"/>
      <c r="W72"/>
      <c r="X72"/>
      <c r="Y72"/>
      <c r="Z72"/>
      <c r="AA72"/>
      <c r="AB72"/>
      <c r="AC72"/>
      <c r="AD72" s="151"/>
    </row>
    <row r="73" spans="2:30" ht="26.4" x14ac:dyDescent="0.3">
      <c r="B73" s="928"/>
      <c r="C73" s="906"/>
      <c r="D73" s="906"/>
      <c r="E73" s="234" t="s">
        <v>201</v>
      </c>
      <c r="F73" s="233" t="s">
        <v>323</v>
      </c>
      <c r="G73" s="233" t="s">
        <v>462</v>
      </c>
      <c r="H73" s="252" t="s">
        <v>158</v>
      </c>
      <c r="I73" s="233" t="s">
        <v>75</v>
      </c>
      <c r="J73" s="252" t="s">
        <v>157</v>
      </c>
      <c r="K73" s="255" t="s">
        <v>156</v>
      </c>
      <c r="L73" s="255" t="s">
        <v>155</v>
      </c>
      <c r="M73" s="255" t="s">
        <v>154</v>
      </c>
      <c r="N73" s="256"/>
      <c r="O73" s="119"/>
      <c r="Q73" s="120"/>
      <c r="S73" s="119"/>
      <c r="T73"/>
      <c r="U73"/>
      <c r="V73"/>
      <c r="W73"/>
      <c r="X73"/>
      <c r="Y73"/>
      <c r="Z73"/>
      <c r="AA73"/>
      <c r="AB73"/>
      <c r="AC73"/>
      <c r="AD73" s="151"/>
    </row>
    <row r="74" spans="2:30" ht="14.4" x14ac:dyDescent="0.3">
      <c r="B74" s="934" t="s">
        <v>640</v>
      </c>
      <c r="C74" s="935" t="s">
        <v>153</v>
      </c>
      <c r="D74" s="929" t="s">
        <v>630</v>
      </c>
      <c r="E74" s="929" t="s">
        <v>630</v>
      </c>
      <c r="F74" s="344" t="s">
        <v>166</v>
      </c>
      <c r="G74" s="945" t="s">
        <v>280</v>
      </c>
      <c r="H74" s="944" t="s">
        <v>150</v>
      </c>
      <c r="I74" s="921" t="s">
        <v>87</v>
      </c>
      <c r="J74" s="921" t="s">
        <v>192</v>
      </c>
      <c r="K74" s="345" t="s">
        <v>80</v>
      </c>
      <c r="L74" s="346" t="s">
        <v>193</v>
      </c>
      <c r="M74" s="346" t="s">
        <v>193</v>
      </c>
      <c r="N74" s="919" t="s">
        <v>553</v>
      </c>
      <c r="O74" s="119"/>
      <c r="Q74" s="120"/>
      <c r="S74" s="119"/>
      <c r="T74"/>
      <c r="U74"/>
      <c r="V74"/>
      <c r="W74"/>
      <c r="X74"/>
      <c r="Y74"/>
      <c r="Z74"/>
      <c r="AA74"/>
      <c r="AB74"/>
      <c r="AC74"/>
      <c r="AD74" s="151"/>
    </row>
    <row r="75" spans="2:30" ht="14.4" x14ac:dyDescent="0.3">
      <c r="B75" s="921"/>
      <c r="C75" s="935"/>
      <c r="D75" s="930"/>
      <c r="E75" s="930"/>
      <c r="F75" s="136" t="s">
        <v>167</v>
      </c>
      <c r="G75" s="930"/>
      <c r="H75" s="932"/>
      <c r="I75" s="921"/>
      <c r="J75" s="921"/>
      <c r="K75" s="130" t="s">
        <v>80</v>
      </c>
      <c r="L75" s="327" t="s">
        <v>193</v>
      </c>
      <c r="M75" s="327" t="s">
        <v>193</v>
      </c>
      <c r="N75" s="932"/>
      <c r="O75" s="119"/>
      <c r="Q75" s="120"/>
      <c r="S75" s="119"/>
      <c r="T75"/>
      <c r="U75"/>
      <c r="V75"/>
      <c r="W75"/>
      <c r="X75"/>
      <c r="Y75"/>
      <c r="Z75"/>
      <c r="AA75"/>
      <c r="AB75"/>
      <c r="AC75"/>
      <c r="AD75" s="151"/>
    </row>
    <row r="76" spans="2:30" ht="14.4" x14ac:dyDescent="0.3">
      <c r="B76" s="921"/>
      <c r="C76" s="935"/>
      <c r="D76" s="930"/>
      <c r="E76" s="930"/>
      <c r="F76" s="344" t="s">
        <v>198</v>
      </c>
      <c r="G76" s="930"/>
      <c r="H76" s="932"/>
      <c r="I76" s="921"/>
      <c r="J76" s="921"/>
      <c r="K76" s="345" t="s">
        <v>80</v>
      </c>
      <c r="L76" s="346" t="s">
        <v>193</v>
      </c>
      <c r="M76" s="346" t="s">
        <v>193</v>
      </c>
      <c r="N76" s="932"/>
      <c r="O76" s="119"/>
      <c r="Q76" s="120"/>
      <c r="S76" s="119"/>
      <c r="T76"/>
      <c r="U76"/>
      <c r="V76"/>
      <c r="W76"/>
      <c r="X76"/>
      <c r="Y76"/>
      <c r="Z76"/>
      <c r="AA76"/>
      <c r="AB76"/>
      <c r="AC76"/>
      <c r="AD76" s="151"/>
    </row>
    <row r="77" spans="2:30" ht="14.4" x14ac:dyDescent="0.3">
      <c r="B77" s="921"/>
      <c r="C77" s="935"/>
      <c r="D77" s="930"/>
      <c r="E77" s="930"/>
      <c r="F77" s="344" t="s">
        <v>196</v>
      </c>
      <c r="G77" s="930"/>
      <c r="H77" s="932"/>
      <c r="I77" s="921"/>
      <c r="J77" s="921"/>
      <c r="K77" s="345" t="s">
        <v>80</v>
      </c>
      <c r="L77" s="346" t="s">
        <v>193</v>
      </c>
      <c r="M77" s="346" t="s">
        <v>193</v>
      </c>
      <c r="N77" s="932"/>
      <c r="O77" s="119"/>
      <c r="Q77" s="120"/>
      <c r="S77" s="119"/>
      <c r="T77"/>
      <c r="U77"/>
      <c r="V77"/>
      <c r="W77"/>
      <c r="X77"/>
      <c r="Y77"/>
      <c r="Z77"/>
      <c r="AA77"/>
      <c r="AB77"/>
      <c r="AC77"/>
      <c r="AD77" s="151"/>
    </row>
    <row r="78" spans="2:30" ht="14.4" x14ac:dyDescent="0.3">
      <c r="B78" s="921"/>
      <c r="C78" s="935"/>
      <c r="D78" s="930"/>
      <c r="E78" s="930"/>
      <c r="F78" s="136" t="s">
        <v>195</v>
      </c>
      <c r="G78" s="930"/>
      <c r="H78" s="932"/>
      <c r="I78" s="921"/>
      <c r="J78" s="921"/>
      <c r="K78" s="130" t="s">
        <v>80</v>
      </c>
      <c r="L78" s="327" t="s">
        <v>193</v>
      </c>
      <c r="M78" s="327" t="s">
        <v>193</v>
      </c>
      <c r="N78" s="932"/>
      <c r="O78" s="119"/>
      <c r="Q78" s="120"/>
      <c r="S78" s="119"/>
      <c r="T78"/>
      <c r="U78"/>
      <c r="V78"/>
      <c r="W78"/>
      <c r="X78"/>
      <c r="Y78"/>
      <c r="Z78"/>
      <c r="AA78"/>
      <c r="AB78"/>
      <c r="AC78"/>
      <c r="AD78" s="151"/>
    </row>
    <row r="79" spans="2:30" ht="14.4" x14ac:dyDescent="0.3">
      <c r="B79" s="921"/>
      <c r="C79" s="935"/>
      <c r="D79" s="931"/>
      <c r="E79" s="931"/>
      <c r="F79" s="344" t="s">
        <v>197</v>
      </c>
      <c r="G79" s="931"/>
      <c r="H79" s="933"/>
      <c r="I79" s="921"/>
      <c r="J79" s="921"/>
      <c r="K79" s="345" t="s">
        <v>80</v>
      </c>
      <c r="L79" s="346" t="s">
        <v>193</v>
      </c>
      <c r="M79" s="346" t="s">
        <v>193</v>
      </c>
      <c r="N79" s="933"/>
      <c r="O79" s="119"/>
      <c r="Q79" s="120"/>
      <c r="S79" s="119"/>
      <c r="T79"/>
      <c r="U79"/>
      <c r="V79"/>
      <c r="W79"/>
      <c r="X79"/>
      <c r="Y79"/>
      <c r="Z79"/>
      <c r="AA79"/>
      <c r="AB79"/>
      <c r="AC79"/>
      <c r="AD79" s="151"/>
    </row>
    <row r="80" spans="2:30" ht="14.4" x14ac:dyDescent="0.3">
      <c r="C80" s="123"/>
      <c r="D80" s="150"/>
      <c r="S80"/>
      <c r="T80"/>
      <c r="U80"/>
      <c r="V80"/>
      <c r="W80"/>
      <c r="X80"/>
      <c r="Y80"/>
      <c r="Z80"/>
      <c r="AA80"/>
      <c r="AB80"/>
      <c r="AC80" s="151"/>
    </row>
    <row r="81" spans="2:30" ht="14.4" x14ac:dyDescent="0.25">
      <c r="S81" s="186"/>
      <c r="T81" s="187"/>
      <c r="U81" s="187"/>
      <c r="V81" s="187"/>
      <c r="W81" s="179"/>
      <c r="X81" s="179"/>
      <c r="Y81" s="179"/>
      <c r="Z81" s="179"/>
      <c r="AA81" s="180"/>
      <c r="AB81" s="179"/>
      <c r="AC81" s="180"/>
    </row>
    <row r="82" spans="2:30" ht="14.4" x14ac:dyDescent="0.25">
      <c r="B82" s="924" t="s">
        <v>374</v>
      </c>
      <c r="C82" s="925"/>
      <c r="D82" s="925"/>
      <c r="E82" s="925"/>
      <c r="F82" s="925"/>
      <c r="G82" s="925"/>
      <c r="H82" s="925"/>
      <c r="I82" s="925"/>
      <c r="J82" s="925"/>
      <c r="K82" s="925"/>
      <c r="L82" s="925"/>
      <c r="M82" s="925"/>
      <c r="N82" s="926"/>
      <c r="O82" s="119"/>
      <c r="Q82" s="120"/>
      <c r="S82" s="119"/>
      <c r="T82" s="187"/>
      <c r="U82" s="187"/>
      <c r="V82" s="188"/>
      <c r="W82" s="187"/>
      <c r="X82" s="187"/>
      <c r="Y82" s="187"/>
      <c r="Z82" s="187"/>
      <c r="AA82" s="187"/>
      <c r="AB82" s="188"/>
      <c r="AC82" s="187"/>
      <c r="AD82" s="182"/>
    </row>
    <row r="83" spans="2:30" ht="14.4" x14ac:dyDescent="0.25">
      <c r="B83" s="927" t="s">
        <v>639</v>
      </c>
      <c r="C83" s="905" t="s">
        <v>162</v>
      </c>
      <c r="D83" s="905" t="s">
        <v>270</v>
      </c>
      <c r="E83" s="936" t="s">
        <v>161</v>
      </c>
      <c r="F83" s="937"/>
      <c r="G83" s="937"/>
      <c r="H83" s="937"/>
      <c r="I83" s="937"/>
      <c r="J83" s="938"/>
      <c r="K83" s="910" t="s">
        <v>160</v>
      </c>
      <c r="L83" s="911"/>
      <c r="M83" s="912"/>
      <c r="N83" s="254" t="s">
        <v>159</v>
      </c>
      <c r="O83" s="119"/>
      <c r="Q83" s="120"/>
      <c r="S83" s="119"/>
      <c r="T83" s="187"/>
      <c r="U83" s="187"/>
      <c r="V83" s="188"/>
      <c r="W83" s="187"/>
      <c r="X83" s="181"/>
      <c r="Y83" s="181"/>
      <c r="Z83" s="181"/>
      <c r="AA83" s="181"/>
      <c r="AB83" s="182"/>
      <c r="AC83" s="182"/>
      <c r="AD83" s="182"/>
    </row>
    <row r="84" spans="2:30" ht="27.75" customHeight="1" x14ac:dyDescent="0.25">
      <c r="B84" s="928"/>
      <c r="C84" s="906"/>
      <c r="D84" s="906"/>
      <c r="E84" s="234" t="s">
        <v>268</v>
      </c>
      <c r="F84" s="233" t="s">
        <v>194</v>
      </c>
      <c r="G84" s="233" t="s">
        <v>462</v>
      </c>
      <c r="H84" s="252" t="s">
        <v>158</v>
      </c>
      <c r="I84" s="233" t="s">
        <v>75</v>
      </c>
      <c r="J84" s="252" t="s">
        <v>157</v>
      </c>
      <c r="K84" s="255" t="s">
        <v>156</v>
      </c>
      <c r="L84" s="255" t="s">
        <v>155</v>
      </c>
      <c r="M84" s="255" t="s">
        <v>154</v>
      </c>
      <c r="N84" s="256"/>
      <c r="O84" s="119"/>
      <c r="Q84" s="120"/>
      <c r="S84" s="119"/>
      <c r="T84" s="187"/>
      <c r="U84" s="181"/>
      <c r="V84" s="181"/>
      <c r="W84" s="181"/>
      <c r="X84" s="181"/>
      <c r="Y84" s="181"/>
      <c r="Z84" s="181"/>
      <c r="AA84" s="181"/>
      <c r="AB84" s="182"/>
      <c r="AC84" s="182"/>
      <c r="AD84" s="182"/>
    </row>
    <row r="85" spans="2:30" ht="26.4" x14ac:dyDescent="0.25">
      <c r="B85" s="922" t="s">
        <v>640</v>
      </c>
      <c r="C85" s="914" t="s">
        <v>153</v>
      </c>
      <c r="D85" s="929" t="s">
        <v>472</v>
      </c>
      <c r="E85" s="954" t="s">
        <v>473</v>
      </c>
      <c r="F85" s="129" t="s">
        <v>202</v>
      </c>
      <c r="G85" s="945" t="s">
        <v>280</v>
      </c>
      <c r="H85" s="128" t="s">
        <v>150</v>
      </c>
      <c r="I85" s="947" t="s">
        <v>87</v>
      </c>
      <c r="J85" s="947" t="s">
        <v>192</v>
      </c>
      <c r="K85" s="250" t="s">
        <v>472</v>
      </c>
      <c r="L85" s="251" t="s">
        <v>193</v>
      </c>
      <c r="M85" s="251" t="s">
        <v>193</v>
      </c>
      <c r="N85" s="919" t="s">
        <v>551</v>
      </c>
      <c r="O85" s="119"/>
      <c r="Q85" s="120"/>
      <c r="S85" s="119"/>
      <c r="T85" s="187"/>
      <c r="U85" s="187"/>
      <c r="V85" s="187"/>
      <c r="W85" s="187"/>
      <c r="X85" s="179"/>
      <c r="Y85" s="179"/>
      <c r="Z85" s="179"/>
      <c r="AA85" s="179"/>
      <c r="AB85" s="180"/>
      <c r="AC85" s="179"/>
      <c r="AD85" s="180"/>
    </row>
    <row r="86" spans="2:30" ht="26.4" x14ac:dyDescent="0.25">
      <c r="B86" s="923"/>
      <c r="C86" s="920"/>
      <c r="D86" s="923"/>
      <c r="E86" s="923"/>
      <c r="F86" s="129" t="s">
        <v>203</v>
      </c>
      <c r="G86" s="930"/>
      <c r="H86" s="176" t="s">
        <v>315</v>
      </c>
      <c r="I86" s="948"/>
      <c r="J86" s="948"/>
      <c r="K86" s="250" t="s">
        <v>472</v>
      </c>
      <c r="L86" s="251" t="s">
        <v>193</v>
      </c>
      <c r="M86" s="251" t="s">
        <v>193</v>
      </c>
      <c r="N86" s="920"/>
      <c r="O86" s="119"/>
      <c r="Q86" s="120"/>
      <c r="S86" s="119"/>
      <c r="T86" s="187"/>
      <c r="U86" s="187"/>
      <c r="V86" s="187"/>
      <c r="W86" s="187"/>
      <c r="X86" s="181"/>
      <c r="Y86" s="181"/>
      <c r="Z86" s="181"/>
      <c r="AA86" s="181"/>
      <c r="AB86" s="182"/>
      <c r="AC86" s="181"/>
      <c r="AD86" s="182"/>
    </row>
    <row r="87" spans="2:30" ht="26.4" x14ac:dyDescent="0.25">
      <c r="B87" s="923"/>
      <c r="C87" s="920"/>
      <c r="D87" s="923"/>
      <c r="E87" s="923"/>
      <c r="F87" s="129" t="s">
        <v>204</v>
      </c>
      <c r="G87" s="930"/>
      <c r="H87" s="148" t="s">
        <v>152</v>
      </c>
      <c r="I87" s="948"/>
      <c r="J87" s="948"/>
      <c r="K87" s="250" t="s">
        <v>472</v>
      </c>
      <c r="L87" s="250" t="s">
        <v>472</v>
      </c>
      <c r="M87" s="251" t="s">
        <v>193</v>
      </c>
      <c r="N87" s="920"/>
      <c r="O87" s="119"/>
      <c r="Q87" s="120"/>
      <c r="S87" s="119"/>
      <c r="T87" s="187"/>
      <c r="U87" s="187"/>
      <c r="V87" s="187"/>
      <c r="W87" s="187"/>
      <c r="X87" s="181"/>
      <c r="Y87" s="181"/>
      <c r="Z87" s="181"/>
      <c r="AA87" s="181"/>
      <c r="AB87" s="182"/>
      <c r="AC87" s="181"/>
      <c r="AD87" s="182"/>
    </row>
    <row r="88" spans="2:30" ht="26.4" x14ac:dyDescent="0.25">
      <c r="B88" s="923"/>
      <c r="C88" s="920"/>
      <c r="D88" s="923"/>
      <c r="E88" s="923"/>
      <c r="F88" s="129" t="s">
        <v>205</v>
      </c>
      <c r="G88" s="930"/>
      <c r="H88" s="228" t="s">
        <v>91</v>
      </c>
      <c r="I88" s="948"/>
      <c r="J88" s="948"/>
      <c r="K88" s="250" t="s">
        <v>472</v>
      </c>
      <c r="L88" s="250" t="s">
        <v>472</v>
      </c>
      <c r="M88" s="251" t="s">
        <v>193</v>
      </c>
      <c r="N88" s="920"/>
      <c r="O88" s="119"/>
      <c r="Q88" s="120"/>
      <c r="S88" s="119"/>
      <c r="T88" s="187"/>
      <c r="U88" s="187"/>
      <c r="V88" s="187"/>
      <c r="W88" s="187"/>
      <c r="X88" s="181"/>
      <c r="Y88" s="181"/>
      <c r="Z88" s="181"/>
      <c r="AA88" s="181"/>
      <c r="AB88" s="182"/>
      <c r="AC88" s="181"/>
      <c r="AD88" s="182"/>
    </row>
    <row r="89" spans="2:30" ht="26.4" x14ac:dyDescent="0.25">
      <c r="B89" s="923"/>
      <c r="C89" s="920"/>
      <c r="D89" s="923"/>
      <c r="E89" s="923"/>
      <c r="F89" s="129" t="s">
        <v>206</v>
      </c>
      <c r="G89" s="930"/>
      <c r="H89" s="148" t="s">
        <v>151</v>
      </c>
      <c r="I89" s="948"/>
      <c r="J89" s="948"/>
      <c r="K89" s="250" t="s">
        <v>472</v>
      </c>
      <c r="L89" s="250" t="s">
        <v>472</v>
      </c>
      <c r="M89" s="250" t="s">
        <v>472</v>
      </c>
      <c r="N89" s="920"/>
      <c r="O89" s="119"/>
      <c r="Q89" s="120"/>
      <c r="S89" s="119"/>
      <c r="T89" s="187"/>
      <c r="U89" s="187"/>
      <c r="V89" s="187"/>
      <c r="W89" s="187"/>
      <c r="X89" s="181"/>
      <c r="Y89" s="181"/>
      <c r="Z89" s="181"/>
      <c r="AA89" s="181"/>
      <c r="AB89" s="182"/>
      <c r="AC89" s="181"/>
      <c r="AD89" s="182"/>
    </row>
    <row r="90" spans="2:30" ht="26.4" x14ac:dyDescent="0.25">
      <c r="B90" s="917"/>
      <c r="C90" s="904"/>
      <c r="D90" s="917"/>
      <c r="E90" s="917"/>
      <c r="F90" s="129" t="s">
        <v>207</v>
      </c>
      <c r="G90" s="931"/>
      <c r="H90" s="149" t="s">
        <v>316</v>
      </c>
      <c r="I90" s="949"/>
      <c r="J90" s="949"/>
      <c r="K90" s="257" t="s">
        <v>472</v>
      </c>
      <c r="L90" s="257" t="s">
        <v>472</v>
      </c>
      <c r="M90" s="257" t="s">
        <v>472</v>
      </c>
      <c r="N90" s="904"/>
      <c r="O90" s="119"/>
      <c r="Q90" s="120"/>
      <c r="S90" s="119"/>
      <c r="T90" s="187"/>
      <c r="U90" s="187"/>
      <c r="V90" s="187"/>
      <c r="W90" s="187"/>
      <c r="X90" s="181"/>
      <c r="Y90" s="181"/>
      <c r="Z90" s="181"/>
      <c r="AA90" s="181"/>
      <c r="AB90" s="182"/>
      <c r="AC90" s="181"/>
      <c r="AD90" s="182"/>
    </row>
    <row r="91" spans="2:30" ht="14.4" x14ac:dyDescent="0.25">
      <c r="S91" s="187"/>
      <c r="T91" s="187"/>
      <c r="U91" s="187"/>
      <c r="V91" s="187"/>
      <c r="W91" s="179"/>
      <c r="X91" s="179"/>
      <c r="Y91" s="179"/>
      <c r="Z91" s="179"/>
      <c r="AA91" s="180"/>
      <c r="AB91" s="179"/>
      <c r="AC91" s="180"/>
    </row>
    <row r="92" spans="2:30" ht="14.4" x14ac:dyDescent="0.25">
      <c r="S92" s="187"/>
      <c r="T92" s="187"/>
      <c r="U92" s="187"/>
      <c r="V92" s="187"/>
      <c r="W92" s="181"/>
      <c r="X92" s="181"/>
      <c r="Y92" s="181"/>
      <c r="Z92" s="181"/>
      <c r="AA92" s="188"/>
      <c r="AB92" s="181"/>
      <c r="AC92" s="182"/>
    </row>
    <row r="93" spans="2:30" ht="14.4" x14ac:dyDescent="0.25">
      <c r="S93" s="187"/>
      <c r="T93" s="187"/>
      <c r="U93" s="187"/>
      <c r="V93" s="187"/>
      <c r="W93" s="181"/>
      <c r="X93" s="181"/>
      <c r="Y93" s="181"/>
      <c r="Z93" s="181"/>
      <c r="AA93" s="188"/>
      <c r="AB93" s="181"/>
      <c r="AC93" s="182"/>
    </row>
    <row r="94" spans="2:30" ht="14.4" x14ac:dyDescent="0.25">
      <c r="B94" s="924" t="s">
        <v>375</v>
      </c>
      <c r="C94" s="925"/>
      <c r="D94" s="925"/>
      <c r="E94" s="925"/>
      <c r="F94" s="925"/>
      <c r="G94" s="925"/>
      <c r="H94" s="925"/>
      <c r="I94" s="925"/>
      <c r="J94" s="925"/>
      <c r="K94" s="925"/>
      <c r="L94" s="925"/>
      <c r="M94" s="925"/>
      <c r="N94" s="926"/>
      <c r="O94" s="119"/>
      <c r="P94" s="120"/>
      <c r="S94" s="187"/>
      <c r="T94" s="187"/>
      <c r="U94" s="187"/>
      <c r="V94" s="187"/>
      <c r="W94" s="181"/>
      <c r="X94" s="181"/>
      <c r="Y94" s="181"/>
      <c r="Z94" s="181"/>
      <c r="AA94" s="188"/>
      <c r="AB94" s="181"/>
      <c r="AC94" s="182"/>
    </row>
    <row r="95" spans="2:30" ht="14.4" x14ac:dyDescent="0.25">
      <c r="B95" s="927" t="s">
        <v>639</v>
      </c>
      <c r="C95" s="905" t="s">
        <v>162</v>
      </c>
      <c r="D95" s="905" t="s">
        <v>270</v>
      </c>
      <c r="E95" s="936" t="s">
        <v>161</v>
      </c>
      <c r="F95" s="937"/>
      <c r="G95" s="937"/>
      <c r="H95" s="937"/>
      <c r="I95" s="937"/>
      <c r="J95" s="938"/>
      <c r="K95" s="910" t="s">
        <v>160</v>
      </c>
      <c r="L95" s="911"/>
      <c r="M95" s="912"/>
      <c r="N95" s="254" t="s">
        <v>159</v>
      </c>
      <c r="O95" s="119"/>
      <c r="P95" s="120"/>
      <c r="S95" s="187"/>
      <c r="T95" s="187"/>
      <c r="U95" s="187"/>
      <c r="V95" s="187"/>
      <c r="W95" s="181"/>
      <c r="X95" s="181"/>
      <c r="Y95" s="181"/>
      <c r="Z95" s="181"/>
      <c r="AA95" s="188"/>
      <c r="AB95" s="181"/>
      <c r="AC95" s="182"/>
    </row>
    <row r="96" spans="2:30" ht="14.4" x14ac:dyDescent="0.25">
      <c r="B96" s="928"/>
      <c r="C96" s="906"/>
      <c r="D96" s="906"/>
      <c r="E96" s="233" t="s">
        <v>194</v>
      </c>
      <c r="F96" s="252" t="s">
        <v>271</v>
      </c>
      <c r="G96" s="233" t="s">
        <v>293</v>
      </c>
      <c r="H96" s="233" t="s">
        <v>158</v>
      </c>
      <c r="I96" s="252" t="s">
        <v>75</v>
      </c>
      <c r="J96" s="252" t="s">
        <v>157</v>
      </c>
      <c r="K96" s="255" t="s">
        <v>156</v>
      </c>
      <c r="L96" s="255" t="s">
        <v>155</v>
      </c>
      <c r="M96" s="255" t="s">
        <v>154</v>
      </c>
      <c r="N96" s="256"/>
      <c r="O96" s="119"/>
      <c r="P96" s="120"/>
      <c r="S96" s="187"/>
      <c r="T96" s="187"/>
      <c r="U96" s="187"/>
      <c r="V96" s="187"/>
      <c r="W96" s="179"/>
      <c r="X96" s="179"/>
      <c r="Y96" s="179"/>
      <c r="Z96" s="179"/>
      <c r="AA96" s="180"/>
      <c r="AB96" s="179"/>
      <c r="AC96" s="180"/>
    </row>
    <row r="97" spans="2:29" ht="14.4" x14ac:dyDescent="0.25">
      <c r="B97" s="922" t="s">
        <v>640</v>
      </c>
      <c r="C97" s="914" t="s">
        <v>153</v>
      </c>
      <c r="D97" s="950" t="s">
        <v>340</v>
      </c>
      <c r="E97" s="953" t="s">
        <v>340</v>
      </c>
      <c r="F97" s="953" t="s">
        <v>340</v>
      </c>
      <c r="G97" s="921" t="s">
        <v>280</v>
      </c>
      <c r="H97" s="128" t="s">
        <v>150</v>
      </c>
      <c r="I97" s="914" t="s">
        <v>87</v>
      </c>
      <c r="J97" s="947" t="s">
        <v>192</v>
      </c>
      <c r="K97" s="328" t="s">
        <v>269</v>
      </c>
      <c r="L97" s="328" t="s">
        <v>193</v>
      </c>
      <c r="M97" s="328" t="s">
        <v>193</v>
      </c>
      <c r="N97" s="919" t="s">
        <v>552</v>
      </c>
      <c r="O97" s="119"/>
      <c r="P97" s="120"/>
      <c r="S97" s="187"/>
      <c r="T97" s="187"/>
      <c r="U97" s="187"/>
      <c r="V97" s="187"/>
      <c r="W97" s="181"/>
      <c r="X97" s="181"/>
      <c r="Y97" s="183"/>
      <c r="Z97" s="183"/>
      <c r="AA97" s="182"/>
      <c r="AB97" s="182"/>
      <c r="AC97" s="184"/>
    </row>
    <row r="98" spans="2:29" ht="14.4" x14ac:dyDescent="0.25">
      <c r="B98" s="923"/>
      <c r="C98" s="920"/>
      <c r="D98" s="951"/>
      <c r="E98" s="951"/>
      <c r="F98" s="951"/>
      <c r="G98" s="921"/>
      <c r="H98" s="326" t="s">
        <v>152</v>
      </c>
      <c r="I98" s="920"/>
      <c r="J98" s="948"/>
      <c r="K98" s="328" t="s">
        <v>269</v>
      </c>
      <c r="L98" s="328" t="s">
        <v>269</v>
      </c>
      <c r="M98" s="328" t="s">
        <v>193</v>
      </c>
      <c r="N98" s="920"/>
      <c r="O98" s="119"/>
      <c r="P98" s="120"/>
      <c r="S98" s="187"/>
      <c r="T98" s="187"/>
      <c r="U98" s="187"/>
      <c r="V98" s="187"/>
      <c r="W98" s="181"/>
      <c r="X98" s="181"/>
      <c r="Y98" s="181"/>
      <c r="Z98" s="181"/>
      <c r="AA98" s="184"/>
      <c r="AB98" s="182"/>
      <c r="AC98" s="182"/>
    </row>
    <row r="99" spans="2:29" ht="14.4" x14ac:dyDescent="0.25">
      <c r="B99" s="917"/>
      <c r="C99" s="904"/>
      <c r="D99" s="952"/>
      <c r="E99" s="952"/>
      <c r="F99" s="952"/>
      <c r="G99" s="921"/>
      <c r="H99" s="330" t="s">
        <v>151</v>
      </c>
      <c r="I99" s="904"/>
      <c r="J99" s="949"/>
      <c r="K99" s="329" t="s">
        <v>269</v>
      </c>
      <c r="L99" s="329" t="s">
        <v>269</v>
      </c>
      <c r="M99" s="329" t="s">
        <v>269</v>
      </c>
      <c r="N99" s="904"/>
      <c r="O99" s="119"/>
      <c r="P99" s="120"/>
      <c r="S99" s="187"/>
      <c r="T99" s="187"/>
      <c r="U99" s="187"/>
      <c r="V99" s="187"/>
      <c r="W99" s="181"/>
      <c r="X99" s="181"/>
      <c r="Y99" s="181"/>
      <c r="Z99" s="181"/>
      <c r="AA99" s="182"/>
      <c r="AB99" s="183"/>
      <c r="AC99" s="182"/>
    </row>
    <row r="100" spans="2:29" ht="14.4" x14ac:dyDescent="0.25">
      <c r="D100" s="177"/>
      <c r="G100" s="131"/>
      <c r="S100" s="187"/>
      <c r="T100" s="187"/>
      <c r="U100" s="187"/>
      <c r="V100" s="187"/>
      <c r="W100" s="179"/>
      <c r="X100" s="179"/>
      <c r="Y100" s="179"/>
      <c r="Z100" s="179"/>
      <c r="AA100" s="180"/>
      <c r="AB100" s="179"/>
      <c r="AC100" s="180"/>
    </row>
    <row r="101" spans="2:29" ht="14.4" x14ac:dyDescent="0.25">
      <c r="D101" s="177"/>
      <c r="G101" s="132"/>
      <c r="S101" s="187"/>
      <c r="T101" s="181"/>
      <c r="U101" s="181"/>
      <c r="V101" s="181"/>
      <c r="W101" s="181"/>
      <c r="X101" s="181"/>
      <c r="Y101" s="183"/>
      <c r="Z101" s="183"/>
      <c r="AA101" s="182"/>
      <c r="AB101" s="188"/>
      <c r="AC101" s="182"/>
    </row>
    <row r="102" spans="2:29" ht="14.4" x14ac:dyDescent="0.25">
      <c r="D102" s="178"/>
      <c r="G102" s="132"/>
      <c r="S102" s="187"/>
      <c r="T102" s="187"/>
      <c r="U102" s="187"/>
      <c r="V102" s="187"/>
      <c r="W102" s="181"/>
      <c r="X102" s="181"/>
      <c r="Y102" s="181"/>
      <c r="Z102" s="181"/>
      <c r="AA102" s="184"/>
      <c r="AB102" s="188"/>
      <c r="AC102" s="182"/>
    </row>
    <row r="103" spans="2:29" ht="14.4" x14ac:dyDescent="0.25">
      <c r="B103" s="924" t="s">
        <v>278</v>
      </c>
      <c r="C103" s="925"/>
      <c r="D103" s="925"/>
      <c r="E103" s="925"/>
      <c r="F103" s="925"/>
      <c r="G103" s="925"/>
      <c r="H103" s="925"/>
      <c r="I103" s="925"/>
      <c r="J103" s="925"/>
      <c r="K103" s="925"/>
      <c r="L103" s="925"/>
      <c r="M103" s="926"/>
      <c r="O103" s="119"/>
      <c r="P103" s="260"/>
      <c r="Q103" s="260"/>
      <c r="R103" s="260"/>
      <c r="S103" s="260"/>
      <c r="T103" s="267"/>
      <c r="U103" s="267"/>
      <c r="V103" s="267"/>
      <c r="W103" s="267"/>
      <c r="X103" s="372"/>
      <c r="Y103" s="373"/>
      <c r="Z103" s="372"/>
    </row>
    <row r="104" spans="2:29" ht="14.4" x14ac:dyDescent="0.25">
      <c r="B104" s="927" t="s">
        <v>639</v>
      </c>
      <c r="C104" s="905" t="s">
        <v>162</v>
      </c>
      <c r="D104" s="905" t="s">
        <v>270</v>
      </c>
      <c r="E104" s="907" t="s">
        <v>161</v>
      </c>
      <c r="F104" s="908"/>
      <c r="G104" s="908"/>
      <c r="H104" s="908"/>
      <c r="I104" s="909"/>
      <c r="J104" s="910" t="s">
        <v>160</v>
      </c>
      <c r="K104" s="911"/>
      <c r="L104" s="912"/>
      <c r="M104" s="368" t="s">
        <v>159</v>
      </c>
      <c r="P104" s="260"/>
      <c r="Q104" s="260"/>
      <c r="R104" s="260"/>
      <c r="S104" s="260"/>
      <c r="T104" s="374"/>
      <c r="U104" s="374"/>
      <c r="V104" s="374"/>
      <c r="W104" s="374"/>
      <c r="X104" s="375"/>
      <c r="Y104" s="374"/>
      <c r="Z104" s="375"/>
    </row>
    <row r="105" spans="2:29" ht="14.4" x14ac:dyDescent="0.25">
      <c r="B105" s="928"/>
      <c r="C105" s="906"/>
      <c r="D105" s="906"/>
      <c r="E105" s="233" t="s">
        <v>279</v>
      </c>
      <c r="F105" s="233" t="s">
        <v>312</v>
      </c>
      <c r="G105" s="233" t="s">
        <v>158</v>
      </c>
      <c r="H105" s="252" t="s">
        <v>75</v>
      </c>
      <c r="I105" s="252" t="s">
        <v>157</v>
      </c>
      <c r="J105" s="255" t="s">
        <v>156</v>
      </c>
      <c r="K105" s="255" t="s">
        <v>155</v>
      </c>
      <c r="L105" s="255" t="s">
        <v>154</v>
      </c>
      <c r="M105" s="369"/>
      <c r="P105" s="260"/>
      <c r="Q105" s="260"/>
      <c r="R105" s="260"/>
      <c r="S105" s="376"/>
      <c r="T105" s="372"/>
      <c r="U105" s="267"/>
      <c r="V105" s="267"/>
      <c r="W105" s="267"/>
      <c r="X105" s="372"/>
      <c r="Y105" s="267"/>
      <c r="Z105" s="373"/>
    </row>
    <row r="106" spans="2:29" ht="77.25" customHeight="1" x14ac:dyDescent="0.25">
      <c r="B106" s="903" t="s">
        <v>638</v>
      </c>
      <c r="C106" s="914" t="s">
        <v>153</v>
      </c>
      <c r="D106" s="918" t="s">
        <v>656</v>
      </c>
      <c r="E106" s="915" t="s">
        <v>652</v>
      </c>
      <c r="F106" s="903" t="s">
        <v>653</v>
      </c>
      <c r="G106" s="903" t="s">
        <v>463</v>
      </c>
      <c r="H106" s="914" t="s">
        <v>87</v>
      </c>
      <c r="I106" s="903" t="s">
        <v>192</v>
      </c>
      <c r="J106" s="915" t="s">
        <v>654</v>
      </c>
      <c r="K106" s="903" t="s">
        <v>193</v>
      </c>
      <c r="L106" s="903" t="s">
        <v>193</v>
      </c>
      <c r="M106" s="903" t="s">
        <v>489</v>
      </c>
      <c r="P106" s="260"/>
      <c r="Q106" s="260"/>
      <c r="R106" s="260"/>
      <c r="S106" s="376"/>
      <c r="T106" s="372"/>
      <c r="U106" s="267"/>
      <c r="V106" s="267"/>
      <c r="W106" s="267"/>
      <c r="X106" s="373"/>
      <c r="Y106" s="267"/>
      <c r="Z106" s="373"/>
    </row>
    <row r="107" spans="2:29" ht="95.25" customHeight="1" x14ac:dyDescent="0.25">
      <c r="B107" s="917"/>
      <c r="C107" s="904"/>
      <c r="D107" s="916"/>
      <c r="E107" s="916"/>
      <c r="F107" s="913"/>
      <c r="G107" s="913"/>
      <c r="H107" s="904"/>
      <c r="I107" s="913"/>
      <c r="J107" s="916"/>
      <c r="K107" s="913"/>
      <c r="L107" s="913"/>
      <c r="M107" s="904"/>
      <c r="P107" s="260"/>
      <c r="Q107" s="267"/>
      <c r="R107" s="267"/>
      <c r="S107" s="377"/>
      <c r="T107" s="372"/>
      <c r="U107" s="267"/>
      <c r="V107" s="267"/>
      <c r="W107" s="267"/>
      <c r="X107" s="373"/>
      <c r="Y107" s="267"/>
      <c r="Z107" s="373"/>
    </row>
    <row r="108" spans="2:29" ht="14.4" x14ac:dyDescent="0.25">
      <c r="R108" s="120"/>
      <c r="S108" s="187"/>
      <c r="T108" s="181"/>
      <c r="U108" s="181"/>
      <c r="V108" s="185"/>
      <c r="W108" s="182"/>
      <c r="X108" s="181"/>
      <c r="Y108" s="181"/>
      <c r="Z108" s="181"/>
      <c r="AA108" s="188"/>
      <c r="AB108" s="181"/>
      <c r="AC108" s="188"/>
    </row>
    <row r="109" spans="2:29" ht="14.4" x14ac:dyDescent="0.25">
      <c r="S109" s="187"/>
      <c r="T109" s="181"/>
      <c r="U109" s="181"/>
      <c r="V109" s="185"/>
      <c r="W109" s="182"/>
      <c r="X109" s="181"/>
      <c r="Y109" s="181"/>
      <c r="Z109" s="181"/>
      <c r="AA109" s="182"/>
      <c r="AB109" s="187"/>
      <c r="AC109" s="188"/>
    </row>
    <row r="110" spans="2:29" ht="14.4" x14ac:dyDescent="0.25">
      <c r="S110" s="187"/>
      <c r="T110" s="181"/>
      <c r="U110" s="181"/>
      <c r="V110" s="185"/>
      <c r="W110" s="182"/>
      <c r="X110" s="181"/>
      <c r="Y110" s="181"/>
      <c r="Z110" s="181"/>
      <c r="AA110" s="182"/>
      <c r="AB110" s="187"/>
      <c r="AC110" s="188"/>
    </row>
    <row r="111" spans="2:29" ht="14.4" x14ac:dyDescent="0.25">
      <c r="S111" s="187"/>
      <c r="T111" s="187"/>
      <c r="U111" s="187"/>
      <c r="V111" s="187"/>
      <c r="W111" s="179"/>
      <c r="X111" s="179"/>
      <c r="Y111" s="179"/>
      <c r="Z111" s="179"/>
      <c r="AA111" s="180"/>
      <c r="AB111" s="186"/>
      <c r="AC111" s="180"/>
    </row>
    <row r="112" spans="2:29" ht="14.4" x14ac:dyDescent="0.25">
      <c r="S112" s="187"/>
      <c r="T112" s="187"/>
      <c r="U112" s="187"/>
      <c r="V112" s="187"/>
      <c r="W112" s="182"/>
      <c r="X112" s="181"/>
      <c r="Y112" s="181"/>
      <c r="Z112" s="181"/>
      <c r="AA112" s="184"/>
      <c r="AB112" s="187"/>
      <c r="AC112" s="182"/>
    </row>
    <row r="113" spans="19:29" ht="14.4" x14ac:dyDescent="0.25">
      <c r="S113" s="187"/>
      <c r="T113" s="187"/>
      <c r="U113" s="187"/>
      <c r="V113" s="187"/>
      <c r="W113" s="182"/>
      <c r="X113" s="181"/>
      <c r="Y113" s="181"/>
      <c r="Z113" s="181"/>
      <c r="AA113" s="184"/>
      <c r="AB113" s="187"/>
      <c r="AC113" s="182"/>
    </row>
    <row r="114" spans="19:29" ht="14.4" x14ac:dyDescent="0.25">
      <c r="S114" s="187"/>
      <c r="T114" s="187"/>
      <c r="U114" s="187"/>
      <c r="V114" s="187"/>
      <c r="W114" s="179"/>
      <c r="X114" s="179"/>
      <c r="Y114" s="179"/>
      <c r="Z114" s="179"/>
      <c r="AA114" s="189"/>
      <c r="AB114" s="186"/>
      <c r="AC114" s="180"/>
    </row>
    <row r="115" spans="19:29" ht="14.4" x14ac:dyDescent="0.25">
      <c r="S115" s="187"/>
      <c r="T115" s="187"/>
      <c r="U115" s="187"/>
      <c r="V115" s="187"/>
      <c r="W115" s="182"/>
      <c r="X115" s="181"/>
      <c r="Y115" s="181"/>
      <c r="Z115" s="181"/>
      <c r="AA115" s="190"/>
      <c r="AB115" s="187"/>
      <c r="AC115" s="182"/>
    </row>
    <row r="116" spans="19:29" ht="14.4" x14ac:dyDescent="0.25">
      <c r="S116" s="187"/>
      <c r="T116" s="187"/>
      <c r="U116" s="187"/>
      <c r="V116" s="187"/>
      <c r="W116" s="182"/>
      <c r="X116" s="181"/>
      <c r="Y116" s="181"/>
      <c r="Z116" s="181"/>
      <c r="AA116" s="184"/>
      <c r="AB116" s="181"/>
      <c r="AC116" s="182"/>
    </row>
    <row r="117" spans="19:29" ht="14.4" x14ac:dyDescent="0.25">
      <c r="S117" s="187"/>
      <c r="T117" s="188"/>
      <c r="U117" s="188"/>
      <c r="V117" s="188"/>
      <c r="W117" s="179"/>
      <c r="X117" s="179"/>
      <c r="Y117" s="179"/>
      <c r="Z117" s="179"/>
      <c r="AA117" s="180"/>
      <c r="AB117" s="179"/>
      <c r="AC117" s="180"/>
    </row>
    <row r="118" spans="19:29" ht="14.4" x14ac:dyDescent="0.25">
      <c r="S118" s="187"/>
      <c r="T118" s="187"/>
      <c r="U118" s="187"/>
      <c r="V118" s="187"/>
      <c r="W118" s="181"/>
      <c r="X118" s="181"/>
      <c r="Y118" s="183"/>
      <c r="Z118" s="183"/>
      <c r="AA118" s="182"/>
      <c r="AB118" s="181"/>
      <c r="AC118" s="182"/>
    </row>
    <row r="119" spans="19:29" ht="14.4" x14ac:dyDescent="0.25">
      <c r="S119" s="187"/>
      <c r="T119" s="187"/>
      <c r="U119" s="187"/>
      <c r="V119" s="187"/>
      <c r="W119" s="181"/>
      <c r="X119" s="181"/>
      <c r="Y119" s="181"/>
      <c r="Z119" s="181"/>
      <c r="AA119" s="182"/>
      <c r="AB119" s="181"/>
      <c r="AC119" s="182"/>
    </row>
    <row r="120" spans="19:29" ht="14.4" x14ac:dyDescent="0.25">
      <c r="S120" s="187"/>
      <c r="T120" s="187"/>
      <c r="U120" s="187"/>
      <c r="V120" s="187"/>
      <c r="W120" s="179"/>
      <c r="X120" s="179"/>
      <c r="Y120" s="179"/>
      <c r="Z120" s="179"/>
      <c r="AA120" s="180"/>
      <c r="AB120" s="179"/>
      <c r="AC120" s="180"/>
    </row>
    <row r="121" spans="19:29" ht="14.4" x14ac:dyDescent="0.3">
      <c r="U121" s="167"/>
      <c r="V121" s="171"/>
      <c r="W121" s="168"/>
      <c r="X121" s="168"/>
      <c r="Y121" s="168"/>
      <c r="Z121" s="173"/>
      <c r="AA121" s="171"/>
      <c r="AB121" s="171"/>
    </row>
    <row r="122" spans="19:29" ht="14.4" x14ac:dyDescent="0.3">
      <c r="U122" s="167"/>
      <c r="V122" s="170"/>
      <c r="W122" s="169"/>
      <c r="X122" s="169"/>
      <c r="Y122" s="169"/>
      <c r="Z122" s="170"/>
      <c r="AA122" s="170"/>
      <c r="AB122" s="170"/>
    </row>
    <row r="123" spans="19:29" ht="14.4" x14ac:dyDescent="0.3">
      <c r="U123" s="167"/>
      <c r="V123" s="168"/>
      <c r="W123" s="168"/>
      <c r="X123" s="172"/>
      <c r="Y123" s="172"/>
      <c r="Z123" s="171"/>
      <c r="AA123" s="171"/>
      <c r="AB123" s="171"/>
    </row>
    <row r="124" spans="19:29" ht="14.4" x14ac:dyDescent="0.3">
      <c r="U124" s="167"/>
      <c r="V124" s="168"/>
      <c r="W124" s="168"/>
      <c r="X124" s="168"/>
      <c r="Y124" s="168"/>
      <c r="Z124" s="171"/>
      <c r="AA124" s="171"/>
      <c r="AB124" s="171"/>
    </row>
    <row r="125" spans="19:29" ht="14.4" x14ac:dyDescent="0.3">
      <c r="U125" s="167"/>
      <c r="V125" s="170"/>
      <c r="W125" s="169"/>
      <c r="X125" s="169"/>
      <c r="Y125" s="169"/>
      <c r="Z125" s="170"/>
      <c r="AA125" s="170"/>
      <c r="AB125" s="170"/>
    </row>
  </sheetData>
  <mergeCells count="78">
    <mergeCell ref="K95:M95"/>
    <mergeCell ref="E85:E90"/>
    <mergeCell ref="C85:C90"/>
    <mergeCell ref="I85:I90"/>
    <mergeCell ref="J85:J90"/>
    <mergeCell ref="G85:G90"/>
    <mergeCell ref="B94:N94"/>
    <mergeCell ref="E95:J95"/>
    <mergeCell ref="C95:C96"/>
    <mergeCell ref="E72:J72"/>
    <mergeCell ref="D60:D61"/>
    <mergeCell ref="D62:D68"/>
    <mergeCell ref="C97:C99"/>
    <mergeCell ref="J97:J99"/>
    <mergeCell ref="I74:I79"/>
    <mergeCell ref="J74:J79"/>
    <mergeCell ref="G74:G79"/>
    <mergeCell ref="D97:D99"/>
    <mergeCell ref="E97:E99"/>
    <mergeCell ref="F97:F99"/>
    <mergeCell ref="H74:H79"/>
    <mergeCell ref="D83:D84"/>
    <mergeCell ref="E83:J83"/>
    <mergeCell ref="D85:D90"/>
    <mergeCell ref="D95:D96"/>
    <mergeCell ref="C74:C79"/>
    <mergeCell ref="B59:O59"/>
    <mergeCell ref="E60:K60"/>
    <mergeCell ref="O60:O61"/>
    <mergeCell ref="E62:E68"/>
    <mergeCell ref="L60:N60"/>
    <mergeCell ref="G62:G68"/>
    <mergeCell ref="F62:F68"/>
    <mergeCell ref="J62:J68"/>
    <mergeCell ref="H62:H68"/>
    <mergeCell ref="B60:B61"/>
    <mergeCell ref="C60:C61"/>
    <mergeCell ref="B62:B68"/>
    <mergeCell ref="C62:C68"/>
    <mergeCell ref="O62:O68"/>
    <mergeCell ref="B71:N71"/>
    <mergeCell ref="B104:B105"/>
    <mergeCell ref="B72:B73"/>
    <mergeCell ref="C72:C73"/>
    <mergeCell ref="D72:D73"/>
    <mergeCell ref="D74:D79"/>
    <mergeCell ref="B95:B96"/>
    <mergeCell ref="B82:N82"/>
    <mergeCell ref="B83:B84"/>
    <mergeCell ref="C83:C84"/>
    <mergeCell ref="K83:M83"/>
    <mergeCell ref="K72:M72"/>
    <mergeCell ref="E74:E79"/>
    <mergeCell ref="B85:B90"/>
    <mergeCell ref="N74:N79"/>
    <mergeCell ref="N85:N90"/>
    <mergeCell ref="B74:B79"/>
    <mergeCell ref="N97:N99"/>
    <mergeCell ref="I97:I99"/>
    <mergeCell ref="G97:G99"/>
    <mergeCell ref="B97:B99"/>
    <mergeCell ref="B103:M103"/>
    <mergeCell ref="B106:B107"/>
    <mergeCell ref="C106:C107"/>
    <mergeCell ref="D106:D107"/>
    <mergeCell ref="E106:E107"/>
    <mergeCell ref="F106:F107"/>
    <mergeCell ref="M106:M107"/>
    <mergeCell ref="C104:C105"/>
    <mergeCell ref="D104:D105"/>
    <mergeCell ref="E104:I104"/>
    <mergeCell ref="J104:L104"/>
    <mergeCell ref="G106:G107"/>
    <mergeCell ref="H106:H107"/>
    <mergeCell ref="I106:I107"/>
    <mergeCell ref="J106:J107"/>
    <mergeCell ref="K106:K107"/>
    <mergeCell ref="L106:L107"/>
  </mergeCells>
  <phoneticPr fontId="56"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64CE1-2E1B-4410-A0E5-C48FADE6F6DE}">
  <dimension ref="B70:S256"/>
  <sheetViews>
    <sheetView topLeftCell="A89" zoomScale="85" zoomScaleNormal="85" workbookViewId="0">
      <selection activeCell="G107" sqref="G107"/>
    </sheetView>
  </sheetViews>
  <sheetFormatPr defaultColWidth="9.109375" defaultRowHeight="13.2" x14ac:dyDescent="0.3"/>
  <cols>
    <col min="1" max="1" width="9.109375" style="139"/>
    <col min="2" max="2" width="23.88671875" style="139" customWidth="1"/>
    <col min="3" max="3" width="15.33203125" style="139" bestFit="1" customWidth="1"/>
    <col min="4" max="4" width="18.5546875" style="143" customWidth="1"/>
    <col min="5" max="5" width="25.88671875" style="139" customWidth="1"/>
    <col min="6" max="6" width="25.88671875" style="143" customWidth="1"/>
    <col min="7" max="7" width="25" style="143" customWidth="1"/>
    <col min="8" max="8" width="26" style="143" bestFit="1" customWidth="1"/>
    <col min="9" max="9" width="17.33203125" style="143" customWidth="1"/>
    <col min="10" max="10" width="17.33203125" style="139" customWidth="1"/>
    <col min="11" max="11" width="21.6640625" style="139" customWidth="1"/>
    <col min="12" max="12" width="23.5546875" style="139" customWidth="1"/>
    <col min="13" max="13" width="26.5546875" style="139" customWidth="1"/>
    <col min="14" max="14" width="28.88671875" style="139" bestFit="1" customWidth="1"/>
    <col min="15" max="16" width="31.6640625" style="143" bestFit="1" customWidth="1"/>
    <col min="17" max="17" width="27.44140625" style="143" customWidth="1"/>
    <col min="18" max="18" width="35.109375" style="139" customWidth="1"/>
    <col min="19" max="19" width="23.5546875" style="139" customWidth="1"/>
    <col min="20" max="20" width="49.6640625" style="139" bestFit="1" customWidth="1"/>
    <col min="21" max="21" width="29.6640625" style="139" bestFit="1" customWidth="1"/>
    <col min="22" max="22" width="7.44140625" style="139" bestFit="1" customWidth="1"/>
    <col min="23" max="23" width="10" style="139" bestFit="1" customWidth="1"/>
    <col min="24" max="24" width="25.33203125" style="139" bestFit="1" customWidth="1"/>
    <col min="25" max="25" width="11.6640625" style="139" bestFit="1" customWidth="1"/>
    <col min="26" max="27" width="19.6640625" style="139" bestFit="1" customWidth="1"/>
    <col min="28" max="29" width="26.6640625" style="139" bestFit="1" customWidth="1"/>
    <col min="30" max="30" width="14.109375" style="139" bestFit="1" customWidth="1"/>
    <col min="31" max="16384" width="9.109375" style="139"/>
  </cols>
  <sheetData>
    <row r="70" spans="2:18" x14ac:dyDescent="0.3">
      <c r="B70" s="924" t="s">
        <v>484</v>
      </c>
      <c r="C70" s="925"/>
      <c r="D70" s="925"/>
      <c r="E70" s="925"/>
      <c r="F70" s="925"/>
      <c r="G70" s="925"/>
      <c r="H70" s="925"/>
      <c r="I70" s="925"/>
      <c r="J70" s="925"/>
      <c r="K70" s="925"/>
      <c r="L70" s="925"/>
      <c r="M70" s="925"/>
      <c r="N70" s="925"/>
      <c r="O70" s="925"/>
      <c r="P70" s="925"/>
      <c r="Q70" s="925"/>
      <c r="R70" s="926"/>
    </row>
    <row r="71" spans="2:18" x14ac:dyDescent="0.3">
      <c r="B71" s="939" t="s">
        <v>639</v>
      </c>
      <c r="C71" s="905" t="s">
        <v>162</v>
      </c>
      <c r="D71" s="905" t="s">
        <v>270</v>
      </c>
      <c r="E71" s="936" t="s">
        <v>161</v>
      </c>
      <c r="F71" s="937"/>
      <c r="G71" s="937"/>
      <c r="H71" s="937"/>
      <c r="I71" s="937"/>
      <c r="J71" s="937"/>
      <c r="K71" s="937"/>
      <c r="L71" s="937"/>
      <c r="M71" s="937"/>
      <c r="N71" s="938"/>
      <c r="O71" s="972" t="s">
        <v>160</v>
      </c>
      <c r="P71" s="973"/>
      <c r="Q71" s="974"/>
      <c r="R71" s="939" t="s">
        <v>159</v>
      </c>
    </row>
    <row r="72" spans="2:18" x14ac:dyDescent="0.3">
      <c r="B72" s="970"/>
      <c r="C72" s="971"/>
      <c r="D72" s="971"/>
      <c r="E72" s="956" t="s">
        <v>276</v>
      </c>
      <c r="F72" s="975" t="s">
        <v>275</v>
      </c>
      <c r="G72" s="961" t="s">
        <v>356</v>
      </c>
      <c r="H72" s="962"/>
      <c r="I72" s="962"/>
      <c r="J72" s="963"/>
      <c r="K72" s="956" t="s">
        <v>579</v>
      </c>
      <c r="L72" s="975" t="s">
        <v>158</v>
      </c>
      <c r="M72" s="975" t="s">
        <v>75</v>
      </c>
      <c r="N72" s="956" t="s">
        <v>157</v>
      </c>
      <c r="O72" s="958" t="s">
        <v>156</v>
      </c>
      <c r="P72" s="958" t="s">
        <v>155</v>
      </c>
      <c r="Q72" s="958" t="s">
        <v>154</v>
      </c>
      <c r="R72" s="970"/>
    </row>
    <row r="73" spans="2:18" ht="79.2" x14ac:dyDescent="0.3">
      <c r="B73" s="940"/>
      <c r="C73" s="906"/>
      <c r="D73" s="906"/>
      <c r="E73" s="957"/>
      <c r="F73" s="976"/>
      <c r="G73" s="233" t="s">
        <v>358</v>
      </c>
      <c r="H73" s="233" t="s">
        <v>362</v>
      </c>
      <c r="I73" s="233" t="s">
        <v>274</v>
      </c>
      <c r="J73" s="234" t="s">
        <v>359</v>
      </c>
      <c r="K73" s="957"/>
      <c r="L73" s="976"/>
      <c r="M73" s="976"/>
      <c r="N73" s="957"/>
      <c r="O73" s="959"/>
      <c r="P73" s="959"/>
      <c r="Q73" s="959"/>
      <c r="R73" s="940"/>
    </row>
    <row r="74" spans="2:18" ht="16.95" customHeight="1" x14ac:dyDescent="0.3">
      <c r="B74" s="922" t="s">
        <v>641</v>
      </c>
      <c r="C74" s="997" t="s">
        <v>586</v>
      </c>
      <c r="D74" s="954" t="s">
        <v>474</v>
      </c>
      <c r="E74" s="954" t="s">
        <v>475</v>
      </c>
      <c r="F74" s="954" t="s">
        <v>476</v>
      </c>
      <c r="G74" s="988" t="s">
        <v>477</v>
      </c>
      <c r="H74" s="989"/>
      <c r="I74" s="989"/>
      <c r="J74" s="990"/>
      <c r="K74" s="944" t="s">
        <v>280</v>
      </c>
      <c r="L74" s="148" t="s">
        <v>285</v>
      </c>
      <c r="M74" s="944" t="s">
        <v>87</v>
      </c>
      <c r="N74" s="945" t="s">
        <v>192</v>
      </c>
      <c r="O74" s="231" t="s">
        <v>376</v>
      </c>
      <c r="P74" s="231" t="s">
        <v>193</v>
      </c>
      <c r="Q74" s="231" t="s">
        <v>193</v>
      </c>
      <c r="R74" s="987" t="s">
        <v>560</v>
      </c>
    </row>
    <row r="75" spans="2:18" ht="16.95" customHeight="1" x14ac:dyDescent="0.3">
      <c r="B75" s="932"/>
      <c r="C75" s="932"/>
      <c r="D75" s="985"/>
      <c r="E75" s="985"/>
      <c r="F75" s="985"/>
      <c r="G75" s="991"/>
      <c r="H75" s="992"/>
      <c r="I75" s="992"/>
      <c r="J75" s="993"/>
      <c r="K75" s="932"/>
      <c r="L75" s="148" t="s">
        <v>91</v>
      </c>
      <c r="M75" s="932"/>
      <c r="N75" s="930"/>
      <c r="O75" s="231" t="s">
        <v>376</v>
      </c>
      <c r="P75" s="231" t="s">
        <v>376</v>
      </c>
      <c r="Q75" s="231" t="s">
        <v>193</v>
      </c>
      <c r="R75" s="932"/>
    </row>
    <row r="76" spans="2:18" ht="16.95" customHeight="1" x14ac:dyDescent="0.3">
      <c r="B76" s="933"/>
      <c r="C76" s="933"/>
      <c r="D76" s="986"/>
      <c r="E76" s="986"/>
      <c r="F76" s="986"/>
      <c r="G76" s="994"/>
      <c r="H76" s="995"/>
      <c r="I76" s="995"/>
      <c r="J76" s="996"/>
      <c r="K76" s="933"/>
      <c r="L76" s="148" t="s">
        <v>286</v>
      </c>
      <c r="M76" s="933"/>
      <c r="N76" s="931"/>
      <c r="O76" s="232" t="s">
        <v>376</v>
      </c>
      <c r="P76" s="232" t="s">
        <v>376</v>
      </c>
      <c r="Q76" s="232" t="s">
        <v>376</v>
      </c>
      <c r="R76" s="933"/>
    </row>
    <row r="77" spans="2:18" x14ac:dyDescent="0.3">
      <c r="B77" s="135"/>
      <c r="C77" s="135"/>
      <c r="D77" s="138"/>
      <c r="E77" s="135"/>
      <c r="F77" s="138"/>
      <c r="G77" s="138"/>
      <c r="H77" s="138"/>
      <c r="I77" s="138"/>
      <c r="J77" s="135"/>
      <c r="K77" s="135"/>
      <c r="L77" s="138"/>
      <c r="M77" s="141"/>
      <c r="N77" s="141"/>
      <c r="O77" s="133"/>
      <c r="P77" s="138"/>
    </row>
    <row r="78" spans="2:18" x14ac:dyDescent="0.3">
      <c r="B78" s="924" t="s">
        <v>363</v>
      </c>
      <c r="C78" s="925"/>
      <c r="D78" s="925"/>
      <c r="E78" s="925"/>
      <c r="F78" s="925"/>
      <c r="G78" s="925"/>
      <c r="H78" s="925"/>
      <c r="I78" s="925"/>
      <c r="J78" s="925"/>
      <c r="K78" s="925"/>
      <c r="L78" s="925"/>
      <c r="M78" s="925"/>
      <c r="N78" s="925"/>
      <c r="O78" s="925"/>
      <c r="P78" s="926"/>
      <c r="Q78" s="243"/>
    </row>
    <row r="79" spans="2:18" x14ac:dyDescent="0.3">
      <c r="B79" s="939" t="s">
        <v>639</v>
      </c>
      <c r="C79" s="905" t="s">
        <v>162</v>
      </c>
      <c r="D79" s="905" t="s">
        <v>270</v>
      </c>
      <c r="E79" s="936" t="s">
        <v>161</v>
      </c>
      <c r="F79" s="937"/>
      <c r="G79" s="937"/>
      <c r="H79" s="937"/>
      <c r="I79" s="937"/>
      <c r="J79" s="937"/>
      <c r="K79" s="937"/>
      <c r="L79" s="938"/>
      <c r="M79" s="972" t="s">
        <v>160</v>
      </c>
      <c r="N79" s="973"/>
      <c r="O79" s="974"/>
      <c r="P79" s="939" t="s">
        <v>159</v>
      </c>
      <c r="Q79" s="139"/>
    </row>
    <row r="80" spans="2:18" x14ac:dyDescent="0.3">
      <c r="B80" s="970"/>
      <c r="C80" s="971"/>
      <c r="D80" s="971"/>
      <c r="E80" s="956" t="s">
        <v>276</v>
      </c>
      <c r="F80" s="975" t="s">
        <v>275</v>
      </c>
      <c r="G80" s="961" t="s">
        <v>356</v>
      </c>
      <c r="H80" s="963"/>
      <c r="I80" s="956" t="s">
        <v>579</v>
      </c>
      <c r="J80" s="975" t="s">
        <v>158</v>
      </c>
      <c r="K80" s="975" t="s">
        <v>75</v>
      </c>
      <c r="L80" s="956" t="s">
        <v>157</v>
      </c>
      <c r="M80" s="958" t="s">
        <v>156</v>
      </c>
      <c r="N80" s="958" t="s">
        <v>155</v>
      </c>
      <c r="O80" s="958" t="s">
        <v>154</v>
      </c>
      <c r="P80" s="970"/>
      <c r="Q80" s="139"/>
    </row>
    <row r="81" spans="2:17" ht="50.25" customHeight="1" x14ac:dyDescent="0.3">
      <c r="B81" s="940"/>
      <c r="C81" s="906"/>
      <c r="D81" s="906"/>
      <c r="E81" s="957"/>
      <c r="F81" s="976"/>
      <c r="G81" s="233" t="s">
        <v>491</v>
      </c>
      <c r="H81" s="233" t="s">
        <v>281</v>
      </c>
      <c r="I81" s="957"/>
      <c r="J81" s="976"/>
      <c r="K81" s="976"/>
      <c r="L81" s="957"/>
      <c r="M81" s="959"/>
      <c r="N81" s="959"/>
      <c r="O81" s="959"/>
      <c r="P81" s="940"/>
      <c r="Q81" s="139"/>
    </row>
    <row r="82" spans="2:17" ht="66" x14ac:dyDescent="0.3">
      <c r="B82" s="934" t="s">
        <v>641</v>
      </c>
      <c r="C82" s="935" t="s">
        <v>153</v>
      </c>
      <c r="D82" s="969" t="s">
        <v>478</v>
      </c>
      <c r="E82" s="969" t="s">
        <v>479</v>
      </c>
      <c r="F82" s="969" t="s">
        <v>480</v>
      </c>
      <c r="G82" s="964" t="s">
        <v>481</v>
      </c>
      <c r="H82" s="964" t="s">
        <v>482</v>
      </c>
      <c r="I82" s="935" t="s">
        <v>280</v>
      </c>
      <c r="J82" s="330" t="s">
        <v>492</v>
      </c>
      <c r="K82" s="935" t="s">
        <v>87</v>
      </c>
      <c r="L82" s="921" t="s">
        <v>192</v>
      </c>
      <c r="M82" s="332" t="s">
        <v>483</v>
      </c>
      <c r="N82" s="232" t="s">
        <v>193</v>
      </c>
      <c r="O82" s="232" t="s">
        <v>193</v>
      </c>
      <c r="P82" s="960" t="s">
        <v>561</v>
      </c>
      <c r="Q82" s="139"/>
    </row>
    <row r="83" spans="2:17" ht="66" x14ac:dyDescent="0.3">
      <c r="B83" s="935"/>
      <c r="C83" s="935"/>
      <c r="D83" s="943"/>
      <c r="E83" s="943"/>
      <c r="F83" s="943"/>
      <c r="G83" s="964"/>
      <c r="H83" s="964"/>
      <c r="I83" s="935"/>
      <c r="J83" s="330" t="s">
        <v>493</v>
      </c>
      <c r="K83" s="935"/>
      <c r="L83" s="921"/>
      <c r="M83" s="332" t="s">
        <v>483</v>
      </c>
      <c r="N83" s="232" t="s">
        <v>193</v>
      </c>
      <c r="O83" s="232" t="s">
        <v>193</v>
      </c>
      <c r="P83" s="935"/>
      <c r="Q83" s="139"/>
    </row>
    <row r="84" spans="2:17" x14ac:dyDescent="0.3">
      <c r="B84" s="135"/>
      <c r="C84" s="135"/>
      <c r="D84" s="138"/>
      <c r="E84" s="135"/>
      <c r="F84" s="138"/>
      <c r="G84" s="138"/>
      <c r="H84" s="138"/>
      <c r="I84" s="138"/>
      <c r="J84" s="135"/>
      <c r="K84" s="135"/>
      <c r="L84" s="138"/>
      <c r="M84" s="141"/>
      <c r="N84" s="141"/>
      <c r="O84" s="133"/>
      <c r="P84" s="138"/>
    </row>
    <row r="85" spans="2:17" x14ac:dyDescent="0.3">
      <c r="B85" s="924" t="s">
        <v>364</v>
      </c>
      <c r="C85" s="925"/>
      <c r="D85" s="925"/>
      <c r="E85" s="925"/>
      <c r="F85" s="925"/>
      <c r="G85" s="925"/>
      <c r="H85" s="925"/>
      <c r="I85" s="925"/>
      <c r="J85" s="925"/>
      <c r="K85" s="925"/>
      <c r="L85" s="925"/>
      <c r="M85" s="925"/>
      <c r="N85" s="925"/>
      <c r="O85" s="925"/>
      <c r="P85" s="925"/>
      <c r="Q85" s="926"/>
    </row>
    <row r="86" spans="2:17" ht="23.25" customHeight="1" x14ac:dyDescent="0.3">
      <c r="B86" s="939" t="s">
        <v>639</v>
      </c>
      <c r="C86" s="905" t="s">
        <v>162</v>
      </c>
      <c r="D86" s="905" t="s">
        <v>270</v>
      </c>
      <c r="E86" s="961" t="s">
        <v>161</v>
      </c>
      <c r="F86" s="962"/>
      <c r="G86" s="962"/>
      <c r="H86" s="962"/>
      <c r="I86" s="962"/>
      <c r="J86" s="962"/>
      <c r="K86" s="962"/>
      <c r="L86" s="962"/>
      <c r="M86" s="963"/>
      <c r="N86" s="972" t="s">
        <v>160</v>
      </c>
      <c r="O86" s="973"/>
      <c r="P86" s="974"/>
      <c r="Q86" s="939" t="s">
        <v>159</v>
      </c>
    </row>
    <row r="87" spans="2:17" ht="23.25" customHeight="1" x14ac:dyDescent="0.3">
      <c r="B87" s="970"/>
      <c r="C87" s="971"/>
      <c r="D87" s="971"/>
      <c r="E87" s="956" t="s">
        <v>276</v>
      </c>
      <c r="F87" s="956" t="s">
        <v>294</v>
      </c>
      <c r="G87" s="965" t="s">
        <v>194</v>
      </c>
      <c r="H87" s="966"/>
      <c r="I87" s="984" t="s">
        <v>281</v>
      </c>
      <c r="J87" s="956" t="s">
        <v>579</v>
      </c>
      <c r="K87" s="975" t="s">
        <v>158</v>
      </c>
      <c r="L87" s="975" t="s">
        <v>75</v>
      </c>
      <c r="M87" s="956" t="s">
        <v>157</v>
      </c>
      <c r="N87" s="958" t="s">
        <v>156</v>
      </c>
      <c r="O87" s="958" t="s">
        <v>155</v>
      </c>
      <c r="P87" s="958" t="s">
        <v>154</v>
      </c>
      <c r="Q87" s="970"/>
    </row>
    <row r="88" spans="2:17" ht="23.25" customHeight="1" x14ac:dyDescent="0.3">
      <c r="B88" s="940"/>
      <c r="C88" s="906"/>
      <c r="D88" s="906"/>
      <c r="E88" s="957"/>
      <c r="F88" s="957"/>
      <c r="G88" s="967"/>
      <c r="H88" s="968"/>
      <c r="I88" s="957"/>
      <c r="J88" s="957"/>
      <c r="K88" s="976"/>
      <c r="L88" s="976"/>
      <c r="M88" s="957"/>
      <c r="N88" s="959"/>
      <c r="O88" s="959"/>
      <c r="P88" s="959"/>
      <c r="Q88" s="940"/>
    </row>
    <row r="89" spans="2:17" ht="52.8" x14ac:dyDescent="0.3">
      <c r="B89" s="934" t="s">
        <v>641</v>
      </c>
      <c r="C89" s="935" t="s">
        <v>153</v>
      </c>
      <c r="D89" s="979" t="s">
        <v>439</v>
      </c>
      <c r="E89" s="979" t="s">
        <v>438</v>
      </c>
      <c r="F89" s="983" t="s">
        <v>341</v>
      </c>
      <c r="G89" s="981" t="s">
        <v>440</v>
      </c>
      <c r="H89" s="982"/>
      <c r="I89" s="981" t="s">
        <v>442</v>
      </c>
      <c r="J89" s="935" t="s">
        <v>280</v>
      </c>
      <c r="K89" s="330" t="s">
        <v>492</v>
      </c>
      <c r="L89" s="935" t="s">
        <v>87</v>
      </c>
      <c r="M89" s="921" t="s">
        <v>192</v>
      </c>
      <c r="N89" s="301" t="s">
        <v>441</v>
      </c>
      <c r="O89" s="232" t="s">
        <v>193</v>
      </c>
      <c r="P89" s="232" t="s">
        <v>193</v>
      </c>
      <c r="Q89" s="960" t="s">
        <v>562</v>
      </c>
    </row>
    <row r="90" spans="2:17" ht="52.8" x14ac:dyDescent="0.3">
      <c r="B90" s="935"/>
      <c r="C90" s="935"/>
      <c r="D90" s="980"/>
      <c r="E90" s="980"/>
      <c r="F90" s="983"/>
      <c r="G90" s="982"/>
      <c r="H90" s="982"/>
      <c r="I90" s="982"/>
      <c r="J90" s="935"/>
      <c r="K90" s="330" t="s">
        <v>493</v>
      </c>
      <c r="L90" s="935"/>
      <c r="M90" s="921"/>
      <c r="N90" s="301" t="s">
        <v>441</v>
      </c>
      <c r="O90" s="232" t="s">
        <v>193</v>
      </c>
      <c r="P90" s="232" t="s">
        <v>193</v>
      </c>
      <c r="Q90" s="935"/>
    </row>
    <row r="91" spans="2:17" x14ac:dyDescent="0.3">
      <c r="B91" s="135"/>
      <c r="C91" s="238"/>
      <c r="D91" s="239"/>
      <c r="E91" s="239"/>
      <c r="F91" s="240"/>
      <c r="G91" s="241"/>
      <c r="H91" s="241"/>
      <c r="I91" s="241"/>
      <c r="J91" s="238"/>
      <c r="K91" s="135"/>
      <c r="L91" s="238"/>
      <c r="M91" s="132"/>
      <c r="N91" s="242"/>
      <c r="O91" s="242"/>
      <c r="P91" s="242"/>
      <c r="Q91" s="135"/>
    </row>
    <row r="92" spans="2:17" x14ac:dyDescent="0.3">
      <c r="B92" s="135"/>
      <c r="C92" s="238"/>
      <c r="D92" s="239"/>
      <c r="E92" s="239"/>
      <c r="F92" s="240"/>
      <c r="G92" s="241"/>
      <c r="H92" s="241"/>
      <c r="I92" s="241"/>
      <c r="J92" s="238"/>
      <c r="K92" s="135"/>
      <c r="L92" s="238"/>
      <c r="M92" s="132"/>
      <c r="N92" s="242"/>
      <c r="O92" s="242"/>
      <c r="P92" s="242"/>
      <c r="Q92" s="135"/>
    </row>
    <row r="93" spans="2:17" x14ac:dyDescent="0.3">
      <c r="B93" s="924" t="s">
        <v>587</v>
      </c>
      <c r="C93" s="925"/>
      <c r="D93" s="925"/>
      <c r="E93" s="925"/>
      <c r="F93" s="925"/>
      <c r="G93" s="925"/>
      <c r="H93" s="925"/>
      <c r="I93" s="925"/>
      <c r="J93" s="925"/>
      <c r="K93" s="925"/>
      <c r="L93" s="925"/>
      <c r="M93" s="925"/>
      <c r="N93" s="925"/>
      <c r="O93" s="925"/>
      <c r="P93" s="926"/>
      <c r="Q93" s="135"/>
    </row>
    <row r="94" spans="2:17" x14ac:dyDescent="0.3">
      <c r="B94" s="939" t="s">
        <v>639</v>
      </c>
      <c r="C94" s="905" t="s">
        <v>162</v>
      </c>
      <c r="D94" s="905" t="s">
        <v>270</v>
      </c>
      <c r="E94" s="907" t="s">
        <v>161</v>
      </c>
      <c r="F94" s="908"/>
      <c r="G94" s="908"/>
      <c r="H94" s="908"/>
      <c r="I94" s="908"/>
      <c r="J94" s="908"/>
      <c r="K94" s="908"/>
      <c r="L94" s="909"/>
      <c r="M94" s="972" t="s">
        <v>160</v>
      </c>
      <c r="N94" s="973"/>
      <c r="O94" s="974"/>
      <c r="P94" s="939" t="s">
        <v>159</v>
      </c>
      <c r="Q94" s="139"/>
    </row>
    <row r="95" spans="2:17" ht="12.75" customHeight="1" x14ac:dyDescent="0.3">
      <c r="B95" s="970"/>
      <c r="C95" s="971"/>
      <c r="D95" s="971"/>
      <c r="E95" s="956" t="s">
        <v>276</v>
      </c>
      <c r="F95" s="975" t="s">
        <v>275</v>
      </c>
      <c r="G95" s="977" t="s">
        <v>356</v>
      </c>
      <c r="H95" s="978"/>
      <c r="I95" s="956" t="s">
        <v>579</v>
      </c>
      <c r="J95" s="975" t="s">
        <v>158</v>
      </c>
      <c r="K95" s="975" t="s">
        <v>75</v>
      </c>
      <c r="L95" s="956" t="s">
        <v>157</v>
      </c>
      <c r="M95" s="958" t="s">
        <v>156</v>
      </c>
      <c r="N95" s="958" t="s">
        <v>155</v>
      </c>
      <c r="O95" s="958" t="s">
        <v>154</v>
      </c>
      <c r="P95" s="970"/>
      <c r="Q95" s="139"/>
    </row>
    <row r="96" spans="2:17" ht="47.25" customHeight="1" x14ac:dyDescent="0.3">
      <c r="B96" s="940"/>
      <c r="C96" s="906"/>
      <c r="D96" s="906"/>
      <c r="E96" s="957"/>
      <c r="F96" s="976"/>
      <c r="G96" s="233" t="s">
        <v>578</v>
      </c>
      <c r="H96" s="233" t="s">
        <v>574</v>
      </c>
      <c r="I96" s="957"/>
      <c r="J96" s="976"/>
      <c r="K96" s="976"/>
      <c r="L96" s="957"/>
      <c r="M96" s="959"/>
      <c r="N96" s="959"/>
      <c r="O96" s="959"/>
      <c r="P96" s="940"/>
      <c r="Q96" s="139"/>
    </row>
    <row r="97" spans="2:17" ht="66" x14ac:dyDescent="0.3">
      <c r="B97" s="934" t="s">
        <v>641</v>
      </c>
      <c r="C97" s="935" t="s">
        <v>153</v>
      </c>
      <c r="D97" s="969" t="s">
        <v>494</v>
      </c>
      <c r="E97" s="969" t="s">
        <v>495</v>
      </c>
      <c r="F97" s="969" t="s">
        <v>496</v>
      </c>
      <c r="G97" s="964" t="s">
        <v>576</v>
      </c>
      <c r="H97" s="964" t="s">
        <v>577</v>
      </c>
      <c r="I97" s="935" t="s">
        <v>280</v>
      </c>
      <c r="J97" s="342" t="s">
        <v>492</v>
      </c>
      <c r="K97" s="935" t="s">
        <v>87</v>
      </c>
      <c r="L97" s="921" t="s">
        <v>192</v>
      </c>
      <c r="M97" s="343" t="s">
        <v>497</v>
      </c>
      <c r="N97" s="232" t="s">
        <v>193</v>
      </c>
      <c r="O97" s="232" t="s">
        <v>193</v>
      </c>
      <c r="P97" s="955" t="s">
        <v>490</v>
      </c>
      <c r="Q97" s="139"/>
    </row>
    <row r="98" spans="2:17" ht="66" x14ac:dyDescent="0.3">
      <c r="B98" s="935"/>
      <c r="C98" s="935"/>
      <c r="D98" s="943"/>
      <c r="E98" s="943"/>
      <c r="F98" s="943"/>
      <c r="G98" s="964"/>
      <c r="H98" s="964"/>
      <c r="I98" s="935"/>
      <c r="J98" s="342" t="s">
        <v>493</v>
      </c>
      <c r="K98" s="935"/>
      <c r="L98" s="921"/>
      <c r="M98" s="332" t="s">
        <v>497</v>
      </c>
      <c r="N98" s="232" t="s">
        <v>193</v>
      </c>
      <c r="O98" s="232" t="s">
        <v>193</v>
      </c>
      <c r="P98" s="935"/>
      <c r="Q98" s="139"/>
    </row>
    <row r="99" spans="2:17" x14ac:dyDescent="0.3">
      <c r="D99" s="139"/>
      <c r="F99" s="139"/>
      <c r="G99" s="139"/>
      <c r="H99" s="139"/>
      <c r="I99" s="139"/>
      <c r="O99" s="139"/>
      <c r="P99" s="139"/>
      <c r="Q99" s="139"/>
    </row>
    <row r="100" spans="2:17" x14ac:dyDescent="0.3">
      <c r="D100" s="139"/>
      <c r="F100" s="139"/>
      <c r="G100" s="139"/>
      <c r="H100" s="139"/>
      <c r="I100" s="139"/>
      <c r="O100" s="139"/>
      <c r="P100" s="139"/>
      <c r="Q100" s="139"/>
    </row>
    <row r="101" spans="2:17" x14ac:dyDescent="0.3">
      <c r="D101" s="139"/>
      <c r="F101" s="139"/>
      <c r="G101" s="139"/>
      <c r="H101" s="139"/>
      <c r="I101" s="139"/>
      <c r="O101" s="139"/>
      <c r="P101" s="139"/>
      <c r="Q101" s="139"/>
    </row>
    <row r="102" spans="2:17" x14ac:dyDescent="0.3">
      <c r="D102" s="139"/>
      <c r="F102" s="139"/>
      <c r="G102" s="139"/>
      <c r="H102" s="139"/>
      <c r="I102" s="139"/>
      <c r="O102" s="139"/>
      <c r="P102" s="139"/>
      <c r="Q102" s="139"/>
    </row>
    <row r="103" spans="2:17" x14ac:dyDescent="0.3">
      <c r="D103" s="139"/>
      <c r="F103" s="139"/>
      <c r="G103" s="139"/>
      <c r="H103" s="139"/>
      <c r="I103" s="139"/>
      <c r="O103" s="139"/>
      <c r="P103" s="139"/>
      <c r="Q103" s="139"/>
    </row>
    <row r="104" spans="2:17" x14ac:dyDescent="0.3">
      <c r="D104" s="139"/>
      <c r="F104" s="139"/>
      <c r="G104" s="139"/>
      <c r="H104" s="139"/>
      <c r="I104" s="139"/>
      <c r="O104" s="139"/>
      <c r="P104" s="139"/>
      <c r="Q104" s="139"/>
    </row>
    <row r="105" spans="2:17" x14ac:dyDescent="0.3">
      <c r="D105" s="139"/>
      <c r="F105" s="139"/>
      <c r="G105" s="139"/>
      <c r="H105" s="139"/>
      <c r="I105" s="139"/>
      <c r="O105" s="139"/>
      <c r="P105" s="139"/>
      <c r="Q105" s="139"/>
    </row>
    <row r="106" spans="2:17" x14ac:dyDescent="0.3">
      <c r="D106" s="139"/>
      <c r="F106" s="139"/>
      <c r="G106" s="139"/>
      <c r="H106" s="139"/>
      <c r="I106" s="139"/>
      <c r="O106" s="139"/>
      <c r="P106" s="139"/>
      <c r="Q106" s="139"/>
    </row>
    <row r="107" spans="2:17" x14ac:dyDescent="0.3">
      <c r="D107" s="139"/>
      <c r="F107" s="139"/>
      <c r="G107" s="139"/>
      <c r="H107" s="139"/>
      <c r="I107" s="139"/>
      <c r="O107" s="139"/>
      <c r="P107" s="139"/>
      <c r="Q107" s="139"/>
    </row>
    <row r="108" spans="2:17" x14ac:dyDescent="0.3">
      <c r="D108" s="139"/>
      <c r="F108" s="139"/>
      <c r="G108" s="139"/>
      <c r="H108" s="139"/>
      <c r="I108" s="139"/>
      <c r="O108" s="139"/>
      <c r="P108" s="139"/>
      <c r="Q108" s="139"/>
    </row>
    <row r="109" spans="2:17" x14ac:dyDescent="0.3">
      <c r="D109" s="139"/>
      <c r="F109" s="139"/>
      <c r="G109" s="139"/>
      <c r="H109" s="139"/>
      <c r="I109" s="139"/>
      <c r="O109" s="139"/>
      <c r="P109" s="139"/>
      <c r="Q109" s="139"/>
    </row>
    <row r="110" spans="2:17" x14ac:dyDescent="0.3">
      <c r="D110" s="139"/>
      <c r="F110" s="139"/>
      <c r="G110" s="139"/>
      <c r="H110" s="139"/>
      <c r="I110" s="139"/>
      <c r="O110" s="139"/>
      <c r="P110" s="139"/>
      <c r="Q110" s="139"/>
    </row>
    <row r="111" spans="2:17" x14ac:dyDescent="0.3">
      <c r="D111" s="139"/>
      <c r="F111" s="139"/>
      <c r="G111" s="139"/>
      <c r="H111" s="139"/>
      <c r="I111" s="139"/>
      <c r="O111" s="139"/>
      <c r="P111" s="139"/>
      <c r="Q111" s="139"/>
    </row>
    <row r="112" spans="2:17" x14ac:dyDescent="0.3">
      <c r="D112" s="139"/>
      <c r="F112" s="139"/>
      <c r="G112" s="139"/>
      <c r="H112" s="139"/>
      <c r="I112" s="139"/>
      <c r="O112" s="139"/>
      <c r="P112" s="139"/>
      <c r="Q112" s="139"/>
    </row>
    <row r="113" s="139" customFormat="1" x14ac:dyDescent="0.3"/>
    <row r="114" s="139" customFormat="1" x14ac:dyDescent="0.3"/>
    <row r="115" s="139" customFormat="1" x14ac:dyDescent="0.3"/>
    <row r="116" s="139" customFormat="1" x14ac:dyDescent="0.3"/>
    <row r="117" s="139" customFormat="1" x14ac:dyDescent="0.3"/>
    <row r="118" s="139" customFormat="1" x14ac:dyDescent="0.3"/>
    <row r="119" s="139" customFormat="1" x14ac:dyDescent="0.3"/>
    <row r="120" s="139" customFormat="1" x14ac:dyDescent="0.3"/>
    <row r="121" s="139" customFormat="1" x14ac:dyDescent="0.3"/>
    <row r="122" s="139" customFormat="1" x14ac:dyDescent="0.3"/>
    <row r="123" s="139" customFormat="1" x14ac:dyDescent="0.3"/>
    <row r="124" s="139" customFormat="1" x14ac:dyDescent="0.3"/>
    <row r="125" s="139" customFormat="1" x14ac:dyDescent="0.3"/>
    <row r="126" s="139" customFormat="1" x14ac:dyDescent="0.3"/>
    <row r="127" s="139" customFormat="1" x14ac:dyDescent="0.3"/>
    <row r="128" s="139" customFormat="1" x14ac:dyDescent="0.3"/>
    <row r="129" s="139" customFormat="1" x14ac:dyDescent="0.3"/>
    <row r="130" s="139" customFormat="1" x14ac:dyDescent="0.3"/>
    <row r="131" s="139" customFormat="1" x14ac:dyDescent="0.3"/>
    <row r="132" s="139" customFormat="1" x14ac:dyDescent="0.3"/>
    <row r="133" s="139" customFormat="1" x14ac:dyDescent="0.3"/>
    <row r="134" s="139" customFormat="1" x14ac:dyDescent="0.3"/>
    <row r="135" s="139" customFormat="1" x14ac:dyDescent="0.3"/>
    <row r="136" s="139" customFormat="1" x14ac:dyDescent="0.3"/>
    <row r="137" s="139" customFormat="1" x14ac:dyDescent="0.3"/>
    <row r="138" s="139" customFormat="1" x14ac:dyDescent="0.3"/>
    <row r="139" s="139" customFormat="1" x14ac:dyDescent="0.3"/>
    <row r="140" s="139" customFormat="1" x14ac:dyDescent="0.3"/>
    <row r="141" s="139" customFormat="1" x14ac:dyDescent="0.3"/>
    <row r="142" s="139" customFormat="1" x14ac:dyDescent="0.3"/>
    <row r="143" s="139" customFormat="1" x14ac:dyDescent="0.3"/>
    <row r="144" s="139" customFormat="1" x14ac:dyDescent="0.3"/>
    <row r="145" spans="2:18" x14ac:dyDescent="0.3">
      <c r="D145" s="139"/>
      <c r="F145" s="139"/>
      <c r="G145" s="139"/>
      <c r="H145" s="139"/>
      <c r="I145" s="139"/>
      <c r="O145" s="139"/>
      <c r="P145" s="139"/>
      <c r="Q145" s="139"/>
    </row>
    <row r="146" spans="2:18" x14ac:dyDescent="0.3">
      <c r="D146" s="139"/>
      <c r="F146" s="139"/>
      <c r="G146" s="139"/>
      <c r="H146" s="139"/>
      <c r="I146" s="139"/>
      <c r="O146" s="139"/>
      <c r="P146" s="139"/>
      <c r="Q146" s="139"/>
    </row>
    <row r="147" spans="2:18" x14ac:dyDescent="0.3">
      <c r="D147" s="139"/>
      <c r="F147" s="139"/>
      <c r="G147" s="139"/>
      <c r="H147" s="139"/>
      <c r="I147" s="139"/>
      <c r="O147" s="139"/>
      <c r="P147" s="139"/>
      <c r="Q147" s="139"/>
    </row>
    <row r="148" spans="2:18" x14ac:dyDescent="0.3">
      <c r="D148" s="139"/>
      <c r="F148" s="139"/>
      <c r="G148" s="139"/>
      <c r="H148" s="139"/>
      <c r="I148" s="139"/>
      <c r="O148" s="139"/>
      <c r="P148" s="139"/>
      <c r="Q148" s="139"/>
    </row>
    <row r="149" spans="2:18" x14ac:dyDescent="0.3">
      <c r="D149" s="139"/>
      <c r="F149" s="139"/>
      <c r="G149" s="139"/>
      <c r="H149" s="139"/>
      <c r="I149" s="139"/>
      <c r="O149" s="139"/>
      <c r="P149" s="139"/>
      <c r="Q149" s="139"/>
    </row>
    <row r="150" spans="2:18" x14ac:dyDescent="0.3">
      <c r="D150" s="139"/>
      <c r="F150" s="139"/>
      <c r="G150" s="139"/>
      <c r="H150" s="139"/>
      <c r="I150" s="139"/>
      <c r="O150" s="139"/>
      <c r="P150" s="139"/>
      <c r="Q150" s="139"/>
    </row>
    <row r="151" spans="2:18" x14ac:dyDescent="0.3">
      <c r="D151" s="139"/>
      <c r="F151" s="139"/>
      <c r="G151" s="139"/>
      <c r="H151" s="139"/>
      <c r="I151" s="139"/>
      <c r="O151" s="139"/>
      <c r="P151" s="139"/>
      <c r="Q151" s="139"/>
    </row>
    <row r="152" spans="2:18" x14ac:dyDescent="0.3">
      <c r="D152" s="139"/>
      <c r="F152" s="139"/>
      <c r="G152" s="139"/>
      <c r="H152" s="139"/>
      <c r="I152" s="139"/>
      <c r="O152" s="139"/>
      <c r="P152" s="139"/>
      <c r="Q152" s="139"/>
    </row>
    <row r="153" spans="2:18" x14ac:dyDescent="0.3">
      <c r="D153" s="139"/>
      <c r="E153" s="143"/>
      <c r="I153" s="139"/>
      <c r="O153" s="139"/>
      <c r="P153" s="139"/>
      <c r="Q153" s="139"/>
    </row>
    <row r="154" spans="2:18" x14ac:dyDescent="0.3">
      <c r="C154" s="143"/>
      <c r="D154" s="139"/>
      <c r="E154" s="143"/>
      <c r="I154" s="139"/>
      <c r="N154" s="143"/>
      <c r="P154" s="137"/>
      <c r="Q154" s="139"/>
    </row>
    <row r="155" spans="2:18" x14ac:dyDescent="0.3">
      <c r="C155" s="143"/>
      <c r="D155" s="139"/>
      <c r="E155" s="143"/>
      <c r="I155" s="139"/>
      <c r="N155" s="143"/>
      <c r="P155" s="144"/>
      <c r="Q155" s="139"/>
    </row>
    <row r="156" spans="2:18" x14ac:dyDescent="0.3">
      <c r="B156" s="202"/>
      <c r="C156" s="202"/>
      <c r="D156" s="202"/>
      <c r="E156" s="163"/>
      <c r="F156" s="163"/>
      <c r="G156" s="163"/>
      <c r="H156" s="163"/>
      <c r="I156" s="202"/>
      <c r="J156" s="202"/>
      <c r="K156" s="202"/>
      <c r="L156" s="202"/>
      <c r="M156" s="202"/>
      <c r="N156" s="202"/>
      <c r="O156" s="202"/>
      <c r="P156" s="204"/>
      <c r="Q156" s="203"/>
      <c r="R156" s="143"/>
    </row>
    <row r="157" spans="2:18" x14ac:dyDescent="0.3">
      <c r="B157" s="208"/>
      <c r="C157" s="137"/>
      <c r="D157" s="204"/>
      <c r="E157" s="137"/>
      <c r="F157" s="137"/>
      <c r="G157" s="137"/>
      <c r="H157" s="137"/>
      <c r="I157" s="204"/>
      <c r="J157" s="204"/>
      <c r="K157" s="204"/>
      <c r="L157" s="204"/>
      <c r="M157" s="210"/>
      <c r="N157" s="210"/>
      <c r="O157" s="210"/>
      <c r="P157" s="204"/>
      <c r="Q157" s="204"/>
      <c r="R157" s="143"/>
    </row>
    <row r="158" spans="2:18" x14ac:dyDescent="0.3">
      <c r="B158" s="208"/>
      <c r="C158" s="210"/>
      <c r="D158" s="208"/>
      <c r="E158" s="210"/>
      <c r="F158" s="210"/>
      <c r="G158" s="210"/>
      <c r="H158" s="210"/>
      <c r="I158" s="208"/>
      <c r="J158" s="208"/>
      <c r="K158" s="208"/>
      <c r="L158" s="208"/>
      <c r="M158" s="210"/>
      <c r="N158" s="210"/>
      <c r="O158" s="210"/>
      <c r="P158" s="204"/>
      <c r="Q158" s="204"/>
      <c r="R158" s="143"/>
    </row>
    <row r="159" spans="2:18" x14ac:dyDescent="0.3">
      <c r="B159" s="208"/>
      <c r="C159" s="210"/>
      <c r="D159" s="208"/>
      <c r="E159" s="144"/>
      <c r="F159" s="144"/>
      <c r="G159" s="144"/>
      <c r="H159" s="210"/>
      <c r="I159" s="208"/>
      <c r="J159" s="208"/>
      <c r="K159" s="208"/>
      <c r="L159" s="208"/>
      <c r="M159" s="210"/>
      <c r="N159" s="210"/>
      <c r="O159" s="210"/>
      <c r="P159" s="208"/>
      <c r="Q159" s="144"/>
    </row>
    <row r="160" spans="2:18" x14ac:dyDescent="0.3">
      <c r="B160" s="208"/>
      <c r="C160" s="205"/>
      <c r="D160" s="211"/>
      <c r="E160" s="137"/>
      <c r="F160" s="137"/>
      <c r="G160" s="137"/>
      <c r="H160" s="210"/>
      <c r="I160" s="208"/>
      <c r="J160" s="204"/>
      <c r="K160" s="208"/>
      <c r="L160" s="210"/>
      <c r="M160" s="206"/>
      <c r="N160" s="137"/>
      <c r="O160" s="137"/>
      <c r="P160" s="208"/>
      <c r="Q160" s="144"/>
    </row>
    <row r="161" spans="2:18" x14ac:dyDescent="0.3">
      <c r="B161" s="204"/>
      <c r="C161" s="208"/>
      <c r="D161" s="209"/>
      <c r="E161" s="211"/>
      <c r="F161" s="144"/>
      <c r="G161" s="137"/>
      <c r="H161" s="137"/>
      <c r="I161" s="210"/>
      <c r="J161" s="208"/>
      <c r="K161" s="204"/>
      <c r="L161" s="208"/>
      <c r="M161" s="210"/>
      <c r="N161" s="206"/>
      <c r="O161" s="137"/>
      <c r="P161" s="137"/>
      <c r="Q161" s="208"/>
      <c r="R161" s="144"/>
    </row>
    <row r="162" spans="2:18" x14ac:dyDescent="0.3">
      <c r="B162" s="204"/>
      <c r="C162" s="208"/>
      <c r="D162" s="209"/>
      <c r="E162" s="211"/>
      <c r="F162" s="144"/>
      <c r="G162" s="144"/>
      <c r="H162" s="137"/>
      <c r="I162" s="210"/>
      <c r="J162" s="208"/>
      <c r="K162" s="204"/>
      <c r="L162" s="208"/>
      <c r="M162" s="210"/>
      <c r="N162" s="206"/>
      <c r="O162" s="206"/>
      <c r="P162" s="137"/>
      <c r="Q162" s="144"/>
      <c r="R162" s="144"/>
    </row>
    <row r="163" spans="2:18" x14ac:dyDescent="0.3">
      <c r="B163" s="204"/>
      <c r="C163" s="208"/>
      <c r="D163" s="205"/>
      <c r="E163" s="211"/>
      <c r="F163" s="137"/>
      <c r="G163" s="137"/>
      <c r="H163" s="137"/>
      <c r="I163" s="210"/>
      <c r="J163" s="208"/>
      <c r="K163" s="204"/>
      <c r="L163" s="208"/>
      <c r="M163" s="210"/>
      <c r="N163" s="206"/>
      <c r="O163" s="212"/>
      <c r="P163" s="212"/>
      <c r="Q163" s="144"/>
      <c r="R163" s="144"/>
    </row>
    <row r="164" spans="2:18" x14ac:dyDescent="0.3">
      <c r="B164" s="140"/>
      <c r="C164" s="208"/>
      <c r="D164" s="209"/>
      <c r="E164" s="211"/>
      <c r="F164" s="144"/>
      <c r="G164" s="137"/>
      <c r="H164" s="137"/>
      <c r="I164" s="210"/>
      <c r="J164" s="208"/>
      <c r="K164" s="204"/>
      <c r="L164" s="208"/>
      <c r="M164" s="210"/>
      <c r="N164" s="206"/>
      <c r="O164" s="137"/>
      <c r="P164" s="137"/>
      <c r="Q164" s="140"/>
      <c r="R164" s="144"/>
    </row>
    <row r="165" spans="2:18" x14ac:dyDescent="0.3">
      <c r="B165" s="140"/>
      <c r="C165" s="208"/>
      <c r="D165" s="209"/>
      <c r="E165" s="211"/>
      <c r="F165" s="144"/>
      <c r="G165" s="144"/>
      <c r="H165" s="137"/>
      <c r="I165" s="210"/>
      <c r="J165" s="208"/>
      <c r="K165" s="204"/>
      <c r="L165" s="208"/>
      <c r="M165" s="210"/>
      <c r="N165" s="206"/>
      <c r="O165" s="137"/>
      <c r="P165" s="137"/>
      <c r="Q165" s="140"/>
      <c r="R165" s="140"/>
    </row>
    <row r="166" spans="2:18" x14ac:dyDescent="0.3">
      <c r="B166" s="140"/>
      <c r="C166" s="208"/>
      <c r="D166" s="207"/>
      <c r="E166" s="144"/>
      <c r="F166" s="137"/>
      <c r="G166" s="137"/>
      <c r="H166" s="137"/>
      <c r="I166" s="210"/>
      <c r="J166" s="208"/>
      <c r="K166" s="204"/>
      <c r="L166" s="208"/>
      <c r="M166" s="210"/>
      <c r="N166" s="206"/>
      <c r="O166" s="137"/>
      <c r="P166" s="137"/>
      <c r="Q166" s="140"/>
      <c r="R166" s="140"/>
    </row>
    <row r="167" spans="2:18" x14ac:dyDescent="0.3">
      <c r="B167" s="140"/>
      <c r="C167" s="140"/>
      <c r="D167" s="144"/>
      <c r="E167" s="140"/>
      <c r="F167" s="144"/>
      <c r="G167" s="144"/>
      <c r="H167" s="144"/>
      <c r="I167" s="144"/>
      <c r="J167" s="140"/>
      <c r="K167" s="140"/>
      <c r="L167" s="140"/>
      <c r="M167" s="140"/>
      <c r="N167" s="140"/>
      <c r="O167" s="144"/>
      <c r="P167" s="144"/>
      <c r="Q167" s="144"/>
      <c r="R167" s="140"/>
    </row>
    <row r="168" spans="2:18" x14ac:dyDescent="0.3">
      <c r="B168" s="140"/>
      <c r="C168" s="140"/>
      <c r="D168" s="144"/>
      <c r="E168" s="140"/>
      <c r="F168" s="144"/>
      <c r="G168" s="144"/>
      <c r="H168" s="144"/>
      <c r="I168" s="144"/>
      <c r="J168" s="140"/>
      <c r="K168" s="140"/>
      <c r="L168" s="140"/>
      <c r="M168" s="140"/>
      <c r="N168" s="140"/>
      <c r="O168" s="144"/>
      <c r="P168" s="144"/>
      <c r="Q168" s="211"/>
      <c r="R168" s="140"/>
    </row>
    <row r="169" spans="2:18" x14ac:dyDescent="0.3">
      <c r="B169" s="202"/>
      <c r="C169" s="202"/>
      <c r="D169" s="202"/>
      <c r="E169" s="202"/>
      <c r="F169" s="163"/>
      <c r="G169" s="163"/>
      <c r="H169" s="163"/>
      <c r="I169" s="163"/>
      <c r="J169" s="202"/>
      <c r="K169" s="202"/>
      <c r="L169" s="202"/>
      <c r="M169" s="202"/>
      <c r="N169" s="202"/>
      <c r="O169" s="202"/>
      <c r="P169" s="202"/>
      <c r="Q169" s="140"/>
      <c r="R169" s="140"/>
    </row>
    <row r="170" spans="2:18" x14ac:dyDescent="0.3">
      <c r="B170" s="208"/>
      <c r="C170" s="208"/>
      <c r="D170" s="137"/>
      <c r="E170" s="204"/>
      <c r="F170" s="137"/>
      <c r="G170" s="137"/>
      <c r="H170" s="137"/>
      <c r="I170" s="137"/>
      <c r="J170" s="204"/>
      <c r="K170" s="204"/>
      <c r="L170" s="204"/>
      <c r="M170" s="204"/>
      <c r="N170" s="204"/>
      <c r="O170" s="137"/>
      <c r="P170" s="137"/>
      <c r="Q170" s="140"/>
      <c r="R170" s="140"/>
    </row>
    <row r="171" spans="2:18" x14ac:dyDescent="0.3">
      <c r="B171" s="208"/>
      <c r="C171" s="208"/>
      <c r="D171" s="210"/>
      <c r="E171" s="208"/>
      <c r="F171" s="210"/>
      <c r="G171" s="210"/>
      <c r="H171" s="210"/>
      <c r="I171" s="210"/>
      <c r="J171" s="210"/>
      <c r="K171" s="208"/>
      <c r="L171" s="208"/>
      <c r="M171" s="208"/>
      <c r="N171" s="208"/>
      <c r="O171" s="210"/>
      <c r="P171" s="210"/>
      <c r="Q171" s="140"/>
      <c r="R171" s="211"/>
    </row>
    <row r="172" spans="2:18" x14ac:dyDescent="0.3">
      <c r="B172" s="208"/>
      <c r="C172" s="208"/>
      <c r="D172" s="210"/>
      <c r="E172" s="208"/>
      <c r="F172" s="144"/>
      <c r="G172" s="144"/>
      <c r="H172" s="144"/>
      <c r="I172" s="144"/>
      <c r="J172" s="210"/>
      <c r="K172" s="208"/>
      <c r="L172" s="208"/>
      <c r="M172" s="208"/>
      <c r="N172" s="208"/>
      <c r="O172" s="210"/>
      <c r="P172" s="210"/>
      <c r="Q172" s="211"/>
      <c r="R172" s="140"/>
    </row>
    <row r="173" spans="2:18" x14ac:dyDescent="0.3">
      <c r="B173" s="204"/>
      <c r="C173" s="208"/>
      <c r="D173" s="209"/>
      <c r="E173" s="211"/>
      <c r="F173" s="137"/>
      <c r="G173" s="137"/>
      <c r="H173" s="137"/>
      <c r="I173" s="137"/>
      <c r="J173" s="210"/>
      <c r="K173" s="208"/>
      <c r="L173" s="204"/>
      <c r="M173" s="208"/>
      <c r="N173" s="210"/>
      <c r="O173" s="206"/>
      <c r="P173" s="137"/>
      <c r="Q173" s="211"/>
      <c r="R173" s="140"/>
    </row>
    <row r="174" spans="2:18" x14ac:dyDescent="0.3">
      <c r="B174" s="204"/>
      <c r="C174" s="208"/>
      <c r="D174" s="209"/>
      <c r="E174" s="211"/>
      <c r="F174" s="144"/>
      <c r="G174" s="137"/>
      <c r="H174" s="137"/>
      <c r="I174" s="137"/>
      <c r="J174" s="210"/>
      <c r="K174" s="208"/>
      <c r="L174" s="204"/>
      <c r="M174" s="208"/>
      <c r="N174" s="210"/>
      <c r="O174" s="206"/>
      <c r="P174" s="137"/>
      <c r="Q174" s="211"/>
      <c r="R174" s="140"/>
    </row>
    <row r="175" spans="2:18" x14ac:dyDescent="0.3">
      <c r="B175" s="204"/>
      <c r="C175" s="208"/>
      <c r="D175" s="209"/>
      <c r="E175" s="211"/>
      <c r="F175" s="144"/>
      <c r="G175" s="144"/>
      <c r="H175" s="137"/>
      <c r="I175" s="137"/>
      <c r="J175" s="210"/>
      <c r="K175" s="208"/>
      <c r="L175" s="204"/>
      <c r="M175" s="208"/>
      <c r="N175" s="210"/>
      <c r="O175" s="206"/>
      <c r="P175" s="206"/>
      <c r="Q175" s="140"/>
      <c r="R175" s="140"/>
    </row>
    <row r="176" spans="2:18" x14ac:dyDescent="0.3">
      <c r="B176" s="204"/>
      <c r="C176" s="208"/>
      <c r="D176" s="209"/>
      <c r="E176" s="211"/>
      <c r="F176" s="144"/>
      <c r="G176" s="144"/>
      <c r="H176" s="137"/>
      <c r="I176" s="137"/>
      <c r="J176" s="210"/>
      <c r="K176" s="208"/>
      <c r="L176" s="204"/>
      <c r="M176" s="208"/>
      <c r="N176" s="210"/>
      <c r="O176" s="206"/>
      <c r="P176" s="137"/>
      <c r="Q176" s="140"/>
      <c r="R176" s="140"/>
    </row>
    <row r="177" spans="2:18" x14ac:dyDescent="0.3">
      <c r="B177" s="204"/>
      <c r="C177" s="208"/>
      <c r="D177" s="209"/>
      <c r="E177" s="211"/>
      <c r="F177" s="137"/>
      <c r="G177" s="137"/>
      <c r="H177" s="137"/>
      <c r="I177" s="137"/>
      <c r="J177" s="210"/>
      <c r="K177" s="208"/>
      <c r="L177" s="204"/>
      <c r="M177" s="208"/>
      <c r="N177" s="210"/>
      <c r="O177" s="206"/>
      <c r="P177" s="206"/>
      <c r="Q177" s="140"/>
      <c r="R177" s="140"/>
    </row>
    <row r="178" spans="2:18" x14ac:dyDescent="0.3">
      <c r="B178" s="140"/>
      <c r="C178" s="208"/>
      <c r="D178" s="209"/>
      <c r="E178" s="211"/>
      <c r="F178" s="144"/>
      <c r="G178" s="137"/>
      <c r="H178" s="137"/>
      <c r="I178" s="137"/>
      <c r="J178" s="210"/>
      <c r="K178" s="208"/>
      <c r="L178" s="204"/>
      <c r="M178" s="208"/>
      <c r="N178" s="210"/>
      <c r="O178" s="206"/>
      <c r="P178" s="137"/>
      <c r="Q178" s="140"/>
      <c r="R178" s="140"/>
    </row>
    <row r="179" spans="2:18" x14ac:dyDescent="0.3">
      <c r="B179" s="140"/>
      <c r="C179" s="208"/>
      <c r="D179" s="209"/>
      <c r="E179" s="211"/>
      <c r="F179" s="144"/>
      <c r="G179" s="137"/>
      <c r="H179" s="137"/>
      <c r="I179" s="137"/>
      <c r="J179" s="210"/>
      <c r="K179" s="208"/>
      <c r="L179" s="204"/>
      <c r="M179" s="208"/>
      <c r="N179" s="210"/>
      <c r="O179" s="206"/>
      <c r="P179" s="137"/>
      <c r="Q179" s="140"/>
      <c r="R179" s="140"/>
    </row>
    <row r="180" spans="2:18" x14ac:dyDescent="0.3">
      <c r="B180" s="140"/>
      <c r="C180" s="208"/>
      <c r="D180" s="209"/>
      <c r="E180" s="211"/>
      <c r="F180" s="144"/>
      <c r="G180" s="144"/>
      <c r="H180" s="137"/>
      <c r="I180" s="137"/>
      <c r="J180" s="210"/>
      <c r="K180" s="208"/>
      <c r="L180" s="204"/>
      <c r="M180" s="208"/>
      <c r="N180" s="210"/>
      <c r="O180" s="206"/>
      <c r="P180" s="137"/>
      <c r="Q180" s="144"/>
      <c r="R180" s="140"/>
    </row>
    <row r="181" spans="2:18" x14ac:dyDescent="0.3">
      <c r="B181" s="140"/>
      <c r="C181" s="208"/>
      <c r="D181" s="209"/>
      <c r="E181" s="144"/>
      <c r="F181" s="137"/>
      <c r="G181" s="137"/>
      <c r="H181" s="137"/>
      <c r="I181" s="137"/>
      <c r="J181" s="210"/>
      <c r="K181" s="208"/>
      <c r="L181" s="204"/>
      <c r="M181" s="208"/>
      <c r="N181" s="210"/>
      <c r="O181" s="206"/>
      <c r="P181" s="137"/>
      <c r="Q181" s="202"/>
      <c r="R181" s="140"/>
    </row>
    <row r="182" spans="2:18" x14ac:dyDescent="0.3">
      <c r="B182" s="140"/>
      <c r="C182" s="140"/>
      <c r="D182" s="144"/>
      <c r="E182" s="140"/>
      <c r="F182" s="144"/>
      <c r="G182" s="144"/>
      <c r="H182" s="144"/>
      <c r="I182" s="144"/>
      <c r="J182" s="140"/>
      <c r="K182" s="140"/>
      <c r="L182" s="140"/>
      <c r="M182" s="140"/>
      <c r="N182" s="140"/>
      <c r="O182" s="144"/>
      <c r="P182" s="144"/>
      <c r="Q182" s="137"/>
      <c r="R182" s="140"/>
    </row>
    <row r="183" spans="2:18" x14ac:dyDescent="0.3">
      <c r="B183" s="140"/>
      <c r="C183" s="140"/>
      <c r="D183" s="144"/>
      <c r="E183" s="140"/>
      <c r="F183" s="144"/>
      <c r="G183" s="144"/>
      <c r="H183" s="144"/>
      <c r="I183" s="144"/>
      <c r="J183" s="140"/>
      <c r="K183" s="140"/>
      <c r="L183" s="140"/>
      <c r="M183" s="140"/>
      <c r="N183" s="140"/>
      <c r="O183" s="144"/>
      <c r="P183" s="144"/>
      <c r="Q183" s="210"/>
      <c r="R183" s="140"/>
    </row>
    <row r="184" spans="2:18" x14ac:dyDescent="0.3">
      <c r="B184" s="202"/>
      <c r="C184" s="202"/>
      <c r="D184" s="202"/>
      <c r="E184" s="202"/>
      <c r="F184" s="163"/>
      <c r="G184" s="163"/>
      <c r="H184" s="163"/>
      <c r="I184" s="163"/>
      <c r="J184" s="202"/>
      <c r="K184" s="202"/>
      <c r="L184" s="202"/>
      <c r="M184" s="202"/>
      <c r="N184" s="202"/>
      <c r="O184" s="202"/>
      <c r="P184" s="202"/>
      <c r="Q184" s="210"/>
      <c r="R184" s="140"/>
    </row>
    <row r="185" spans="2:18" x14ac:dyDescent="0.3">
      <c r="B185" s="208"/>
      <c r="C185" s="208"/>
      <c r="D185" s="137"/>
      <c r="E185" s="204"/>
      <c r="F185" s="137"/>
      <c r="G185" s="137"/>
      <c r="H185" s="137"/>
      <c r="I185" s="137"/>
      <c r="J185" s="204"/>
      <c r="K185" s="204"/>
      <c r="L185" s="204"/>
      <c r="M185" s="204"/>
      <c r="N185" s="204"/>
      <c r="O185" s="204"/>
      <c r="P185" s="137"/>
      <c r="Q185" s="137"/>
      <c r="R185" s="140"/>
    </row>
    <row r="186" spans="2:18" x14ac:dyDescent="0.3">
      <c r="B186" s="208"/>
      <c r="C186" s="208"/>
      <c r="D186" s="210"/>
      <c r="E186" s="208"/>
      <c r="F186" s="210"/>
      <c r="G186" s="210"/>
      <c r="H186" s="210"/>
      <c r="I186" s="210"/>
      <c r="J186" s="204"/>
      <c r="K186" s="210"/>
      <c r="L186" s="208"/>
      <c r="M186" s="208"/>
      <c r="N186" s="208"/>
      <c r="O186" s="208"/>
      <c r="P186" s="210"/>
      <c r="Q186" s="137"/>
      <c r="R186" s="140"/>
    </row>
    <row r="187" spans="2:18" x14ac:dyDescent="0.3">
      <c r="B187" s="208"/>
      <c r="C187" s="208"/>
      <c r="D187" s="210"/>
      <c r="E187" s="208"/>
      <c r="F187" s="144"/>
      <c r="G187" s="144"/>
      <c r="H187" s="144"/>
      <c r="I187" s="144"/>
      <c r="J187" s="140"/>
      <c r="K187" s="210"/>
      <c r="L187" s="208"/>
      <c r="M187" s="208"/>
      <c r="N187" s="208"/>
      <c r="O187" s="208"/>
      <c r="P187" s="210"/>
      <c r="Q187" s="137"/>
      <c r="R187" s="211"/>
    </row>
    <row r="188" spans="2:18" x14ac:dyDescent="0.3">
      <c r="B188" s="204"/>
      <c r="C188" s="204"/>
      <c r="D188" s="209"/>
      <c r="E188" s="211"/>
      <c r="F188" s="137"/>
      <c r="G188" s="137"/>
      <c r="H188" s="137"/>
      <c r="I188" s="137"/>
      <c r="J188" s="137"/>
      <c r="K188" s="210"/>
      <c r="L188" s="208"/>
      <c r="M188" s="204"/>
      <c r="N188" s="208"/>
      <c r="O188" s="210"/>
      <c r="P188" s="206"/>
      <c r="Q188" s="137"/>
      <c r="R188" s="140"/>
    </row>
    <row r="189" spans="2:18" x14ac:dyDescent="0.3">
      <c r="B189" s="204"/>
      <c r="C189" s="204"/>
      <c r="D189" s="209"/>
      <c r="E189" s="211"/>
      <c r="F189" s="144"/>
      <c r="G189" s="137"/>
      <c r="H189" s="137"/>
      <c r="I189" s="137"/>
      <c r="J189" s="137"/>
      <c r="K189" s="210"/>
      <c r="L189" s="208"/>
      <c r="M189" s="204"/>
      <c r="N189" s="208"/>
      <c r="O189" s="210"/>
      <c r="P189" s="206"/>
      <c r="Q189" s="206"/>
      <c r="R189" s="140"/>
    </row>
    <row r="190" spans="2:18" x14ac:dyDescent="0.3">
      <c r="B190" s="204"/>
      <c r="C190" s="204"/>
      <c r="D190" s="209"/>
      <c r="E190" s="211"/>
      <c r="F190" s="144"/>
      <c r="G190" s="144"/>
      <c r="H190" s="137"/>
      <c r="I190" s="137"/>
      <c r="J190" s="137"/>
      <c r="K190" s="210"/>
      <c r="L190" s="208"/>
      <c r="M190" s="204"/>
      <c r="N190" s="208"/>
      <c r="O190" s="210"/>
      <c r="P190" s="206"/>
      <c r="Q190" s="137"/>
      <c r="R190" s="140"/>
    </row>
    <row r="191" spans="2:18" x14ac:dyDescent="0.3">
      <c r="B191" s="204"/>
      <c r="C191" s="204"/>
      <c r="D191" s="209"/>
      <c r="E191" s="211"/>
      <c r="F191" s="144"/>
      <c r="G191" s="144"/>
      <c r="H191" s="137"/>
      <c r="I191" s="137"/>
      <c r="J191" s="137"/>
      <c r="K191" s="210"/>
      <c r="L191" s="208"/>
      <c r="M191" s="204"/>
      <c r="N191" s="208"/>
      <c r="O191" s="210"/>
      <c r="P191" s="206"/>
      <c r="Q191" s="137"/>
      <c r="R191" s="140"/>
    </row>
    <row r="192" spans="2:18" x14ac:dyDescent="0.3">
      <c r="B192" s="204"/>
      <c r="C192" s="204"/>
      <c r="D192" s="209"/>
      <c r="E192" s="211"/>
      <c r="F192" s="144"/>
      <c r="G192" s="144"/>
      <c r="H192" s="137"/>
      <c r="I192" s="137"/>
      <c r="J192" s="137"/>
      <c r="K192" s="210"/>
      <c r="L192" s="208"/>
      <c r="M192" s="204"/>
      <c r="N192" s="208"/>
      <c r="O192" s="210"/>
      <c r="P192" s="206"/>
      <c r="Q192" s="137"/>
      <c r="R192" s="140"/>
    </row>
    <row r="193" spans="2:18" x14ac:dyDescent="0.3">
      <c r="B193" s="204"/>
      <c r="C193" s="204"/>
      <c r="D193" s="209"/>
      <c r="E193" s="211"/>
      <c r="F193" s="137"/>
      <c r="G193" s="137"/>
      <c r="H193" s="137"/>
      <c r="I193" s="137"/>
      <c r="J193" s="137"/>
      <c r="K193" s="210"/>
      <c r="L193" s="208"/>
      <c r="M193" s="204"/>
      <c r="N193" s="208"/>
      <c r="O193" s="210"/>
      <c r="P193" s="206"/>
      <c r="Q193" s="137"/>
      <c r="R193" s="140"/>
    </row>
    <row r="194" spans="2:18" x14ac:dyDescent="0.3">
      <c r="B194" s="140"/>
      <c r="C194" s="204"/>
      <c r="D194" s="209"/>
      <c r="E194" s="211"/>
      <c r="F194" s="144"/>
      <c r="G194" s="137"/>
      <c r="H194" s="137"/>
      <c r="I194" s="137"/>
      <c r="J194" s="137"/>
      <c r="K194" s="210"/>
      <c r="L194" s="208"/>
      <c r="M194" s="204"/>
      <c r="N194" s="208"/>
      <c r="O194" s="210"/>
      <c r="P194" s="206"/>
      <c r="Q194" s="144"/>
      <c r="R194" s="140"/>
    </row>
    <row r="195" spans="2:18" x14ac:dyDescent="0.3">
      <c r="B195" s="140"/>
      <c r="C195" s="204"/>
      <c r="D195" s="209"/>
      <c r="E195" s="211"/>
      <c r="F195" s="144"/>
      <c r="G195" s="137"/>
      <c r="H195" s="137"/>
      <c r="I195" s="137"/>
      <c r="J195" s="137"/>
      <c r="K195" s="210"/>
      <c r="L195" s="208"/>
      <c r="M195" s="204"/>
      <c r="N195" s="208"/>
      <c r="O195" s="210"/>
      <c r="P195" s="206"/>
      <c r="Q195" s="144"/>
      <c r="R195" s="140"/>
    </row>
    <row r="196" spans="2:18" x14ac:dyDescent="0.3">
      <c r="B196" s="140"/>
      <c r="C196" s="204"/>
      <c r="D196" s="209"/>
      <c r="E196" s="211"/>
      <c r="F196" s="144"/>
      <c r="G196" s="137"/>
      <c r="H196" s="137"/>
      <c r="I196" s="137"/>
      <c r="J196" s="137"/>
      <c r="K196" s="210"/>
      <c r="L196" s="208"/>
      <c r="M196" s="204"/>
      <c r="N196" s="208"/>
      <c r="O196" s="210"/>
      <c r="P196" s="206"/>
      <c r="Q196" s="202"/>
      <c r="R196" s="202"/>
    </row>
    <row r="197" spans="2:18" x14ac:dyDescent="0.3">
      <c r="B197" s="140"/>
      <c r="C197" s="140"/>
      <c r="D197" s="209"/>
      <c r="E197" s="211"/>
      <c r="F197" s="144"/>
      <c r="G197" s="144"/>
      <c r="H197" s="137"/>
      <c r="I197" s="137"/>
      <c r="J197" s="137"/>
      <c r="K197" s="210"/>
      <c r="L197" s="208"/>
      <c r="M197" s="204"/>
      <c r="N197" s="208"/>
      <c r="O197" s="210"/>
      <c r="P197" s="206"/>
      <c r="Q197" s="137"/>
      <c r="R197" s="208"/>
    </row>
    <row r="198" spans="2:18" x14ac:dyDescent="0.3">
      <c r="B198" s="140"/>
      <c r="C198" s="140"/>
      <c r="D198" s="207"/>
      <c r="E198" s="144"/>
      <c r="F198" s="137"/>
      <c r="G198" s="137"/>
      <c r="H198" s="137"/>
      <c r="I198" s="137"/>
      <c r="J198" s="137"/>
      <c r="K198" s="210"/>
      <c r="L198" s="208"/>
      <c r="M198" s="204"/>
      <c r="N198" s="208"/>
      <c r="O198" s="210"/>
      <c r="P198" s="206"/>
      <c r="Q198" s="210"/>
      <c r="R198" s="208"/>
    </row>
    <row r="199" spans="2:18" x14ac:dyDescent="0.3">
      <c r="B199" s="140"/>
      <c r="C199" s="140"/>
      <c r="D199" s="144"/>
      <c r="E199" s="140"/>
      <c r="F199" s="144"/>
      <c r="G199" s="144"/>
      <c r="H199" s="144"/>
      <c r="I199" s="144"/>
      <c r="J199" s="140"/>
      <c r="K199" s="140"/>
      <c r="L199" s="140"/>
      <c r="M199" s="140"/>
      <c r="N199" s="140"/>
      <c r="O199" s="144"/>
      <c r="P199" s="144"/>
      <c r="Q199" s="210"/>
      <c r="R199" s="208"/>
    </row>
    <row r="200" spans="2:18" x14ac:dyDescent="0.3">
      <c r="B200" s="140"/>
      <c r="C200" s="140"/>
      <c r="D200" s="144"/>
      <c r="E200" s="140"/>
      <c r="F200" s="144"/>
      <c r="G200" s="144"/>
      <c r="H200" s="144"/>
      <c r="I200" s="144"/>
      <c r="J200" s="140"/>
      <c r="K200" s="140"/>
      <c r="L200" s="140"/>
      <c r="M200" s="140"/>
      <c r="N200" s="140"/>
      <c r="O200" s="144"/>
      <c r="P200" s="144"/>
      <c r="Q200" s="137"/>
      <c r="R200" s="204"/>
    </row>
    <row r="201" spans="2:18" x14ac:dyDescent="0.3">
      <c r="B201" s="202"/>
      <c r="C201" s="202"/>
      <c r="D201" s="202"/>
      <c r="E201" s="202"/>
      <c r="F201" s="163"/>
      <c r="G201" s="163"/>
      <c r="H201" s="163"/>
      <c r="I201" s="163"/>
      <c r="J201" s="202"/>
      <c r="K201" s="202"/>
      <c r="L201" s="202"/>
      <c r="M201" s="202"/>
      <c r="N201" s="202"/>
      <c r="O201" s="202"/>
      <c r="P201" s="202"/>
      <c r="Q201" s="137"/>
      <c r="R201" s="204"/>
    </row>
    <row r="202" spans="2:18" x14ac:dyDescent="0.3">
      <c r="B202" s="208"/>
      <c r="C202" s="208"/>
      <c r="D202" s="137"/>
      <c r="E202" s="204"/>
      <c r="F202" s="137"/>
      <c r="G202" s="137"/>
      <c r="H202" s="137"/>
      <c r="I202" s="137"/>
      <c r="J202" s="204"/>
      <c r="K202" s="204"/>
      <c r="L202" s="204"/>
      <c r="M202" s="204"/>
      <c r="N202" s="204"/>
      <c r="O202" s="204"/>
      <c r="P202" s="204"/>
      <c r="Q202" s="206"/>
      <c r="R202" s="204"/>
    </row>
    <row r="203" spans="2:18" x14ac:dyDescent="0.3">
      <c r="B203" s="208"/>
      <c r="C203" s="208"/>
      <c r="D203" s="210"/>
      <c r="E203" s="208"/>
      <c r="F203" s="210"/>
      <c r="G203" s="210"/>
      <c r="H203" s="210"/>
      <c r="I203" s="210"/>
      <c r="J203" s="208"/>
      <c r="K203" s="208"/>
      <c r="L203" s="210"/>
      <c r="M203" s="208"/>
      <c r="N203" s="208"/>
      <c r="O203" s="208"/>
      <c r="P203" s="208"/>
      <c r="Q203" s="137"/>
      <c r="R203" s="204"/>
    </row>
    <row r="204" spans="2:18" x14ac:dyDescent="0.3">
      <c r="B204" s="208"/>
      <c r="C204" s="208"/>
      <c r="D204" s="210"/>
      <c r="E204" s="208"/>
      <c r="F204" s="144"/>
      <c r="G204" s="144"/>
      <c r="H204" s="144"/>
      <c r="I204" s="144"/>
      <c r="J204" s="140"/>
      <c r="K204" s="140"/>
      <c r="L204" s="210"/>
      <c r="M204" s="208"/>
      <c r="N204" s="208"/>
      <c r="O204" s="208"/>
      <c r="P204" s="208"/>
      <c r="Q204" s="137"/>
      <c r="R204" s="204"/>
    </row>
    <row r="205" spans="2:18" x14ac:dyDescent="0.3">
      <c r="B205" s="204"/>
      <c r="C205" s="208"/>
      <c r="D205" s="209"/>
      <c r="E205" s="211"/>
      <c r="F205" s="137"/>
      <c r="G205" s="137"/>
      <c r="H205" s="137"/>
      <c r="I205" s="137"/>
      <c r="J205" s="137"/>
      <c r="K205" s="137"/>
      <c r="L205" s="210"/>
      <c r="M205" s="208"/>
      <c r="N205" s="204"/>
      <c r="O205" s="208"/>
      <c r="P205" s="210"/>
      <c r="Q205" s="206"/>
      <c r="R205" s="204"/>
    </row>
    <row r="206" spans="2:18" x14ac:dyDescent="0.3">
      <c r="B206" s="204"/>
      <c r="C206" s="208"/>
      <c r="D206" s="209"/>
      <c r="E206" s="211"/>
      <c r="F206" s="144"/>
      <c r="G206" s="137"/>
      <c r="H206" s="137"/>
      <c r="I206" s="137"/>
      <c r="J206" s="137"/>
      <c r="K206" s="137"/>
      <c r="L206" s="210"/>
      <c r="M206" s="208"/>
      <c r="N206" s="204"/>
      <c r="O206" s="208"/>
      <c r="P206" s="210"/>
      <c r="Q206" s="137"/>
      <c r="R206" s="204"/>
    </row>
    <row r="207" spans="2:18" x14ac:dyDescent="0.3">
      <c r="B207" s="204"/>
      <c r="C207" s="208"/>
      <c r="D207" s="205"/>
      <c r="E207" s="211"/>
      <c r="F207" s="144"/>
      <c r="G207" s="144"/>
      <c r="H207" s="137"/>
      <c r="I207" s="137"/>
      <c r="J207" s="137"/>
      <c r="K207" s="137"/>
      <c r="L207" s="210"/>
      <c r="M207" s="208"/>
      <c r="N207" s="204"/>
      <c r="O207" s="208"/>
      <c r="P207" s="210"/>
      <c r="Q207" s="137"/>
      <c r="R207" s="144"/>
    </row>
    <row r="208" spans="2:18" x14ac:dyDescent="0.3">
      <c r="B208" s="204"/>
      <c r="C208" s="208"/>
      <c r="D208" s="205"/>
      <c r="E208" s="211"/>
      <c r="F208" s="144"/>
      <c r="G208" s="144"/>
      <c r="H208" s="137"/>
      <c r="I208" s="137"/>
      <c r="J208" s="137"/>
      <c r="K208" s="137"/>
      <c r="L208" s="210"/>
      <c r="M208" s="208"/>
      <c r="N208" s="204"/>
      <c r="O208" s="208"/>
      <c r="P208" s="210"/>
      <c r="Q208" s="137"/>
      <c r="R208" s="144"/>
    </row>
    <row r="209" spans="2:19" x14ac:dyDescent="0.3">
      <c r="B209" s="204"/>
      <c r="C209" s="208"/>
      <c r="D209" s="205"/>
      <c r="E209" s="211"/>
      <c r="F209" s="144"/>
      <c r="G209" s="144"/>
      <c r="H209" s="137"/>
      <c r="I209" s="137"/>
      <c r="J209" s="137"/>
      <c r="K209" s="137"/>
      <c r="L209" s="210"/>
      <c r="M209" s="208"/>
      <c r="N209" s="204"/>
      <c r="O209" s="208"/>
      <c r="P209" s="210"/>
      <c r="Q209" s="137"/>
      <c r="R209" s="140"/>
    </row>
    <row r="210" spans="2:19" x14ac:dyDescent="0.3">
      <c r="B210" s="204"/>
      <c r="C210" s="208"/>
      <c r="D210" s="205"/>
      <c r="E210" s="211"/>
      <c r="F210" s="144"/>
      <c r="G210" s="144"/>
      <c r="H210" s="137"/>
      <c r="I210" s="137"/>
      <c r="J210" s="137"/>
      <c r="K210" s="137"/>
      <c r="L210" s="210"/>
      <c r="M210" s="208"/>
      <c r="N210" s="204"/>
      <c r="O210" s="208"/>
      <c r="P210" s="210"/>
      <c r="Q210" s="137"/>
      <c r="R210" s="140"/>
    </row>
    <row r="211" spans="2:19" x14ac:dyDescent="0.3">
      <c r="B211" s="204"/>
      <c r="C211" s="208"/>
      <c r="D211" s="209"/>
      <c r="E211" s="211"/>
      <c r="F211" s="137"/>
      <c r="G211" s="137"/>
      <c r="H211" s="137"/>
      <c r="I211" s="137"/>
      <c r="J211" s="137"/>
      <c r="K211" s="137"/>
      <c r="L211" s="210"/>
      <c r="M211" s="208"/>
      <c r="N211" s="204"/>
      <c r="O211" s="208"/>
      <c r="P211" s="210"/>
      <c r="Q211" s="144"/>
      <c r="R211" s="202"/>
    </row>
    <row r="212" spans="2:19" x14ac:dyDescent="0.3">
      <c r="B212" s="140"/>
      <c r="C212" s="208"/>
      <c r="D212" s="209"/>
      <c r="E212" s="211"/>
      <c r="F212" s="144"/>
      <c r="G212" s="137"/>
      <c r="H212" s="137"/>
      <c r="I212" s="137"/>
      <c r="J212" s="137"/>
      <c r="K212" s="137"/>
      <c r="L212" s="210"/>
      <c r="M212" s="208"/>
      <c r="N212" s="204"/>
      <c r="O212" s="208"/>
      <c r="P212" s="210"/>
      <c r="Q212" s="144"/>
      <c r="R212" s="137"/>
    </row>
    <row r="213" spans="2:19" x14ac:dyDescent="0.3">
      <c r="B213" s="140"/>
      <c r="C213" s="208"/>
      <c r="D213" s="205"/>
      <c r="E213" s="211"/>
      <c r="F213" s="144"/>
      <c r="G213" s="137"/>
      <c r="H213" s="137"/>
      <c r="I213" s="137"/>
      <c r="J213" s="137"/>
      <c r="K213" s="137"/>
      <c r="L213" s="210"/>
      <c r="M213" s="208"/>
      <c r="N213" s="204"/>
      <c r="O213" s="208"/>
      <c r="P213" s="210"/>
      <c r="Q213" s="202"/>
      <c r="R213" s="210"/>
    </row>
    <row r="214" spans="2:19" x14ac:dyDescent="0.3">
      <c r="B214" s="140"/>
      <c r="C214" s="208"/>
      <c r="D214" s="205"/>
      <c r="E214" s="211"/>
      <c r="F214" s="144"/>
      <c r="G214" s="137"/>
      <c r="H214" s="137"/>
      <c r="I214" s="137"/>
      <c r="J214" s="137"/>
      <c r="K214" s="137"/>
      <c r="L214" s="210"/>
      <c r="M214" s="208"/>
      <c r="N214" s="204"/>
      <c r="O214" s="208"/>
      <c r="P214" s="210"/>
      <c r="Q214" s="137"/>
      <c r="R214" s="210"/>
    </row>
    <row r="215" spans="2:19" x14ac:dyDescent="0.3">
      <c r="B215" s="140"/>
      <c r="C215" s="208"/>
      <c r="D215" s="205"/>
      <c r="E215" s="211"/>
      <c r="F215" s="144"/>
      <c r="G215" s="137"/>
      <c r="H215" s="137"/>
      <c r="I215" s="137"/>
      <c r="J215" s="137"/>
      <c r="K215" s="137"/>
      <c r="L215" s="210"/>
      <c r="M215" s="208"/>
      <c r="N215" s="204"/>
      <c r="O215" s="208"/>
      <c r="P215" s="210"/>
      <c r="Q215" s="210"/>
      <c r="R215" s="137"/>
    </row>
    <row r="216" spans="2:19" x14ac:dyDescent="0.3">
      <c r="B216" s="140"/>
      <c r="C216" s="208"/>
      <c r="D216" s="205"/>
      <c r="E216" s="211"/>
      <c r="F216" s="144"/>
      <c r="G216" s="144"/>
      <c r="H216" s="137"/>
      <c r="I216" s="137"/>
      <c r="J216" s="137"/>
      <c r="K216" s="137"/>
      <c r="L216" s="210"/>
      <c r="M216" s="208"/>
      <c r="N216" s="204"/>
      <c r="O216" s="208"/>
      <c r="P216" s="210"/>
      <c r="Q216" s="210"/>
      <c r="R216" s="137"/>
    </row>
    <row r="217" spans="2:19" x14ac:dyDescent="0.3">
      <c r="B217" s="140"/>
      <c r="C217" s="208"/>
      <c r="D217" s="205"/>
      <c r="E217" s="144"/>
      <c r="F217" s="137"/>
      <c r="G217" s="137"/>
      <c r="H217" s="137"/>
      <c r="I217" s="137"/>
      <c r="J217" s="137"/>
      <c r="K217" s="137"/>
      <c r="L217" s="210"/>
      <c r="M217" s="208"/>
      <c r="N217" s="204"/>
      <c r="O217" s="208"/>
      <c r="P217" s="210"/>
      <c r="Q217" s="206"/>
      <c r="R217" s="137"/>
    </row>
    <row r="218" spans="2:19" x14ac:dyDescent="0.3">
      <c r="B218" s="140"/>
      <c r="C218" s="140"/>
      <c r="D218" s="144"/>
      <c r="E218" s="140"/>
      <c r="F218" s="144"/>
      <c r="G218" s="144"/>
      <c r="H218" s="144"/>
      <c r="I218" s="144"/>
      <c r="J218" s="140"/>
      <c r="K218" s="140"/>
      <c r="L218" s="140"/>
      <c r="M218" s="140"/>
      <c r="N218" s="140"/>
      <c r="O218" s="144"/>
      <c r="P218" s="144"/>
      <c r="Q218" s="206"/>
      <c r="R218" s="137"/>
    </row>
    <row r="219" spans="2:19" x14ac:dyDescent="0.3">
      <c r="B219" s="140"/>
      <c r="C219" s="140"/>
      <c r="D219" s="144"/>
      <c r="E219" s="140"/>
      <c r="F219" s="144"/>
      <c r="G219" s="144"/>
      <c r="H219" s="144"/>
      <c r="I219" s="144"/>
      <c r="J219" s="140"/>
      <c r="K219" s="140"/>
      <c r="L219" s="140"/>
      <c r="M219" s="140"/>
      <c r="N219" s="140"/>
      <c r="O219" s="144"/>
      <c r="P219" s="144"/>
      <c r="Q219" s="206"/>
      <c r="R219" s="137"/>
    </row>
    <row r="220" spans="2:19" x14ac:dyDescent="0.3">
      <c r="B220" s="140"/>
      <c r="C220" s="140"/>
      <c r="D220" s="144"/>
      <c r="E220" s="140"/>
      <c r="F220" s="144"/>
      <c r="G220" s="144"/>
      <c r="H220" s="144"/>
      <c r="I220" s="144"/>
      <c r="J220" s="140"/>
      <c r="K220" s="140"/>
      <c r="L220" s="140"/>
      <c r="M220" s="140"/>
      <c r="N220" s="140"/>
      <c r="O220" s="144"/>
      <c r="P220" s="144"/>
      <c r="Q220" s="206"/>
      <c r="R220" s="206"/>
      <c r="S220" s="143"/>
    </row>
    <row r="221" spans="2:19" x14ac:dyDescent="0.3">
      <c r="B221" s="140"/>
      <c r="C221" s="140"/>
      <c r="D221" s="144"/>
      <c r="E221" s="140"/>
      <c r="F221" s="144"/>
      <c r="G221" s="144"/>
      <c r="H221" s="144"/>
      <c r="I221" s="144"/>
      <c r="J221" s="140"/>
      <c r="K221" s="140"/>
      <c r="L221" s="140"/>
      <c r="M221" s="140"/>
      <c r="N221" s="140"/>
      <c r="O221" s="144"/>
      <c r="P221" s="144"/>
      <c r="Q221" s="206"/>
      <c r="R221" s="137"/>
    </row>
    <row r="222" spans="2:19" x14ac:dyDescent="0.3">
      <c r="B222" s="140"/>
      <c r="C222" s="140"/>
      <c r="D222" s="144"/>
      <c r="E222" s="140"/>
      <c r="F222" s="144"/>
      <c r="G222" s="144"/>
      <c r="H222" s="144"/>
      <c r="I222" s="144"/>
      <c r="J222" s="140"/>
      <c r="K222" s="140"/>
      <c r="L222" s="140"/>
      <c r="M222" s="140"/>
      <c r="N222" s="140"/>
      <c r="O222" s="144"/>
      <c r="P222" s="144"/>
      <c r="Q222" s="206"/>
      <c r="R222" s="137"/>
    </row>
    <row r="223" spans="2:19" x14ac:dyDescent="0.3">
      <c r="B223" s="140"/>
      <c r="C223" s="140"/>
      <c r="D223" s="144"/>
      <c r="E223" s="140"/>
      <c r="F223" s="144"/>
      <c r="G223" s="144"/>
      <c r="H223" s="144"/>
      <c r="I223" s="144"/>
      <c r="J223" s="140"/>
      <c r="K223" s="140"/>
      <c r="L223" s="140"/>
      <c r="M223" s="140"/>
      <c r="N223" s="140"/>
      <c r="O223" s="144"/>
      <c r="P223" s="144"/>
      <c r="Q223" s="206"/>
      <c r="R223" s="137"/>
    </row>
    <row r="224" spans="2:19" x14ac:dyDescent="0.3">
      <c r="B224" s="140"/>
      <c r="C224" s="140"/>
      <c r="D224" s="144"/>
      <c r="E224" s="140"/>
      <c r="F224" s="144"/>
      <c r="G224" s="144"/>
      <c r="H224" s="144"/>
      <c r="I224" s="144"/>
      <c r="J224" s="140"/>
      <c r="K224" s="140"/>
      <c r="L224" s="140"/>
      <c r="M224" s="140"/>
      <c r="N224" s="140"/>
      <c r="O224" s="144"/>
      <c r="P224" s="144"/>
      <c r="Q224" s="206"/>
      <c r="R224" s="137"/>
    </row>
    <row r="225" spans="2:18" x14ac:dyDescent="0.3">
      <c r="B225" s="140"/>
      <c r="C225" s="140"/>
      <c r="D225" s="144"/>
      <c r="E225" s="140"/>
      <c r="F225" s="144"/>
      <c r="G225" s="144"/>
      <c r="H225" s="144"/>
      <c r="I225" s="144"/>
      <c r="J225" s="140"/>
      <c r="K225" s="140"/>
      <c r="L225" s="140"/>
      <c r="M225" s="140"/>
      <c r="N225" s="140"/>
      <c r="O225" s="144"/>
      <c r="P225" s="144"/>
      <c r="Q225" s="206"/>
      <c r="R225" s="137"/>
    </row>
    <row r="226" spans="2:18" x14ac:dyDescent="0.3">
      <c r="B226" s="140"/>
      <c r="C226" s="140"/>
      <c r="D226" s="144"/>
      <c r="E226" s="140"/>
      <c r="F226" s="144"/>
      <c r="G226" s="144"/>
      <c r="H226" s="144"/>
      <c r="I226" s="144"/>
      <c r="J226" s="140"/>
      <c r="K226" s="140"/>
      <c r="L226" s="140"/>
      <c r="M226" s="140"/>
      <c r="N226" s="140"/>
      <c r="O226" s="144"/>
      <c r="P226" s="144"/>
      <c r="Q226" s="206"/>
      <c r="R226" s="140"/>
    </row>
    <row r="227" spans="2:18" x14ac:dyDescent="0.3">
      <c r="B227" s="140"/>
      <c r="C227" s="140"/>
      <c r="D227" s="144"/>
      <c r="E227" s="140"/>
      <c r="F227" s="144"/>
      <c r="G227" s="142"/>
      <c r="H227" s="144"/>
      <c r="I227" s="144"/>
      <c r="J227" s="140"/>
      <c r="K227" s="140"/>
      <c r="L227" s="140"/>
      <c r="M227" s="140"/>
      <c r="N227" s="140"/>
      <c r="O227" s="144"/>
      <c r="P227" s="144"/>
      <c r="Q227" s="206"/>
      <c r="R227" s="140"/>
    </row>
    <row r="228" spans="2:18" x14ac:dyDescent="0.3">
      <c r="B228" s="140"/>
      <c r="C228" s="140"/>
      <c r="D228" s="144"/>
      <c r="E228" s="140"/>
      <c r="F228" s="144"/>
      <c r="G228" s="144"/>
      <c r="H228" s="144"/>
      <c r="I228" s="144"/>
      <c r="J228" s="140"/>
      <c r="K228" s="140"/>
      <c r="L228" s="140"/>
      <c r="M228" s="140"/>
      <c r="N228" s="140"/>
      <c r="O228" s="144"/>
      <c r="P228" s="144"/>
      <c r="Q228" s="206"/>
      <c r="R228" s="202"/>
    </row>
    <row r="229" spans="2:18" x14ac:dyDescent="0.3">
      <c r="B229" s="140"/>
      <c r="C229" s="140"/>
      <c r="D229" s="144"/>
      <c r="E229" s="140"/>
      <c r="F229" s="144"/>
      <c r="G229" s="144"/>
      <c r="H229" s="144"/>
      <c r="I229" s="144"/>
      <c r="J229" s="140"/>
      <c r="K229" s="140"/>
      <c r="L229" s="140"/>
      <c r="M229" s="140"/>
      <c r="N229" s="140"/>
      <c r="O229" s="144"/>
      <c r="P229" s="144"/>
      <c r="Q229" s="206"/>
      <c r="R229" s="137"/>
    </row>
    <row r="230" spans="2:18" x14ac:dyDescent="0.3">
      <c r="B230" s="140"/>
      <c r="C230" s="140"/>
      <c r="D230" s="144"/>
      <c r="E230" s="140"/>
      <c r="F230" s="144"/>
      <c r="G230" s="144"/>
      <c r="H230" s="144"/>
      <c r="I230" s="144"/>
      <c r="J230" s="140"/>
      <c r="K230" s="140"/>
      <c r="L230" s="140"/>
      <c r="M230" s="140"/>
      <c r="N230" s="140"/>
      <c r="O230" s="144"/>
      <c r="P230" s="144"/>
      <c r="Q230" s="144"/>
      <c r="R230" s="210"/>
    </row>
    <row r="231" spans="2:18" x14ac:dyDescent="0.3">
      <c r="B231" s="140"/>
      <c r="C231" s="140"/>
      <c r="D231" s="144"/>
      <c r="E231" s="140"/>
      <c r="F231" s="144"/>
      <c r="G231" s="144"/>
      <c r="H231" s="144"/>
      <c r="I231" s="144"/>
      <c r="J231" s="140"/>
      <c r="K231" s="140"/>
      <c r="L231" s="140"/>
      <c r="M231" s="140"/>
      <c r="N231" s="140"/>
      <c r="O231" s="144"/>
      <c r="P231" s="144"/>
      <c r="Q231" s="144"/>
      <c r="R231" s="210"/>
    </row>
    <row r="232" spans="2:18" x14ac:dyDescent="0.3">
      <c r="B232" s="140"/>
      <c r="C232" s="140"/>
      <c r="D232" s="144"/>
      <c r="E232" s="140"/>
      <c r="F232" s="144"/>
      <c r="G232" s="144"/>
      <c r="H232" s="144"/>
      <c r="I232" s="144"/>
      <c r="J232" s="140"/>
      <c r="K232" s="140"/>
      <c r="L232" s="140"/>
      <c r="M232" s="140"/>
      <c r="N232" s="140"/>
      <c r="O232" s="144"/>
      <c r="P232" s="144"/>
      <c r="Q232" s="144"/>
      <c r="R232" s="137"/>
    </row>
    <row r="233" spans="2:18" x14ac:dyDescent="0.3">
      <c r="B233" s="140"/>
      <c r="C233" s="140"/>
      <c r="D233" s="144"/>
      <c r="E233" s="140"/>
      <c r="F233" s="144"/>
      <c r="G233" s="144"/>
      <c r="H233" s="144"/>
      <c r="I233" s="144"/>
      <c r="J233" s="140"/>
      <c r="K233" s="140"/>
      <c r="L233" s="140"/>
      <c r="M233" s="140"/>
      <c r="N233" s="140"/>
      <c r="O233" s="144"/>
      <c r="P233" s="144"/>
      <c r="Q233" s="144"/>
      <c r="R233" s="137"/>
    </row>
    <row r="234" spans="2:18" x14ac:dyDescent="0.3">
      <c r="B234" s="140"/>
      <c r="C234" s="140"/>
      <c r="D234" s="144"/>
      <c r="E234" s="140"/>
      <c r="F234" s="144"/>
      <c r="G234" s="144"/>
      <c r="H234" s="144"/>
      <c r="I234" s="144"/>
      <c r="J234" s="140"/>
      <c r="K234" s="140"/>
      <c r="L234" s="140"/>
      <c r="M234" s="140"/>
      <c r="N234" s="140"/>
      <c r="O234" s="144"/>
      <c r="P234" s="144"/>
      <c r="Q234" s="144"/>
      <c r="R234" s="206"/>
    </row>
    <row r="235" spans="2:18" x14ac:dyDescent="0.3">
      <c r="B235" s="140"/>
      <c r="C235" s="140"/>
      <c r="D235" s="144"/>
      <c r="E235" s="140"/>
      <c r="F235" s="144"/>
      <c r="G235" s="144"/>
      <c r="H235" s="144"/>
      <c r="I235" s="144"/>
      <c r="J235" s="140"/>
      <c r="K235" s="140"/>
      <c r="L235" s="140"/>
      <c r="M235" s="140"/>
      <c r="N235" s="140"/>
      <c r="O235" s="144"/>
      <c r="P235" s="144"/>
      <c r="Q235" s="144"/>
      <c r="R235" s="137"/>
    </row>
    <row r="236" spans="2:18" x14ac:dyDescent="0.3">
      <c r="B236" s="140"/>
      <c r="C236" s="140"/>
      <c r="D236" s="144"/>
      <c r="E236" s="140"/>
      <c r="F236" s="144"/>
      <c r="G236" s="144"/>
      <c r="H236" s="144"/>
      <c r="I236" s="144"/>
      <c r="J236" s="140"/>
      <c r="K236" s="140"/>
      <c r="L236" s="140"/>
      <c r="M236" s="140"/>
      <c r="N236" s="140"/>
      <c r="O236" s="144"/>
      <c r="P236" s="144"/>
      <c r="Q236" s="144"/>
      <c r="R236" s="137"/>
    </row>
    <row r="237" spans="2:18" x14ac:dyDescent="0.3">
      <c r="B237" s="140"/>
      <c r="C237" s="140"/>
      <c r="D237" s="144"/>
      <c r="E237" s="140"/>
      <c r="F237" s="144"/>
      <c r="G237" s="144"/>
      <c r="H237" s="144"/>
      <c r="I237" s="144"/>
      <c r="J237" s="140"/>
      <c r="K237" s="140"/>
      <c r="L237" s="140"/>
      <c r="M237" s="140"/>
      <c r="N237" s="140"/>
      <c r="O237" s="144"/>
      <c r="P237" s="144"/>
      <c r="Q237" s="144"/>
      <c r="R237" s="137"/>
    </row>
    <row r="238" spans="2:18" x14ac:dyDescent="0.3">
      <c r="B238" s="140"/>
      <c r="C238" s="140"/>
      <c r="D238" s="144"/>
      <c r="E238" s="140"/>
      <c r="F238" s="144"/>
      <c r="G238" s="144"/>
      <c r="H238" s="144"/>
      <c r="I238" s="144"/>
      <c r="J238" s="140"/>
      <c r="K238" s="140"/>
      <c r="L238" s="140"/>
      <c r="M238" s="140"/>
      <c r="N238" s="140"/>
      <c r="O238" s="144"/>
      <c r="P238" s="144"/>
      <c r="Q238" s="144"/>
      <c r="R238" s="206"/>
    </row>
    <row r="239" spans="2:18" x14ac:dyDescent="0.3">
      <c r="B239" s="140"/>
      <c r="C239" s="140"/>
      <c r="D239" s="144"/>
      <c r="E239" s="140"/>
      <c r="F239" s="144"/>
      <c r="G239" s="144"/>
      <c r="H239" s="144"/>
      <c r="I239" s="144"/>
      <c r="J239" s="140"/>
      <c r="K239" s="140"/>
      <c r="L239" s="140"/>
      <c r="M239" s="140"/>
      <c r="N239" s="140"/>
      <c r="O239" s="144"/>
      <c r="P239" s="144"/>
      <c r="Q239" s="144"/>
      <c r="R239" s="137"/>
    </row>
    <row r="240" spans="2:18" x14ac:dyDescent="0.3">
      <c r="B240" s="140"/>
      <c r="C240" s="140"/>
      <c r="D240" s="144"/>
      <c r="E240" s="140"/>
      <c r="F240" s="144"/>
      <c r="G240" s="144"/>
      <c r="H240" s="144"/>
      <c r="I240" s="144"/>
      <c r="J240" s="140"/>
      <c r="K240" s="140"/>
      <c r="L240" s="140"/>
      <c r="M240" s="140"/>
      <c r="N240" s="140"/>
      <c r="O240" s="144"/>
      <c r="P240" s="144"/>
      <c r="Q240" s="144"/>
      <c r="R240" s="137"/>
    </row>
    <row r="241" spans="2:18" x14ac:dyDescent="0.3">
      <c r="B241" s="140"/>
      <c r="C241" s="140"/>
      <c r="D241" s="144"/>
      <c r="E241" s="140"/>
      <c r="F241" s="144"/>
      <c r="G241" s="144"/>
      <c r="H241" s="144"/>
      <c r="I241" s="144"/>
      <c r="J241" s="140"/>
      <c r="K241" s="140"/>
      <c r="L241" s="140"/>
      <c r="M241" s="140"/>
      <c r="N241" s="140"/>
      <c r="O241" s="144"/>
      <c r="P241" s="144"/>
      <c r="Q241" s="144"/>
      <c r="R241" s="137"/>
    </row>
    <row r="242" spans="2:18" x14ac:dyDescent="0.3">
      <c r="B242" s="140"/>
      <c r="C242" s="140"/>
      <c r="D242" s="144"/>
      <c r="E242" s="140"/>
      <c r="F242" s="144"/>
      <c r="G242" s="144"/>
      <c r="H242" s="144"/>
      <c r="I242" s="144"/>
      <c r="J242" s="140"/>
      <c r="K242" s="140"/>
      <c r="L242" s="140"/>
      <c r="M242" s="140"/>
      <c r="N242" s="140"/>
      <c r="O242" s="144"/>
      <c r="P242" s="144"/>
      <c r="Q242" s="144"/>
      <c r="R242" s="137"/>
    </row>
    <row r="243" spans="2:18" x14ac:dyDescent="0.3">
      <c r="B243" s="140"/>
      <c r="C243" s="140"/>
      <c r="D243" s="144"/>
      <c r="E243" s="140"/>
      <c r="F243" s="144"/>
      <c r="G243" s="144"/>
      <c r="H243" s="144"/>
      <c r="I243" s="144"/>
      <c r="J243" s="140"/>
      <c r="K243" s="140"/>
      <c r="L243" s="140"/>
      <c r="M243" s="140"/>
      <c r="N243" s="140"/>
      <c r="O243" s="144"/>
      <c r="P243" s="144"/>
      <c r="Q243" s="144"/>
      <c r="R243" s="137"/>
    </row>
    <row r="244" spans="2:18" x14ac:dyDescent="0.3">
      <c r="B244" s="140"/>
      <c r="C244" s="140"/>
      <c r="D244" s="144"/>
      <c r="E244" s="140"/>
      <c r="F244" s="144"/>
      <c r="G244" s="144"/>
      <c r="H244" s="144"/>
      <c r="I244" s="144"/>
      <c r="J244" s="140"/>
      <c r="K244" s="140"/>
      <c r="L244" s="140"/>
      <c r="M244" s="140"/>
      <c r="N244" s="140"/>
      <c r="O244" s="144"/>
      <c r="P244" s="144"/>
      <c r="Q244" s="144"/>
      <c r="R244" s="137"/>
    </row>
    <row r="245" spans="2:18" x14ac:dyDescent="0.3">
      <c r="B245" s="140"/>
      <c r="C245" s="140"/>
      <c r="D245" s="144"/>
      <c r="E245" s="140"/>
      <c r="F245" s="144"/>
      <c r="G245" s="144"/>
      <c r="H245" s="144"/>
      <c r="I245" s="144"/>
      <c r="J245" s="140"/>
      <c r="K245" s="140"/>
      <c r="L245" s="140"/>
      <c r="M245" s="140"/>
      <c r="N245" s="140"/>
      <c r="O245" s="144"/>
      <c r="P245" s="144"/>
      <c r="Q245" s="144"/>
      <c r="R245" s="140"/>
    </row>
    <row r="246" spans="2:18" x14ac:dyDescent="0.3">
      <c r="B246" s="140"/>
      <c r="C246" s="140"/>
      <c r="D246" s="144"/>
      <c r="E246" s="140"/>
      <c r="F246" s="144"/>
      <c r="G246" s="144"/>
      <c r="H246" s="144"/>
      <c r="I246" s="144"/>
      <c r="J246" s="140"/>
      <c r="K246" s="140"/>
      <c r="L246" s="140"/>
      <c r="M246" s="140"/>
      <c r="N246" s="140"/>
      <c r="O246" s="144"/>
      <c r="P246" s="144"/>
      <c r="Q246" s="144"/>
      <c r="R246" s="140"/>
    </row>
    <row r="247" spans="2:18" x14ac:dyDescent="0.3">
      <c r="B247" s="140"/>
      <c r="C247" s="140"/>
      <c r="D247" s="144"/>
      <c r="E247" s="140"/>
      <c r="F247" s="144"/>
      <c r="G247" s="144"/>
      <c r="H247" s="144"/>
      <c r="I247" s="144"/>
      <c r="J247" s="140"/>
      <c r="K247" s="140"/>
      <c r="L247" s="140"/>
      <c r="M247" s="140"/>
      <c r="N247" s="140"/>
      <c r="O247" s="144"/>
      <c r="P247" s="144"/>
      <c r="Q247" s="144"/>
      <c r="R247" s="140"/>
    </row>
    <row r="248" spans="2:18" x14ac:dyDescent="0.3">
      <c r="B248" s="140"/>
      <c r="C248" s="140"/>
      <c r="D248" s="144"/>
      <c r="E248" s="140"/>
      <c r="F248" s="144"/>
      <c r="G248" s="144"/>
      <c r="H248" s="144"/>
      <c r="I248" s="144"/>
      <c r="J248" s="140"/>
      <c r="K248" s="140"/>
      <c r="L248" s="140"/>
      <c r="M248" s="140"/>
      <c r="N248" s="140"/>
      <c r="O248" s="144"/>
      <c r="P248" s="144"/>
      <c r="Q248" s="144"/>
      <c r="R248" s="140"/>
    </row>
    <row r="249" spans="2:18" x14ac:dyDescent="0.3">
      <c r="B249" s="140"/>
      <c r="C249" s="140"/>
      <c r="D249" s="144"/>
      <c r="E249" s="140"/>
      <c r="F249" s="144"/>
      <c r="G249" s="144"/>
      <c r="H249" s="144"/>
      <c r="I249" s="144"/>
      <c r="J249" s="140"/>
      <c r="K249" s="140"/>
      <c r="L249" s="140"/>
      <c r="M249" s="140"/>
      <c r="N249" s="140"/>
      <c r="O249" s="144"/>
      <c r="P249" s="144"/>
      <c r="Q249" s="144"/>
      <c r="R249" s="140"/>
    </row>
    <row r="250" spans="2:18" x14ac:dyDescent="0.3">
      <c r="B250" s="140"/>
      <c r="C250" s="140"/>
      <c r="D250" s="144"/>
      <c r="E250" s="140"/>
      <c r="F250" s="144"/>
      <c r="G250" s="144"/>
      <c r="H250" s="144"/>
      <c r="I250" s="144"/>
      <c r="J250" s="140"/>
      <c r="K250" s="140"/>
      <c r="L250" s="140"/>
      <c r="M250" s="140"/>
      <c r="N250" s="140"/>
      <c r="O250" s="144"/>
      <c r="P250" s="144"/>
      <c r="Q250" s="144"/>
      <c r="R250" s="140"/>
    </row>
    <row r="251" spans="2:18" x14ac:dyDescent="0.3">
      <c r="B251" s="140"/>
      <c r="C251" s="140"/>
      <c r="D251" s="144"/>
      <c r="E251" s="140"/>
      <c r="F251" s="144"/>
      <c r="G251" s="144"/>
      <c r="H251" s="144"/>
      <c r="I251" s="144"/>
      <c r="J251" s="140"/>
      <c r="K251" s="140"/>
      <c r="L251" s="140"/>
      <c r="M251" s="140"/>
      <c r="N251" s="140"/>
      <c r="O251" s="144"/>
      <c r="P251" s="144"/>
      <c r="Q251" s="144"/>
      <c r="R251" s="140"/>
    </row>
    <row r="252" spans="2:18" x14ac:dyDescent="0.3">
      <c r="B252" s="140"/>
      <c r="C252" s="140"/>
      <c r="D252" s="144"/>
      <c r="E252" s="140"/>
      <c r="F252" s="144"/>
      <c r="G252" s="144"/>
      <c r="H252" s="144"/>
      <c r="I252" s="144"/>
      <c r="J252" s="140"/>
      <c r="K252" s="140"/>
      <c r="L252" s="140"/>
      <c r="M252" s="140"/>
      <c r="N252" s="140"/>
      <c r="O252" s="144"/>
      <c r="P252" s="144"/>
      <c r="Q252" s="144"/>
      <c r="R252" s="140"/>
    </row>
    <row r="253" spans="2:18" x14ac:dyDescent="0.3">
      <c r="B253" s="140"/>
      <c r="C253" s="140"/>
      <c r="D253" s="144"/>
      <c r="E253" s="140"/>
      <c r="F253" s="144"/>
      <c r="G253" s="144"/>
      <c r="H253" s="144"/>
      <c r="I253" s="144"/>
      <c r="J253" s="140"/>
      <c r="K253" s="140"/>
      <c r="L253" s="140"/>
      <c r="M253" s="140"/>
      <c r="N253" s="140"/>
      <c r="O253" s="144"/>
      <c r="P253" s="144"/>
      <c r="Q253" s="144"/>
      <c r="R253" s="140"/>
    </row>
    <row r="254" spans="2:18" x14ac:dyDescent="0.3">
      <c r="B254" s="140"/>
      <c r="C254" s="140"/>
      <c r="D254" s="144"/>
      <c r="E254" s="140"/>
      <c r="F254" s="144"/>
      <c r="G254" s="144"/>
      <c r="H254" s="144"/>
      <c r="I254" s="144"/>
      <c r="J254" s="140"/>
      <c r="K254" s="140"/>
      <c r="L254" s="140"/>
      <c r="M254" s="140"/>
      <c r="N254" s="140"/>
      <c r="O254" s="144"/>
      <c r="P254" s="144"/>
      <c r="R254" s="140"/>
    </row>
    <row r="255" spans="2:18" x14ac:dyDescent="0.3">
      <c r="B255" s="140"/>
      <c r="C255" s="140"/>
      <c r="D255" s="144"/>
      <c r="E255" s="140"/>
      <c r="F255" s="144"/>
      <c r="G255" s="144"/>
      <c r="H255" s="144"/>
      <c r="I255" s="144"/>
      <c r="J255" s="140"/>
      <c r="K255" s="140"/>
      <c r="L255" s="140"/>
      <c r="M255" s="140"/>
      <c r="N255" s="140"/>
      <c r="O255" s="144"/>
      <c r="P255" s="144"/>
      <c r="R255" s="140"/>
    </row>
    <row r="256" spans="2:18" x14ac:dyDescent="0.3">
      <c r="B256" s="140"/>
      <c r="C256" s="140"/>
      <c r="D256" s="144"/>
      <c r="E256" s="140"/>
      <c r="F256" s="144"/>
      <c r="G256" s="144"/>
      <c r="H256" s="144"/>
      <c r="I256" s="144"/>
      <c r="J256" s="140"/>
      <c r="K256" s="140"/>
      <c r="L256" s="140"/>
      <c r="M256" s="140"/>
      <c r="N256" s="140"/>
      <c r="O256" s="144"/>
      <c r="P256" s="144"/>
      <c r="R256" s="140"/>
    </row>
  </sheetData>
  <mergeCells count="112">
    <mergeCell ref="B86:B88"/>
    <mergeCell ref="F82:F83"/>
    <mergeCell ref="G80:H80"/>
    <mergeCell ref="K80:K81"/>
    <mergeCell ref="L80:L81"/>
    <mergeCell ref="C86:C88"/>
    <mergeCell ref="D86:D88"/>
    <mergeCell ref="D82:D83"/>
    <mergeCell ref="E82:E83"/>
    <mergeCell ref="I80:I81"/>
    <mergeCell ref="J80:J81"/>
    <mergeCell ref="E80:E81"/>
    <mergeCell ref="F80:F81"/>
    <mergeCell ref="B79:B81"/>
    <mergeCell ref="C79:C81"/>
    <mergeCell ref="D79:D81"/>
    <mergeCell ref="E79:L79"/>
    <mergeCell ref="R71:R73"/>
    <mergeCell ref="E72:E73"/>
    <mergeCell ref="F72:F73"/>
    <mergeCell ref="M72:M73"/>
    <mergeCell ref="P72:P73"/>
    <mergeCell ref="G72:J72"/>
    <mergeCell ref="E71:N71"/>
    <mergeCell ref="L72:L73"/>
    <mergeCell ref="B78:P78"/>
    <mergeCell ref="N74:N76"/>
    <mergeCell ref="K74:K76"/>
    <mergeCell ref="M74:M76"/>
    <mergeCell ref="E74:E76"/>
    <mergeCell ref="F74:F76"/>
    <mergeCell ref="R74:R76"/>
    <mergeCell ref="G74:J76"/>
    <mergeCell ref="O71:Q71"/>
    <mergeCell ref="O72:O73"/>
    <mergeCell ref="B74:B76"/>
    <mergeCell ref="K72:K73"/>
    <mergeCell ref="D71:D73"/>
    <mergeCell ref="C74:C76"/>
    <mergeCell ref="D74:D76"/>
    <mergeCell ref="M79:O79"/>
    <mergeCell ref="P79:P81"/>
    <mergeCell ref="N80:N81"/>
    <mergeCell ref="O80:O81"/>
    <mergeCell ref="M80:M81"/>
    <mergeCell ref="C89:C90"/>
    <mergeCell ref="G89:H90"/>
    <mergeCell ref="B70:R70"/>
    <mergeCell ref="Q72:Q73"/>
    <mergeCell ref="N72:N73"/>
    <mergeCell ref="N86:P86"/>
    <mergeCell ref="Q86:Q88"/>
    <mergeCell ref="E87:E88"/>
    <mergeCell ref="F87:F88"/>
    <mergeCell ref="I87:I88"/>
    <mergeCell ref="J87:J88"/>
    <mergeCell ref="K87:K88"/>
    <mergeCell ref="L87:L88"/>
    <mergeCell ref="M87:M88"/>
    <mergeCell ref="N87:N88"/>
    <mergeCell ref="O87:O88"/>
    <mergeCell ref="P87:P88"/>
    <mergeCell ref="B71:B73"/>
    <mergeCell ref="C71:C73"/>
    <mergeCell ref="G97:G98"/>
    <mergeCell ref="H97:H98"/>
    <mergeCell ref="Q89:Q90"/>
    <mergeCell ref="B93:P93"/>
    <mergeCell ref="B94:B96"/>
    <mergeCell ref="C94:C96"/>
    <mergeCell ref="D94:D96"/>
    <mergeCell ref="E94:L94"/>
    <mergeCell ref="M94:O94"/>
    <mergeCell ref="P94:P96"/>
    <mergeCell ref="E95:E96"/>
    <mergeCell ref="F95:F96"/>
    <mergeCell ref="G95:H95"/>
    <mergeCell ref="I95:I96"/>
    <mergeCell ref="J95:J96"/>
    <mergeCell ref="K95:K96"/>
    <mergeCell ref="D89:D90"/>
    <mergeCell ref="E89:E90"/>
    <mergeCell ref="B89:B90"/>
    <mergeCell ref="M89:M90"/>
    <mergeCell ref="L89:L90"/>
    <mergeCell ref="J89:J90"/>
    <mergeCell ref="I89:I90"/>
    <mergeCell ref="F89:F90"/>
    <mergeCell ref="I97:I98"/>
    <mergeCell ref="K97:K98"/>
    <mergeCell ref="P97:P98"/>
    <mergeCell ref="L95:L96"/>
    <mergeCell ref="M95:M96"/>
    <mergeCell ref="N95:N96"/>
    <mergeCell ref="O95:O96"/>
    <mergeCell ref="L97:L98"/>
    <mergeCell ref="P82:P83"/>
    <mergeCell ref="I82:I83"/>
    <mergeCell ref="E86:M86"/>
    <mergeCell ref="B85:Q85"/>
    <mergeCell ref="K82:K83"/>
    <mergeCell ref="L82:L83"/>
    <mergeCell ref="H82:H83"/>
    <mergeCell ref="B82:B83"/>
    <mergeCell ref="G82:G83"/>
    <mergeCell ref="G87:H88"/>
    <mergeCell ref="C82:C83"/>
    <mergeCell ref="B97:B98"/>
    <mergeCell ref="C97:C98"/>
    <mergeCell ref="D97:D98"/>
    <mergeCell ref="E97:E98"/>
    <mergeCell ref="F97:F98"/>
  </mergeCells>
  <phoneticPr fontId="56"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2BED7-200E-414B-885C-739A4B843BB3}">
  <sheetPr>
    <tabColor rgb="FFFFFF00"/>
  </sheetPr>
  <dimension ref="B59:V148"/>
  <sheetViews>
    <sheetView topLeftCell="G121" zoomScale="85" zoomScaleNormal="85" workbookViewId="0">
      <selection activeCell="M138" sqref="M138"/>
    </sheetView>
  </sheetViews>
  <sheetFormatPr defaultColWidth="49.5546875" defaultRowHeight="13.2" x14ac:dyDescent="0.3"/>
  <cols>
    <col min="1" max="1" width="20.88671875" style="145" customWidth="1"/>
    <col min="2" max="2" width="46.88671875" style="146" customWidth="1"/>
    <col min="3" max="3" width="15.33203125" style="145" bestFit="1" customWidth="1"/>
    <col min="4" max="4" width="35.33203125" style="146" bestFit="1" customWidth="1"/>
    <col min="5" max="5" width="31" style="145" customWidth="1"/>
    <col min="6" max="6" width="36" style="146" bestFit="1" customWidth="1"/>
    <col min="7" max="7" width="42.44140625" style="145" bestFit="1" customWidth="1"/>
    <col min="8" max="8" width="38.33203125" style="145" bestFit="1" customWidth="1"/>
    <col min="9" max="9" width="33.33203125" style="220" bestFit="1" customWidth="1"/>
    <col min="10" max="11" width="34.33203125" style="145" bestFit="1" customWidth="1"/>
    <col min="12" max="12" width="38.33203125" style="145" bestFit="1" customWidth="1"/>
    <col min="13" max="13" width="34.33203125" style="145" bestFit="1" customWidth="1"/>
    <col min="14" max="14" width="35.6640625" style="145" bestFit="1" customWidth="1"/>
    <col min="15" max="15" width="38.33203125" style="145" bestFit="1" customWidth="1"/>
    <col min="16" max="17" width="22.44140625" style="145" bestFit="1" customWidth="1"/>
    <col min="18" max="18" width="33.6640625" style="145" bestFit="1" customWidth="1"/>
    <col min="19" max="21" width="34.33203125" style="145" bestFit="1" customWidth="1"/>
    <col min="22" max="22" width="41.33203125" style="145" customWidth="1"/>
    <col min="23" max="16384" width="49.5546875" style="145"/>
  </cols>
  <sheetData>
    <row r="59" spans="2:15" x14ac:dyDescent="0.3">
      <c r="B59" s="924" t="s">
        <v>365</v>
      </c>
      <c r="C59" s="925"/>
      <c r="D59" s="925"/>
      <c r="E59" s="925"/>
      <c r="F59" s="925"/>
      <c r="G59" s="925"/>
      <c r="H59" s="925"/>
      <c r="I59" s="925"/>
      <c r="J59" s="925"/>
      <c r="K59" s="925"/>
      <c r="L59" s="925"/>
      <c r="M59" s="925"/>
      <c r="N59" s="926"/>
    </row>
    <row r="60" spans="2:15" x14ac:dyDescent="0.3">
      <c r="B60" s="927" t="s">
        <v>639</v>
      </c>
      <c r="C60" s="1038" t="s">
        <v>162</v>
      </c>
      <c r="D60" s="1041" t="s">
        <v>270</v>
      </c>
      <c r="E60" s="936" t="s">
        <v>161</v>
      </c>
      <c r="F60" s="937"/>
      <c r="G60" s="937"/>
      <c r="H60" s="937"/>
      <c r="I60" s="937"/>
      <c r="J60" s="938"/>
      <c r="K60" s="1044" t="s">
        <v>160</v>
      </c>
      <c r="L60" s="1045"/>
      <c r="M60" s="1046"/>
      <c r="N60" s="1047" t="s">
        <v>159</v>
      </c>
      <c r="O60" s="147"/>
    </row>
    <row r="61" spans="2:15" x14ac:dyDescent="0.3">
      <c r="B61" s="1037"/>
      <c r="C61" s="1039"/>
      <c r="D61" s="1042"/>
      <c r="E61" s="1052" t="s">
        <v>276</v>
      </c>
      <c r="F61" s="1050" t="s">
        <v>306</v>
      </c>
      <c r="G61" s="1052" t="s">
        <v>366</v>
      </c>
      <c r="H61" s="1014" t="s">
        <v>158</v>
      </c>
      <c r="I61" s="1014" t="s">
        <v>75</v>
      </c>
      <c r="J61" s="1052" t="s">
        <v>157</v>
      </c>
      <c r="K61" s="1016" t="s">
        <v>156</v>
      </c>
      <c r="L61" s="1016" t="s">
        <v>155</v>
      </c>
      <c r="M61" s="1016" t="s">
        <v>154</v>
      </c>
      <c r="N61" s="1048"/>
    </row>
    <row r="62" spans="2:15" x14ac:dyDescent="0.3">
      <c r="B62" s="928"/>
      <c r="C62" s="1040"/>
      <c r="D62" s="1043"/>
      <c r="E62" s="1051"/>
      <c r="F62" s="1051"/>
      <c r="G62" s="1051"/>
      <c r="H62" s="1015"/>
      <c r="I62" s="1015"/>
      <c r="J62" s="1051"/>
      <c r="K62" s="1017"/>
      <c r="L62" s="1017"/>
      <c r="M62" s="1017"/>
      <c r="N62" s="1049"/>
    </row>
    <row r="63" spans="2:15" ht="26.4" customHeight="1" x14ac:dyDescent="0.3">
      <c r="B63" s="922" t="s">
        <v>642</v>
      </c>
      <c r="C63" s="1032" t="s">
        <v>153</v>
      </c>
      <c r="D63" s="1066" t="s">
        <v>485</v>
      </c>
      <c r="E63" s="1066" t="s">
        <v>485</v>
      </c>
      <c r="F63" s="1066" t="s">
        <v>485</v>
      </c>
      <c r="G63" s="1032" t="s">
        <v>280</v>
      </c>
      <c r="H63" s="229" t="s">
        <v>285</v>
      </c>
      <c r="I63" s="1085" t="s">
        <v>87</v>
      </c>
      <c r="J63" s="1062" t="s">
        <v>192</v>
      </c>
      <c r="K63" s="231" t="s">
        <v>378</v>
      </c>
      <c r="L63" s="213" t="s">
        <v>289</v>
      </c>
      <c r="M63" s="213" t="s">
        <v>289</v>
      </c>
      <c r="N63" s="987" t="s">
        <v>563</v>
      </c>
    </row>
    <row r="64" spans="2:15" x14ac:dyDescent="0.3">
      <c r="B64" s="1079"/>
      <c r="C64" s="1033"/>
      <c r="D64" s="1067"/>
      <c r="E64" s="1067"/>
      <c r="F64" s="1067"/>
      <c r="G64" s="1033"/>
      <c r="H64" s="229" t="s">
        <v>91</v>
      </c>
      <c r="I64" s="1085"/>
      <c r="J64" s="1063"/>
      <c r="K64" s="231" t="s">
        <v>378</v>
      </c>
      <c r="L64" s="231" t="s">
        <v>378</v>
      </c>
      <c r="M64" s="213" t="s">
        <v>289</v>
      </c>
      <c r="N64" s="1003"/>
    </row>
    <row r="65" spans="2:15" x14ac:dyDescent="0.3">
      <c r="B65" s="1080"/>
      <c r="C65" s="1034"/>
      <c r="D65" s="1068"/>
      <c r="E65" s="1068"/>
      <c r="F65" s="1068"/>
      <c r="G65" s="1034"/>
      <c r="H65" s="229" t="s">
        <v>286</v>
      </c>
      <c r="I65" s="1085"/>
      <c r="J65" s="1064"/>
      <c r="K65" s="232" t="s">
        <v>378</v>
      </c>
      <c r="L65" s="232" t="s">
        <v>378</v>
      </c>
      <c r="M65" s="232" t="s">
        <v>378</v>
      </c>
      <c r="N65" s="1004"/>
    </row>
    <row r="67" spans="2:15" x14ac:dyDescent="0.3">
      <c r="B67" s="924" t="s">
        <v>371</v>
      </c>
      <c r="C67" s="925"/>
      <c r="D67" s="925"/>
      <c r="E67" s="925"/>
      <c r="F67" s="925"/>
      <c r="G67" s="925"/>
      <c r="H67" s="925"/>
      <c r="I67" s="925"/>
      <c r="J67" s="925"/>
      <c r="K67" s="925"/>
      <c r="L67" s="925"/>
      <c r="M67" s="925"/>
      <c r="N67" s="925"/>
      <c r="O67" s="926"/>
    </row>
    <row r="68" spans="2:15" ht="14.4" customHeight="1" x14ac:dyDescent="0.3">
      <c r="B68" s="927" t="s">
        <v>639</v>
      </c>
      <c r="C68" s="1038" t="s">
        <v>162</v>
      </c>
      <c r="D68" s="1041" t="s">
        <v>270</v>
      </c>
      <c r="E68" s="936" t="s">
        <v>161</v>
      </c>
      <c r="F68" s="937"/>
      <c r="G68" s="937"/>
      <c r="H68" s="937"/>
      <c r="I68" s="937"/>
      <c r="J68" s="937"/>
      <c r="K68" s="938"/>
      <c r="L68" s="1044" t="s">
        <v>160</v>
      </c>
      <c r="M68" s="1045"/>
      <c r="N68" s="1046"/>
      <c r="O68" s="1047" t="s">
        <v>159</v>
      </c>
    </row>
    <row r="69" spans="2:15" ht="22.95" customHeight="1" x14ac:dyDescent="0.3">
      <c r="B69" s="1037"/>
      <c r="C69" s="1039"/>
      <c r="D69" s="1042"/>
      <c r="E69" s="1050" t="s">
        <v>306</v>
      </c>
      <c r="F69" s="1052" t="s">
        <v>486</v>
      </c>
      <c r="G69" s="1052" t="s">
        <v>487</v>
      </c>
      <c r="H69" s="1052" t="s">
        <v>312</v>
      </c>
      <c r="I69" s="1014" t="s">
        <v>158</v>
      </c>
      <c r="J69" s="1014" t="s">
        <v>75</v>
      </c>
      <c r="K69" s="1014" t="s">
        <v>157</v>
      </c>
      <c r="L69" s="1016" t="s">
        <v>156</v>
      </c>
      <c r="M69" s="1016" t="s">
        <v>155</v>
      </c>
      <c r="N69" s="1016" t="s">
        <v>154</v>
      </c>
      <c r="O69" s="1048"/>
    </row>
    <row r="70" spans="2:15" ht="22.95" customHeight="1" x14ac:dyDescent="0.3">
      <c r="B70" s="928"/>
      <c r="C70" s="1040"/>
      <c r="D70" s="1043"/>
      <c r="E70" s="1051"/>
      <c r="F70" s="1051"/>
      <c r="G70" s="1015"/>
      <c r="H70" s="1051"/>
      <c r="I70" s="1015"/>
      <c r="J70" s="1015"/>
      <c r="K70" s="1015"/>
      <c r="L70" s="1017"/>
      <c r="M70" s="1017"/>
      <c r="N70" s="1017"/>
      <c r="O70" s="1049"/>
    </row>
    <row r="71" spans="2:15" ht="25.5" customHeight="1" x14ac:dyDescent="0.3">
      <c r="B71" s="922" t="s">
        <v>642</v>
      </c>
      <c r="C71" s="1035" t="s">
        <v>153</v>
      </c>
      <c r="D71" s="1065" t="s">
        <v>344</v>
      </c>
      <c r="E71" s="244" t="s">
        <v>367</v>
      </c>
      <c r="F71" s="309" t="s">
        <v>277</v>
      </c>
      <c r="G71" s="310"/>
      <c r="H71" s="1035" t="s">
        <v>280</v>
      </c>
      <c r="I71" s="299" t="s">
        <v>285</v>
      </c>
      <c r="J71" s="229" t="s">
        <v>87</v>
      </c>
      <c r="K71" s="1036" t="s">
        <v>192</v>
      </c>
      <c r="L71" s="231" t="s">
        <v>378</v>
      </c>
      <c r="M71" s="213" t="s">
        <v>289</v>
      </c>
      <c r="N71" s="213" t="s">
        <v>289</v>
      </c>
      <c r="O71" s="1005" t="s">
        <v>563</v>
      </c>
    </row>
    <row r="72" spans="2:15" ht="25.5" customHeight="1" x14ac:dyDescent="0.3">
      <c r="B72" s="1079"/>
      <c r="C72" s="1003"/>
      <c r="D72" s="1091"/>
      <c r="E72" s="245" t="s">
        <v>345</v>
      </c>
      <c r="F72" s="311"/>
      <c r="G72" s="309" t="s">
        <v>277</v>
      </c>
      <c r="H72" s="1003"/>
      <c r="I72" s="230" t="s">
        <v>368</v>
      </c>
      <c r="J72" s="229" t="s">
        <v>87</v>
      </c>
      <c r="K72" s="1036"/>
      <c r="L72" s="231" t="s">
        <v>378</v>
      </c>
      <c r="M72" s="213" t="s">
        <v>289</v>
      </c>
      <c r="N72" s="213" t="s">
        <v>289</v>
      </c>
      <c r="O72" s="1008"/>
    </row>
    <row r="73" spans="2:15" ht="25.5" customHeight="1" x14ac:dyDescent="0.3">
      <c r="B73" s="1079"/>
      <c r="C73" s="1003"/>
      <c r="D73" s="1091"/>
      <c r="E73" s="244" t="s">
        <v>367</v>
      </c>
      <c r="F73" s="311"/>
      <c r="G73" s="309" t="s">
        <v>277</v>
      </c>
      <c r="H73" s="1003"/>
      <c r="I73" s="299" t="s">
        <v>91</v>
      </c>
      <c r="J73" s="229" t="s">
        <v>87</v>
      </c>
      <c r="K73" s="1036"/>
      <c r="L73" s="231" t="s">
        <v>378</v>
      </c>
      <c r="M73" s="231" t="s">
        <v>378</v>
      </c>
      <c r="N73" s="213" t="s">
        <v>289</v>
      </c>
      <c r="O73" s="1008"/>
    </row>
    <row r="74" spans="2:15" ht="25.5" customHeight="1" x14ac:dyDescent="0.3">
      <c r="B74" s="1080"/>
      <c r="C74" s="1004"/>
      <c r="D74" s="1092"/>
      <c r="E74" s="245" t="s">
        <v>345</v>
      </c>
      <c r="F74" s="309" t="s">
        <v>277</v>
      </c>
      <c r="G74" s="303"/>
      <c r="H74" s="1004"/>
      <c r="I74" s="175" t="s">
        <v>286</v>
      </c>
      <c r="J74" s="229" t="s">
        <v>87</v>
      </c>
      <c r="K74" s="1036"/>
      <c r="L74" s="232" t="s">
        <v>378</v>
      </c>
      <c r="M74" s="232" t="s">
        <v>378</v>
      </c>
      <c r="N74" s="232" t="s">
        <v>378</v>
      </c>
      <c r="O74" s="1009"/>
    </row>
    <row r="75" spans="2:15" x14ac:dyDescent="0.3">
      <c r="D75" s="145"/>
      <c r="F75" s="145"/>
    </row>
    <row r="76" spans="2:15" x14ac:dyDescent="0.3">
      <c r="B76" s="1010" t="s">
        <v>499</v>
      </c>
      <c r="C76" s="1011"/>
      <c r="D76" s="1011"/>
      <c r="E76" s="1011"/>
      <c r="F76" s="1011"/>
      <c r="G76" s="1011"/>
      <c r="H76" s="1011"/>
      <c r="I76" s="1011"/>
      <c r="J76" s="1011"/>
      <c r="K76" s="1011"/>
      <c r="L76" s="1011"/>
      <c r="M76" s="1011"/>
      <c r="N76" s="1011"/>
      <c r="O76" s="1012"/>
    </row>
    <row r="77" spans="2:15" x14ac:dyDescent="0.3">
      <c r="B77" s="927" t="s">
        <v>639</v>
      </c>
      <c r="C77" s="1038" t="s">
        <v>162</v>
      </c>
      <c r="D77" s="1041" t="s">
        <v>270</v>
      </c>
      <c r="E77" s="235" t="s">
        <v>161</v>
      </c>
      <c r="F77" s="236"/>
      <c r="G77" s="236"/>
      <c r="H77" s="236"/>
      <c r="I77" s="297"/>
      <c r="J77" s="236"/>
      <c r="K77" s="237"/>
      <c r="L77" s="1044" t="s">
        <v>160</v>
      </c>
      <c r="M77" s="1045"/>
      <c r="N77" s="1046"/>
      <c r="O77" s="1047" t="s">
        <v>159</v>
      </c>
    </row>
    <row r="78" spans="2:15" ht="13.2" customHeight="1" x14ac:dyDescent="0.3">
      <c r="B78" s="1037"/>
      <c r="C78" s="1039"/>
      <c r="D78" s="1042"/>
      <c r="E78" s="1050" t="s">
        <v>306</v>
      </c>
      <c r="F78" s="1052" t="s">
        <v>449</v>
      </c>
      <c r="G78" s="1052" t="s">
        <v>345</v>
      </c>
      <c r="H78" s="1052" t="s">
        <v>312</v>
      </c>
      <c r="I78" s="1014" t="s">
        <v>158</v>
      </c>
      <c r="J78" s="1014" t="s">
        <v>75</v>
      </c>
      <c r="K78" s="1014" t="s">
        <v>157</v>
      </c>
      <c r="L78" s="1016" t="s">
        <v>156</v>
      </c>
      <c r="M78" s="1016" t="s">
        <v>155</v>
      </c>
      <c r="N78" s="1016" t="s">
        <v>154</v>
      </c>
      <c r="O78" s="1048"/>
    </row>
    <row r="79" spans="2:15" x14ac:dyDescent="0.3">
      <c r="B79" s="928"/>
      <c r="C79" s="1040"/>
      <c r="D79" s="1043"/>
      <c r="E79" s="1051"/>
      <c r="F79" s="1051"/>
      <c r="G79" s="1015"/>
      <c r="H79" s="1051"/>
      <c r="I79" s="1015"/>
      <c r="J79" s="1015"/>
      <c r="K79" s="1015"/>
      <c r="L79" s="1017"/>
      <c r="M79" s="1017"/>
      <c r="N79" s="1017"/>
      <c r="O79" s="1049"/>
    </row>
    <row r="80" spans="2:15" x14ac:dyDescent="0.3">
      <c r="B80" s="922" t="s">
        <v>642</v>
      </c>
      <c r="C80" s="1035" t="s">
        <v>153</v>
      </c>
      <c r="D80" s="1065" t="s">
        <v>444</v>
      </c>
      <c r="E80" s="1065" t="s">
        <v>450</v>
      </c>
      <c r="F80" s="309" t="s">
        <v>277</v>
      </c>
      <c r="G80" s="310"/>
      <c r="H80" s="1035" t="s">
        <v>280</v>
      </c>
      <c r="I80" s="306" t="s">
        <v>150</v>
      </c>
      <c r="J80" s="299" t="s">
        <v>87</v>
      </c>
      <c r="K80" s="1094" t="s">
        <v>192</v>
      </c>
      <c r="L80" s="305" t="s">
        <v>378</v>
      </c>
      <c r="M80" s="300" t="s">
        <v>289</v>
      </c>
      <c r="N80" s="300" t="s">
        <v>289</v>
      </c>
      <c r="O80" s="1005" t="s">
        <v>563</v>
      </c>
    </row>
    <row r="81" spans="2:19" x14ac:dyDescent="0.3">
      <c r="B81" s="1069"/>
      <c r="C81" s="1003"/>
      <c r="D81" s="1060"/>
      <c r="E81" s="1061"/>
      <c r="F81" s="311"/>
      <c r="G81" s="309" t="s">
        <v>277</v>
      </c>
      <c r="H81" s="1003"/>
      <c r="I81" s="306" t="s">
        <v>150</v>
      </c>
      <c r="J81" s="299" t="s">
        <v>87</v>
      </c>
      <c r="K81" s="1079"/>
      <c r="L81" s="305" t="s">
        <v>378</v>
      </c>
      <c r="M81" s="300" t="s">
        <v>289</v>
      </c>
      <c r="N81" s="300" t="s">
        <v>289</v>
      </c>
      <c r="O81" s="1008"/>
    </row>
    <row r="82" spans="2:19" x14ac:dyDescent="0.3">
      <c r="B82" s="1069"/>
      <c r="C82" s="1003"/>
      <c r="D82" s="1060"/>
      <c r="E82" s="1065" t="s">
        <v>451</v>
      </c>
      <c r="F82" s="309" t="s">
        <v>277</v>
      </c>
      <c r="G82" s="310"/>
      <c r="H82" s="1003"/>
      <c r="I82" s="306" t="s">
        <v>150</v>
      </c>
      <c r="J82" s="299" t="s">
        <v>87</v>
      </c>
      <c r="K82" s="1079"/>
      <c r="L82" s="305" t="s">
        <v>378</v>
      </c>
      <c r="M82" s="300" t="s">
        <v>289</v>
      </c>
      <c r="N82" s="300" t="s">
        <v>289</v>
      </c>
      <c r="O82" s="1008"/>
    </row>
    <row r="83" spans="2:19" x14ac:dyDescent="0.3">
      <c r="B83" s="1069"/>
      <c r="C83" s="1003"/>
      <c r="D83" s="1060"/>
      <c r="E83" s="1061"/>
      <c r="F83" s="311"/>
      <c r="G83" s="309" t="s">
        <v>277</v>
      </c>
      <c r="H83" s="1003"/>
      <c r="I83" s="201" t="s">
        <v>315</v>
      </c>
      <c r="J83" s="299" t="s">
        <v>87</v>
      </c>
      <c r="K83" s="1079"/>
      <c r="L83" s="305" t="s">
        <v>378</v>
      </c>
      <c r="M83" s="300" t="s">
        <v>289</v>
      </c>
      <c r="N83" s="300" t="s">
        <v>289</v>
      </c>
      <c r="O83" s="1008"/>
    </row>
    <row r="84" spans="2:19" x14ac:dyDescent="0.3">
      <c r="B84" s="1069"/>
      <c r="C84" s="1003"/>
      <c r="D84" s="1060"/>
      <c r="E84" s="1093" t="s">
        <v>452</v>
      </c>
      <c r="F84" s="309" t="s">
        <v>277</v>
      </c>
      <c r="G84" s="310"/>
      <c r="H84" s="1003"/>
      <c r="I84" s="230" t="s">
        <v>368</v>
      </c>
      <c r="J84" s="299" t="s">
        <v>87</v>
      </c>
      <c r="K84" s="1079"/>
      <c r="L84" s="305" t="s">
        <v>378</v>
      </c>
      <c r="M84" s="300" t="s">
        <v>289</v>
      </c>
      <c r="N84" s="300" t="s">
        <v>289</v>
      </c>
      <c r="O84" s="1008"/>
    </row>
    <row r="85" spans="2:19" x14ac:dyDescent="0.3">
      <c r="B85" s="1069"/>
      <c r="C85" s="1003"/>
      <c r="D85" s="1060"/>
      <c r="E85" s="1093"/>
      <c r="F85" s="311"/>
      <c r="G85" s="309" t="s">
        <v>277</v>
      </c>
      <c r="H85" s="1003"/>
      <c r="I85" s="299" t="s">
        <v>91</v>
      </c>
      <c r="J85" s="299" t="s">
        <v>87</v>
      </c>
      <c r="K85" s="1079"/>
      <c r="L85" s="231" t="s">
        <v>378</v>
      </c>
      <c r="M85" s="231" t="s">
        <v>378</v>
      </c>
      <c r="N85" s="300" t="s">
        <v>289</v>
      </c>
      <c r="O85" s="1008"/>
    </row>
    <row r="86" spans="2:19" x14ac:dyDescent="0.3">
      <c r="B86" s="1069"/>
      <c r="C86" s="1003"/>
      <c r="D86" s="1060"/>
      <c r="E86" s="1093" t="s">
        <v>453</v>
      </c>
      <c r="F86" s="309" t="s">
        <v>277</v>
      </c>
      <c r="G86" s="310"/>
      <c r="H86" s="1003"/>
      <c r="I86" s="299" t="s">
        <v>91</v>
      </c>
      <c r="J86" s="299" t="s">
        <v>87</v>
      </c>
      <c r="K86" s="1079"/>
      <c r="L86" s="231" t="s">
        <v>378</v>
      </c>
      <c r="M86" s="231" t="s">
        <v>378</v>
      </c>
      <c r="N86" s="300" t="s">
        <v>289</v>
      </c>
      <c r="O86" s="1008"/>
    </row>
    <row r="87" spans="2:19" x14ac:dyDescent="0.3">
      <c r="B87" s="1069"/>
      <c r="C87" s="1003"/>
      <c r="D87" s="1060"/>
      <c r="E87" s="1093"/>
      <c r="F87" s="311"/>
      <c r="G87" s="309" t="s">
        <v>277</v>
      </c>
      <c r="H87" s="1003"/>
      <c r="I87" s="306" t="s">
        <v>152</v>
      </c>
      <c r="J87" s="299" t="s">
        <v>87</v>
      </c>
      <c r="K87" s="1079"/>
      <c r="L87" s="231" t="s">
        <v>378</v>
      </c>
      <c r="M87" s="231" t="s">
        <v>378</v>
      </c>
      <c r="N87" s="300" t="s">
        <v>289</v>
      </c>
      <c r="O87" s="1008"/>
    </row>
    <row r="88" spans="2:19" x14ac:dyDescent="0.3">
      <c r="B88" s="1069"/>
      <c r="C88" s="1003"/>
      <c r="D88" s="1060"/>
      <c r="E88" s="1093" t="s">
        <v>454</v>
      </c>
      <c r="F88" s="309" t="s">
        <v>277</v>
      </c>
      <c r="G88" s="310"/>
      <c r="H88" s="1003"/>
      <c r="I88" s="306" t="s">
        <v>151</v>
      </c>
      <c r="J88" s="299" t="s">
        <v>87</v>
      </c>
      <c r="K88" s="1079"/>
      <c r="L88" s="232" t="s">
        <v>378</v>
      </c>
      <c r="M88" s="232" t="s">
        <v>378</v>
      </c>
      <c r="N88" s="232" t="s">
        <v>378</v>
      </c>
      <c r="O88" s="1008"/>
    </row>
    <row r="89" spans="2:19" x14ac:dyDescent="0.3">
      <c r="B89" s="1070"/>
      <c r="C89" s="1004"/>
      <c r="D89" s="1061"/>
      <c r="E89" s="1093"/>
      <c r="F89" s="311"/>
      <c r="G89" s="309" t="s">
        <v>277</v>
      </c>
      <c r="H89" s="1004"/>
      <c r="I89" s="307" t="s">
        <v>316</v>
      </c>
      <c r="J89" s="299" t="s">
        <v>87</v>
      </c>
      <c r="K89" s="1080"/>
      <c r="L89" s="232" t="s">
        <v>378</v>
      </c>
      <c r="M89" s="232" t="s">
        <v>378</v>
      </c>
      <c r="N89" s="232" t="s">
        <v>378</v>
      </c>
      <c r="O89" s="1009"/>
    </row>
    <row r="92" spans="2:19" x14ac:dyDescent="0.3">
      <c r="B92" s="924" t="s">
        <v>500</v>
      </c>
      <c r="C92" s="925"/>
      <c r="D92" s="925"/>
      <c r="E92" s="925"/>
      <c r="F92" s="925"/>
      <c r="G92" s="925"/>
      <c r="H92" s="925"/>
      <c r="I92" s="925"/>
      <c r="J92" s="925"/>
      <c r="K92" s="925"/>
      <c r="L92" s="925"/>
      <c r="M92" s="925"/>
      <c r="N92" s="925"/>
      <c r="O92" s="925"/>
      <c r="P92" s="925"/>
      <c r="Q92" s="925"/>
      <c r="R92" s="925"/>
      <c r="S92" s="926"/>
    </row>
    <row r="93" spans="2:19" x14ac:dyDescent="0.3">
      <c r="B93" s="927" t="s">
        <v>639</v>
      </c>
      <c r="C93" s="1038" t="s">
        <v>162</v>
      </c>
      <c r="D93" s="1041" t="s">
        <v>270</v>
      </c>
      <c r="E93" s="907" t="s">
        <v>161</v>
      </c>
      <c r="F93" s="908"/>
      <c r="G93" s="908"/>
      <c r="H93" s="908"/>
      <c r="I93" s="908"/>
      <c r="J93" s="908"/>
      <c r="K93" s="908"/>
      <c r="L93" s="908"/>
      <c r="M93" s="908"/>
      <c r="N93" s="908"/>
      <c r="O93" s="909"/>
      <c r="P93" s="1044" t="s">
        <v>160</v>
      </c>
      <c r="Q93" s="1045"/>
      <c r="R93" s="1046"/>
      <c r="S93" s="1047" t="s">
        <v>159</v>
      </c>
    </row>
    <row r="94" spans="2:19" x14ac:dyDescent="0.3">
      <c r="B94" s="1037"/>
      <c r="C94" s="1039"/>
      <c r="D94" s="1042"/>
      <c r="E94" s="1052" t="s">
        <v>276</v>
      </c>
      <c r="F94" s="1014" t="s">
        <v>305</v>
      </c>
      <c r="G94" s="1050" t="s">
        <v>306</v>
      </c>
      <c r="H94" s="907" t="s">
        <v>549</v>
      </c>
      <c r="I94" s="908"/>
      <c r="J94" s="908"/>
      <c r="K94" s="909"/>
      <c r="L94" s="1052" t="s">
        <v>312</v>
      </c>
      <c r="M94" s="1014" t="s">
        <v>158</v>
      </c>
      <c r="N94" s="1014" t="s">
        <v>75</v>
      </c>
      <c r="O94" s="1014" t="s">
        <v>157</v>
      </c>
      <c r="P94" s="1016" t="s">
        <v>156</v>
      </c>
      <c r="Q94" s="1016" t="s">
        <v>155</v>
      </c>
      <c r="R94" s="1016" t="s">
        <v>154</v>
      </c>
      <c r="S94" s="1048"/>
    </row>
    <row r="95" spans="2:19" x14ac:dyDescent="0.3">
      <c r="B95" s="928"/>
      <c r="C95" s="1040"/>
      <c r="D95" s="1043"/>
      <c r="E95" s="1051"/>
      <c r="F95" s="1015"/>
      <c r="G95" s="1051"/>
      <c r="H95" s="249" t="s">
        <v>307</v>
      </c>
      <c r="I95" s="249" t="s">
        <v>313</v>
      </c>
      <c r="J95" s="249" t="s">
        <v>309</v>
      </c>
      <c r="K95" s="249" t="s">
        <v>308</v>
      </c>
      <c r="L95" s="1051"/>
      <c r="M95" s="1015"/>
      <c r="N95" s="1015"/>
      <c r="O95" s="1015"/>
      <c r="P95" s="1017"/>
      <c r="Q95" s="1017"/>
      <c r="R95" s="1017"/>
      <c r="S95" s="1049"/>
    </row>
    <row r="96" spans="2:19" ht="26.4" x14ac:dyDescent="0.3">
      <c r="B96" s="922" t="s">
        <v>642</v>
      </c>
      <c r="C96" s="1032" t="s">
        <v>153</v>
      </c>
      <c r="D96" s="1066" t="s">
        <v>488</v>
      </c>
      <c r="E96" s="1066" t="s">
        <v>488</v>
      </c>
      <c r="F96" s="1066" t="s">
        <v>488</v>
      </c>
      <c r="G96" s="1066" t="s">
        <v>488</v>
      </c>
      <c r="H96" s="1027" t="s">
        <v>443</v>
      </c>
      <c r="I96" s="1087" t="s">
        <v>310</v>
      </c>
      <c r="J96" s="1027" t="s">
        <v>443</v>
      </c>
      <c r="K96" s="1081" t="s">
        <v>311</v>
      </c>
      <c r="L96" s="1035" t="s">
        <v>280</v>
      </c>
      <c r="M96" s="334" t="s">
        <v>531</v>
      </c>
      <c r="N96" s="1085" t="s">
        <v>87</v>
      </c>
      <c r="O96" s="1086" t="s">
        <v>192</v>
      </c>
      <c r="P96" s="248" t="s">
        <v>443</v>
      </c>
      <c r="Q96" s="244" t="s">
        <v>289</v>
      </c>
      <c r="R96" s="244" t="s">
        <v>289</v>
      </c>
      <c r="S96" s="1002" t="s">
        <v>564</v>
      </c>
    </row>
    <row r="97" spans="2:19" ht="26.4" x14ac:dyDescent="0.3">
      <c r="B97" s="1079"/>
      <c r="C97" s="1033"/>
      <c r="D97" s="1067"/>
      <c r="E97" s="1067"/>
      <c r="F97" s="1067"/>
      <c r="G97" s="1067"/>
      <c r="H97" s="1028"/>
      <c r="I97" s="1082"/>
      <c r="J97" s="1028"/>
      <c r="K97" s="1082"/>
      <c r="L97" s="1003"/>
      <c r="M97" s="334" t="s">
        <v>531</v>
      </c>
      <c r="N97" s="1085"/>
      <c r="O97" s="1063"/>
      <c r="P97" s="248" t="s">
        <v>443</v>
      </c>
      <c r="Q97" s="244" t="s">
        <v>289</v>
      </c>
      <c r="R97" s="244" t="s">
        <v>289</v>
      </c>
      <c r="S97" s="1003"/>
    </row>
    <row r="98" spans="2:19" ht="26.4" x14ac:dyDescent="0.3">
      <c r="B98" s="1080"/>
      <c r="C98" s="1034"/>
      <c r="D98" s="1068"/>
      <c r="E98" s="1068"/>
      <c r="F98" s="1068"/>
      <c r="G98" s="1068"/>
      <c r="H98" s="1029"/>
      <c r="I98" s="1083"/>
      <c r="J98" s="1029"/>
      <c r="K98" s="1083"/>
      <c r="L98" s="1004"/>
      <c r="M98" s="334" t="s">
        <v>531</v>
      </c>
      <c r="N98" s="1085"/>
      <c r="O98" s="1064"/>
      <c r="P98" s="248" t="s">
        <v>443</v>
      </c>
      <c r="Q98" s="244" t="s">
        <v>289</v>
      </c>
      <c r="R98" s="244" t="s">
        <v>289</v>
      </c>
      <c r="S98" s="1004"/>
    </row>
    <row r="99" spans="2:19" x14ac:dyDescent="0.3">
      <c r="B99" s="215"/>
      <c r="C99" s="214"/>
      <c r="D99" s="215"/>
      <c r="E99" s="214"/>
      <c r="F99" s="216"/>
      <c r="G99" s="217"/>
      <c r="H99" s="218"/>
      <c r="I99" s="217"/>
      <c r="J99" s="214"/>
      <c r="K99" s="214"/>
      <c r="L99" s="214"/>
      <c r="M99" s="215"/>
      <c r="N99" s="219"/>
      <c r="O99" s="215"/>
      <c r="P99" s="215"/>
      <c r="Q99" s="214"/>
      <c r="R99" s="220"/>
      <c r="S99" s="220"/>
    </row>
    <row r="100" spans="2:19" x14ac:dyDescent="0.3">
      <c r="B100" s="221"/>
      <c r="C100" s="220"/>
      <c r="D100" s="221"/>
      <c r="E100" s="220"/>
      <c r="F100" s="221"/>
      <c r="G100" s="220"/>
      <c r="H100" s="220"/>
      <c r="J100" s="220"/>
      <c r="K100" s="220"/>
      <c r="L100" s="220"/>
      <c r="M100" s="220"/>
      <c r="N100" s="220"/>
      <c r="O100" s="220"/>
      <c r="P100" s="220"/>
      <c r="Q100" s="220"/>
      <c r="R100" s="220"/>
      <c r="S100" s="220"/>
    </row>
    <row r="101" spans="2:19" x14ac:dyDescent="0.3">
      <c r="B101" s="924" t="s">
        <v>501</v>
      </c>
      <c r="C101" s="925"/>
      <c r="D101" s="925"/>
      <c r="E101" s="925"/>
      <c r="F101" s="925"/>
      <c r="G101" s="925"/>
      <c r="H101" s="925"/>
      <c r="I101" s="925"/>
      <c r="J101" s="925"/>
      <c r="K101" s="925"/>
      <c r="L101" s="925"/>
      <c r="M101" s="925"/>
      <c r="N101" s="925"/>
      <c r="O101" s="925"/>
      <c r="P101" s="925"/>
      <c r="Q101" s="925"/>
      <c r="R101" s="925"/>
      <c r="S101" s="926"/>
    </row>
    <row r="102" spans="2:19" x14ac:dyDescent="0.3">
      <c r="B102" s="927" t="s">
        <v>639</v>
      </c>
      <c r="C102" s="1038" t="s">
        <v>162</v>
      </c>
      <c r="D102" s="1041" t="s">
        <v>270</v>
      </c>
      <c r="E102" s="297"/>
      <c r="F102" s="296" t="s">
        <v>161</v>
      </c>
      <c r="G102" s="297"/>
      <c r="H102" s="297"/>
      <c r="I102" s="297"/>
      <c r="J102" s="297"/>
      <c r="K102" s="297"/>
      <c r="L102" s="297"/>
      <c r="M102" s="297"/>
      <c r="N102" s="297"/>
      <c r="O102" s="298"/>
      <c r="P102" s="1044" t="s">
        <v>160</v>
      </c>
      <c r="Q102" s="1045"/>
      <c r="R102" s="1046"/>
      <c r="S102" s="1047" t="s">
        <v>159</v>
      </c>
    </row>
    <row r="103" spans="2:19" x14ac:dyDescent="0.3">
      <c r="B103" s="1037"/>
      <c r="C103" s="1039"/>
      <c r="D103" s="1042"/>
      <c r="E103" s="1050" t="s">
        <v>306</v>
      </c>
      <c r="F103" s="1052" t="s">
        <v>342</v>
      </c>
      <c r="G103" s="1052" t="s">
        <v>343</v>
      </c>
      <c r="H103" s="907" t="s">
        <v>549</v>
      </c>
      <c r="I103" s="908"/>
      <c r="J103" s="908"/>
      <c r="K103" s="909"/>
      <c r="L103" s="1052" t="s">
        <v>312</v>
      </c>
      <c r="M103" s="1014" t="s">
        <v>158</v>
      </c>
      <c r="N103" s="1014" t="s">
        <v>75</v>
      </c>
      <c r="O103" s="1014" t="s">
        <v>157</v>
      </c>
      <c r="P103" s="1016" t="s">
        <v>156</v>
      </c>
      <c r="Q103" s="1016" t="s">
        <v>155</v>
      </c>
      <c r="R103" s="1016" t="s">
        <v>154</v>
      </c>
      <c r="S103" s="1048"/>
    </row>
    <row r="104" spans="2:19" x14ac:dyDescent="0.3">
      <c r="B104" s="928"/>
      <c r="C104" s="1040"/>
      <c r="D104" s="1043"/>
      <c r="E104" s="1051"/>
      <c r="F104" s="1051"/>
      <c r="G104" s="1015"/>
      <c r="H104" s="249" t="s">
        <v>307</v>
      </c>
      <c r="I104" s="249" t="s">
        <v>313</v>
      </c>
      <c r="J104" s="249" t="s">
        <v>309</v>
      </c>
      <c r="K104" s="249" t="s">
        <v>308</v>
      </c>
      <c r="L104" s="1051"/>
      <c r="M104" s="1015"/>
      <c r="N104" s="1015"/>
      <c r="O104" s="1015"/>
      <c r="P104" s="1017"/>
      <c r="Q104" s="1017"/>
      <c r="R104" s="1017"/>
      <c r="S104" s="1049"/>
    </row>
    <row r="105" spans="2:19" ht="27" customHeight="1" x14ac:dyDescent="0.3">
      <c r="B105" s="922" t="s">
        <v>642</v>
      </c>
      <c r="C105" s="1076" t="s">
        <v>153</v>
      </c>
      <c r="D105" s="1065" t="s">
        <v>344</v>
      </c>
      <c r="E105" s="1021" t="s">
        <v>367</v>
      </c>
      <c r="F105" s="1024" t="s">
        <v>277</v>
      </c>
      <c r="G105" s="1076"/>
      <c r="H105" s="1027" t="s">
        <v>443</v>
      </c>
      <c r="I105" s="1030" t="s">
        <v>310</v>
      </c>
      <c r="J105" s="1027" t="s">
        <v>443</v>
      </c>
      <c r="K105" s="1030" t="s">
        <v>311</v>
      </c>
      <c r="L105" s="1018" t="s">
        <v>280</v>
      </c>
      <c r="M105" s="334" t="s">
        <v>531</v>
      </c>
      <c r="N105" s="1018" t="s">
        <v>87</v>
      </c>
      <c r="O105" s="1021" t="s">
        <v>192</v>
      </c>
      <c r="P105" s="308" t="s">
        <v>443</v>
      </c>
      <c r="Q105" s="302" t="s">
        <v>289</v>
      </c>
      <c r="R105" s="302" t="s">
        <v>289</v>
      </c>
      <c r="S105" s="1005" t="s">
        <v>566</v>
      </c>
    </row>
    <row r="106" spans="2:19" ht="27" customHeight="1" x14ac:dyDescent="0.3">
      <c r="B106" s="1060"/>
      <c r="C106" s="1077"/>
      <c r="D106" s="1060"/>
      <c r="E106" s="1022"/>
      <c r="F106" s="1025"/>
      <c r="G106" s="1077"/>
      <c r="H106" s="1028"/>
      <c r="I106" s="1030"/>
      <c r="J106" s="1028"/>
      <c r="K106" s="1030"/>
      <c r="L106" s="1019"/>
      <c r="M106" s="334" t="s">
        <v>531</v>
      </c>
      <c r="N106" s="1019"/>
      <c r="O106" s="1022"/>
      <c r="P106" s="338" t="s">
        <v>443</v>
      </c>
      <c r="Q106" s="302" t="s">
        <v>289</v>
      </c>
      <c r="R106" s="302" t="s">
        <v>289</v>
      </c>
      <c r="S106" s="1006"/>
    </row>
    <row r="107" spans="2:19" ht="27" customHeight="1" x14ac:dyDescent="0.3">
      <c r="B107" s="1060"/>
      <c r="C107" s="1077"/>
      <c r="D107" s="1060"/>
      <c r="E107" s="1023"/>
      <c r="F107" s="1026"/>
      <c r="G107" s="1078"/>
      <c r="H107" s="1029"/>
      <c r="I107" s="1030"/>
      <c r="J107" s="1029"/>
      <c r="K107" s="1030"/>
      <c r="L107" s="1020"/>
      <c r="M107" s="334" t="s">
        <v>531</v>
      </c>
      <c r="N107" s="1020"/>
      <c r="O107" s="1023"/>
      <c r="P107" s="338" t="s">
        <v>443</v>
      </c>
      <c r="Q107" s="302" t="s">
        <v>289</v>
      </c>
      <c r="R107" s="302" t="s">
        <v>289</v>
      </c>
      <c r="S107" s="1006"/>
    </row>
    <row r="108" spans="2:19" ht="27" customHeight="1" x14ac:dyDescent="0.3">
      <c r="B108" s="1060"/>
      <c r="C108" s="1077"/>
      <c r="D108" s="1060"/>
      <c r="E108" s="1021" t="s">
        <v>367</v>
      </c>
      <c r="F108" s="1084"/>
      <c r="G108" s="1024" t="s">
        <v>277</v>
      </c>
      <c r="H108" s="1027" t="s">
        <v>443</v>
      </c>
      <c r="I108" s="1030" t="s">
        <v>310</v>
      </c>
      <c r="J108" s="1027" t="s">
        <v>443</v>
      </c>
      <c r="K108" s="1030" t="s">
        <v>311</v>
      </c>
      <c r="L108" s="1018" t="s">
        <v>280</v>
      </c>
      <c r="M108" s="334" t="s">
        <v>531</v>
      </c>
      <c r="N108" s="1018" t="s">
        <v>87</v>
      </c>
      <c r="O108" s="1021" t="s">
        <v>192</v>
      </c>
      <c r="P108" s="338" t="s">
        <v>443</v>
      </c>
      <c r="Q108" s="302" t="s">
        <v>289</v>
      </c>
      <c r="R108" s="302" t="s">
        <v>289</v>
      </c>
      <c r="S108" s="1006"/>
    </row>
    <row r="109" spans="2:19" ht="27" customHeight="1" x14ac:dyDescent="0.3">
      <c r="B109" s="1060"/>
      <c r="C109" s="1077"/>
      <c r="D109" s="1060"/>
      <c r="E109" s="1022"/>
      <c r="F109" s="1006"/>
      <c r="G109" s="1025"/>
      <c r="H109" s="1028"/>
      <c r="I109" s="1030"/>
      <c r="J109" s="1028"/>
      <c r="K109" s="1030"/>
      <c r="L109" s="1019"/>
      <c r="M109" s="334" t="s">
        <v>531</v>
      </c>
      <c r="N109" s="1019"/>
      <c r="O109" s="1022"/>
      <c r="P109" s="338" t="s">
        <v>443</v>
      </c>
      <c r="Q109" s="302" t="s">
        <v>289</v>
      </c>
      <c r="R109" s="302" t="s">
        <v>289</v>
      </c>
      <c r="S109" s="1006"/>
    </row>
    <row r="110" spans="2:19" ht="27" customHeight="1" x14ac:dyDescent="0.3">
      <c r="B110" s="1061"/>
      <c r="C110" s="1078"/>
      <c r="D110" s="1061"/>
      <c r="E110" s="1023"/>
      <c r="F110" s="1007"/>
      <c r="G110" s="1026"/>
      <c r="H110" s="1029"/>
      <c r="I110" s="1030"/>
      <c r="J110" s="1029"/>
      <c r="K110" s="1030"/>
      <c r="L110" s="1020"/>
      <c r="M110" s="334" t="s">
        <v>531</v>
      </c>
      <c r="N110" s="1020"/>
      <c r="O110" s="1023"/>
      <c r="P110" s="338" t="s">
        <v>443</v>
      </c>
      <c r="Q110" s="302" t="s">
        <v>289</v>
      </c>
      <c r="R110" s="302" t="s">
        <v>289</v>
      </c>
      <c r="S110" s="1007"/>
    </row>
    <row r="113" spans="2:22" x14ac:dyDescent="0.3">
      <c r="B113" s="924" t="s">
        <v>502</v>
      </c>
      <c r="C113" s="925"/>
      <c r="D113" s="925"/>
      <c r="E113" s="925"/>
      <c r="F113" s="925"/>
      <c r="G113" s="925"/>
      <c r="H113" s="925"/>
      <c r="I113" s="925"/>
      <c r="J113" s="925"/>
      <c r="K113" s="925"/>
      <c r="L113" s="925"/>
      <c r="M113" s="925"/>
      <c r="N113" s="925"/>
      <c r="O113" s="925"/>
      <c r="P113" s="925"/>
      <c r="Q113" s="925"/>
      <c r="R113" s="925"/>
      <c r="S113" s="925"/>
      <c r="T113" s="925"/>
      <c r="U113" s="925"/>
      <c r="V113" s="926"/>
    </row>
    <row r="114" spans="2:22" x14ac:dyDescent="0.3">
      <c r="B114" s="927" t="s">
        <v>639</v>
      </c>
      <c r="C114" s="1038" t="s">
        <v>162</v>
      </c>
      <c r="D114" s="1041" t="s">
        <v>270</v>
      </c>
      <c r="E114" s="246"/>
      <c r="F114" s="936" t="s">
        <v>161</v>
      </c>
      <c r="G114" s="937"/>
      <c r="H114" s="937"/>
      <c r="I114" s="937"/>
      <c r="J114" s="937"/>
      <c r="K114" s="246"/>
      <c r="L114" s="297"/>
      <c r="M114" s="246"/>
      <c r="N114" s="246"/>
      <c r="O114" s="246"/>
      <c r="P114" s="246"/>
      <c r="Q114" s="246"/>
      <c r="R114" s="247"/>
      <c r="S114" s="1044" t="s">
        <v>160</v>
      </c>
      <c r="T114" s="1045"/>
      <c r="U114" s="1046"/>
      <c r="V114" s="1047" t="s">
        <v>159</v>
      </c>
    </row>
    <row r="115" spans="2:22" ht="12.75" customHeight="1" x14ac:dyDescent="0.3">
      <c r="B115" s="1037"/>
      <c r="C115" s="1039"/>
      <c r="D115" s="1042"/>
      <c r="E115" s="1050" t="s">
        <v>306</v>
      </c>
      <c r="F115" s="1052" t="s">
        <v>445</v>
      </c>
      <c r="G115" s="1052" t="s">
        <v>446</v>
      </c>
      <c r="H115" s="1052" t="s">
        <v>455</v>
      </c>
      <c r="I115" s="1052" t="s">
        <v>447</v>
      </c>
      <c r="J115" s="1052" t="s">
        <v>448</v>
      </c>
      <c r="K115" s="907" t="s">
        <v>549</v>
      </c>
      <c r="L115" s="908"/>
      <c r="M115" s="908"/>
      <c r="N115" s="909"/>
      <c r="O115" s="1050" t="s">
        <v>312</v>
      </c>
      <c r="P115" s="1014" t="s">
        <v>158</v>
      </c>
      <c r="Q115" s="1014" t="s">
        <v>75</v>
      </c>
      <c r="R115" s="1014" t="s">
        <v>157</v>
      </c>
      <c r="S115" s="1016" t="s">
        <v>156</v>
      </c>
      <c r="T115" s="1016" t="s">
        <v>155</v>
      </c>
      <c r="U115" s="1016" t="s">
        <v>154</v>
      </c>
      <c r="V115" s="1048"/>
    </row>
    <row r="116" spans="2:22" x14ac:dyDescent="0.3">
      <c r="B116" s="928"/>
      <c r="C116" s="1040"/>
      <c r="D116" s="1043"/>
      <c r="E116" s="1051"/>
      <c r="F116" s="1051"/>
      <c r="G116" s="1015"/>
      <c r="H116" s="1015"/>
      <c r="I116" s="1015"/>
      <c r="J116" s="1015"/>
      <c r="K116" s="249" t="s">
        <v>307</v>
      </c>
      <c r="L116" s="249" t="s">
        <v>313</v>
      </c>
      <c r="M116" s="249" t="s">
        <v>309</v>
      </c>
      <c r="N116" s="249" t="s">
        <v>308</v>
      </c>
      <c r="O116" s="1051"/>
      <c r="P116" s="1015"/>
      <c r="Q116" s="1015"/>
      <c r="R116" s="1015"/>
      <c r="S116" s="1017"/>
      <c r="T116" s="1017"/>
      <c r="U116" s="1017"/>
      <c r="V116" s="1049"/>
    </row>
    <row r="117" spans="2:22" x14ac:dyDescent="0.3">
      <c r="B117" s="922" t="s">
        <v>642</v>
      </c>
      <c r="C117" s="1071" t="s">
        <v>153</v>
      </c>
      <c r="D117" s="1072" t="s">
        <v>456</v>
      </c>
      <c r="E117" s="1086" t="s">
        <v>367</v>
      </c>
      <c r="F117" s="1088" t="s">
        <v>277</v>
      </c>
      <c r="G117" s="1035"/>
      <c r="H117" s="1035"/>
      <c r="I117" s="1035"/>
      <c r="J117" s="1035"/>
      <c r="K117" s="1027" t="s">
        <v>443</v>
      </c>
      <c r="L117" s="1053" t="s">
        <v>310</v>
      </c>
      <c r="M117" s="1027" t="s">
        <v>443</v>
      </c>
      <c r="N117" s="1053" t="s">
        <v>311</v>
      </c>
      <c r="O117" s="1032" t="s">
        <v>280</v>
      </c>
      <c r="P117" s="334" t="s">
        <v>531</v>
      </c>
      <c r="Q117" s="1032" t="s">
        <v>87</v>
      </c>
      <c r="R117" s="1062" t="s">
        <v>192</v>
      </c>
      <c r="S117" s="248" t="s">
        <v>443</v>
      </c>
      <c r="T117" s="495" t="s">
        <v>289</v>
      </c>
      <c r="U117" s="244" t="s">
        <v>289</v>
      </c>
      <c r="V117" s="1005" t="s">
        <v>565</v>
      </c>
    </row>
    <row r="118" spans="2:22" x14ac:dyDescent="0.3">
      <c r="B118" s="1069"/>
      <c r="C118" s="1003"/>
      <c r="D118" s="1060"/>
      <c r="E118" s="1074"/>
      <c r="F118" s="1089"/>
      <c r="G118" s="1003"/>
      <c r="H118" s="1003"/>
      <c r="I118" s="1003"/>
      <c r="J118" s="1003"/>
      <c r="K118" s="1028"/>
      <c r="L118" s="1053"/>
      <c r="M118" s="1028"/>
      <c r="N118" s="1053"/>
      <c r="O118" s="1033"/>
      <c r="P118" s="334" t="s">
        <v>531</v>
      </c>
      <c r="Q118" s="1033"/>
      <c r="R118" s="1063"/>
      <c r="S118" s="248" t="s">
        <v>443</v>
      </c>
      <c r="T118" s="244" t="s">
        <v>289</v>
      </c>
      <c r="U118" s="244" t="s">
        <v>289</v>
      </c>
      <c r="V118" s="1008"/>
    </row>
    <row r="119" spans="2:22" x14ac:dyDescent="0.3">
      <c r="B119" s="1069"/>
      <c r="C119" s="1003"/>
      <c r="D119" s="1060"/>
      <c r="E119" s="1075"/>
      <c r="F119" s="1090"/>
      <c r="G119" s="1004"/>
      <c r="H119" s="1004"/>
      <c r="I119" s="1004"/>
      <c r="J119" s="1004"/>
      <c r="K119" s="1029"/>
      <c r="L119" s="1053"/>
      <c r="M119" s="1029"/>
      <c r="N119" s="1053"/>
      <c r="O119" s="1034"/>
      <c r="P119" s="334" t="s">
        <v>531</v>
      </c>
      <c r="Q119" s="1034"/>
      <c r="R119" s="1064"/>
      <c r="S119" s="248" t="s">
        <v>443</v>
      </c>
      <c r="T119" s="244" t="s">
        <v>289</v>
      </c>
      <c r="U119" s="244" t="s">
        <v>289</v>
      </c>
      <c r="V119" s="1008"/>
    </row>
    <row r="120" spans="2:22" x14ac:dyDescent="0.3">
      <c r="B120" s="1069"/>
      <c r="C120" s="1003"/>
      <c r="D120" s="1060"/>
      <c r="E120" s="1073" t="s">
        <v>367</v>
      </c>
      <c r="F120" s="1013"/>
      <c r="G120" s="1088" t="s">
        <v>277</v>
      </c>
      <c r="H120" s="1057"/>
      <c r="I120" s="1057"/>
      <c r="J120" s="1057"/>
      <c r="K120" s="1027" t="s">
        <v>443</v>
      </c>
      <c r="L120" s="1053" t="s">
        <v>310</v>
      </c>
      <c r="M120" s="1027" t="s">
        <v>443</v>
      </c>
      <c r="N120" s="1053" t="s">
        <v>311</v>
      </c>
      <c r="O120" s="1032" t="s">
        <v>280</v>
      </c>
      <c r="P120" s="334" t="s">
        <v>531</v>
      </c>
      <c r="Q120" s="1032" t="s">
        <v>87</v>
      </c>
      <c r="R120" s="1062" t="s">
        <v>192</v>
      </c>
      <c r="S120" s="248" t="s">
        <v>443</v>
      </c>
      <c r="T120" s="244" t="s">
        <v>289</v>
      </c>
      <c r="U120" s="244" t="s">
        <v>289</v>
      </c>
      <c r="V120" s="1008"/>
    </row>
    <row r="121" spans="2:22" x14ac:dyDescent="0.3">
      <c r="B121" s="1069"/>
      <c r="C121" s="1003"/>
      <c r="D121" s="1060"/>
      <c r="E121" s="1074"/>
      <c r="F121" s="1008"/>
      <c r="G121" s="1089"/>
      <c r="H121" s="1058"/>
      <c r="I121" s="1058"/>
      <c r="J121" s="1058"/>
      <c r="K121" s="1028"/>
      <c r="L121" s="1053"/>
      <c r="M121" s="1028"/>
      <c r="N121" s="1053"/>
      <c r="O121" s="1033"/>
      <c r="P121" s="334" t="s">
        <v>531</v>
      </c>
      <c r="Q121" s="1033"/>
      <c r="R121" s="1063"/>
      <c r="S121" s="248" t="s">
        <v>443</v>
      </c>
      <c r="T121" s="244" t="s">
        <v>289</v>
      </c>
      <c r="U121" s="244" t="s">
        <v>289</v>
      </c>
      <c r="V121" s="1008"/>
    </row>
    <row r="122" spans="2:22" x14ac:dyDescent="0.3">
      <c r="B122" s="1069"/>
      <c r="C122" s="1003"/>
      <c r="D122" s="1060"/>
      <c r="E122" s="1075"/>
      <c r="F122" s="1009"/>
      <c r="G122" s="1090"/>
      <c r="H122" s="1059"/>
      <c r="I122" s="1059"/>
      <c r="J122" s="1059"/>
      <c r="K122" s="1029"/>
      <c r="L122" s="1053"/>
      <c r="M122" s="1029"/>
      <c r="N122" s="1053"/>
      <c r="O122" s="1034"/>
      <c r="P122" s="334" t="s">
        <v>531</v>
      </c>
      <c r="Q122" s="1034"/>
      <c r="R122" s="1064"/>
      <c r="S122" s="248" t="s">
        <v>443</v>
      </c>
      <c r="T122" s="244" t="s">
        <v>289</v>
      </c>
      <c r="U122" s="244" t="s">
        <v>289</v>
      </c>
      <c r="V122" s="1008"/>
    </row>
    <row r="123" spans="2:22" x14ac:dyDescent="0.3">
      <c r="B123" s="1069"/>
      <c r="C123" s="1003"/>
      <c r="D123" s="1060"/>
      <c r="E123" s="1073" t="s">
        <v>367</v>
      </c>
      <c r="F123" s="1054"/>
      <c r="G123" s="1013"/>
      <c r="H123" s="1031" t="s">
        <v>277</v>
      </c>
      <c r="I123" s="1013"/>
      <c r="J123" s="1013"/>
      <c r="K123" s="1027" t="s">
        <v>443</v>
      </c>
      <c r="L123" s="1053" t="s">
        <v>310</v>
      </c>
      <c r="M123" s="1027" t="s">
        <v>443</v>
      </c>
      <c r="N123" s="1053" t="s">
        <v>311</v>
      </c>
      <c r="O123" s="1032" t="s">
        <v>280</v>
      </c>
      <c r="P123" s="334" t="s">
        <v>531</v>
      </c>
      <c r="Q123" s="1032" t="s">
        <v>87</v>
      </c>
      <c r="R123" s="1062" t="s">
        <v>192</v>
      </c>
      <c r="S123" s="248" t="s">
        <v>443</v>
      </c>
      <c r="T123" s="244" t="s">
        <v>289</v>
      </c>
      <c r="U123" s="244" t="s">
        <v>289</v>
      </c>
      <c r="V123" s="1008"/>
    </row>
    <row r="124" spans="2:22" x14ac:dyDescent="0.3">
      <c r="B124" s="1069"/>
      <c r="C124" s="1003"/>
      <c r="D124" s="1060"/>
      <c r="E124" s="1074"/>
      <c r="F124" s="1055"/>
      <c r="G124" s="1008"/>
      <c r="H124" s="1031"/>
      <c r="I124" s="1008"/>
      <c r="J124" s="1008"/>
      <c r="K124" s="1028"/>
      <c r="L124" s="1053"/>
      <c r="M124" s="1028"/>
      <c r="N124" s="1053"/>
      <c r="O124" s="1033"/>
      <c r="P124" s="334" t="s">
        <v>531</v>
      </c>
      <c r="Q124" s="1033"/>
      <c r="R124" s="1063"/>
      <c r="S124" s="248" t="s">
        <v>443</v>
      </c>
      <c r="T124" s="244" t="s">
        <v>289</v>
      </c>
      <c r="U124" s="244" t="s">
        <v>289</v>
      </c>
      <c r="V124" s="1008"/>
    </row>
    <row r="125" spans="2:22" x14ac:dyDescent="0.3">
      <c r="B125" s="1069"/>
      <c r="C125" s="1003"/>
      <c r="D125" s="1060"/>
      <c r="E125" s="1075"/>
      <c r="F125" s="1056"/>
      <c r="G125" s="1009"/>
      <c r="H125" s="1031"/>
      <c r="I125" s="1009"/>
      <c r="J125" s="1009"/>
      <c r="K125" s="1029"/>
      <c r="L125" s="1053"/>
      <c r="M125" s="1029"/>
      <c r="N125" s="1053"/>
      <c r="O125" s="1034"/>
      <c r="P125" s="334" t="s">
        <v>531</v>
      </c>
      <c r="Q125" s="1034"/>
      <c r="R125" s="1064"/>
      <c r="S125" s="248" t="s">
        <v>443</v>
      </c>
      <c r="T125" s="244" t="s">
        <v>289</v>
      </c>
      <c r="U125" s="244" t="s">
        <v>289</v>
      </c>
      <c r="V125" s="1008"/>
    </row>
    <row r="126" spans="2:22" x14ac:dyDescent="0.3">
      <c r="B126" s="1069"/>
      <c r="C126" s="1003"/>
      <c r="D126" s="1060"/>
      <c r="E126" s="1073" t="s">
        <v>367</v>
      </c>
      <c r="F126" s="1054"/>
      <c r="G126" s="1013"/>
      <c r="H126" s="1013"/>
      <c r="I126" s="1031" t="s">
        <v>277</v>
      </c>
      <c r="J126" s="1013"/>
      <c r="K126" s="1027" t="s">
        <v>443</v>
      </c>
      <c r="L126" s="1053" t="s">
        <v>310</v>
      </c>
      <c r="M126" s="1027" t="s">
        <v>443</v>
      </c>
      <c r="N126" s="1053" t="s">
        <v>311</v>
      </c>
      <c r="O126" s="1032" t="s">
        <v>280</v>
      </c>
      <c r="P126" s="334" t="s">
        <v>531</v>
      </c>
      <c r="Q126" s="1032" t="s">
        <v>87</v>
      </c>
      <c r="R126" s="1062" t="s">
        <v>192</v>
      </c>
      <c r="S126" s="248" t="s">
        <v>443</v>
      </c>
      <c r="T126" s="244" t="s">
        <v>289</v>
      </c>
      <c r="U126" s="244" t="s">
        <v>289</v>
      </c>
      <c r="V126" s="1008"/>
    </row>
    <row r="127" spans="2:22" x14ac:dyDescent="0.3">
      <c r="B127" s="1069"/>
      <c r="C127" s="1003"/>
      <c r="D127" s="1060"/>
      <c r="E127" s="1074"/>
      <c r="F127" s="1055"/>
      <c r="G127" s="1008"/>
      <c r="H127" s="1008"/>
      <c r="I127" s="1031"/>
      <c r="J127" s="1008"/>
      <c r="K127" s="1028"/>
      <c r="L127" s="1053"/>
      <c r="M127" s="1028"/>
      <c r="N127" s="1053"/>
      <c r="O127" s="1033"/>
      <c r="P127" s="334" t="s">
        <v>531</v>
      </c>
      <c r="Q127" s="1033"/>
      <c r="R127" s="1063"/>
      <c r="S127" s="248" t="s">
        <v>443</v>
      </c>
      <c r="T127" s="244" t="s">
        <v>289</v>
      </c>
      <c r="U127" s="244" t="s">
        <v>289</v>
      </c>
      <c r="V127" s="1008"/>
    </row>
    <row r="128" spans="2:22" x14ac:dyDescent="0.3">
      <c r="B128" s="1069"/>
      <c r="C128" s="1003"/>
      <c r="D128" s="1060"/>
      <c r="E128" s="1075"/>
      <c r="F128" s="1056"/>
      <c r="G128" s="1009"/>
      <c r="H128" s="1009"/>
      <c r="I128" s="1031"/>
      <c r="J128" s="1009"/>
      <c r="K128" s="1029"/>
      <c r="L128" s="1053"/>
      <c r="M128" s="1029"/>
      <c r="N128" s="1053"/>
      <c r="O128" s="1034"/>
      <c r="P128" s="334" t="s">
        <v>531</v>
      </c>
      <c r="Q128" s="1034"/>
      <c r="R128" s="1064"/>
      <c r="S128" s="248" t="s">
        <v>443</v>
      </c>
      <c r="T128" s="244" t="s">
        <v>289</v>
      </c>
      <c r="U128" s="244" t="s">
        <v>289</v>
      </c>
      <c r="V128" s="1008"/>
    </row>
    <row r="129" spans="2:22" ht="15" customHeight="1" x14ac:dyDescent="0.3">
      <c r="B129" s="1069"/>
      <c r="C129" s="1003"/>
      <c r="D129" s="1060"/>
      <c r="E129" s="1073" t="s">
        <v>367</v>
      </c>
      <c r="F129" s="1054"/>
      <c r="G129" s="1013"/>
      <c r="H129" s="1013"/>
      <c r="I129" s="1013"/>
      <c r="J129" s="1031" t="s">
        <v>277</v>
      </c>
      <c r="K129" s="1027" t="s">
        <v>443</v>
      </c>
      <c r="L129" s="1053" t="s">
        <v>310</v>
      </c>
      <c r="M129" s="1027" t="s">
        <v>443</v>
      </c>
      <c r="N129" s="1053" t="s">
        <v>311</v>
      </c>
      <c r="O129" s="1032" t="s">
        <v>280</v>
      </c>
      <c r="P129" s="334" t="s">
        <v>531</v>
      </c>
      <c r="Q129" s="1032" t="s">
        <v>87</v>
      </c>
      <c r="R129" s="1062" t="s">
        <v>192</v>
      </c>
      <c r="S129" s="248" t="s">
        <v>443</v>
      </c>
      <c r="T129" s="244" t="s">
        <v>289</v>
      </c>
      <c r="U129" s="244" t="s">
        <v>289</v>
      </c>
      <c r="V129" s="1008"/>
    </row>
    <row r="130" spans="2:22" x14ac:dyDescent="0.3">
      <c r="B130" s="1069"/>
      <c r="C130" s="1003"/>
      <c r="D130" s="1060"/>
      <c r="E130" s="1074"/>
      <c r="F130" s="1055"/>
      <c r="G130" s="1008"/>
      <c r="H130" s="1008"/>
      <c r="I130" s="1008"/>
      <c r="J130" s="1031"/>
      <c r="K130" s="1028"/>
      <c r="L130" s="1053"/>
      <c r="M130" s="1028"/>
      <c r="N130" s="1053"/>
      <c r="O130" s="1033"/>
      <c r="P130" s="334" t="s">
        <v>531</v>
      </c>
      <c r="Q130" s="1033"/>
      <c r="R130" s="1063"/>
      <c r="S130" s="248" t="s">
        <v>443</v>
      </c>
      <c r="T130" s="244" t="s">
        <v>289</v>
      </c>
      <c r="U130" s="244" t="s">
        <v>289</v>
      </c>
      <c r="V130" s="1008"/>
    </row>
    <row r="131" spans="2:22" x14ac:dyDescent="0.3">
      <c r="B131" s="1070"/>
      <c r="C131" s="1004"/>
      <c r="D131" s="1061"/>
      <c r="E131" s="1075"/>
      <c r="F131" s="1056"/>
      <c r="G131" s="1009"/>
      <c r="H131" s="1009"/>
      <c r="I131" s="1009"/>
      <c r="J131" s="1031"/>
      <c r="K131" s="1029"/>
      <c r="L131" s="1053"/>
      <c r="M131" s="1029"/>
      <c r="N131" s="1053"/>
      <c r="O131" s="1034"/>
      <c r="P131" s="334" t="s">
        <v>531</v>
      </c>
      <c r="Q131" s="1034"/>
      <c r="R131" s="1064"/>
      <c r="S131" s="248" t="s">
        <v>443</v>
      </c>
      <c r="T131" s="244" t="s">
        <v>289</v>
      </c>
      <c r="U131" s="244" t="s">
        <v>289</v>
      </c>
      <c r="V131" s="1009"/>
    </row>
    <row r="134" spans="2:22" x14ac:dyDescent="0.3">
      <c r="B134" s="1099" t="s">
        <v>893</v>
      </c>
      <c r="C134" s="1099"/>
      <c r="D134" s="1099"/>
      <c r="E134" s="1099"/>
      <c r="F134" s="1099"/>
      <c r="G134" s="1099"/>
      <c r="H134" s="1099"/>
      <c r="I134" s="1099"/>
      <c r="J134" s="1099"/>
      <c r="K134" s="1099"/>
      <c r="L134" s="1099"/>
      <c r="M134" s="1099"/>
      <c r="N134" s="1099"/>
      <c r="O134" s="1099"/>
      <c r="P134" s="1099"/>
      <c r="Q134" s="303"/>
    </row>
    <row r="135" spans="2:22" x14ac:dyDescent="0.3">
      <c r="B135" s="1100" t="s">
        <v>639</v>
      </c>
      <c r="C135" s="1101" t="s">
        <v>162</v>
      </c>
      <c r="D135" s="1102" t="s">
        <v>270</v>
      </c>
      <c r="E135" s="936" t="s">
        <v>161</v>
      </c>
      <c r="F135" s="937"/>
      <c r="G135" s="937"/>
      <c r="H135" s="937"/>
      <c r="I135" s="937"/>
      <c r="J135" s="937"/>
      <c r="K135" s="937"/>
      <c r="L135" s="938"/>
      <c r="M135" s="1097" t="s">
        <v>160</v>
      </c>
      <c r="N135" s="1097"/>
      <c r="O135" s="1097"/>
      <c r="P135" s="1103" t="s">
        <v>159</v>
      </c>
      <c r="Q135" s="1000" t="s">
        <v>716</v>
      </c>
    </row>
    <row r="136" spans="2:22" x14ac:dyDescent="0.3">
      <c r="B136" s="1100"/>
      <c r="C136" s="1101"/>
      <c r="D136" s="1102"/>
      <c r="E136" s="1095" t="s">
        <v>276</v>
      </c>
      <c r="F136" s="1095" t="s">
        <v>306</v>
      </c>
      <c r="G136" s="1095" t="s">
        <v>366</v>
      </c>
      <c r="H136" s="1096" t="s">
        <v>158</v>
      </c>
      <c r="I136" s="1096" t="s">
        <v>75</v>
      </c>
      <c r="J136" s="1098" t="s">
        <v>895</v>
      </c>
      <c r="K136" s="1098" t="s">
        <v>899</v>
      </c>
      <c r="L136" s="1095" t="s">
        <v>157</v>
      </c>
      <c r="M136" s="1097" t="s">
        <v>156</v>
      </c>
      <c r="N136" s="1097" t="s">
        <v>155</v>
      </c>
      <c r="O136" s="1097" t="s">
        <v>154</v>
      </c>
      <c r="P136" s="1103"/>
      <c r="Q136" s="1001"/>
    </row>
    <row r="137" spans="2:22" x14ac:dyDescent="0.3">
      <c r="B137" s="1100"/>
      <c r="C137" s="1101"/>
      <c r="D137" s="1102"/>
      <c r="E137" s="1095"/>
      <c r="F137" s="1095"/>
      <c r="G137" s="1095"/>
      <c r="H137" s="1096"/>
      <c r="I137" s="1096"/>
      <c r="J137" s="1098"/>
      <c r="K137" s="1098"/>
      <c r="L137" s="1095"/>
      <c r="M137" s="1097"/>
      <c r="N137" s="1097"/>
      <c r="O137" s="1097"/>
      <c r="P137" s="1103"/>
      <c r="Q137" s="1001"/>
    </row>
    <row r="138" spans="2:22" ht="39.6" x14ac:dyDescent="0.3">
      <c r="B138" s="998" t="s">
        <v>919</v>
      </c>
      <c r="C138" s="496" t="s">
        <v>891</v>
      </c>
      <c r="D138" s="501" t="s">
        <v>926</v>
      </c>
      <c r="E138" s="501" t="s">
        <v>926</v>
      </c>
      <c r="F138" s="496" t="s">
        <v>897</v>
      </c>
      <c r="G138" s="632" t="s">
        <v>894</v>
      </c>
      <c r="H138" s="497" t="s">
        <v>285</v>
      </c>
      <c r="I138" s="498" t="s">
        <v>87</v>
      </c>
      <c r="J138" s="499" t="s">
        <v>896</v>
      </c>
      <c r="K138" s="496" t="s">
        <v>900</v>
      </c>
      <c r="L138" s="497" t="s">
        <v>192</v>
      </c>
      <c r="M138" s="496" t="s">
        <v>898</v>
      </c>
      <c r="N138" s="497" t="s">
        <v>289</v>
      </c>
      <c r="O138" s="497" t="s">
        <v>289</v>
      </c>
      <c r="P138" s="303">
        <v>3082</v>
      </c>
      <c r="Q138" s="501" t="s">
        <v>904</v>
      </c>
    </row>
    <row r="139" spans="2:22" ht="52.8" x14ac:dyDescent="0.3">
      <c r="B139" s="999"/>
      <c r="C139" s="496" t="s">
        <v>891</v>
      </c>
      <c r="D139" s="501" t="s">
        <v>926</v>
      </c>
      <c r="E139" s="501" t="s">
        <v>926</v>
      </c>
      <c r="F139" s="496" t="s">
        <v>897</v>
      </c>
      <c r="G139" s="1249" t="s">
        <v>948</v>
      </c>
      <c r="H139" s="497" t="s">
        <v>285</v>
      </c>
      <c r="I139" s="498" t="s">
        <v>87</v>
      </c>
      <c r="J139" s="499" t="s">
        <v>896</v>
      </c>
      <c r="K139" s="1250" t="s">
        <v>949</v>
      </c>
      <c r="L139" s="497" t="s">
        <v>192</v>
      </c>
      <c r="M139" s="496" t="s">
        <v>901</v>
      </c>
      <c r="N139" s="497" t="s">
        <v>289</v>
      </c>
      <c r="O139" s="497" t="s">
        <v>289</v>
      </c>
      <c r="P139" s="626">
        <v>3083</v>
      </c>
      <c r="Q139" s="632" t="s">
        <v>937</v>
      </c>
    </row>
    <row r="140" spans="2:22" x14ac:dyDescent="0.3">
      <c r="B140" s="492"/>
      <c r="C140" s="491"/>
      <c r="D140" s="492"/>
      <c r="E140" s="491"/>
      <c r="F140" s="492"/>
      <c r="G140" s="491"/>
      <c r="H140" s="491"/>
    </row>
    <row r="141" spans="2:22" ht="13.2" customHeight="1" x14ac:dyDescent="0.3">
      <c r="B141" s="1104" t="s">
        <v>902</v>
      </c>
      <c r="C141" s="1105"/>
      <c r="D141" s="1105"/>
      <c r="E141" s="1105"/>
      <c r="F141" s="1105"/>
      <c r="G141" s="1105"/>
      <c r="H141" s="1105"/>
      <c r="I141" s="1105"/>
      <c r="J141" s="1105"/>
      <c r="K141" s="1105"/>
      <c r="L141" s="1105"/>
      <c r="M141" s="1105"/>
      <c r="N141" s="1106"/>
    </row>
    <row r="142" spans="2:22" x14ac:dyDescent="0.3">
      <c r="B142" s="1100" t="s">
        <v>639</v>
      </c>
      <c r="C142" s="1101" t="s">
        <v>162</v>
      </c>
      <c r="D142" s="1102" t="s">
        <v>270</v>
      </c>
      <c r="E142" s="936" t="s">
        <v>161</v>
      </c>
      <c r="F142" s="937"/>
      <c r="G142" s="937"/>
      <c r="H142" s="937"/>
      <c r="I142" s="937"/>
      <c r="J142" s="938"/>
      <c r="K142" s="1097" t="s">
        <v>160</v>
      </c>
      <c r="L142" s="1097"/>
      <c r="M142" s="1097"/>
      <c r="N142" s="1103" t="s">
        <v>159</v>
      </c>
    </row>
    <row r="143" spans="2:22" x14ac:dyDescent="0.3">
      <c r="B143" s="1100"/>
      <c r="C143" s="1101"/>
      <c r="D143" s="1102"/>
      <c r="E143" s="1095" t="s">
        <v>276</v>
      </c>
      <c r="F143" s="1095" t="s">
        <v>306</v>
      </c>
      <c r="G143" s="1095" t="s">
        <v>366</v>
      </c>
      <c r="H143" s="1096" t="s">
        <v>158</v>
      </c>
      <c r="I143" s="1096" t="s">
        <v>75</v>
      </c>
      <c r="J143" s="1095" t="s">
        <v>157</v>
      </c>
      <c r="K143" s="1097" t="s">
        <v>156</v>
      </c>
      <c r="L143" s="1097" t="s">
        <v>155</v>
      </c>
      <c r="M143" s="1097" t="s">
        <v>154</v>
      </c>
      <c r="N143" s="1103"/>
    </row>
    <row r="144" spans="2:22" x14ac:dyDescent="0.3">
      <c r="B144" s="1100"/>
      <c r="C144" s="1101"/>
      <c r="D144" s="1102"/>
      <c r="E144" s="1095"/>
      <c r="F144" s="1095"/>
      <c r="G144" s="1095"/>
      <c r="H144" s="1096"/>
      <c r="I144" s="1096"/>
      <c r="J144" s="1095"/>
      <c r="K144" s="1097"/>
      <c r="L144" s="1097"/>
      <c r="M144" s="1097"/>
      <c r="N144" s="1103"/>
    </row>
    <row r="145" spans="2:14" ht="26.4" x14ac:dyDescent="0.3">
      <c r="B145" s="501" t="s">
        <v>919</v>
      </c>
      <c r="C145" s="496" t="s">
        <v>891</v>
      </c>
      <c r="D145" s="501" t="s">
        <v>926</v>
      </c>
      <c r="E145" s="501" t="s">
        <v>926</v>
      </c>
      <c r="F145" s="496" t="s">
        <v>903</v>
      </c>
      <c r="G145" s="642" t="s">
        <v>944</v>
      </c>
      <c r="H145" s="643" t="s">
        <v>945</v>
      </c>
      <c r="I145" s="498" t="s">
        <v>87</v>
      </c>
      <c r="J145" s="497" t="s">
        <v>192</v>
      </c>
      <c r="K145" s="501" t="s">
        <v>905</v>
      </c>
      <c r="L145" s="501" t="s">
        <v>905</v>
      </c>
      <c r="M145" s="501" t="s">
        <v>905</v>
      </c>
      <c r="N145" s="303">
        <v>3183</v>
      </c>
    </row>
    <row r="146" spans="2:14" x14ac:dyDescent="0.3">
      <c r="B146" s="492"/>
      <c r="C146" s="494"/>
      <c r="D146" s="494"/>
      <c r="E146" s="494"/>
      <c r="F146" s="494"/>
      <c r="G146" s="494"/>
      <c r="H146" s="493"/>
      <c r="I146" s="500"/>
      <c r="J146" s="493"/>
      <c r="K146" s="494"/>
      <c r="L146" s="493"/>
      <c r="M146" s="493"/>
      <c r="N146" s="491"/>
    </row>
    <row r="147" spans="2:14" x14ac:dyDescent="0.3">
      <c r="B147" s="492"/>
      <c r="C147" s="494"/>
      <c r="D147" s="494"/>
      <c r="E147" s="494"/>
      <c r="F147" s="494"/>
      <c r="G147" s="494"/>
      <c r="H147" s="493"/>
      <c r="I147" s="500"/>
      <c r="J147" s="493"/>
      <c r="K147" s="494"/>
      <c r="L147" s="493"/>
      <c r="M147" s="493"/>
      <c r="N147" s="491"/>
    </row>
    <row r="148" spans="2:14" x14ac:dyDescent="0.3">
      <c r="B148" s="492"/>
      <c r="C148" s="494"/>
      <c r="D148" s="494"/>
      <c r="E148" s="494"/>
      <c r="F148" s="494"/>
      <c r="G148" s="494"/>
      <c r="H148" s="493"/>
      <c r="I148" s="500"/>
      <c r="J148" s="493"/>
      <c r="K148" s="494"/>
      <c r="L148" s="493"/>
      <c r="M148" s="493"/>
      <c r="N148" s="491"/>
    </row>
  </sheetData>
  <mergeCells count="274">
    <mergeCell ref="B138:B139"/>
    <mergeCell ref="E135:L135"/>
    <mergeCell ref="B134:P134"/>
    <mergeCell ref="B142:B144"/>
    <mergeCell ref="C142:C144"/>
    <mergeCell ref="D142:D144"/>
    <mergeCell ref="K142:M142"/>
    <mergeCell ref="N142:N144"/>
    <mergeCell ref="E143:E144"/>
    <mergeCell ref="F143:F144"/>
    <mergeCell ref="G143:G144"/>
    <mergeCell ref="H143:H144"/>
    <mergeCell ref="I143:I144"/>
    <mergeCell ref="J143:J144"/>
    <mergeCell ref="K143:K144"/>
    <mergeCell ref="L143:L144"/>
    <mergeCell ref="M143:M144"/>
    <mergeCell ref="B141:N141"/>
    <mergeCell ref="E142:J142"/>
    <mergeCell ref="B135:B137"/>
    <mergeCell ref="C135:C137"/>
    <mergeCell ref="D135:D137"/>
    <mergeCell ref="M135:O135"/>
    <mergeCell ref="P135:P137"/>
    <mergeCell ref="E136:E137"/>
    <mergeCell ref="F136:F137"/>
    <mergeCell ref="G136:G137"/>
    <mergeCell ref="H136:H137"/>
    <mergeCell ref="I136:I137"/>
    <mergeCell ref="L136:L137"/>
    <mergeCell ref="M136:M137"/>
    <mergeCell ref="N136:N137"/>
    <mergeCell ref="O136:O137"/>
    <mergeCell ref="J136:J137"/>
    <mergeCell ref="K136:K137"/>
    <mergeCell ref="I69:I70"/>
    <mergeCell ref="J69:J70"/>
    <mergeCell ref="K69:K70"/>
    <mergeCell ref="L69:L70"/>
    <mergeCell ref="M69:M70"/>
    <mergeCell ref="N69:N70"/>
    <mergeCell ref="C71:C74"/>
    <mergeCell ref="D71:D74"/>
    <mergeCell ref="B114:B116"/>
    <mergeCell ref="D80:D89"/>
    <mergeCell ref="E86:E87"/>
    <mergeCell ref="E88:E89"/>
    <mergeCell ref="K78:K79"/>
    <mergeCell ref="L78:L79"/>
    <mergeCell ref="M78:M79"/>
    <mergeCell ref="N78:N79"/>
    <mergeCell ref="E84:E85"/>
    <mergeCell ref="K80:K89"/>
    <mergeCell ref="H80:H89"/>
    <mergeCell ref="G78:G79"/>
    <mergeCell ref="H78:H79"/>
    <mergeCell ref="I78:I79"/>
    <mergeCell ref="C80:C89"/>
    <mergeCell ref="B80:B89"/>
    <mergeCell ref="E60:J60"/>
    <mergeCell ref="B59:N59"/>
    <mergeCell ref="L61:L62"/>
    <mergeCell ref="M61:M62"/>
    <mergeCell ref="C63:C65"/>
    <mergeCell ref="D63:D65"/>
    <mergeCell ref="E63:E65"/>
    <mergeCell ref="F63:F65"/>
    <mergeCell ref="G63:G65"/>
    <mergeCell ref="I63:I65"/>
    <mergeCell ref="J63:J65"/>
    <mergeCell ref="B60:B62"/>
    <mergeCell ref="C60:C62"/>
    <mergeCell ref="D60:D62"/>
    <mergeCell ref="K60:M60"/>
    <mergeCell ref="N60:N62"/>
    <mergeCell ref="E61:E62"/>
    <mergeCell ref="F61:F62"/>
    <mergeCell ref="G61:G62"/>
    <mergeCell ref="H61:H62"/>
    <mergeCell ref="I61:I62"/>
    <mergeCell ref="J61:J62"/>
    <mergeCell ref="K61:K62"/>
    <mergeCell ref="B63:B65"/>
    <mergeCell ref="V114:V116"/>
    <mergeCell ref="U115:U116"/>
    <mergeCell ref="D114:D116"/>
    <mergeCell ref="F117:F119"/>
    <mergeCell ref="G120:G122"/>
    <mergeCell ref="G117:G119"/>
    <mergeCell ref="F120:F122"/>
    <mergeCell ref="O120:O122"/>
    <mergeCell ref="L120:L122"/>
    <mergeCell ref="R120:R122"/>
    <mergeCell ref="Q120:Q122"/>
    <mergeCell ref="K120:K122"/>
    <mergeCell ref="N117:N119"/>
    <mergeCell ref="N120:N122"/>
    <mergeCell ref="T115:T116"/>
    <mergeCell ref="O115:O116"/>
    <mergeCell ref="P115:P116"/>
    <mergeCell ref="Q115:Q116"/>
    <mergeCell ref="O117:O119"/>
    <mergeCell ref="L117:L119"/>
    <mergeCell ref="R117:R119"/>
    <mergeCell ref="M120:M122"/>
    <mergeCell ref="E117:E119"/>
    <mergeCell ref="E120:E122"/>
    <mergeCell ref="R115:R116"/>
    <mergeCell ref="K96:K98"/>
    <mergeCell ref="F96:F98"/>
    <mergeCell ref="C96:C98"/>
    <mergeCell ref="D96:D98"/>
    <mergeCell ref="E96:E98"/>
    <mergeCell ref="D93:D95"/>
    <mergeCell ref="E108:E110"/>
    <mergeCell ref="F108:F110"/>
    <mergeCell ref="H105:H107"/>
    <mergeCell ref="I105:I107"/>
    <mergeCell ref="J105:J107"/>
    <mergeCell ref="C114:C116"/>
    <mergeCell ref="F115:F116"/>
    <mergeCell ref="G115:G116"/>
    <mergeCell ref="R94:R95"/>
    <mergeCell ref="N96:N98"/>
    <mergeCell ref="L94:L95"/>
    <mergeCell ref="M94:M95"/>
    <mergeCell ref="O96:O98"/>
    <mergeCell ref="L96:L98"/>
    <mergeCell ref="H96:H98"/>
    <mergeCell ref="I96:I98"/>
    <mergeCell ref="J96:J98"/>
    <mergeCell ref="S114:U114"/>
    <mergeCell ref="S115:S116"/>
    <mergeCell ref="B71:B74"/>
    <mergeCell ref="B93:B95"/>
    <mergeCell ref="C93:C95"/>
    <mergeCell ref="P93:R93"/>
    <mergeCell ref="E94:E95"/>
    <mergeCell ref="F94:F95"/>
    <mergeCell ref="N94:N95"/>
    <mergeCell ref="O94:O95"/>
    <mergeCell ref="P94:P95"/>
    <mergeCell ref="Q94:Q95"/>
    <mergeCell ref="H94:K94"/>
    <mergeCell ref="S93:S95"/>
    <mergeCell ref="B77:B79"/>
    <mergeCell ref="C77:C79"/>
    <mergeCell ref="D77:D79"/>
    <mergeCell ref="L77:N77"/>
    <mergeCell ref="O77:O79"/>
    <mergeCell ref="E78:E79"/>
    <mergeCell ref="F78:F79"/>
    <mergeCell ref="E82:E83"/>
    <mergeCell ref="G94:G95"/>
    <mergeCell ref="J78:J79"/>
    <mergeCell ref="B101:S101"/>
    <mergeCell ref="B102:B104"/>
    <mergeCell ref="C102:C104"/>
    <mergeCell ref="D102:D104"/>
    <mergeCell ref="P102:R102"/>
    <mergeCell ref="S102:S104"/>
    <mergeCell ref="E103:E104"/>
    <mergeCell ref="F103:F104"/>
    <mergeCell ref="G103:G104"/>
    <mergeCell ref="L103:L104"/>
    <mergeCell ref="M103:M104"/>
    <mergeCell ref="B92:S92"/>
    <mergeCell ref="E93:O93"/>
    <mergeCell ref="E80:E81"/>
    <mergeCell ref="O108:O110"/>
    <mergeCell ref="K105:K107"/>
    <mergeCell ref="J126:J128"/>
    <mergeCell ref="J123:J125"/>
    <mergeCell ref="I123:I125"/>
    <mergeCell ref="I129:I131"/>
    <mergeCell ref="G96:G98"/>
    <mergeCell ref="B117:B131"/>
    <mergeCell ref="C117:C131"/>
    <mergeCell ref="D117:D131"/>
    <mergeCell ref="E123:E125"/>
    <mergeCell ref="E126:E128"/>
    <mergeCell ref="E129:E131"/>
    <mergeCell ref="C105:C110"/>
    <mergeCell ref="D105:D110"/>
    <mergeCell ref="E105:E107"/>
    <mergeCell ref="F105:F107"/>
    <mergeCell ref="G105:G107"/>
    <mergeCell ref="B96:B98"/>
    <mergeCell ref="F129:F131"/>
    <mergeCell ref="G126:G128"/>
    <mergeCell ref="E115:E116"/>
    <mergeCell ref="F123:F125"/>
    <mergeCell ref="H120:H122"/>
    <mergeCell ref="H117:H119"/>
    <mergeCell ref="B105:B110"/>
    <mergeCell ref="R123:R125"/>
    <mergeCell ref="R126:R128"/>
    <mergeCell ref="R129:R131"/>
    <mergeCell ref="B113:V113"/>
    <mergeCell ref="F114:J114"/>
    <mergeCell ref="H115:H116"/>
    <mergeCell ref="I115:I116"/>
    <mergeCell ref="J115:J116"/>
    <mergeCell ref="M123:M125"/>
    <mergeCell ref="M126:M128"/>
    <mergeCell ref="M129:M131"/>
    <mergeCell ref="I126:I128"/>
    <mergeCell ref="J129:J131"/>
    <mergeCell ref="N123:N125"/>
    <mergeCell ref="N126:N128"/>
    <mergeCell ref="N129:N131"/>
    <mergeCell ref="O123:O125"/>
    <mergeCell ref="O126:O128"/>
    <mergeCell ref="O129:O131"/>
    <mergeCell ref="Q126:Q128"/>
    <mergeCell ref="K126:K128"/>
    <mergeCell ref="K117:K119"/>
    <mergeCell ref="Q117:Q119"/>
    <mergeCell ref="M117:M119"/>
    <mergeCell ref="F126:F128"/>
    <mergeCell ref="G123:G125"/>
    <mergeCell ref="J120:J122"/>
    <mergeCell ref="J117:J119"/>
    <mergeCell ref="I120:I122"/>
    <mergeCell ref="I117:I119"/>
    <mergeCell ref="H126:H128"/>
    <mergeCell ref="Q123:Q125"/>
    <mergeCell ref="N63:N65"/>
    <mergeCell ref="O71:O74"/>
    <mergeCell ref="O80:O89"/>
    <mergeCell ref="Q129:Q131"/>
    <mergeCell ref="H103:K103"/>
    <mergeCell ref="K115:N115"/>
    <mergeCell ref="E68:K68"/>
    <mergeCell ref="H71:H74"/>
    <mergeCell ref="B67:O67"/>
    <mergeCell ref="K71:K74"/>
    <mergeCell ref="B68:B70"/>
    <mergeCell ref="C68:C70"/>
    <mergeCell ref="D68:D70"/>
    <mergeCell ref="L68:N68"/>
    <mergeCell ref="O68:O70"/>
    <mergeCell ref="E69:E70"/>
    <mergeCell ref="F69:F70"/>
    <mergeCell ref="G69:G70"/>
    <mergeCell ref="H69:H70"/>
    <mergeCell ref="L123:L125"/>
    <mergeCell ref="L126:L128"/>
    <mergeCell ref="L129:L131"/>
    <mergeCell ref="K123:K125"/>
    <mergeCell ref="K129:K131"/>
    <mergeCell ref="Q135:Q137"/>
    <mergeCell ref="S96:S98"/>
    <mergeCell ref="S105:S110"/>
    <mergeCell ref="V117:V131"/>
    <mergeCell ref="B76:O76"/>
    <mergeCell ref="H129:H131"/>
    <mergeCell ref="G129:G131"/>
    <mergeCell ref="N103:N104"/>
    <mergeCell ref="O103:O104"/>
    <mergeCell ref="P103:P104"/>
    <mergeCell ref="Q103:Q104"/>
    <mergeCell ref="R103:R104"/>
    <mergeCell ref="L105:L107"/>
    <mergeCell ref="N105:N107"/>
    <mergeCell ref="O105:O107"/>
    <mergeCell ref="G108:G110"/>
    <mergeCell ref="H108:H110"/>
    <mergeCell ref="I108:I110"/>
    <mergeCell ref="J108:J110"/>
    <mergeCell ref="K108:K110"/>
    <mergeCell ref="L108:L110"/>
    <mergeCell ref="N108:N110"/>
    <mergeCell ref="H123:H125"/>
  </mergeCells>
  <phoneticPr fontId="56"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25196-0214-426C-8F38-B1DF4D2FBF6D}">
  <dimension ref="A2:O43"/>
  <sheetViews>
    <sheetView zoomScale="70" zoomScaleNormal="70" workbookViewId="0">
      <selection activeCell="H28" sqref="H28"/>
    </sheetView>
  </sheetViews>
  <sheetFormatPr defaultColWidth="8.88671875" defaultRowHeight="13.8" x14ac:dyDescent="0.25"/>
  <cols>
    <col min="1" max="2" width="12.109375" style="408" customWidth="1"/>
    <col min="3" max="3" width="20.5546875" style="408" bestFit="1" customWidth="1"/>
    <col min="4" max="4" width="16" style="408" customWidth="1"/>
    <col min="5" max="5" width="36.33203125" style="408" bestFit="1" customWidth="1"/>
    <col min="6" max="6" width="38.44140625" style="408" customWidth="1"/>
    <col min="7" max="7" width="26.109375" style="408" bestFit="1" customWidth="1"/>
    <col min="8" max="8" width="26.33203125" style="408" bestFit="1" customWidth="1"/>
    <col min="9" max="9" width="10.44140625" style="408" customWidth="1"/>
    <col min="10" max="10" width="21.44140625" style="408" customWidth="1"/>
    <col min="11" max="14" width="8.88671875" style="408"/>
    <col min="15" max="15" width="30.5546875" style="408" customWidth="1"/>
    <col min="16" max="16384" width="8.88671875" style="408"/>
  </cols>
  <sheetData>
    <row r="2" spans="1:15" ht="15" x14ac:dyDescent="0.25">
      <c r="A2" s="428" t="s">
        <v>712</v>
      </c>
    </row>
    <row r="3" spans="1:15" x14ac:dyDescent="0.25">
      <c r="A3" s="434" t="s">
        <v>758</v>
      </c>
    </row>
    <row r="4" spans="1:15" ht="16.2" customHeight="1" x14ac:dyDescent="0.25">
      <c r="A4" s="1108" t="s">
        <v>713</v>
      </c>
      <c r="B4" s="1108" t="s">
        <v>714</v>
      </c>
      <c r="C4" s="1113" t="s">
        <v>715</v>
      </c>
      <c r="D4" s="1113" t="s">
        <v>162</v>
      </c>
      <c r="E4" s="1113"/>
      <c r="F4" s="1113" t="s">
        <v>816</v>
      </c>
      <c r="G4" s="1113" t="s">
        <v>293</v>
      </c>
      <c r="H4" s="1113" t="s">
        <v>817</v>
      </c>
      <c r="I4" s="1127" t="s">
        <v>160</v>
      </c>
      <c r="J4" s="1127"/>
      <c r="K4" s="1127"/>
      <c r="L4" s="1127"/>
      <c r="M4" s="1127"/>
      <c r="N4" s="1108" t="s">
        <v>159</v>
      </c>
      <c r="O4" s="1108" t="s">
        <v>716</v>
      </c>
    </row>
    <row r="5" spans="1:15" ht="16.2" customHeight="1" x14ac:dyDescent="0.25">
      <c r="A5" s="1108"/>
      <c r="B5" s="1108"/>
      <c r="C5" s="1113"/>
      <c r="D5" s="429" t="s">
        <v>22</v>
      </c>
      <c r="E5" s="429" t="s">
        <v>717</v>
      </c>
      <c r="F5" s="1113"/>
      <c r="G5" s="1113"/>
      <c r="H5" s="1113"/>
      <c r="I5" s="1114" t="s">
        <v>718</v>
      </c>
      <c r="J5" s="1114"/>
      <c r="K5" s="1114" t="s">
        <v>719</v>
      </c>
      <c r="L5" s="1114"/>
      <c r="M5" s="1114"/>
      <c r="N5" s="1108"/>
      <c r="O5" s="1108"/>
    </row>
    <row r="6" spans="1:15" ht="18" customHeight="1" x14ac:dyDescent="0.25">
      <c r="A6" s="1109" t="s">
        <v>720</v>
      </c>
      <c r="B6" s="1109" t="s">
        <v>721</v>
      </c>
      <c r="C6" s="431" t="s">
        <v>722</v>
      </c>
      <c r="D6" s="1110" t="s">
        <v>87</v>
      </c>
      <c r="E6" s="1111" t="s">
        <v>723</v>
      </c>
      <c r="F6" s="432" t="s">
        <v>724</v>
      </c>
      <c r="G6" s="1115" t="s">
        <v>818</v>
      </c>
      <c r="H6" s="1115" t="s">
        <v>818</v>
      </c>
      <c r="I6" s="1110" t="s">
        <v>269</v>
      </c>
      <c r="J6" s="1110"/>
      <c r="K6" s="1110" t="s">
        <v>269</v>
      </c>
      <c r="L6" s="1110"/>
      <c r="M6" s="1110"/>
      <c r="N6" s="488">
        <v>6066</v>
      </c>
      <c r="O6" s="1111" t="s">
        <v>821</v>
      </c>
    </row>
    <row r="7" spans="1:15" ht="18" customHeight="1" x14ac:dyDescent="0.25">
      <c r="A7" s="1110"/>
      <c r="B7" s="1110"/>
      <c r="C7" s="431" t="s">
        <v>725</v>
      </c>
      <c r="D7" s="1110"/>
      <c r="E7" s="1111"/>
      <c r="F7" s="432" t="s">
        <v>726</v>
      </c>
      <c r="G7" s="1116"/>
      <c r="H7" s="1116"/>
      <c r="I7" s="1110" t="s">
        <v>727</v>
      </c>
      <c r="J7" s="1110"/>
      <c r="K7" s="1110" t="s">
        <v>727</v>
      </c>
      <c r="L7" s="1110"/>
      <c r="M7" s="1110"/>
      <c r="N7" s="488">
        <v>6067</v>
      </c>
      <c r="O7" s="1112"/>
    </row>
    <row r="8" spans="1:15" ht="18" customHeight="1" x14ac:dyDescent="0.25">
      <c r="A8" s="1110"/>
      <c r="B8" s="1110"/>
      <c r="C8" s="431" t="s">
        <v>728</v>
      </c>
      <c r="D8" s="1110"/>
      <c r="E8" s="1111"/>
      <c r="F8" s="432" t="s">
        <v>729</v>
      </c>
      <c r="G8" s="1116"/>
      <c r="H8" s="1116"/>
      <c r="I8" s="1110"/>
      <c r="J8" s="1110"/>
      <c r="K8" s="1110"/>
      <c r="L8" s="1110"/>
      <c r="M8" s="1110"/>
      <c r="N8" s="488">
        <v>6068</v>
      </c>
      <c r="O8" s="1112"/>
    </row>
    <row r="9" spans="1:15" ht="18" customHeight="1" x14ac:dyDescent="0.25">
      <c r="A9" s="1110"/>
      <c r="B9" s="1110"/>
      <c r="C9" s="431" t="s">
        <v>730</v>
      </c>
      <c r="D9" s="1110"/>
      <c r="E9" s="1111"/>
      <c r="F9" s="432" t="s">
        <v>731</v>
      </c>
      <c r="G9" s="1117"/>
      <c r="H9" s="1117"/>
      <c r="I9" s="1110"/>
      <c r="J9" s="1110"/>
      <c r="K9" s="1110"/>
      <c r="L9" s="1110"/>
      <c r="M9" s="1110"/>
      <c r="N9" s="488">
        <v>6069</v>
      </c>
      <c r="O9" s="1112"/>
    </row>
    <row r="10" spans="1:15" ht="18" customHeight="1" x14ac:dyDescent="0.25">
      <c r="A10" s="1110"/>
      <c r="B10" s="1110"/>
      <c r="C10" s="431" t="s">
        <v>814</v>
      </c>
      <c r="D10" s="1110"/>
      <c r="E10" s="1111"/>
      <c r="F10" s="472" t="s">
        <v>801</v>
      </c>
      <c r="G10" s="1115" t="s">
        <v>820</v>
      </c>
      <c r="H10" s="472" t="s">
        <v>801</v>
      </c>
      <c r="I10" s="1110"/>
      <c r="J10" s="1110"/>
      <c r="K10" s="1110"/>
      <c r="L10" s="1110"/>
      <c r="M10" s="1110"/>
      <c r="N10" s="488">
        <v>6096</v>
      </c>
      <c r="O10" s="1112"/>
    </row>
    <row r="11" spans="1:15" ht="18" customHeight="1" x14ac:dyDescent="0.25">
      <c r="A11" s="1110"/>
      <c r="B11" s="1110"/>
      <c r="C11" s="431" t="s">
        <v>815</v>
      </c>
      <c r="D11" s="1110"/>
      <c r="E11" s="1111"/>
      <c r="F11" s="472" t="s">
        <v>819</v>
      </c>
      <c r="G11" s="1117"/>
      <c r="H11" s="472" t="s">
        <v>801</v>
      </c>
      <c r="I11" s="1110"/>
      <c r="J11" s="1110"/>
      <c r="K11" s="1110"/>
      <c r="L11" s="1110"/>
      <c r="M11" s="1110"/>
      <c r="N11" s="488">
        <v>6097</v>
      </c>
      <c r="O11" s="1112"/>
    </row>
    <row r="12" spans="1:15" ht="18" customHeight="1" x14ac:dyDescent="0.25">
      <c r="A12" s="1110"/>
      <c r="B12" s="1110"/>
      <c r="C12" s="431" t="s">
        <v>732</v>
      </c>
      <c r="D12" s="1110"/>
      <c r="E12" s="1111"/>
      <c r="F12" s="432" t="s">
        <v>733</v>
      </c>
      <c r="G12" s="1115" t="s">
        <v>818</v>
      </c>
      <c r="H12" s="1115" t="s">
        <v>818</v>
      </c>
      <c r="I12" s="1110"/>
      <c r="J12" s="1110"/>
      <c r="K12" s="1110"/>
      <c r="L12" s="1110"/>
      <c r="M12" s="1110"/>
      <c r="N12" s="488">
        <v>6070</v>
      </c>
      <c r="O12" s="1112"/>
    </row>
    <row r="13" spans="1:15" ht="18" customHeight="1" x14ac:dyDescent="0.25">
      <c r="A13" s="1110"/>
      <c r="B13" s="1110"/>
      <c r="C13" s="431" t="s">
        <v>734</v>
      </c>
      <c r="D13" s="1110"/>
      <c r="E13" s="1111"/>
      <c r="F13" s="432" t="s">
        <v>735</v>
      </c>
      <c r="G13" s="1116"/>
      <c r="H13" s="1116"/>
      <c r="I13" s="1110"/>
      <c r="J13" s="1110"/>
      <c r="K13" s="1110"/>
      <c r="L13" s="1110"/>
      <c r="M13" s="1110"/>
      <c r="N13" s="488">
        <v>6071</v>
      </c>
      <c r="O13" s="1112"/>
    </row>
    <row r="14" spans="1:15" ht="18" customHeight="1" x14ac:dyDescent="0.25">
      <c r="A14" s="1110"/>
      <c r="B14" s="1110"/>
      <c r="C14" s="431" t="s">
        <v>736</v>
      </c>
      <c r="D14" s="1110"/>
      <c r="E14" s="1111"/>
      <c r="F14" s="432" t="s">
        <v>737</v>
      </c>
      <c r="G14" s="1116"/>
      <c r="H14" s="1116"/>
      <c r="I14" s="1110"/>
      <c r="J14" s="1110"/>
      <c r="K14" s="1110"/>
      <c r="L14" s="1110"/>
      <c r="M14" s="1110"/>
      <c r="N14" s="488">
        <v>6072</v>
      </c>
      <c r="O14" s="1112"/>
    </row>
    <row r="15" spans="1:15" ht="18" customHeight="1" x14ac:dyDescent="0.25">
      <c r="A15" s="1110"/>
      <c r="B15" s="1110"/>
      <c r="C15" s="431" t="s">
        <v>738</v>
      </c>
      <c r="D15" s="1110"/>
      <c r="E15" s="1111"/>
      <c r="F15" s="432" t="s">
        <v>739</v>
      </c>
      <c r="G15" s="1116"/>
      <c r="H15" s="1116"/>
      <c r="I15" s="1110"/>
      <c r="J15" s="1110"/>
      <c r="K15" s="1110"/>
      <c r="L15" s="1110"/>
      <c r="M15" s="1110"/>
      <c r="N15" s="488">
        <v>6073</v>
      </c>
      <c r="O15" s="1112"/>
    </row>
    <row r="16" spans="1:15" ht="18" customHeight="1" x14ac:dyDescent="0.25">
      <c r="A16" s="1110"/>
      <c r="B16" s="1110"/>
      <c r="C16" s="431" t="s">
        <v>740</v>
      </c>
      <c r="D16" s="1110"/>
      <c r="E16" s="1111"/>
      <c r="F16" s="432" t="s">
        <v>741</v>
      </c>
      <c r="G16" s="1116"/>
      <c r="H16" s="1116"/>
      <c r="I16" s="1110"/>
      <c r="J16" s="1110"/>
      <c r="K16" s="1110"/>
      <c r="L16" s="1110"/>
      <c r="M16" s="1110"/>
      <c r="N16" s="488">
        <v>6074</v>
      </c>
      <c r="O16" s="1112"/>
    </row>
    <row r="17" spans="1:15" ht="18" customHeight="1" x14ac:dyDescent="0.25">
      <c r="A17" s="1110"/>
      <c r="B17" s="1110"/>
      <c r="C17" s="431" t="s">
        <v>742</v>
      </c>
      <c r="D17" s="1110"/>
      <c r="E17" s="1111"/>
      <c r="F17" s="432" t="s">
        <v>743</v>
      </c>
      <c r="G17" s="1116"/>
      <c r="H17" s="1116"/>
      <c r="I17" s="1110"/>
      <c r="J17" s="1110"/>
      <c r="K17" s="1110"/>
      <c r="L17" s="1110"/>
      <c r="M17" s="1110"/>
      <c r="N17" s="488">
        <v>6075</v>
      </c>
      <c r="O17" s="1112"/>
    </row>
    <row r="18" spans="1:15" ht="18" customHeight="1" x14ac:dyDescent="0.25">
      <c r="A18" s="1110"/>
      <c r="B18" s="1110"/>
      <c r="C18" s="431" t="s">
        <v>744</v>
      </c>
      <c r="D18" s="1110"/>
      <c r="E18" s="1111"/>
      <c r="F18" s="432" t="s">
        <v>745</v>
      </c>
      <c r="G18" s="1116"/>
      <c r="H18" s="1116"/>
      <c r="I18" s="1110"/>
      <c r="J18" s="1110"/>
      <c r="K18" s="1110"/>
      <c r="L18" s="1110"/>
      <c r="M18" s="1110"/>
      <c r="N18" s="488">
        <v>6076</v>
      </c>
      <c r="O18" s="1112"/>
    </row>
    <row r="19" spans="1:15" ht="51.6" customHeight="1" x14ac:dyDescent="0.25">
      <c r="A19" s="1110"/>
      <c r="B19" s="1110"/>
      <c r="C19" s="431" t="s">
        <v>746</v>
      </c>
      <c r="D19" s="1110"/>
      <c r="E19" s="433" t="s">
        <v>747</v>
      </c>
      <c r="F19" s="432" t="s">
        <v>743</v>
      </c>
      <c r="G19" s="1116"/>
      <c r="H19" s="1116"/>
      <c r="I19" s="1110" t="s">
        <v>269</v>
      </c>
      <c r="J19" s="1110"/>
      <c r="K19" s="1110" t="s">
        <v>269</v>
      </c>
      <c r="L19" s="1110"/>
      <c r="M19" s="1110"/>
      <c r="N19" s="488">
        <v>6077</v>
      </c>
      <c r="O19" s="1112"/>
    </row>
    <row r="20" spans="1:15" ht="51.6" customHeight="1" x14ac:dyDescent="0.25">
      <c r="A20" s="1110"/>
      <c r="B20" s="1110"/>
      <c r="C20" s="431" t="s">
        <v>748</v>
      </c>
      <c r="D20" s="1110"/>
      <c r="E20" s="433" t="s">
        <v>749</v>
      </c>
      <c r="F20" s="432" t="s">
        <v>743</v>
      </c>
      <c r="G20" s="1117"/>
      <c r="H20" s="1117"/>
      <c r="I20" s="1110" t="s">
        <v>269</v>
      </c>
      <c r="J20" s="1110"/>
      <c r="K20" s="1110" t="s">
        <v>269</v>
      </c>
      <c r="L20" s="1110"/>
      <c r="M20" s="1110"/>
      <c r="N20" s="488">
        <v>6078</v>
      </c>
      <c r="O20" s="1112"/>
    </row>
    <row r="21" spans="1:15" x14ac:dyDescent="0.25">
      <c r="A21" s="410" t="s">
        <v>778</v>
      </c>
    </row>
    <row r="22" spans="1:15" x14ac:dyDescent="0.25">
      <c r="A22" s="410"/>
    </row>
    <row r="23" spans="1:15" x14ac:dyDescent="0.25">
      <c r="A23" s="474" t="s">
        <v>808</v>
      </c>
    </row>
    <row r="24" spans="1:15" x14ac:dyDescent="0.25">
      <c r="A24" s="1107" t="s">
        <v>795</v>
      </c>
      <c r="B24" s="1107" t="s">
        <v>158</v>
      </c>
      <c r="C24" s="1107"/>
      <c r="D24" s="1107"/>
      <c r="E24" s="1107" t="s">
        <v>796</v>
      </c>
      <c r="F24" s="1107"/>
      <c r="G24" s="1107"/>
    </row>
    <row r="25" spans="1:15" x14ac:dyDescent="0.25">
      <c r="A25" s="1107"/>
      <c r="B25" s="1107"/>
      <c r="C25" s="1107"/>
      <c r="D25" s="1107"/>
      <c r="E25" s="475" t="s">
        <v>798</v>
      </c>
      <c r="F25" s="475" t="s">
        <v>799</v>
      </c>
      <c r="G25" s="475" t="s">
        <v>800</v>
      </c>
    </row>
    <row r="26" spans="1:15" x14ac:dyDescent="0.25">
      <c r="A26" s="471" t="s">
        <v>797</v>
      </c>
      <c r="B26" s="837" t="s">
        <v>801</v>
      </c>
      <c r="C26" s="837"/>
      <c r="D26" s="837"/>
      <c r="E26" s="471" t="s">
        <v>804</v>
      </c>
      <c r="F26" s="471" t="s">
        <v>269</v>
      </c>
      <c r="G26" s="471" t="s">
        <v>269</v>
      </c>
    </row>
    <row r="27" spans="1:15" x14ac:dyDescent="0.25">
      <c r="A27" s="471" t="s">
        <v>802</v>
      </c>
      <c r="B27" s="837" t="s">
        <v>733</v>
      </c>
      <c r="C27" s="837"/>
      <c r="D27" s="837"/>
      <c r="E27" s="471" t="s">
        <v>804</v>
      </c>
      <c r="F27" s="471" t="s">
        <v>269</v>
      </c>
      <c r="G27" s="471" t="s">
        <v>269</v>
      </c>
    </row>
    <row r="28" spans="1:15" x14ac:dyDescent="0.25">
      <c r="A28" s="471" t="s">
        <v>803</v>
      </c>
      <c r="B28" s="837" t="s">
        <v>735</v>
      </c>
      <c r="C28" s="837"/>
      <c r="D28" s="837"/>
      <c r="E28" s="471" t="s">
        <v>805</v>
      </c>
      <c r="F28" s="471" t="s">
        <v>269</v>
      </c>
      <c r="G28" s="471" t="s">
        <v>269</v>
      </c>
    </row>
    <row r="29" spans="1:15" x14ac:dyDescent="0.25">
      <c r="A29" s="471" t="s">
        <v>806</v>
      </c>
      <c r="B29" s="837" t="s">
        <v>737</v>
      </c>
      <c r="C29" s="837"/>
      <c r="D29" s="837"/>
      <c r="E29" s="471" t="s">
        <v>804</v>
      </c>
      <c r="F29" s="471" t="s">
        <v>269</v>
      </c>
      <c r="G29" s="471" t="s">
        <v>269</v>
      </c>
    </row>
    <row r="30" spans="1:15" x14ac:dyDescent="0.25">
      <c r="A30" s="471" t="s">
        <v>807</v>
      </c>
      <c r="B30" s="837" t="s">
        <v>739</v>
      </c>
      <c r="C30" s="837"/>
      <c r="D30" s="837"/>
      <c r="E30" s="471" t="s">
        <v>269</v>
      </c>
      <c r="F30" s="471" t="s">
        <v>805</v>
      </c>
      <c r="G30" s="471" t="s">
        <v>269</v>
      </c>
    </row>
    <row r="31" spans="1:15" x14ac:dyDescent="0.25">
      <c r="A31" s="471" t="s">
        <v>809</v>
      </c>
      <c r="B31" s="837" t="s">
        <v>811</v>
      </c>
      <c r="C31" s="837"/>
      <c r="D31" s="837"/>
      <c r="E31" s="471" t="s">
        <v>812</v>
      </c>
      <c r="F31" s="471" t="s">
        <v>813</v>
      </c>
      <c r="G31" s="471" t="s">
        <v>269</v>
      </c>
    </row>
    <row r="32" spans="1:15" x14ac:dyDescent="0.25">
      <c r="A32" s="471" t="s">
        <v>810</v>
      </c>
      <c r="B32" s="837" t="s">
        <v>857</v>
      </c>
      <c r="C32" s="837"/>
      <c r="D32" s="837"/>
      <c r="E32" s="471" t="s">
        <v>812</v>
      </c>
      <c r="F32" s="471" t="s">
        <v>813</v>
      </c>
      <c r="G32" s="471" t="s">
        <v>269</v>
      </c>
    </row>
    <row r="33" spans="1:10" x14ac:dyDescent="0.25">
      <c r="A33" s="473"/>
      <c r="B33" s="473"/>
      <c r="C33" s="473"/>
      <c r="D33" s="473"/>
      <c r="E33" s="473"/>
      <c r="F33" s="473"/>
      <c r="G33" s="473"/>
    </row>
    <row r="34" spans="1:10" ht="15" x14ac:dyDescent="0.25">
      <c r="A34" s="428" t="s">
        <v>750</v>
      </c>
    </row>
    <row r="35" spans="1:10" x14ac:dyDescent="0.25">
      <c r="A35" s="434" t="s">
        <v>758</v>
      </c>
    </row>
    <row r="36" spans="1:10" x14ac:dyDescent="0.25">
      <c r="A36" s="1108" t="s">
        <v>713</v>
      </c>
      <c r="B36" s="1108" t="s">
        <v>714</v>
      </c>
      <c r="C36" s="1113" t="s">
        <v>715</v>
      </c>
      <c r="D36" s="1113" t="s">
        <v>162</v>
      </c>
      <c r="E36" s="1113"/>
      <c r="F36" s="1113" t="s">
        <v>158</v>
      </c>
      <c r="G36" s="1125" t="s">
        <v>160</v>
      </c>
      <c r="H36" s="1126"/>
      <c r="I36" s="1108" t="s">
        <v>159</v>
      </c>
      <c r="J36" s="1108" t="s">
        <v>716</v>
      </c>
    </row>
    <row r="37" spans="1:10" x14ac:dyDescent="0.25">
      <c r="A37" s="1108"/>
      <c r="B37" s="1108"/>
      <c r="C37" s="1113"/>
      <c r="D37" s="429" t="s">
        <v>22</v>
      </c>
      <c r="E37" s="429" t="s">
        <v>717</v>
      </c>
      <c r="F37" s="1113"/>
      <c r="G37" s="430" t="s">
        <v>718</v>
      </c>
      <c r="H37" s="430" t="s">
        <v>719</v>
      </c>
      <c r="I37" s="1108"/>
      <c r="J37" s="1108"/>
    </row>
    <row r="38" spans="1:10" x14ac:dyDescent="0.25">
      <c r="A38" s="1118" t="s">
        <v>751</v>
      </c>
      <c r="B38" s="1118" t="s">
        <v>752</v>
      </c>
      <c r="C38" s="435" t="s">
        <v>753</v>
      </c>
      <c r="D38" s="1119" t="s">
        <v>87</v>
      </c>
      <c r="E38" s="1120" t="s">
        <v>723</v>
      </c>
      <c r="F38" s="1121" t="s">
        <v>743</v>
      </c>
      <c r="G38" s="1119" t="s">
        <v>727</v>
      </c>
      <c r="H38" s="1119" t="s">
        <v>727</v>
      </c>
      <c r="I38" s="488">
        <v>6169</v>
      </c>
      <c r="J38" s="1120"/>
    </row>
    <row r="39" spans="1:10" x14ac:dyDescent="0.25">
      <c r="A39" s="1118"/>
      <c r="B39" s="1118"/>
      <c r="C39" s="435" t="s">
        <v>754</v>
      </c>
      <c r="D39" s="1119"/>
      <c r="E39" s="1120"/>
      <c r="F39" s="1122"/>
      <c r="G39" s="1119"/>
      <c r="H39" s="1119"/>
      <c r="I39" s="488">
        <v>6170</v>
      </c>
      <c r="J39" s="1120"/>
    </row>
    <row r="40" spans="1:10" x14ac:dyDescent="0.25">
      <c r="A40" s="1119"/>
      <c r="B40" s="1119"/>
      <c r="C40" s="435" t="s">
        <v>755</v>
      </c>
      <c r="D40" s="1119"/>
      <c r="E40" s="1120"/>
      <c r="F40" s="1122"/>
      <c r="G40" s="1119"/>
      <c r="H40" s="1119"/>
      <c r="I40" s="488">
        <v>6171</v>
      </c>
      <c r="J40" s="1124"/>
    </row>
    <row r="41" spans="1:10" x14ac:dyDescent="0.25">
      <c r="A41" s="1119"/>
      <c r="B41" s="1119"/>
      <c r="C41" s="435" t="s">
        <v>759</v>
      </c>
      <c r="D41" s="1119"/>
      <c r="E41" s="1120"/>
      <c r="F41" s="1122"/>
      <c r="G41" s="1119"/>
      <c r="H41" s="1119"/>
      <c r="I41" s="488">
        <v>6172</v>
      </c>
      <c r="J41" s="1124"/>
    </row>
    <row r="42" spans="1:10" x14ac:dyDescent="0.25">
      <c r="A42" s="1119"/>
      <c r="B42" s="1119"/>
      <c r="C42" s="435" t="s">
        <v>760</v>
      </c>
      <c r="D42" s="1119"/>
      <c r="E42" s="1120"/>
      <c r="F42" s="1122"/>
      <c r="G42" s="1119"/>
      <c r="H42" s="1119"/>
      <c r="I42" s="488">
        <v>6173</v>
      </c>
      <c r="J42" s="1124"/>
    </row>
    <row r="43" spans="1:10" x14ac:dyDescent="0.25">
      <c r="A43" s="1119"/>
      <c r="B43" s="1119"/>
      <c r="C43" s="435" t="s">
        <v>761</v>
      </c>
      <c r="D43" s="1119"/>
      <c r="E43" s="1120"/>
      <c r="F43" s="1123"/>
      <c r="G43" s="1119"/>
      <c r="H43" s="1119"/>
      <c r="I43" s="488">
        <v>6174</v>
      </c>
      <c r="J43" s="1124"/>
    </row>
  </sheetData>
  <mergeCells count="56">
    <mergeCell ref="G4:G5"/>
    <mergeCell ref="H4:H5"/>
    <mergeCell ref="G6:G9"/>
    <mergeCell ref="H6:H9"/>
    <mergeCell ref="I4:M4"/>
    <mergeCell ref="I6:J6"/>
    <mergeCell ref="I7:J18"/>
    <mergeCell ref="G10:G11"/>
    <mergeCell ref="I19:J19"/>
    <mergeCell ref="I20:J20"/>
    <mergeCell ref="K5:M5"/>
    <mergeCell ref="K6:M6"/>
    <mergeCell ref="K7:M18"/>
    <mergeCell ref="K19:M19"/>
    <mergeCell ref="K20:M20"/>
    <mergeCell ref="B24:D25"/>
    <mergeCell ref="H38:H43"/>
    <mergeCell ref="B32:D32"/>
    <mergeCell ref="B27:D27"/>
    <mergeCell ref="B28:D28"/>
    <mergeCell ref="B29:D29"/>
    <mergeCell ref="B30:D30"/>
    <mergeCell ref="B31:D31"/>
    <mergeCell ref="E24:G24"/>
    <mergeCell ref="B26:D26"/>
    <mergeCell ref="I36:I37"/>
    <mergeCell ref="J36:J37"/>
    <mergeCell ref="A38:A43"/>
    <mergeCell ref="B38:B43"/>
    <mergeCell ref="D38:D43"/>
    <mergeCell ref="E38:E43"/>
    <mergeCell ref="F38:F43"/>
    <mergeCell ref="J38:J43"/>
    <mergeCell ref="G38:G43"/>
    <mergeCell ref="A36:A37"/>
    <mergeCell ref="B36:B37"/>
    <mergeCell ref="C36:C37"/>
    <mergeCell ref="D36:E36"/>
    <mergeCell ref="F36:F37"/>
    <mergeCell ref="G36:H36"/>
    <mergeCell ref="A24:A25"/>
    <mergeCell ref="N4:N5"/>
    <mergeCell ref="O4:O5"/>
    <mergeCell ref="A6:A20"/>
    <mergeCell ref="B6:B20"/>
    <mergeCell ref="D6:D20"/>
    <mergeCell ref="E6:E18"/>
    <mergeCell ref="O6:O20"/>
    <mergeCell ref="A4:A5"/>
    <mergeCell ref="B4:B5"/>
    <mergeCell ref="C4:C5"/>
    <mergeCell ref="D4:E4"/>
    <mergeCell ref="F4:F5"/>
    <mergeCell ref="I5:J5"/>
    <mergeCell ref="G12:G20"/>
    <mergeCell ref="H12:H20"/>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0BE06-27BA-4106-BBE0-B532E05AD9A5}">
  <dimension ref="A1:U178"/>
  <sheetViews>
    <sheetView topLeftCell="F101" zoomScale="70" zoomScaleNormal="70" workbookViewId="0">
      <selection activeCell="P99" sqref="P99"/>
    </sheetView>
  </sheetViews>
  <sheetFormatPr defaultColWidth="8.88671875" defaultRowHeight="15.6" x14ac:dyDescent="0.3"/>
  <cols>
    <col min="1" max="1" width="60.6640625" style="502" customWidth="1"/>
    <col min="2" max="2" width="79.6640625" style="504" bestFit="1" customWidth="1"/>
    <col min="3" max="3" width="54" style="504" bestFit="1" customWidth="1"/>
    <col min="4" max="4" width="31.6640625" style="504" bestFit="1" customWidth="1"/>
    <col min="5" max="5" width="29" style="504" bestFit="1" customWidth="1"/>
    <col min="6" max="6" width="27.6640625" style="504" customWidth="1"/>
    <col min="7" max="10" width="27.6640625" style="502" customWidth="1"/>
    <col min="11" max="11" width="27.6640625" style="504" customWidth="1"/>
    <col min="12" max="13" width="27.6640625" style="503" customWidth="1"/>
    <col min="14" max="14" width="29.33203125" style="504" bestFit="1" customWidth="1"/>
    <col min="15" max="16" width="28.6640625" style="504" customWidth="1"/>
    <col min="17" max="17" width="23.88671875" style="502" bestFit="1" customWidth="1"/>
    <col min="18" max="18" width="33.33203125" style="504" bestFit="1" customWidth="1"/>
    <col min="19" max="19" width="11.6640625" style="504" bestFit="1" customWidth="1"/>
    <col min="20" max="20" width="13.44140625" style="504" bestFit="1" customWidth="1"/>
    <col min="21" max="21" width="19" style="504" bestFit="1" customWidth="1"/>
    <col min="22" max="16384" width="8.88671875" style="504"/>
  </cols>
  <sheetData>
    <row r="1" spans="1:13" x14ac:dyDescent="0.3">
      <c r="A1" s="627" t="s">
        <v>464</v>
      </c>
      <c r="B1" s="628"/>
      <c r="C1" s="628"/>
      <c r="D1" s="628"/>
      <c r="E1" s="628"/>
      <c r="F1" s="628"/>
      <c r="G1" s="628"/>
      <c r="H1" s="628"/>
      <c r="I1" s="629"/>
      <c r="J1" s="1173" t="s">
        <v>506</v>
      </c>
      <c r="K1" s="1174"/>
      <c r="L1" s="1174"/>
    </row>
    <row r="2" spans="1:13" x14ac:dyDescent="0.3">
      <c r="A2" s="505" t="s">
        <v>270</v>
      </c>
      <c r="B2" s="505" t="s">
        <v>830</v>
      </c>
      <c r="C2" s="506" t="s">
        <v>143</v>
      </c>
      <c r="D2" s="506" t="s">
        <v>326</v>
      </c>
      <c r="E2" s="506" t="s">
        <v>325</v>
      </c>
      <c r="F2" s="506" t="s">
        <v>85</v>
      </c>
      <c r="G2" s="505" t="s">
        <v>165</v>
      </c>
      <c r="H2" s="505" t="s">
        <v>330</v>
      </c>
      <c r="I2" s="505" t="s">
        <v>306</v>
      </c>
      <c r="J2" s="505" t="s">
        <v>80</v>
      </c>
      <c r="K2" s="506" t="s">
        <v>78</v>
      </c>
      <c r="L2" s="506" t="s">
        <v>118</v>
      </c>
      <c r="M2" s="504"/>
    </row>
    <row r="3" spans="1:13" ht="105" x14ac:dyDescent="0.3">
      <c r="A3" s="507" t="s">
        <v>191</v>
      </c>
      <c r="B3" s="508" t="s">
        <v>828</v>
      </c>
      <c r="C3" s="509" t="s">
        <v>141</v>
      </c>
      <c r="D3" s="510" t="s">
        <v>168</v>
      </c>
      <c r="E3" s="510" t="s">
        <v>328</v>
      </c>
      <c r="F3" s="511" t="s">
        <v>169</v>
      </c>
      <c r="G3" s="512" t="s">
        <v>170</v>
      </c>
      <c r="H3" s="512" t="s">
        <v>537</v>
      </c>
      <c r="I3" s="512" t="s">
        <v>369</v>
      </c>
      <c r="J3" s="512" t="s">
        <v>507</v>
      </c>
      <c r="K3" s="508">
        <v>2239</v>
      </c>
      <c r="L3" s="508">
        <v>2802</v>
      </c>
      <c r="M3" s="504"/>
    </row>
    <row r="4" spans="1:13" ht="105" x14ac:dyDescent="0.3">
      <c r="A4" s="507" t="s">
        <v>504</v>
      </c>
      <c r="B4" s="508" t="s">
        <v>828</v>
      </c>
      <c r="C4" s="509" t="s">
        <v>139</v>
      </c>
      <c r="D4" s="513" t="s">
        <v>171</v>
      </c>
      <c r="E4" s="510" t="s">
        <v>327</v>
      </c>
      <c r="F4" s="511" t="s">
        <v>172</v>
      </c>
      <c r="G4" s="512" t="s">
        <v>170</v>
      </c>
      <c r="H4" s="514" t="s">
        <v>538</v>
      </c>
      <c r="I4" s="512" t="s">
        <v>370</v>
      </c>
      <c r="J4" s="512" t="s">
        <v>508</v>
      </c>
      <c r="K4" s="508">
        <v>2835</v>
      </c>
      <c r="L4" s="508">
        <v>2836</v>
      </c>
      <c r="M4" s="504"/>
    </row>
    <row r="5" spans="1:13" ht="90" x14ac:dyDescent="0.3">
      <c r="A5" s="507" t="s">
        <v>173</v>
      </c>
      <c r="B5" s="508" t="s">
        <v>828</v>
      </c>
      <c r="C5" s="509" t="s">
        <v>138</v>
      </c>
      <c r="D5" s="513" t="s">
        <v>174</v>
      </c>
      <c r="E5" s="510" t="s">
        <v>327</v>
      </c>
      <c r="F5" s="511" t="s">
        <v>175</v>
      </c>
      <c r="G5" s="512" t="s">
        <v>176</v>
      </c>
      <c r="H5" s="512" t="s">
        <v>583</v>
      </c>
      <c r="I5" s="512" t="s">
        <v>370</v>
      </c>
      <c r="J5" s="512" t="s">
        <v>509</v>
      </c>
      <c r="K5" s="508">
        <v>2844</v>
      </c>
      <c r="L5" s="508">
        <v>2845</v>
      </c>
      <c r="M5" s="504"/>
    </row>
    <row r="6" spans="1:13" ht="124.8" x14ac:dyDescent="0.3">
      <c r="A6" s="507" t="s">
        <v>177</v>
      </c>
      <c r="B6" s="508" t="s">
        <v>828</v>
      </c>
      <c r="C6" s="509" t="s">
        <v>134</v>
      </c>
      <c r="D6" s="510" t="s">
        <v>178</v>
      </c>
      <c r="E6" s="510" t="s">
        <v>329</v>
      </c>
      <c r="F6" s="511" t="s">
        <v>179</v>
      </c>
      <c r="G6" s="512" t="s">
        <v>170</v>
      </c>
      <c r="H6" s="512" t="s">
        <v>540</v>
      </c>
      <c r="I6" s="512" t="s">
        <v>369</v>
      </c>
      <c r="J6" s="515" t="s">
        <v>510</v>
      </c>
      <c r="K6" s="508">
        <v>2864</v>
      </c>
      <c r="L6" s="508">
        <v>2865</v>
      </c>
      <c r="M6" s="504"/>
    </row>
    <row r="7" spans="1:13" ht="296.39999999999998" x14ac:dyDescent="0.3">
      <c r="A7" s="507" t="s">
        <v>180</v>
      </c>
      <c r="B7" s="508" t="s">
        <v>828</v>
      </c>
      <c r="C7" s="509" t="s">
        <v>132</v>
      </c>
      <c r="D7" s="516" t="s">
        <v>181</v>
      </c>
      <c r="E7" s="517" t="s">
        <v>328</v>
      </c>
      <c r="F7" s="511" t="s">
        <v>182</v>
      </c>
      <c r="G7" s="512" t="s">
        <v>402</v>
      </c>
      <c r="H7" s="512" t="s">
        <v>544</v>
      </c>
      <c r="I7" s="512" t="s">
        <v>370</v>
      </c>
      <c r="J7" s="515" t="s">
        <v>511</v>
      </c>
      <c r="K7" s="508">
        <v>2944</v>
      </c>
      <c r="L7" s="508">
        <v>2945</v>
      </c>
      <c r="M7" s="504"/>
    </row>
    <row r="8" spans="1:13" ht="156" x14ac:dyDescent="0.3">
      <c r="A8" s="518" t="s">
        <v>505</v>
      </c>
      <c r="B8" s="508" t="s">
        <v>828</v>
      </c>
      <c r="C8" s="519" t="s">
        <v>111</v>
      </c>
      <c r="D8" s="520" t="s">
        <v>189</v>
      </c>
      <c r="E8" s="521">
        <v>100</v>
      </c>
      <c r="F8" s="522" t="s">
        <v>190</v>
      </c>
      <c r="G8" s="512" t="s">
        <v>176</v>
      </c>
      <c r="H8" s="512" t="s">
        <v>539</v>
      </c>
      <c r="I8" s="512" t="s">
        <v>369</v>
      </c>
      <c r="J8" s="515" t="s">
        <v>512</v>
      </c>
      <c r="K8" s="508">
        <v>3039</v>
      </c>
      <c r="L8" s="508">
        <v>3040</v>
      </c>
      <c r="M8" s="504"/>
    </row>
    <row r="9" spans="1:13" ht="46.8" x14ac:dyDescent="0.3">
      <c r="A9" s="518" t="s">
        <v>409</v>
      </c>
      <c r="B9" s="508" t="s">
        <v>828</v>
      </c>
      <c r="C9" s="1205" t="s">
        <v>410</v>
      </c>
      <c r="D9" s="1206" t="s">
        <v>411</v>
      </c>
      <c r="E9" s="1207">
        <v>200</v>
      </c>
      <c r="F9" s="522" t="s">
        <v>412</v>
      </c>
      <c r="G9" s="1175" t="s">
        <v>413</v>
      </c>
      <c r="H9" s="523" t="s">
        <v>649</v>
      </c>
      <c r="I9" s="1175" t="s">
        <v>370</v>
      </c>
      <c r="J9" s="515" t="s">
        <v>513</v>
      </c>
      <c r="K9" s="508">
        <v>3166</v>
      </c>
      <c r="L9" s="508">
        <v>3167</v>
      </c>
      <c r="M9" s="504"/>
    </row>
    <row r="10" spans="1:13" ht="60" x14ac:dyDescent="0.3">
      <c r="A10" s="518" t="s">
        <v>416</v>
      </c>
      <c r="B10" s="508" t="s">
        <v>828</v>
      </c>
      <c r="C10" s="1205"/>
      <c r="D10" s="1206"/>
      <c r="E10" s="1207"/>
      <c r="F10" s="522" t="s">
        <v>414</v>
      </c>
      <c r="G10" s="1175"/>
      <c r="H10" s="523" t="s">
        <v>648</v>
      </c>
      <c r="I10" s="1175"/>
      <c r="J10" s="515" t="s">
        <v>514</v>
      </c>
      <c r="K10" s="508">
        <v>3168</v>
      </c>
      <c r="L10" s="508">
        <v>3169</v>
      </c>
      <c r="M10" s="504"/>
    </row>
    <row r="11" spans="1:13" ht="60" x14ac:dyDescent="0.3">
      <c r="A11" s="518" t="s">
        <v>417</v>
      </c>
      <c r="B11" s="508" t="s">
        <v>828</v>
      </c>
      <c r="C11" s="1205"/>
      <c r="D11" s="1206"/>
      <c r="E11" s="1207"/>
      <c r="F11" s="522" t="s">
        <v>415</v>
      </c>
      <c r="G11" s="1175"/>
      <c r="H11" s="523" t="s">
        <v>647</v>
      </c>
      <c r="I11" s="1175"/>
      <c r="J11" s="515" t="s">
        <v>515</v>
      </c>
      <c r="K11" s="508">
        <v>3170</v>
      </c>
      <c r="L11" s="508">
        <v>3171</v>
      </c>
      <c r="M11" s="504"/>
    </row>
    <row r="12" spans="1:13" ht="31.2" x14ac:dyDescent="0.3">
      <c r="A12" s="518" t="s">
        <v>419</v>
      </c>
      <c r="B12" s="508" t="s">
        <v>828</v>
      </c>
      <c r="C12" s="1205"/>
      <c r="D12" s="1206"/>
      <c r="E12" s="1207"/>
      <c r="F12" s="522" t="s">
        <v>418</v>
      </c>
      <c r="G12" s="1175"/>
      <c r="H12" s="523" t="s">
        <v>644</v>
      </c>
      <c r="I12" s="1175"/>
      <c r="J12" s="515" t="s">
        <v>516</v>
      </c>
      <c r="K12" s="508">
        <v>3172</v>
      </c>
      <c r="L12" s="508">
        <v>3173</v>
      </c>
      <c r="M12" s="504"/>
    </row>
    <row r="13" spans="1:13" ht="31.2" x14ac:dyDescent="0.3">
      <c r="A13" s="518" t="s">
        <v>422</v>
      </c>
      <c r="B13" s="508" t="s">
        <v>828</v>
      </c>
      <c r="C13" s="1205"/>
      <c r="D13" s="1206"/>
      <c r="E13" s="1207"/>
      <c r="F13" s="522" t="s">
        <v>420</v>
      </c>
      <c r="G13" s="1175"/>
      <c r="H13" s="523" t="s">
        <v>645</v>
      </c>
      <c r="I13" s="1175"/>
      <c r="J13" s="515" t="s">
        <v>517</v>
      </c>
      <c r="K13" s="508">
        <v>3174</v>
      </c>
      <c r="L13" s="508">
        <v>3175</v>
      </c>
      <c r="M13" s="504"/>
    </row>
    <row r="14" spans="1:13" ht="31.2" x14ac:dyDescent="0.3">
      <c r="A14" s="518" t="s">
        <v>423</v>
      </c>
      <c r="B14" s="508" t="s">
        <v>828</v>
      </c>
      <c r="C14" s="1205"/>
      <c r="D14" s="1206"/>
      <c r="E14" s="1207"/>
      <c r="F14" s="522" t="s">
        <v>421</v>
      </c>
      <c r="G14" s="1175"/>
      <c r="H14" s="523" t="s">
        <v>646</v>
      </c>
      <c r="I14" s="1175"/>
      <c r="J14" s="515" t="s">
        <v>518</v>
      </c>
      <c r="K14" s="508">
        <v>3176</v>
      </c>
      <c r="L14" s="508">
        <v>3177</v>
      </c>
      <c r="M14" s="504"/>
    </row>
    <row r="15" spans="1:13" ht="93.6" x14ac:dyDescent="0.3">
      <c r="A15" s="518" t="s">
        <v>869</v>
      </c>
      <c r="B15" s="524" t="s">
        <v>870</v>
      </c>
      <c r="C15" s="525" t="s">
        <v>618</v>
      </c>
      <c r="D15" s="520" t="s">
        <v>619</v>
      </c>
      <c r="E15" s="521">
        <v>10</v>
      </c>
      <c r="F15" s="526" t="s">
        <v>617</v>
      </c>
      <c r="G15" s="512" t="s">
        <v>170</v>
      </c>
      <c r="H15" s="527" t="s">
        <v>839</v>
      </c>
      <c r="I15" s="512" t="s">
        <v>370</v>
      </c>
      <c r="J15" s="515" t="s">
        <v>887</v>
      </c>
      <c r="K15" s="508">
        <v>3300</v>
      </c>
      <c r="L15" s="508">
        <v>3301</v>
      </c>
      <c r="M15" s="504"/>
    </row>
    <row r="16" spans="1:13" ht="135" x14ac:dyDescent="0.3">
      <c r="A16" s="528" t="s">
        <v>361</v>
      </c>
      <c r="B16" s="529" t="s">
        <v>866</v>
      </c>
      <c r="C16" s="530" t="s">
        <v>139</v>
      </c>
      <c r="D16" s="513" t="s">
        <v>171</v>
      </c>
      <c r="E16" s="510" t="s">
        <v>327</v>
      </c>
      <c r="F16" s="531" t="s">
        <v>360</v>
      </c>
      <c r="G16" s="512" t="s">
        <v>170</v>
      </c>
      <c r="H16" s="512" t="s">
        <v>620</v>
      </c>
      <c r="I16" s="512" t="s">
        <v>370</v>
      </c>
      <c r="J16" s="527" t="s">
        <v>886</v>
      </c>
      <c r="K16" s="508">
        <v>2850</v>
      </c>
      <c r="L16" s="508">
        <v>2851</v>
      </c>
    </row>
    <row r="17" spans="1:18" ht="109.2" x14ac:dyDescent="0.3">
      <c r="A17" s="518" t="s">
        <v>580</v>
      </c>
      <c r="B17" s="508" t="s">
        <v>847</v>
      </c>
      <c r="C17" s="525" t="s">
        <v>111</v>
      </c>
      <c r="D17" s="520" t="s">
        <v>189</v>
      </c>
      <c r="E17" s="521">
        <v>100</v>
      </c>
      <c r="F17" s="532" t="s">
        <v>843</v>
      </c>
      <c r="G17" s="512" t="s">
        <v>170</v>
      </c>
      <c r="H17" s="523" t="s">
        <v>859</v>
      </c>
      <c r="I17" s="512" t="s">
        <v>844</v>
      </c>
      <c r="J17" s="515" t="s">
        <v>865</v>
      </c>
      <c r="K17" s="508">
        <v>2937</v>
      </c>
      <c r="L17" s="533">
        <v>2938</v>
      </c>
    </row>
    <row r="19" spans="1:18" x14ac:dyDescent="0.3">
      <c r="A19" s="535"/>
      <c r="B19" s="534"/>
      <c r="C19" s="534"/>
      <c r="D19" s="534"/>
      <c r="E19" s="534"/>
      <c r="F19" s="534"/>
      <c r="G19" s="535"/>
      <c r="H19" s="535"/>
    </row>
    <row r="20" spans="1:18" x14ac:dyDescent="0.3">
      <c r="A20" s="1209" t="s">
        <v>465</v>
      </c>
      <c r="B20" s="1209"/>
      <c r="C20" s="1209"/>
      <c r="D20" s="1209"/>
      <c r="E20" s="1209"/>
      <c r="F20" s="1209"/>
      <c r="G20" s="1209"/>
      <c r="H20" s="1209"/>
      <c r="I20" s="1181" t="s">
        <v>506</v>
      </c>
      <c r="J20" s="1181"/>
      <c r="K20" s="1181"/>
      <c r="M20" s="504"/>
    </row>
    <row r="21" spans="1:18" x14ac:dyDescent="0.3">
      <c r="A21" s="536" t="s">
        <v>270</v>
      </c>
      <c r="B21" s="536" t="s">
        <v>845</v>
      </c>
      <c r="C21" s="537" t="s">
        <v>143</v>
      </c>
      <c r="D21" s="537" t="s">
        <v>326</v>
      </c>
      <c r="E21" s="506" t="s">
        <v>325</v>
      </c>
      <c r="F21" s="537" t="s">
        <v>85</v>
      </c>
      <c r="G21" s="536" t="s">
        <v>165</v>
      </c>
      <c r="H21" s="505" t="s">
        <v>330</v>
      </c>
      <c r="I21" s="505" t="s">
        <v>80</v>
      </c>
      <c r="J21" s="505" t="s">
        <v>78</v>
      </c>
      <c r="K21" s="506" t="s">
        <v>118</v>
      </c>
      <c r="M21" s="504"/>
    </row>
    <row r="22" spans="1:18" ht="31.2" x14ac:dyDescent="0.3">
      <c r="A22" s="518" t="s">
        <v>906</v>
      </c>
      <c r="B22" s="508" t="s">
        <v>828</v>
      </c>
      <c r="C22" s="538" t="s">
        <v>407</v>
      </c>
      <c r="D22" s="516" t="s">
        <v>407</v>
      </c>
      <c r="E22" s="539" t="s">
        <v>407</v>
      </c>
      <c r="F22" s="520" t="s">
        <v>407</v>
      </c>
      <c r="G22" s="512" t="s">
        <v>546</v>
      </c>
      <c r="H22" s="512" t="s">
        <v>407</v>
      </c>
      <c r="I22" s="515" t="s">
        <v>519</v>
      </c>
      <c r="J22" s="540"/>
      <c r="K22" s="541"/>
      <c r="M22" s="504"/>
    </row>
    <row r="23" spans="1:18" ht="75" x14ac:dyDescent="0.3">
      <c r="A23" s="518" t="s">
        <v>272</v>
      </c>
      <c r="B23" s="524" t="s">
        <v>877</v>
      </c>
      <c r="C23" s="542" t="s">
        <v>828</v>
      </c>
      <c r="D23" s="542" t="s">
        <v>828</v>
      </c>
      <c r="E23" s="542" t="s">
        <v>828</v>
      </c>
      <c r="F23" s="542" t="s">
        <v>828</v>
      </c>
      <c r="G23" s="527" t="s">
        <v>828</v>
      </c>
      <c r="H23" s="527" t="s">
        <v>828</v>
      </c>
      <c r="I23" s="527" t="s">
        <v>885</v>
      </c>
      <c r="J23" s="527" t="s">
        <v>881</v>
      </c>
      <c r="K23" s="527" t="s">
        <v>881</v>
      </c>
      <c r="M23" s="504"/>
    </row>
    <row r="24" spans="1:18" ht="31.2" x14ac:dyDescent="0.3">
      <c r="A24" s="1221" t="s">
        <v>869</v>
      </c>
      <c r="B24" s="524" t="s">
        <v>871</v>
      </c>
      <c r="C24" s="520" t="s">
        <v>618</v>
      </c>
      <c r="D24" s="516" t="s">
        <v>619</v>
      </c>
      <c r="E24" s="517">
        <v>10</v>
      </c>
      <c r="F24" s="520" t="s">
        <v>828</v>
      </c>
      <c r="G24" s="512" t="s">
        <v>828</v>
      </c>
      <c r="H24" s="538" t="s">
        <v>828</v>
      </c>
      <c r="I24" s="540">
        <v>3266</v>
      </c>
      <c r="J24" s="540">
        <v>3266</v>
      </c>
      <c r="K24" s="541">
        <v>3266</v>
      </c>
      <c r="M24" s="504"/>
    </row>
    <row r="25" spans="1:18" ht="31.2" x14ac:dyDescent="0.3">
      <c r="A25" s="1222"/>
      <c r="B25" s="524" t="s">
        <v>872</v>
      </c>
      <c r="C25" s="520" t="s">
        <v>840</v>
      </c>
      <c r="D25" s="516" t="s">
        <v>829</v>
      </c>
      <c r="E25" s="517">
        <v>64</v>
      </c>
      <c r="F25" s="538" t="s">
        <v>864</v>
      </c>
      <c r="G25" s="512" t="s">
        <v>413</v>
      </c>
      <c r="H25" s="512" t="s">
        <v>834</v>
      </c>
      <c r="I25" s="540">
        <v>3266</v>
      </c>
      <c r="J25" s="540">
        <v>3266</v>
      </c>
      <c r="K25" s="541">
        <v>3266</v>
      </c>
      <c r="M25" s="504"/>
    </row>
    <row r="26" spans="1:18" ht="60" x14ac:dyDescent="0.3">
      <c r="A26" s="518" t="s">
        <v>361</v>
      </c>
      <c r="B26" s="529" t="s">
        <v>867</v>
      </c>
      <c r="C26" s="520" t="s">
        <v>139</v>
      </c>
      <c r="D26" s="513" t="s">
        <v>171</v>
      </c>
      <c r="E26" s="510" t="s">
        <v>327</v>
      </c>
      <c r="F26" s="520" t="s">
        <v>360</v>
      </c>
      <c r="G26" s="512" t="s">
        <v>413</v>
      </c>
      <c r="H26" s="512" t="s">
        <v>629</v>
      </c>
      <c r="I26" s="512" t="s">
        <v>884</v>
      </c>
      <c r="J26" s="540">
        <v>3297</v>
      </c>
      <c r="K26" s="541">
        <v>3297</v>
      </c>
      <c r="M26" s="504"/>
    </row>
    <row r="27" spans="1:18" ht="109.2" x14ac:dyDescent="0.3">
      <c r="A27" s="518" t="s">
        <v>580</v>
      </c>
      <c r="B27" s="529" t="s">
        <v>849</v>
      </c>
      <c r="C27" s="543" t="s">
        <v>111</v>
      </c>
      <c r="D27" s="542" t="s">
        <v>189</v>
      </c>
      <c r="E27" s="544">
        <v>100</v>
      </c>
      <c r="F27" s="545" t="s">
        <v>843</v>
      </c>
      <c r="G27" s="527" t="s">
        <v>170</v>
      </c>
      <c r="H27" s="546" t="s">
        <v>859</v>
      </c>
      <c r="I27" s="547" t="s">
        <v>865</v>
      </c>
      <c r="J27" s="524">
        <v>2937</v>
      </c>
      <c r="K27" s="548">
        <v>2938</v>
      </c>
    </row>
    <row r="28" spans="1:18" x14ac:dyDescent="0.3">
      <c r="A28" s="549"/>
      <c r="B28" s="550"/>
      <c r="C28" s="550"/>
      <c r="D28" s="551"/>
      <c r="E28" s="550"/>
      <c r="F28" s="552"/>
      <c r="G28" s="552"/>
      <c r="H28" s="552"/>
      <c r="L28" s="504"/>
      <c r="M28" s="504"/>
    </row>
    <row r="29" spans="1:18" x14ac:dyDescent="0.3">
      <c r="L29" s="504"/>
      <c r="M29" s="504"/>
    </row>
    <row r="30" spans="1:18" x14ac:dyDescent="0.3">
      <c r="A30" s="1148" t="s">
        <v>461</v>
      </c>
      <c r="B30" s="1149"/>
      <c r="C30" s="1149"/>
      <c r="D30" s="1149"/>
      <c r="E30" s="1149"/>
      <c r="F30" s="1149"/>
      <c r="G30" s="1149"/>
      <c r="H30" s="1149"/>
      <c r="I30" s="1149"/>
      <c r="J30" s="1149"/>
      <c r="K30" s="1149"/>
      <c r="L30" s="1149"/>
      <c r="M30" s="1149"/>
      <c r="N30" s="1149"/>
      <c r="O30" s="1150"/>
      <c r="P30" s="1181" t="s">
        <v>506</v>
      </c>
      <c r="Q30" s="1181"/>
      <c r="R30" s="1181"/>
    </row>
    <row r="31" spans="1:18" x14ac:dyDescent="0.3">
      <c r="A31" s="505" t="s">
        <v>270</v>
      </c>
      <c r="B31" s="506" t="s">
        <v>845</v>
      </c>
      <c r="C31" s="506" t="s">
        <v>143</v>
      </c>
      <c r="D31" s="506" t="s">
        <v>326</v>
      </c>
      <c r="E31" s="506" t="s">
        <v>325</v>
      </c>
      <c r="F31" s="506" t="s">
        <v>275</v>
      </c>
      <c r="G31" s="505" t="s">
        <v>202</v>
      </c>
      <c r="H31" s="505" t="s">
        <v>203</v>
      </c>
      <c r="I31" s="505" t="s">
        <v>204</v>
      </c>
      <c r="J31" s="505" t="s">
        <v>205</v>
      </c>
      <c r="K31" s="506" t="s">
        <v>206</v>
      </c>
      <c r="L31" s="506" t="s">
        <v>207</v>
      </c>
      <c r="M31" s="506" t="s">
        <v>399</v>
      </c>
      <c r="N31" s="506" t="s">
        <v>330</v>
      </c>
      <c r="O31" s="506" t="s">
        <v>306</v>
      </c>
      <c r="P31" s="506" t="s">
        <v>80</v>
      </c>
      <c r="Q31" s="505" t="s">
        <v>78</v>
      </c>
      <c r="R31" s="506" t="s">
        <v>118</v>
      </c>
    </row>
    <row r="32" spans="1:18" x14ac:dyDescent="0.3">
      <c r="A32" s="1208" t="s">
        <v>183</v>
      </c>
      <c r="B32" s="1189" t="s">
        <v>828</v>
      </c>
      <c r="C32" s="553" t="s">
        <v>117</v>
      </c>
      <c r="D32" s="553" t="s">
        <v>184</v>
      </c>
      <c r="E32" s="553">
        <v>100</v>
      </c>
      <c r="F32" s="554" t="s">
        <v>185</v>
      </c>
      <c r="G32" s="512">
        <v>0</v>
      </c>
      <c r="H32" s="512" t="s">
        <v>397</v>
      </c>
      <c r="I32" s="512">
        <v>2</v>
      </c>
      <c r="J32" s="512" t="s">
        <v>396</v>
      </c>
      <c r="K32" s="516" t="s">
        <v>398</v>
      </c>
      <c r="L32" s="555" t="s">
        <v>828</v>
      </c>
      <c r="M32" s="555" t="s">
        <v>828</v>
      </c>
      <c r="N32" s="1175" t="s">
        <v>592</v>
      </c>
      <c r="O32" s="1175" t="s">
        <v>370</v>
      </c>
      <c r="P32" s="1182" t="s">
        <v>520</v>
      </c>
      <c r="Q32" s="1182">
        <v>2950</v>
      </c>
      <c r="R32" s="1204">
        <v>2951</v>
      </c>
    </row>
    <row r="33" spans="1:18" x14ac:dyDescent="0.3">
      <c r="A33" s="1166"/>
      <c r="B33" s="1191"/>
      <c r="C33" s="1169"/>
      <c r="D33" s="1170"/>
      <c r="E33" s="1171"/>
      <c r="F33" s="556" t="s">
        <v>324</v>
      </c>
      <c r="G33" s="557" t="s">
        <v>215</v>
      </c>
      <c r="H33" s="557" t="s">
        <v>212</v>
      </c>
      <c r="I33" s="557" t="s">
        <v>213</v>
      </c>
      <c r="J33" s="557" t="s">
        <v>214</v>
      </c>
      <c r="K33" s="556" t="s">
        <v>220</v>
      </c>
      <c r="L33" s="558" t="s">
        <v>828</v>
      </c>
      <c r="M33" s="558" t="s">
        <v>828</v>
      </c>
      <c r="N33" s="1175"/>
      <c r="O33" s="1168"/>
      <c r="P33" s="1182"/>
      <c r="Q33" s="1182"/>
      <c r="R33" s="1204"/>
    </row>
    <row r="34" spans="1:18" x14ac:dyDescent="0.3">
      <c r="A34" s="1208" t="s">
        <v>186</v>
      </c>
      <c r="B34" s="1189" t="s">
        <v>828</v>
      </c>
      <c r="C34" s="553" t="s">
        <v>115</v>
      </c>
      <c r="D34" s="553" t="s">
        <v>187</v>
      </c>
      <c r="E34" s="553">
        <v>100</v>
      </c>
      <c r="F34" s="554" t="s">
        <v>188</v>
      </c>
      <c r="G34" s="512">
        <v>0</v>
      </c>
      <c r="H34" s="512">
        <v>1</v>
      </c>
      <c r="I34" s="512">
        <v>2</v>
      </c>
      <c r="J34" s="512">
        <v>3</v>
      </c>
      <c r="K34" s="516">
        <v>4</v>
      </c>
      <c r="L34" s="516" t="s">
        <v>400</v>
      </c>
      <c r="M34" s="516" t="s">
        <v>398</v>
      </c>
      <c r="N34" s="1175" t="s">
        <v>584</v>
      </c>
      <c r="O34" s="1175" t="s">
        <v>370</v>
      </c>
      <c r="P34" s="1182" t="s">
        <v>521</v>
      </c>
      <c r="Q34" s="1182">
        <v>2956</v>
      </c>
      <c r="R34" s="1204">
        <v>2957</v>
      </c>
    </row>
    <row r="35" spans="1:18" x14ac:dyDescent="0.3">
      <c r="A35" s="1166"/>
      <c r="B35" s="1191"/>
      <c r="C35" s="1169"/>
      <c r="D35" s="1170"/>
      <c r="E35" s="1171"/>
      <c r="F35" s="556" t="s">
        <v>324</v>
      </c>
      <c r="G35" s="557" t="s">
        <v>269</v>
      </c>
      <c r="H35" s="557" t="s">
        <v>215</v>
      </c>
      <c r="I35" s="557" t="s">
        <v>212</v>
      </c>
      <c r="J35" s="557" t="s">
        <v>213</v>
      </c>
      <c r="K35" s="556" t="s">
        <v>221</v>
      </c>
      <c r="L35" s="556" t="s">
        <v>401</v>
      </c>
      <c r="M35" s="556" t="s">
        <v>220</v>
      </c>
      <c r="N35" s="1175"/>
      <c r="O35" s="1168"/>
      <c r="P35" s="1182"/>
      <c r="Q35" s="1182"/>
      <c r="R35" s="1204"/>
    </row>
    <row r="36" spans="1:18" x14ac:dyDescent="0.3">
      <c r="A36" s="1223" t="s">
        <v>272</v>
      </c>
      <c r="B36" s="1195" t="s">
        <v>866</v>
      </c>
      <c r="C36" s="559" t="s">
        <v>115</v>
      </c>
      <c r="D36" s="559" t="s">
        <v>187</v>
      </c>
      <c r="E36" s="560" t="s">
        <v>622</v>
      </c>
      <c r="F36" s="561" t="s">
        <v>621</v>
      </c>
      <c r="G36" s="562" t="s">
        <v>623</v>
      </c>
      <c r="H36" s="563" t="s">
        <v>624</v>
      </c>
      <c r="I36" s="515" t="s">
        <v>625</v>
      </c>
      <c r="J36" s="515" t="s">
        <v>258</v>
      </c>
      <c r="K36" s="564"/>
      <c r="L36" s="564"/>
      <c r="M36" s="565"/>
      <c r="N36" s="1230" t="s">
        <v>626</v>
      </c>
      <c r="O36" s="1175" t="s">
        <v>370</v>
      </c>
      <c r="P36" s="1234" t="s">
        <v>883</v>
      </c>
      <c r="Q36" s="1182">
        <v>3089</v>
      </c>
      <c r="R36" s="1182">
        <v>3090</v>
      </c>
    </row>
    <row r="37" spans="1:18" x14ac:dyDescent="0.3">
      <c r="A37" s="1224"/>
      <c r="B37" s="1196"/>
      <c r="C37" s="1169"/>
      <c r="D37" s="1170"/>
      <c r="E37" s="1171"/>
      <c r="F37" s="556" t="s">
        <v>324</v>
      </c>
      <c r="G37" s="557" t="s">
        <v>212</v>
      </c>
      <c r="H37" s="557" t="s">
        <v>213</v>
      </c>
      <c r="I37" s="557" t="s">
        <v>215</v>
      </c>
      <c r="J37" s="557" t="s">
        <v>220</v>
      </c>
      <c r="K37" s="556"/>
      <c r="L37" s="556"/>
      <c r="M37" s="556"/>
      <c r="N37" s="1233"/>
      <c r="O37" s="1168"/>
      <c r="P37" s="1234"/>
      <c r="Q37" s="1182"/>
      <c r="R37" s="1204"/>
    </row>
    <row r="38" spans="1:18" x14ac:dyDescent="0.3">
      <c r="A38" s="1208" t="s">
        <v>180</v>
      </c>
      <c r="B38" s="1189" t="s">
        <v>828</v>
      </c>
      <c r="C38" s="553" t="s">
        <v>132</v>
      </c>
      <c r="D38" s="553" t="s">
        <v>181</v>
      </c>
      <c r="E38" s="553">
        <v>20</v>
      </c>
      <c r="F38" s="554" t="s">
        <v>182</v>
      </c>
      <c r="G38" s="512" t="s">
        <v>403</v>
      </c>
      <c r="H38" s="512" t="s">
        <v>406</v>
      </c>
      <c r="I38" s="512" t="s">
        <v>400</v>
      </c>
      <c r="J38" s="512" t="s">
        <v>398</v>
      </c>
      <c r="K38" s="516" t="s">
        <v>404</v>
      </c>
      <c r="L38" s="566" t="s">
        <v>828</v>
      </c>
      <c r="M38" s="566" t="s">
        <v>828</v>
      </c>
      <c r="N38" s="1175" t="s">
        <v>593</v>
      </c>
      <c r="O38" s="1175" t="s">
        <v>370</v>
      </c>
      <c r="P38" s="1182" t="s">
        <v>522</v>
      </c>
      <c r="Q38" s="1182"/>
      <c r="R38" s="1204"/>
    </row>
    <row r="39" spans="1:18" x14ac:dyDescent="0.3">
      <c r="A39" s="1166"/>
      <c r="B39" s="1191"/>
      <c r="C39" s="1169"/>
      <c r="D39" s="1170"/>
      <c r="E39" s="1171"/>
      <c r="F39" s="556" t="s">
        <v>324</v>
      </c>
      <c r="G39" s="557" t="s">
        <v>215</v>
      </c>
      <c r="H39" s="557" t="s">
        <v>213</v>
      </c>
      <c r="I39" s="557" t="s">
        <v>212</v>
      </c>
      <c r="J39" s="557" t="s">
        <v>405</v>
      </c>
      <c r="K39" s="556" t="s">
        <v>214</v>
      </c>
      <c r="L39" s="558" t="s">
        <v>828</v>
      </c>
      <c r="M39" s="558" t="s">
        <v>828</v>
      </c>
      <c r="N39" s="1175"/>
      <c r="O39" s="1168"/>
      <c r="P39" s="1182"/>
      <c r="Q39" s="1182"/>
      <c r="R39" s="1204"/>
    </row>
    <row r="43" spans="1:18" x14ac:dyDescent="0.3">
      <c r="A43" s="1148" t="s">
        <v>466</v>
      </c>
      <c r="B43" s="1149"/>
      <c r="C43" s="1149"/>
      <c r="D43" s="1149"/>
      <c r="E43" s="1149"/>
      <c r="F43" s="1149"/>
      <c r="G43" s="1149"/>
      <c r="H43" s="1149"/>
      <c r="I43" s="1149"/>
      <c r="J43" s="1149"/>
      <c r="K43" s="1149"/>
      <c r="L43" s="1149"/>
      <c r="M43" s="1149"/>
      <c r="N43" s="1150"/>
      <c r="O43" s="1181" t="s">
        <v>506</v>
      </c>
      <c r="P43" s="1181"/>
      <c r="Q43" s="1181"/>
    </row>
    <row r="44" spans="1:18" x14ac:dyDescent="0.3">
      <c r="A44" s="505" t="s">
        <v>270</v>
      </c>
      <c r="B44" s="506" t="s">
        <v>830</v>
      </c>
      <c r="C44" s="506" t="s">
        <v>143</v>
      </c>
      <c r="D44" s="506" t="s">
        <v>326</v>
      </c>
      <c r="E44" s="506" t="s">
        <v>325</v>
      </c>
      <c r="F44" s="506" t="s">
        <v>275</v>
      </c>
      <c r="G44" s="505" t="s">
        <v>202</v>
      </c>
      <c r="H44" s="505" t="s">
        <v>203</v>
      </c>
      <c r="I44" s="505" t="s">
        <v>204</v>
      </c>
      <c r="J44" s="505" t="s">
        <v>205</v>
      </c>
      <c r="K44" s="506" t="s">
        <v>206</v>
      </c>
      <c r="L44" s="505" t="s">
        <v>207</v>
      </c>
      <c r="M44" s="506" t="s">
        <v>330</v>
      </c>
      <c r="N44" s="506" t="s">
        <v>306</v>
      </c>
      <c r="O44" s="506" t="s">
        <v>80</v>
      </c>
      <c r="P44" s="506" t="s">
        <v>78</v>
      </c>
      <c r="Q44" s="505" t="s">
        <v>118</v>
      </c>
    </row>
    <row r="45" spans="1:18" x14ac:dyDescent="0.3">
      <c r="A45" s="1208" t="s">
        <v>211</v>
      </c>
      <c r="B45" s="1226" t="s">
        <v>828</v>
      </c>
      <c r="C45" s="1168" t="s">
        <v>130</v>
      </c>
      <c r="D45" s="1168" t="s">
        <v>292</v>
      </c>
      <c r="E45" s="1168">
        <v>20</v>
      </c>
      <c r="F45" s="554" t="s">
        <v>209</v>
      </c>
      <c r="G45" s="512">
        <v>0</v>
      </c>
      <c r="H45" s="512">
        <v>0</v>
      </c>
      <c r="I45" s="512">
        <v>0</v>
      </c>
      <c r="J45" s="512">
        <v>1</v>
      </c>
      <c r="K45" s="567" t="s">
        <v>828</v>
      </c>
      <c r="L45" s="568" t="s">
        <v>828</v>
      </c>
      <c r="M45" s="1175" t="s">
        <v>539</v>
      </c>
      <c r="N45" s="1175" t="s">
        <v>369</v>
      </c>
      <c r="O45" s="1182" t="s">
        <v>523</v>
      </c>
      <c r="P45" s="1204">
        <v>2962</v>
      </c>
      <c r="Q45" s="1182">
        <v>2963</v>
      </c>
    </row>
    <row r="46" spans="1:18" x14ac:dyDescent="0.3">
      <c r="A46" s="1165"/>
      <c r="B46" s="1202"/>
      <c r="C46" s="1168"/>
      <c r="D46" s="1168"/>
      <c r="E46" s="1168"/>
      <c r="F46" s="554" t="s">
        <v>208</v>
      </c>
      <c r="G46" s="512">
        <v>0</v>
      </c>
      <c r="H46" s="512">
        <v>1</v>
      </c>
      <c r="I46" s="512" t="s">
        <v>210</v>
      </c>
      <c r="J46" s="512" t="s">
        <v>546</v>
      </c>
      <c r="K46" s="567" t="s">
        <v>828</v>
      </c>
      <c r="L46" s="568" t="s">
        <v>828</v>
      </c>
      <c r="M46" s="1175"/>
      <c r="N46" s="1168"/>
      <c r="O46" s="1182"/>
      <c r="P46" s="1204"/>
      <c r="Q46" s="1182"/>
    </row>
    <row r="47" spans="1:18" x14ac:dyDescent="0.3">
      <c r="A47" s="1166"/>
      <c r="B47" s="1203"/>
      <c r="C47" s="1227"/>
      <c r="D47" s="1228"/>
      <c r="E47" s="1229"/>
      <c r="F47" s="556" t="s">
        <v>324</v>
      </c>
      <c r="G47" s="557" t="s">
        <v>212</v>
      </c>
      <c r="H47" s="557" t="s">
        <v>213</v>
      </c>
      <c r="I47" s="557" t="s">
        <v>214</v>
      </c>
      <c r="J47" s="557" t="s">
        <v>215</v>
      </c>
      <c r="K47" s="569" t="s">
        <v>828</v>
      </c>
      <c r="L47" s="570" t="s">
        <v>828</v>
      </c>
      <c r="M47" s="1175"/>
      <c r="N47" s="1168"/>
      <c r="O47" s="1182"/>
      <c r="P47" s="1204"/>
      <c r="Q47" s="1182"/>
    </row>
    <row r="48" spans="1:18" x14ac:dyDescent="0.3">
      <c r="A48" s="1208" t="s">
        <v>261</v>
      </c>
      <c r="B48" s="1189"/>
      <c r="C48" s="1192" t="s">
        <v>109</v>
      </c>
      <c r="D48" s="1192" t="s">
        <v>297</v>
      </c>
      <c r="E48" s="1192">
        <v>100</v>
      </c>
      <c r="F48" s="554" t="s">
        <v>254</v>
      </c>
      <c r="G48" s="512" t="s">
        <v>237</v>
      </c>
      <c r="H48" s="512" t="s">
        <v>255</v>
      </c>
      <c r="I48" s="512" t="s">
        <v>256</v>
      </c>
      <c r="J48" s="539" t="s">
        <v>257</v>
      </c>
      <c r="K48" s="516" t="s">
        <v>258</v>
      </c>
      <c r="L48" s="512" t="s">
        <v>259</v>
      </c>
      <c r="M48" s="1230" t="s">
        <v>542</v>
      </c>
      <c r="N48" s="1197" t="s">
        <v>370</v>
      </c>
      <c r="O48" s="1182" t="s">
        <v>524</v>
      </c>
      <c r="P48" s="1204">
        <v>3057</v>
      </c>
      <c r="Q48" s="1182">
        <v>3058</v>
      </c>
    </row>
    <row r="49" spans="1:17" x14ac:dyDescent="0.3">
      <c r="A49" s="1165"/>
      <c r="B49" s="1190"/>
      <c r="C49" s="1167"/>
      <c r="D49" s="1167"/>
      <c r="E49" s="1167"/>
      <c r="F49" s="554" t="s">
        <v>260</v>
      </c>
      <c r="G49" s="512" t="s">
        <v>237</v>
      </c>
      <c r="H49" s="512" t="s">
        <v>256</v>
      </c>
      <c r="I49" s="512" t="s">
        <v>255</v>
      </c>
      <c r="J49" s="539" t="s">
        <v>257</v>
      </c>
      <c r="K49" s="516" t="s">
        <v>259</v>
      </c>
      <c r="L49" s="512" t="s">
        <v>258</v>
      </c>
      <c r="M49" s="1231"/>
      <c r="N49" s="1198"/>
      <c r="O49" s="1182"/>
      <c r="P49" s="1204"/>
      <c r="Q49" s="1182"/>
    </row>
    <row r="50" spans="1:17" x14ac:dyDescent="0.3">
      <c r="A50" s="1166"/>
      <c r="B50" s="1191"/>
      <c r="C50" s="1151"/>
      <c r="D50" s="1194"/>
      <c r="E50" s="1152"/>
      <c r="F50" s="556" t="s">
        <v>324</v>
      </c>
      <c r="G50" s="557" t="s">
        <v>212</v>
      </c>
      <c r="H50" s="557" t="s">
        <v>213</v>
      </c>
      <c r="I50" s="557" t="s">
        <v>213</v>
      </c>
      <c r="J50" s="557" t="s">
        <v>215</v>
      </c>
      <c r="K50" s="556" t="s">
        <v>220</v>
      </c>
      <c r="L50" s="557" t="s">
        <v>220</v>
      </c>
      <c r="M50" s="1231"/>
      <c r="N50" s="1198"/>
      <c r="O50" s="1182"/>
      <c r="P50" s="1204"/>
      <c r="Q50" s="1182"/>
    </row>
    <row r="51" spans="1:17" x14ac:dyDescent="0.3">
      <c r="A51" s="1208" t="s">
        <v>264</v>
      </c>
      <c r="B51" s="1189"/>
      <c r="C51" s="1192" t="s">
        <v>110</v>
      </c>
      <c r="D51" s="1192" t="s">
        <v>296</v>
      </c>
      <c r="E51" s="1192">
        <v>100</v>
      </c>
      <c r="F51" s="554" t="s">
        <v>262</v>
      </c>
      <c r="G51" s="512" t="s">
        <v>237</v>
      </c>
      <c r="H51" s="512" t="s">
        <v>255</v>
      </c>
      <c r="I51" s="512" t="s">
        <v>256</v>
      </c>
      <c r="J51" s="539" t="s">
        <v>257</v>
      </c>
      <c r="K51" s="516" t="s">
        <v>258</v>
      </c>
      <c r="L51" s="512" t="s">
        <v>259</v>
      </c>
      <c r="M51" s="1230" t="s">
        <v>543</v>
      </c>
      <c r="N51" s="1197" t="s">
        <v>370</v>
      </c>
      <c r="O51" s="1182" t="s">
        <v>525</v>
      </c>
      <c r="P51" s="1204">
        <v>3065</v>
      </c>
      <c r="Q51" s="1182">
        <v>3066</v>
      </c>
    </row>
    <row r="52" spans="1:17" x14ac:dyDescent="0.3">
      <c r="A52" s="1165"/>
      <c r="B52" s="1190"/>
      <c r="C52" s="1167"/>
      <c r="D52" s="1167"/>
      <c r="E52" s="1167"/>
      <c r="F52" s="554" t="s">
        <v>263</v>
      </c>
      <c r="G52" s="512" t="s">
        <v>237</v>
      </c>
      <c r="H52" s="512" t="s">
        <v>256</v>
      </c>
      <c r="I52" s="512" t="s">
        <v>255</v>
      </c>
      <c r="J52" s="539" t="s">
        <v>257</v>
      </c>
      <c r="K52" s="516" t="s">
        <v>259</v>
      </c>
      <c r="L52" s="512" t="s">
        <v>258</v>
      </c>
      <c r="M52" s="1231"/>
      <c r="N52" s="1198"/>
      <c r="O52" s="1182"/>
      <c r="P52" s="1204"/>
      <c r="Q52" s="1182"/>
    </row>
    <row r="53" spans="1:17" x14ac:dyDescent="0.3">
      <c r="A53" s="1166"/>
      <c r="B53" s="1191"/>
      <c r="C53" s="1161"/>
      <c r="D53" s="1193"/>
      <c r="E53" s="1162"/>
      <c r="F53" s="556" t="s">
        <v>324</v>
      </c>
      <c r="G53" s="557" t="s">
        <v>212</v>
      </c>
      <c r="H53" s="557" t="s">
        <v>213</v>
      </c>
      <c r="I53" s="557" t="s">
        <v>213</v>
      </c>
      <c r="J53" s="557" t="s">
        <v>215</v>
      </c>
      <c r="K53" s="556" t="s">
        <v>220</v>
      </c>
      <c r="L53" s="557" t="s">
        <v>220</v>
      </c>
      <c r="M53" s="1231"/>
      <c r="N53" s="1198"/>
      <c r="O53" s="1182"/>
      <c r="P53" s="1204"/>
      <c r="Q53" s="1182"/>
    </row>
    <row r="54" spans="1:17" x14ac:dyDescent="0.3">
      <c r="A54" s="1208" t="s">
        <v>267</v>
      </c>
      <c r="B54" s="1189"/>
      <c r="C54" s="1192" t="s">
        <v>123</v>
      </c>
      <c r="D54" s="1192" t="s">
        <v>295</v>
      </c>
      <c r="E54" s="1192">
        <v>200</v>
      </c>
      <c r="F54" s="554" t="s">
        <v>265</v>
      </c>
      <c r="G54" s="512">
        <v>0</v>
      </c>
      <c r="H54" s="539">
        <v>1</v>
      </c>
      <c r="I54" s="539" t="s">
        <v>210</v>
      </c>
      <c r="J54" s="568" t="s">
        <v>828</v>
      </c>
      <c r="K54" s="567" t="s">
        <v>828</v>
      </c>
      <c r="L54" s="568" t="s">
        <v>828</v>
      </c>
      <c r="M54" s="1197" t="s">
        <v>541</v>
      </c>
      <c r="N54" s="1197" t="s">
        <v>370</v>
      </c>
      <c r="O54" s="1142" t="s">
        <v>526</v>
      </c>
      <c r="P54" s="1235">
        <v>3001</v>
      </c>
      <c r="Q54" s="1142">
        <v>3002</v>
      </c>
    </row>
    <row r="55" spans="1:17" x14ac:dyDescent="0.3">
      <c r="A55" s="1165"/>
      <c r="B55" s="1190"/>
      <c r="C55" s="1167"/>
      <c r="D55" s="1167"/>
      <c r="E55" s="1167"/>
      <c r="F55" s="554" t="s">
        <v>266</v>
      </c>
      <c r="G55" s="512">
        <v>0</v>
      </c>
      <c r="H55" s="512">
        <v>0</v>
      </c>
      <c r="I55" s="512">
        <v>0</v>
      </c>
      <c r="J55" s="568" t="s">
        <v>828</v>
      </c>
      <c r="K55" s="567" t="s">
        <v>828</v>
      </c>
      <c r="L55" s="568" t="s">
        <v>828</v>
      </c>
      <c r="M55" s="1198"/>
      <c r="N55" s="1198"/>
      <c r="O55" s="1143"/>
      <c r="P55" s="1236"/>
      <c r="Q55" s="1143"/>
    </row>
    <row r="56" spans="1:17" x14ac:dyDescent="0.3">
      <c r="A56" s="1166"/>
      <c r="B56" s="1191"/>
      <c r="C56" s="1151"/>
      <c r="D56" s="1194"/>
      <c r="E56" s="1152"/>
      <c r="F56" s="556" t="s">
        <v>324</v>
      </c>
      <c r="G56" s="557" t="s">
        <v>212</v>
      </c>
      <c r="H56" s="557" t="s">
        <v>213</v>
      </c>
      <c r="I56" s="557" t="s">
        <v>214</v>
      </c>
      <c r="J56" s="570" t="s">
        <v>828</v>
      </c>
      <c r="K56" s="569" t="s">
        <v>828</v>
      </c>
      <c r="L56" s="570" t="s">
        <v>828</v>
      </c>
      <c r="M56" s="1199"/>
      <c r="N56" s="1199"/>
      <c r="O56" s="1144"/>
      <c r="P56" s="1237"/>
      <c r="Q56" s="1144"/>
    </row>
    <row r="57" spans="1:17" x14ac:dyDescent="0.3">
      <c r="A57" s="1208" t="s">
        <v>869</v>
      </c>
      <c r="B57" s="1201" t="s">
        <v>873</v>
      </c>
      <c r="C57" s="1192" t="s">
        <v>840</v>
      </c>
      <c r="D57" s="1192" t="s">
        <v>829</v>
      </c>
      <c r="E57" s="1192">
        <v>64</v>
      </c>
      <c r="F57" s="554" t="s">
        <v>831</v>
      </c>
      <c r="G57" s="512" t="s">
        <v>212</v>
      </c>
      <c r="H57" s="539" t="s">
        <v>212</v>
      </c>
      <c r="I57" s="539" t="s">
        <v>213</v>
      </c>
      <c r="J57" s="512" t="s">
        <v>213</v>
      </c>
      <c r="K57" s="567" t="s">
        <v>828</v>
      </c>
      <c r="L57" s="568" t="s">
        <v>828</v>
      </c>
      <c r="M57" s="1197" t="s">
        <v>834</v>
      </c>
      <c r="N57" s="1197" t="s">
        <v>833</v>
      </c>
      <c r="O57" s="1142" t="s">
        <v>888</v>
      </c>
      <c r="P57" s="1235">
        <v>2858</v>
      </c>
      <c r="Q57" s="1142">
        <v>2859</v>
      </c>
    </row>
    <row r="58" spans="1:17" x14ac:dyDescent="0.3">
      <c r="A58" s="1165"/>
      <c r="B58" s="1202"/>
      <c r="C58" s="1167"/>
      <c r="D58" s="1167"/>
      <c r="E58" s="1167"/>
      <c r="F58" s="554" t="s">
        <v>832</v>
      </c>
      <c r="G58" s="512" t="s">
        <v>835</v>
      </c>
      <c r="H58" s="512" t="s">
        <v>836</v>
      </c>
      <c r="I58" s="512" t="s">
        <v>837</v>
      </c>
      <c r="J58" s="512" t="s">
        <v>838</v>
      </c>
      <c r="K58" s="567" t="s">
        <v>828</v>
      </c>
      <c r="L58" s="568" t="s">
        <v>828</v>
      </c>
      <c r="M58" s="1198"/>
      <c r="N58" s="1198"/>
      <c r="O58" s="1143"/>
      <c r="P58" s="1236"/>
      <c r="Q58" s="1143"/>
    </row>
    <row r="59" spans="1:17" x14ac:dyDescent="0.3">
      <c r="A59" s="1166"/>
      <c r="B59" s="1203"/>
      <c r="C59" s="1151"/>
      <c r="D59" s="1194"/>
      <c r="E59" s="1152"/>
      <c r="F59" s="556" t="s">
        <v>324</v>
      </c>
      <c r="G59" s="557" t="s">
        <v>841</v>
      </c>
      <c r="H59" s="557" t="s">
        <v>842</v>
      </c>
      <c r="I59" s="557" t="s">
        <v>842</v>
      </c>
      <c r="J59" s="557" t="s">
        <v>212</v>
      </c>
      <c r="K59" s="569" t="s">
        <v>828</v>
      </c>
      <c r="L59" s="570" t="s">
        <v>828</v>
      </c>
      <c r="M59" s="1199"/>
      <c r="N59" s="1199"/>
      <c r="O59" s="1144"/>
      <c r="P59" s="1237"/>
      <c r="Q59" s="1144"/>
    </row>
    <row r="62" spans="1:17" x14ac:dyDescent="0.3">
      <c r="A62" s="1148" t="s">
        <v>467</v>
      </c>
      <c r="B62" s="1149"/>
      <c r="C62" s="1149"/>
      <c r="D62" s="1149"/>
      <c r="E62" s="1149"/>
      <c r="F62" s="1149"/>
      <c r="G62" s="1149"/>
      <c r="H62" s="1149"/>
      <c r="I62" s="1149"/>
      <c r="J62" s="1149"/>
      <c r="K62" s="1149"/>
      <c r="L62" s="1149"/>
      <c r="M62" s="1150"/>
      <c r="N62" s="1181" t="s">
        <v>506</v>
      </c>
      <c r="O62" s="1181"/>
      <c r="P62" s="1181"/>
    </row>
    <row r="63" spans="1:17" x14ac:dyDescent="0.3">
      <c r="A63" s="505" t="s">
        <v>270</v>
      </c>
      <c r="B63" s="506" t="s">
        <v>830</v>
      </c>
      <c r="C63" s="506" t="s">
        <v>143</v>
      </c>
      <c r="D63" s="506" t="s">
        <v>326</v>
      </c>
      <c r="E63" s="506" t="s">
        <v>325</v>
      </c>
      <c r="F63" s="506" t="s">
        <v>275</v>
      </c>
      <c r="G63" s="505" t="s">
        <v>202</v>
      </c>
      <c r="H63" s="505" t="s">
        <v>203</v>
      </c>
      <c r="I63" s="505" t="s">
        <v>204</v>
      </c>
      <c r="J63" s="505" t="s">
        <v>205</v>
      </c>
      <c r="K63" s="506" t="s">
        <v>206</v>
      </c>
      <c r="L63" s="505" t="s">
        <v>207</v>
      </c>
      <c r="M63" s="506" t="s">
        <v>330</v>
      </c>
      <c r="N63" s="506" t="s">
        <v>306</v>
      </c>
      <c r="O63" s="506" t="s">
        <v>80</v>
      </c>
      <c r="P63" s="506" t="s">
        <v>78</v>
      </c>
      <c r="Q63" s="505" t="s">
        <v>118</v>
      </c>
    </row>
    <row r="64" spans="1:17" x14ac:dyDescent="0.3">
      <c r="A64" s="1213" t="s">
        <v>314</v>
      </c>
      <c r="B64" s="1225" t="s">
        <v>828</v>
      </c>
      <c r="C64" s="1176" t="s">
        <v>110</v>
      </c>
      <c r="D64" s="1176" t="s">
        <v>296</v>
      </c>
      <c r="E64" s="1176">
        <v>100</v>
      </c>
      <c r="F64" s="554" t="s">
        <v>236</v>
      </c>
      <c r="G64" s="515" t="s">
        <v>237</v>
      </c>
      <c r="H64" s="571" t="s">
        <v>238</v>
      </c>
      <c r="I64" s="571" t="s">
        <v>239</v>
      </c>
      <c r="J64" s="515" t="s">
        <v>546</v>
      </c>
      <c r="K64" s="564" t="s">
        <v>546</v>
      </c>
      <c r="L64" s="572" t="s">
        <v>258</v>
      </c>
      <c r="M64" s="1179" t="s">
        <v>581</v>
      </c>
      <c r="N64" s="1179" t="s">
        <v>370</v>
      </c>
      <c r="O64" s="1214" t="s">
        <v>527</v>
      </c>
      <c r="P64" s="1225">
        <v>3046</v>
      </c>
      <c r="Q64" s="1214">
        <v>3047</v>
      </c>
    </row>
    <row r="65" spans="1:17" x14ac:dyDescent="0.3">
      <c r="A65" s="1213"/>
      <c r="B65" s="1218"/>
      <c r="C65" s="1177"/>
      <c r="D65" s="1177"/>
      <c r="E65" s="1177"/>
      <c r="F65" s="554" t="s">
        <v>240</v>
      </c>
      <c r="G65" s="515" t="s">
        <v>546</v>
      </c>
      <c r="H65" s="515" t="s">
        <v>546</v>
      </c>
      <c r="I65" s="515" t="s">
        <v>241</v>
      </c>
      <c r="J65" s="571" t="s">
        <v>238</v>
      </c>
      <c r="K65" s="564" t="s">
        <v>546</v>
      </c>
      <c r="L65" s="564" t="s">
        <v>546</v>
      </c>
      <c r="M65" s="1200"/>
      <c r="N65" s="1200"/>
      <c r="O65" s="1215"/>
      <c r="P65" s="1218"/>
      <c r="Q65" s="1215"/>
    </row>
    <row r="66" spans="1:17" x14ac:dyDescent="0.3">
      <c r="A66" s="1213"/>
      <c r="B66" s="1218"/>
      <c r="C66" s="1177"/>
      <c r="D66" s="1177"/>
      <c r="E66" s="1177"/>
      <c r="F66" s="554" t="s">
        <v>242</v>
      </c>
      <c r="G66" s="515" t="s">
        <v>546</v>
      </c>
      <c r="H66" s="515" t="s">
        <v>546</v>
      </c>
      <c r="I66" s="515" t="s">
        <v>241</v>
      </c>
      <c r="J66" s="515" t="s">
        <v>546</v>
      </c>
      <c r="K66" s="572" t="s">
        <v>238</v>
      </c>
      <c r="L66" s="564" t="s">
        <v>546</v>
      </c>
      <c r="M66" s="1200"/>
      <c r="N66" s="1200"/>
      <c r="O66" s="1215"/>
      <c r="P66" s="1218"/>
      <c r="Q66" s="1215"/>
    </row>
    <row r="67" spans="1:17" x14ac:dyDescent="0.3">
      <c r="A67" s="1213"/>
      <c r="B67" s="1219"/>
      <c r="C67" s="1178"/>
      <c r="D67" s="1178"/>
      <c r="E67" s="1178"/>
      <c r="F67" s="556" t="s">
        <v>324</v>
      </c>
      <c r="G67" s="573" t="s">
        <v>212</v>
      </c>
      <c r="H67" s="573" t="s">
        <v>213</v>
      </c>
      <c r="I67" s="573" t="s">
        <v>213</v>
      </c>
      <c r="J67" s="573" t="s">
        <v>215</v>
      </c>
      <c r="K67" s="574" t="s">
        <v>220</v>
      </c>
      <c r="L67" s="574" t="s">
        <v>221</v>
      </c>
      <c r="M67" s="1180"/>
      <c r="N67" s="1180"/>
      <c r="O67" s="1216"/>
      <c r="P67" s="1219"/>
      <c r="Q67" s="1216"/>
    </row>
    <row r="68" spans="1:17" x14ac:dyDescent="0.3">
      <c r="B68" s="575"/>
    </row>
    <row r="69" spans="1:17" x14ac:dyDescent="0.3">
      <c r="A69" s="1145" t="s">
        <v>468</v>
      </c>
      <c r="B69" s="1146"/>
      <c r="C69" s="1146"/>
      <c r="D69" s="1146"/>
      <c r="E69" s="1146"/>
      <c r="F69" s="1146"/>
      <c r="G69" s="1146"/>
      <c r="H69" s="1146"/>
      <c r="I69" s="1146"/>
      <c r="J69" s="1146"/>
      <c r="K69" s="1146"/>
      <c r="L69" s="1147"/>
      <c r="M69" s="1238" t="s">
        <v>506</v>
      </c>
      <c r="N69" s="1239"/>
      <c r="O69" s="1240"/>
    </row>
    <row r="70" spans="1:17" x14ac:dyDescent="0.3">
      <c r="A70" s="505" t="s">
        <v>270</v>
      </c>
      <c r="B70" s="506" t="s">
        <v>830</v>
      </c>
      <c r="C70" s="506" t="s">
        <v>143</v>
      </c>
      <c r="D70" s="506" t="s">
        <v>326</v>
      </c>
      <c r="E70" s="506" t="s">
        <v>325</v>
      </c>
      <c r="F70" s="506" t="s">
        <v>275</v>
      </c>
      <c r="G70" s="505" t="s">
        <v>202</v>
      </c>
      <c r="H70" s="505" t="s">
        <v>203</v>
      </c>
      <c r="I70" s="505" t="s">
        <v>204</v>
      </c>
      <c r="J70" s="505" t="s">
        <v>205</v>
      </c>
      <c r="K70" s="506" t="s">
        <v>330</v>
      </c>
      <c r="L70" s="506" t="s">
        <v>306</v>
      </c>
      <c r="M70" s="506" t="s">
        <v>80</v>
      </c>
      <c r="N70" s="506" t="s">
        <v>78</v>
      </c>
      <c r="O70" s="506" t="s">
        <v>118</v>
      </c>
    </row>
    <row r="71" spans="1:17" x14ac:dyDescent="0.3">
      <c r="A71" s="1208" t="s">
        <v>235</v>
      </c>
      <c r="B71" s="1183" t="s">
        <v>849</v>
      </c>
      <c r="C71" s="1176" t="s">
        <v>112</v>
      </c>
      <c r="D71" s="1176" t="s">
        <v>300</v>
      </c>
      <c r="E71" s="1176">
        <v>100</v>
      </c>
      <c r="F71" s="554" t="s">
        <v>228</v>
      </c>
      <c r="G71" s="512" t="s">
        <v>229</v>
      </c>
      <c r="H71" s="512" t="s">
        <v>230</v>
      </c>
      <c r="I71" s="512" t="s">
        <v>546</v>
      </c>
      <c r="J71" s="1197" t="s">
        <v>231</v>
      </c>
      <c r="K71" s="1179" t="s">
        <v>539</v>
      </c>
      <c r="L71" s="1179" t="s">
        <v>370</v>
      </c>
      <c r="M71" s="1214" t="s">
        <v>528</v>
      </c>
      <c r="N71" s="1225">
        <v>3033</v>
      </c>
      <c r="O71" s="1225">
        <v>3034</v>
      </c>
    </row>
    <row r="72" spans="1:17" x14ac:dyDescent="0.3">
      <c r="A72" s="1165"/>
      <c r="B72" s="1183"/>
      <c r="C72" s="1177"/>
      <c r="D72" s="1177"/>
      <c r="E72" s="1177"/>
      <c r="F72" s="554" t="s">
        <v>232</v>
      </c>
      <c r="G72" s="512">
        <v>0</v>
      </c>
      <c r="H72" s="512">
        <v>0</v>
      </c>
      <c r="I72" s="1197" t="s">
        <v>424</v>
      </c>
      <c r="J72" s="1198"/>
      <c r="K72" s="1200"/>
      <c r="L72" s="1200"/>
      <c r="M72" s="1215"/>
      <c r="N72" s="1218"/>
      <c r="O72" s="1218"/>
    </row>
    <row r="73" spans="1:17" x14ac:dyDescent="0.3">
      <c r="A73" s="1165"/>
      <c r="B73" s="1183"/>
      <c r="C73" s="1177"/>
      <c r="D73" s="1177"/>
      <c r="E73" s="1177"/>
      <c r="F73" s="554" t="s">
        <v>233</v>
      </c>
      <c r="G73" s="512">
        <v>0</v>
      </c>
      <c r="H73" s="512">
        <v>0</v>
      </c>
      <c r="I73" s="1198"/>
      <c r="J73" s="1198"/>
      <c r="K73" s="1200"/>
      <c r="L73" s="1200"/>
      <c r="M73" s="1215"/>
      <c r="N73" s="1218"/>
      <c r="O73" s="1218"/>
    </row>
    <row r="74" spans="1:17" x14ac:dyDescent="0.3">
      <c r="A74" s="1165"/>
      <c r="B74" s="1183"/>
      <c r="C74" s="1178"/>
      <c r="D74" s="1178"/>
      <c r="E74" s="1178"/>
      <c r="F74" s="554" t="s">
        <v>234</v>
      </c>
      <c r="G74" s="512">
        <v>0</v>
      </c>
      <c r="H74" s="512">
        <v>0</v>
      </c>
      <c r="I74" s="1199"/>
      <c r="J74" s="1199"/>
      <c r="K74" s="1200"/>
      <c r="L74" s="1200"/>
      <c r="M74" s="1215"/>
      <c r="N74" s="1218"/>
      <c r="O74" s="1218"/>
    </row>
    <row r="75" spans="1:17" x14ac:dyDescent="0.3">
      <c r="A75" s="1165"/>
      <c r="B75" s="564"/>
      <c r="C75" s="576"/>
      <c r="D75" s="577"/>
      <c r="E75" s="578"/>
      <c r="F75" s="556" t="s">
        <v>324</v>
      </c>
      <c r="G75" s="557" t="s">
        <v>212</v>
      </c>
      <c r="H75" s="557" t="s">
        <v>213</v>
      </c>
      <c r="I75" s="557" t="s">
        <v>215</v>
      </c>
      <c r="J75" s="557" t="s">
        <v>214</v>
      </c>
      <c r="K75" s="557"/>
      <c r="L75" s="557"/>
      <c r="M75" s="1216"/>
      <c r="N75" s="1219"/>
      <c r="O75" s="1219"/>
    </row>
    <row r="76" spans="1:17" x14ac:dyDescent="0.3">
      <c r="A76" s="1165"/>
      <c r="B76" s="1183" t="s">
        <v>847</v>
      </c>
      <c r="C76" s="1176" t="s">
        <v>850</v>
      </c>
      <c r="D76" s="1176" t="s">
        <v>851</v>
      </c>
      <c r="E76" s="1176">
        <v>100</v>
      </c>
      <c r="F76" s="554" t="s">
        <v>852</v>
      </c>
      <c r="G76" s="512" t="s">
        <v>229</v>
      </c>
      <c r="H76" s="512" t="s">
        <v>230</v>
      </c>
      <c r="I76" s="512" t="s">
        <v>546</v>
      </c>
      <c r="J76" s="1197" t="s">
        <v>231</v>
      </c>
      <c r="K76" s="1179" t="s">
        <v>539</v>
      </c>
      <c r="L76" s="1179" t="s">
        <v>370</v>
      </c>
      <c r="M76" s="1214" t="s">
        <v>858</v>
      </c>
      <c r="N76" s="1225">
        <v>3033</v>
      </c>
      <c r="O76" s="1225">
        <v>3122</v>
      </c>
    </row>
    <row r="77" spans="1:17" x14ac:dyDescent="0.3">
      <c r="A77" s="1165"/>
      <c r="B77" s="1183"/>
      <c r="C77" s="1177"/>
      <c r="D77" s="1177"/>
      <c r="E77" s="1177"/>
      <c r="F77" s="554" t="s">
        <v>853</v>
      </c>
      <c r="G77" s="512">
        <v>0</v>
      </c>
      <c r="H77" s="512">
        <v>0</v>
      </c>
      <c r="I77" s="1197" t="s">
        <v>424</v>
      </c>
      <c r="J77" s="1198"/>
      <c r="K77" s="1200"/>
      <c r="L77" s="1200"/>
      <c r="M77" s="1215"/>
      <c r="N77" s="1218"/>
      <c r="O77" s="1218"/>
    </row>
    <row r="78" spans="1:17" x14ac:dyDescent="0.3">
      <c r="A78" s="1165"/>
      <c r="B78" s="1183"/>
      <c r="C78" s="1177"/>
      <c r="D78" s="1177"/>
      <c r="E78" s="1177"/>
      <c r="F78" s="554" t="s">
        <v>854</v>
      </c>
      <c r="G78" s="512">
        <v>0</v>
      </c>
      <c r="H78" s="512">
        <v>0</v>
      </c>
      <c r="I78" s="1198"/>
      <c r="J78" s="1198"/>
      <c r="K78" s="1200"/>
      <c r="L78" s="1200"/>
      <c r="M78" s="1215"/>
      <c r="N78" s="1218"/>
      <c r="O78" s="1218"/>
    </row>
    <row r="79" spans="1:17" x14ac:dyDescent="0.3">
      <c r="A79" s="1165"/>
      <c r="B79" s="1183"/>
      <c r="C79" s="1178"/>
      <c r="D79" s="1178"/>
      <c r="E79" s="1178"/>
      <c r="F79" s="554" t="s">
        <v>855</v>
      </c>
      <c r="G79" s="512">
        <v>0</v>
      </c>
      <c r="H79" s="512">
        <v>0</v>
      </c>
      <c r="I79" s="1199"/>
      <c r="J79" s="1199"/>
      <c r="K79" s="1200"/>
      <c r="L79" s="1200"/>
      <c r="M79" s="1215"/>
      <c r="N79" s="1218"/>
      <c r="O79" s="1218"/>
    </row>
    <row r="80" spans="1:17" x14ac:dyDescent="0.3">
      <c r="A80" s="1166"/>
      <c r="B80" s="564"/>
      <c r="C80" s="576"/>
      <c r="D80" s="577"/>
      <c r="E80" s="578"/>
      <c r="F80" s="556" t="s">
        <v>324</v>
      </c>
      <c r="G80" s="557" t="s">
        <v>212</v>
      </c>
      <c r="H80" s="557" t="s">
        <v>213</v>
      </c>
      <c r="I80" s="557" t="s">
        <v>215</v>
      </c>
      <c r="J80" s="557" t="s">
        <v>214</v>
      </c>
      <c r="K80" s="557"/>
      <c r="L80" s="557"/>
      <c r="M80" s="1216"/>
      <c r="N80" s="1219"/>
      <c r="O80" s="1219"/>
    </row>
    <row r="83" spans="1:21" x14ac:dyDescent="0.3">
      <c r="A83" s="1209" t="s">
        <v>469</v>
      </c>
      <c r="B83" s="1209"/>
      <c r="C83" s="1209"/>
      <c r="D83" s="1209"/>
      <c r="E83" s="1209"/>
      <c r="F83" s="1209"/>
      <c r="G83" s="1209"/>
      <c r="H83" s="1209"/>
      <c r="I83" s="1209"/>
      <c r="J83" s="1209"/>
      <c r="K83" s="1209"/>
      <c r="L83" s="1209"/>
      <c r="M83" s="1209"/>
      <c r="N83" s="1209"/>
      <c r="O83" s="1209"/>
      <c r="P83" s="1209"/>
      <c r="Q83" s="1209"/>
      <c r="R83" s="1209"/>
      <c r="S83" s="1241" t="s">
        <v>506</v>
      </c>
      <c r="T83" s="1241"/>
      <c r="U83" s="1241"/>
    </row>
    <row r="84" spans="1:21" x14ac:dyDescent="0.3">
      <c r="A84" s="505" t="s">
        <v>270</v>
      </c>
      <c r="B84" s="506" t="s">
        <v>143</v>
      </c>
      <c r="C84" s="506" t="s">
        <v>326</v>
      </c>
      <c r="D84" s="506" t="s">
        <v>325</v>
      </c>
      <c r="E84" s="506" t="s">
        <v>275</v>
      </c>
      <c r="F84" s="1153" t="s">
        <v>202</v>
      </c>
      <c r="G84" s="1154"/>
      <c r="H84" s="1163" t="s">
        <v>203</v>
      </c>
      <c r="I84" s="1164"/>
      <c r="J84" s="1153" t="s">
        <v>204</v>
      </c>
      <c r="K84" s="1154"/>
      <c r="L84" s="1163" t="s">
        <v>205</v>
      </c>
      <c r="M84" s="1164"/>
      <c r="N84" s="506" t="s">
        <v>206</v>
      </c>
      <c r="O84" s="1128" t="s">
        <v>207</v>
      </c>
      <c r="P84" s="1129"/>
      <c r="Q84" s="505" t="s">
        <v>330</v>
      </c>
      <c r="R84" s="506" t="s">
        <v>306</v>
      </c>
      <c r="S84" s="506" t="s">
        <v>80</v>
      </c>
      <c r="T84" s="506" t="s">
        <v>78</v>
      </c>
      <c r="U84" s="506" t="s">
        <v>118</v>
      </c>
    </row>
    <row r="85" spans="1:21" x14ac:dyDescent="0.3">
      <c r="A85" s="1208" t="s">
        <v>219</v>
      </c>
      <c r="B85" s="1192" t="s">
        <v>120</v>
      </c>
      <c r="C85" s="1197" t="s">
        <v>298</v>
      </c>
      <c r="D85" s="1192">
        <v>100</v>
      </c>
      <c r="E85" s="554" t="s">
        <v>216</v>
      </c>
      <c r="F85" s="1151">
        <v>3</v>
      </c>
      <c r="G85" s="1152"/>
      <c r="H85" s="1161">
        <v>3</v>
      </c>
      <c r="I85" s="1162"/>
      <c r="J85" s="1151">
        <v>3</v>
      </c>
      <c r="K85" s="1152"/>
      <c r="L85" s="1161">
        <v>3</v>
      </c>
      <c r="M85" s="1162"/>
      <c r="N85" s="516">
        <v>0</v>
      </c>
      <c r="O85" s="1130" t="s">
        <v>828</v>
      </c>
      <c r="P85" s="1131"/>
      <c r="Q85" s="1197" t="s">
        <v>582</v>
      </c>
      <c r="R85" s="1197" t="s">
        <v>370</v>
      </c>
      <c r="S85" s="1182" t="s">
        <v>529</v>
      </c>
      <c r="T85" s="1183">
        <v>2870</v>
      </c>
      <c r="U85" s="1183">
        <v>2871</v>
      </c>
    </row>
    <row r="86" spans="1:21" x14ac:dyDescent="0.3">
      <c r="A86" s="1165"/>
      <c r="B86" s="1167"/>
      <c r="C86" s="1199"/>
      <c r="D86" s="1167"/>
      <c r="E86" s="554" t="s">
        <v>217</v>
      </c>
      <c r="F86" s="1151">
        <v>0</v>
      </c>
      <c r="G86" s="1152"/>
      <c r="H86" s="1161">
        <v>1</v>
      </c>
      <c r="I86" s="1162"/>
      <c r="J86" s="1151">
        <v>2</v>
      </c>
      <c r="K86" s="1152"/>
      <c r="L86" s="1161" t="s">
        <v>546</v>
      </c>
      <c r="M86" s="1162"/>
      <c r="N86" s="512" t="s">
        <v>546</v>
      </c>
      <c r="O86" s="1132"/>
      <c r="P86" s="1133"/>
      <c r="Q86" s="1198"/>
      <c r="R86" s="1198"/>
      <c r="S86" s="1182"/>
      <c r="T86" s="1183"/>
      <c r="U86" s="1183"/>
    </row>
    <row r="87" spans="1:21" x14ac:dyDescent="0.3">
      <c r="A87" s="1165"/>
      <c r="B87" s="516" t="s">
        <v>119</v>
      </c>
      <c r="C87" s="516" t="s">
        <v>299</v>
      </c>
      <c r="D87" s="516">
        <v>200</v>
      </c>
      <c r="E87" s="554" t="s">
        <v>218</v>
      </c>
      <c r="F87" s="1151">
        <v>0</v>
      </c>
      <c r="G87" s="1152"/>
      <c r="H87" s="1161">
        <v>0</v>
      </c>
      <c r="I87" s="1162"/>
      <c r="J87" s="1151">
        <v>0</v>
      </c>
      <c r="K87" s="1152"/>
      <c r="L87" s="1161">
        <v>1</v>
      </c>
      <c r="M87" s="1162"/>
      <c r="N87" s="512" t="s">
        <v>546</v>
      </c>
      <c r="O87" s="1132"/>
      <c r="P87" s="1133"/>
      <c r="Q87" s="1198"/>
      <c r="R87" s="1198"/>
      <c r="S87" s="1182"/>
      <c r="T87" s="1183"/>
      <c r="U87" s="1183"/>
    </row>
    <row r="88" spans="1:21" x14ac:dyDescent="0.3">
      <c r="A88" s="1166"/>
      <c r="B88" s="1169"/>
      <c r="C88" s="1170"/>
      <c r="D88" s="1171"/>
      <c r="E88" s="556" t="s">
        <v>324</v>
      </c>
      <c r="F88" s="1184" t="s">
        <v>212</v>
      </c>
      <c r="G88" s="1185"/>
      <c r="H88" s="1155" t="s">
        <v>215</v>
      </c>
      <c r="I88" s="1156"/>
      <c r="J88" s="1184" t="s">
        <v>213</v>
      </c>
      <c r="K88" s="1185"/>
      <c r="L88" s="1155" t="s">
        <v>220</v>
      </c>
      <c r="M88" s="1156"/>
      <c r="N88" s="556" t="s">
        <v>221</v>
      </c>
      <c r="O88" s="1134"/>
      <c r="P88" s="1135"/>
      <c r="Q88" s="1199"/>
      <c r="R88" s="1199"/>
      <c r="S88" s="1182"/>
      <c r="T88" s="1183"/>
      <c r="U88" s="1183"/>
    </row>
    <row r="89" spans="1:21" ht="30" x14ac:dyDescent="0.3">
      <c r="A89" s="1208" t="s">
        <v>246</v>
      </c>
      <c r="B89" s="516" t="s">
        <v>130</v>
      </c>
      <c r="C89" s="516" t="s">
        <v>292</v>
      </c>
      <c r="D89" s="516">
        <v>20</v>
      </c>
      <c r="E89" s="554" t="s">
        <v>243</v>
      </c>
      <c r="F89" s="1151">
        <v>0</v>
      </c>
      <c r="G89" s="1152"/>
      <c r="H89" s="1159">
        <v>1</v>
      </c>
      <c r="I89" s="1160"/>
      <c r="J89" s="1157" t="s">
        <v>546</v>
      </c>
      <c r="K89" s="1158"/>
      <c r="L89" s="1157" t="s">
        <v>546</v>
      </c>
      <c r="M89" s="1158"/>
      <c r="N89" s="1175" t="s">
        <v>244</v>
      </c>
      <c r="O89" s="1136" t="s">
        <v>828</v>
      </c>
      <c r="P89" s="1137"/>
      <c r="Q89" s="1175" t="s">
        <v>539</v>
      </c>
      <c r="R89" s="512" t="s">
        <v>369</v>
      </c>
      <c r="S89" s="1182" t="s">
        <v>559</v>
      </c>
      <c r="T89" s="1183">
        <v>2988</v>
      </c>
      <c r="U89" s="1183">
        <v>2989</v>
      </c>
    </row>
    <row r="90" spans="1:21" x14ac:dyDescent="0.3">
      <c r="A90" s="1165"/>
      <c r="B90" s="1168" t="s">
        <v>112</v>
      </c>
      <c r="C90" s="1168" t="s">
        <v>300</v>
      </c>
      <c r="D90" s="1168">
        <v>100</v>
      </c>
      <c r="E90" s="554" t="s">
        <v>245</v>
      </c>
      <c r="F90" s="1151">
        <v>0</v>
      </c>
      <c r="G90" s="1152"/>
      <c r="H90" s="1161">
        <v>0</v>
      </c>
      <c r="I90" s="1162"/>
      <c r="J90" s="1151">
        <v>0</v>
      </c>
      <c r="K90" s="1152"/>
      <c r="L90" s="1159">
        <v>1</v>
      </c>
      <c r="M90" s="1160"/>
      <c r="N90" s="1175"/>
      <c r="O90" s="1138"/>
      <c r="P90" s="1139"/>
      <c r="Q90" s="1175"/>
      <c r="R90" s="1197" t="s">
        <v>370</v>
      </c>
      <c r="S90" s="1182"/>
      <c r="T90" s="1183"/>
      <c r="U90" s="1183"/>
    </row>
    <row r="91" spans="1:21" x14ac:dyDescent="0.3">
      <c r="A91" s="1165"/>
      <c r="B91" s="1168"/>
      <c r="C91" s="1168"/>
      <c r="D91" s="1168"/>
      <c r="E91" s="554" t="s">
        <v>224</v>
      </c>
      <c r="F91" s="1151">
        <v>0</v>
      </c>
      <c r="G91" s="1152"/>
      <c r="H91" s="1161">
        <v>0</v>
      </c>
      <c r="I91" s="1162"/>
      <c r="J91" s="1151">
        <v>1</v>
      </c>
      <c r="K91" s="1152"/>
      <c r="L91" s="1157" t="s">
        <v>546</v>
      </c>
      <c r="M91" s="1158"/>
      <c r="N91" s="1175"/>
      <c r="O91" s="1138"/>
      <c r="P91" s="1139"/>
      <c r="Q91" s="1175"/>
      <c r="R91" s="1198"/>
      <c r="S91" s="1182"/>
      <c r="T91" s="1183"/>
      <c r="U91" s="1183"/>
    </row>
    <row r="92" spans="1:21" x14ac:dyDescent="0.3">
      <c r="A92" s="1166"/>
      <c r="B92" s="1151"/>
      <c r="C92" s="1194"/>
      <c r="D92" s="1152"/>
      <c r="E92" s="556" t="s">
        <v>324</v>
      </c>
      <c r="F92" s="1184" t="s">
        <v>212</v>
      </c>
      <c r="G92" s="1185"/>
      <c r="H92" s="1155" t="s">
        <v>213</v>
      </c>
      <c r="I92" s="1156"/>
      <c r="J92" s="1184" t="s">
        <v>215</v>
      </c>
      <c r="K92" s="1185"/>
      <c r="L92" s="1155" t="s">
        <v>220</v>
      </c>
      <c r="M92" s="1156"/>
      <c r="N92" s="556" t="s">
        <v>214</v>
      </c>
      <c r="O92" s="1140"/>
      <c r="P92" s="1141"/>
      <c r="Q92" s="1175"/>
      <c r="R92" s="1199"/>
      <c r="S92" s="1182"/>
      <c r="T92" s="1183"/>
      <c r="U92" s="1183"/>
    </row>
    <row r="93" spans="1:21" x14ac:dyDescent="0.3">
      <c r="A93" s="1165" t="s">
        <v>907</v>
      </c>
      <c r="B93" s="1167" t="s">
        <v>911</v>
      </c>
      <c r="C93" s="1167" t="s">
        <v>931</v>
      </c>
      <c r="D93" s="1167">
        <v>50</v>
      </c>
      <c r="E93" s="579" t="s">
        <v>908</v>
      </c>
      <c r="F93" s="580">
        <v>1</v>
      </c>
      <c r="G93" s="581" t="s">
        <v>912</v>
      </c>
      <c r="H93" s="582">
        <v>1</v>
      </c>
      <c r="I93" s="581" t="s">
        <v>912</v>
      </c>
      <c r="J93" s="582">
        <v>1</v>
      </c>
      <c r="K93" s="583" t="s">
        <v>912</v>
      </c>
      <c r="L93" s="580">
        <v>1</v>
      </c>
      <c r="M93" s="583" t="s">
        <v>912</v>
      </c>
      <c r="N93" s="584" t="s">
        <v>916</v>
      </c>
      <c r="O93" s="580">
        <v>1</v>
      </c>
      <c r="P93" s="583" t="s">
        <v>912</v>
      </c>
      <c r="Q93" s="1243" t="s">
        <v>917</v>
      </c>
      <c r="R93" s="1243" t="s">
        <v>924</v>
      </c>
      <c r="S93" s="1142" t="s">
        <v>932</v>
      </c>
      <c r="T93" s="1142" t="s">
        <v>918</v>
      </c>
      <c r="U93" s="1142" t="s">
        <v>919</v>
      </c>
    </row>
    <row r="94" spans="1:21" x14ac:dyDescent="0.3">
      <c r="A94" s="1165"/>
      <c r="B94" s="1168"/>
      <c r="C94" s="1168"/>
      <c r="D94" s="1168"/>
      <c r="E94" s="554" t="s">
        <v>909</v>
      </c>
      <c r="F94" s="585" t="s">
        <v>912</v>
      </c>
      <c r="G94" s="586">
        <v>1</v>
      </c>
      <c r="H94" s="527" t="s">
        <v>912</v>
      </c>
      <c r="I94" s="586">
        <v>1</v>
      </c>
      <c r="J94" s="527" t="s">
        <v>912</v>
      </c>
      <c r="K94" s="587">
        <v>1</v>
      </c>
      <c r="L94" s="585" t="s">
        <v>912</v>
      </c>
      <c r="M94" s="587">
        <v>1</v>
      </c>
      <c r="N94" s="588" t="s">
        <v>916</v>
      </c>
      <c r="O94" s="585" t="s">
        <v>912</v>
      </c>
      <c r="P94" s="587">
        <v>1</v>
      </c>
      <c r="Q94" s="1244"/>
      <c r="R94" s="1244"/>
      <c r="S94" s="1143"/>
      <c r="T94" s="1143"/>
      <c r="U94" s="1143"/>
    </row>
    <row r="95" spans="1:21" x14ac:dyDescent="0.3">
      <c r="A95" s="1165"/>
      <c r="B95" s="516" t="s">
        <v>109</v>
      </c>
      <c r="C95" s="513" t="s">
        <v>297</v>
      </c>
      <c r="D95" s="516">
        <v>100</v>
      </c>
      <c r="E95" s="554" t="s">
        <v>910</v>
      </c>
      <c r="F95" s="585">
        <v>0</v>
      </c>
      <c r="G95" s="527">
        <v>0</v>
      </c>
      <c r="H95" s="527" t="s">
        <v>913</v>
      </c>
      <c r="I95" s="527" t="s">
        <v>913</v>
      </c>
      <c r="J95" s="527" t="s">
        <v>914</v>
      </c>
      <c r="K95" s="585" t="s">
        <v>914</v>
      </c>
      <c r="L95" s="589" t="s">
        <v>915</v>
      </c>
      <c r="M95" s="589" t="s">
        <v>915</v>
      </c>
      <c r="N95" s="588" t="s">
        <v>546</v>
      </c>
      <c r="O95" s="588">
        <v>7</v>
      </c>
      <c r="P95" s="565">
        <v>7</v>
      </c>
      <c r="Q95" s="1245"/>
      <c r="R95" s="1245"/>
      <c r="S95" s="1143"/>
      <c r="T95" s="1143"/>
      <c r="U95" s="1143"/>
    </row>
    <row r="96" spans="1:21" x14ac:dyDescent="0.3">
      <c r="A96" s="1166"/>
      <c r="B96" s="590"/>
      <c r="C96" s="591"/>
      <c r="D96" s="592"/>
      <c r="E96" s="556" t="s">
        <v>324</v>
      </c>
      <c r="F96" s="556" t="s">
        <v>212</v>
      </c>
      <c r="G96" s="557" t="s">
        <v>212</v>
      </c>
      <c r="H96" s="557" t="s">
        <v>213</v>
      </c>
      <c r="I96" s="557" t="s">
        <v>213</v>
      </c>
      <c r="J96" s="557" t="s">
        <v>215</v>
      </c>
      <c r="K96" s="556" t="s">
        <v>215</v>
      </c>
      <c r="L96" s="556" t="s">
        <v>220</v>
      </c>
      <c r="M96" s="556" t="s">
        <v>220</v>
      </c>
      <c r="N96" s="593" t="s">
        <v>269</v>
      </c>
      <c r="O96" s="593" t="s">
        <v>214</v>
      </c>
      <c r="P96" s="593" t="s">
        <v>214</v>
      </c>
      <c r="Q96" s="594" t="s">
        <v>214</v>
      </c>
      <c r="R96" s="595" t="s">
        <v>269</v>
      </c>
      <c r="S96" s="1144"/>
      <c r="T96" s="1144"/>
      <c r="U96" s="1144"/>
    </row>
    <row r="98" spans="1:17" x14ac:dyDescent="0.3">
      <c r="A98" s="1246" t="s">
        <v>470</v>
      </c>
      <c r="B98" s="1247"/>
      <c r="C98" s="1247"/>
      <c r="D98" s="1247"/>
      <c r="E98" s="1247"/>
      <c r="F98" s="1247"/>
      <c r="G98" s="1247"/>
      <c r="H98" s="1247"/>
      <c r="I98" s="1247"/>
      <c r="J98" s="1247"/>
      <c r="K98" s="1248"/>
      <c r="L98" s="1181" t="s">
        <v>506</v>
      </c>
      <c r="M98" s="1181"/>
      <c r="N98" s="1181"/>
    </row>
    <row r="99" spans="1:17" x14ac:dyDescent="0.3">
      <c r="A99" s="505" t="s">
        <v>270</v>
      </c>
      <c r="B99" s="506" t="s">
        <v>143</v>
      </c>
      <c r="C99" s="506" t="s">
        <v>326</v>
      </c>
      <c r="D99" s="506" t="s">
        <v>325</v>
      </c>
      <c r="E99" s="506" t="s">
        <v>275</v>
      </c>
      <c r="F99" s="506" t="s">
        <v>202</v>
      </c>
      <c r="G99" s="505" t="s">
        <v>203</v>
      </c>
      <c r="H99" s="505" t="s">
        <v>204</v>
      </c>
      <c r="I99" s="505" t="s">
        <v>205</v>
      </c>
      <c r="J99" s="505" t="s">
        <v>330</v>
      </c>
      <c r="K99" s="506" t="s">
        <v>306</v>
      </c>
      <c r="L99" s="506" t="s">
        <v>80</v>
      </c>
      <c r="M99" s="506" t="s">
        <v>78</v>
      </c>
      <c r="N99" s="506" t="s">
        <v>118</v>
      </c>
    </row>
    <row r="100" spans="1:17" x14ac:dyDescent="0.3">
      <c r="A100" s="1213" t="s">
        <v>227</v>
      </c>
      <c r="B100" s="1168" t="s">
        <v>130</v>
      </c>
      <c r="C100" s="1168" t="s">
        <v>292</v>
      </c>
      <c r="D100" s="1168">
        <v>20</v>
      </c>
      <c r="E100" s="554" t="s">
        <v>222</v>
      </c>
      <c r="F100" s="516">
        <v>0</v>
      </c>
      <c r="G100" s="1175" t="s">
        <v>408</v>
      </c>
      <c r="H100" s="512">
        <v>0</v>
      </c>
      <c r="I100" s="512" t="s">
        <v>546</v>
      </c>
      <c r="J100" s="1175" t="s">
        <v>539</v>
      </c>
      <c r="K100" s="1232" t="s">
        <v>369</v>
      </c>
      <c r="L100" s="1182" t="s">
        <v>530</v>
      </c>
      <c r="M100" s="1183">
        <v>2995</v>
      </c>
      <c r="N100" s="1183">
        <v>2996</v>
      </c>
    </row>
    <row r="101" spans="1:17" x14ac:dyDescent="0.3">
      <c r="A101" s="1213"/>
      <c r="B101" s="1168"/>
      <c r="C101" s="1168"/>
      <c r="D101" s="1168"/>
      <c r="E101" s="554" t="s">
        <v>223</v>
      </c>
      <c r="F101" s="516">
        <v>0</v>
      </c>
      <c r="G101" s="1175"/>
      <c r="H101" s="512">
        <v>0</v>
      </c>
      <c r="I101" s="512" t="s">
        <v>546</v>
      </c>
      <c r="J101" s="1175"/>
      <c r="K101" s="1232"/>
      <c r="L101" s="1182"/>
      <c r="M101" s="1183"/>
      <c r="N101" s="1183"/>
    </row>
    <row r="102" spans="1:17" x14ac:dyDescent="0.3">
      <c r="A102" s="1213"/>
      <c r="B102" s="1168" t="s">
        <v>112</v>
      </c>
      <c r="C102" s="1168" t="s">
        <v>300</v>
      </c>
      <c r="D102" s="1168">
        <v>100</v>
      </c>
      <c r="E102" s="554" t="s">
        <v>224</v>
      </c>
      <c r="F102" s="516">
        <v>0</v>
      </c>
      <c r="G102" s="512" t="s">
        <v>546</v>
      </c>
      <c r="H102" s="512">
        <v>1</v>
      </c>
      <c r="I102" s="512" t="s">
        <v>546</v>
      </c>
      <c r="J102" s="1175"/>
      <c r="K102" s="1175" t="s">
        <v>370</v>
      </c>
      <c r="L102" s="1182"/>
      <c r="M102" s="1183"/>
      <c r="N102" s="1183"/>
    </row>
    <row r="103" spans="1:17" x14ac:dyDescent="0.3">
      <c r="A103" s="1213"/>
      <c r="B103" s="1168"/>
      <c r="C103" s="1168"/>
      <c r="D103" s="1168"/>
      <c r="E103" s="554" t="s">
        <v>225</v>
      </c>
      <c r="F103" s="516">
        <v>0</v>
      </c>
      <c r="G103" s="512">
        <v>0</v>
      </c>
      <c r="H103" s="512">
        <v>0</v>
      </c>
      <c r="I103" s="1175" t="s">
        <v>408</v>
      </c>
      <c r="J103" s="1175"/>
      <c r="K103" s="1175"/>
      <c r="L103" s="1182"/>
      <c r="M103" s="1183"/>
      <c r="N103" s="1183"/>
    </row>
    <row r="104" spans="1:17" x14ac:dyDescent="0.3">
      <c r="A104" s="1213"/>
      <c r="B104" s="1168"/>
      <c r="C104" s="1168"/>
      <c r="D104" s="1168"/>
      <c r="E104" s="554" t="s">
        <v>226</v>
      </c>
      <c r="F104" s="516">
        <v>0</v>
      </c>
      <c r="G104" s="512">
        <v>0</v>
      </c>
      <c r="H104" s="512">
        <v>0</v>
      </c>
      <c r="I104" s="1175"/>
      <c r="J104" s="1175"/>
      <c r="K104" s="1175"/>
      <c r="L104" s="1182"/>
      <c r="M104" s="1183"/>
      <c r="N104" s="1183"/>
    </row>
    <row r="105" spans="1:17" x14ac:dyDescent="0.3">
      <c r="A105" s="1213"/>
      <c r="B105" s="1168"/>
      <c r="C105" s="1168"/>
      <c r="D105" s="1168"/>
      <c r="E105" s="556" t="s">
        <v>324</v>
      </c>
      <c r="F105" s="556" t="s">
        <v>212</v>
      </c>
      <c r="G105" s="557" t="s">
        <v>213</v>
      </c>
      <c r="H105" s="557" t="s">
        <v>215</v>
      </c>
      <c r="I105" s="557" t="s">
        <v>220</v>
      </c>
      <c r="J105" s="1175"/>
      <c r="K105" s="1175"/>
      <c r="L105" s="1182"/>
      <c r="M105" s="1183"/>
      <c r="N105" s="1183"/>
    </row>
    <row r="106" spans="1:17" x14ac:dyDescent="0.3">
      <c r="A106" s="597"/>
      <c r="B106" s="534"/>
      <c r="C106" s="534"/>
      <c r="D106" s="534"/>
      <c r="E106" s="596"/>
      <c r="F106" s="596"/>
      <c r="G106" s="597"/>
      <c r="H106" s="597"/>
      <c r="I106" s="597"/>
      <c r="J106" s="597"/>
      <c r="K106" s="597"/>
      <c r="L106" s="535"/>
      <c r="M106" s="535"/>
    </row>
    <row r="107" spans="1:17" x14ac:dyDescent="0.3">
      <c r="A107" s="1145" t="s">
        <v>471</v>
      </c>
      <c r="B107" s="1146"/>
      <c r="C107" s="1146"/>
      <c r="D107" s="1146"/>
      <c r="E107" s="1146"/>
      <c r="F107" s="1146"/>
      <c r="G107" s="1146"/>
      <c r="H107" s="1146"/>
      <c r="I107" s="1146"/>
      <c r="J107" s="1146"/>
      <c r="K107" s="1146"/>
      <c r="L107" s="1146"/>
      <c r="M107" s="1146"/>
      <c r="N107" s="1147"/>
      <c r="O107" s="1238" t="s">
        <v>506</v>
      </c>
      <c r="P107" s="1239"/>
      <c r="Q107" s="1240"/>
    </row>
    <row r="108" spans="1:17" x14ac:dyDescent="0.3">
      <c r="A108" s="505" t="s">
        <v>270</v>
      </c>
      <c r="B108" s="506" t="s">
        <v>830</v>
      </c>
      <c r="C108" s="506" t="s">
        <v>143</v>
      </c>
      <c r="D108" s="506" t="s">
        <v>326</v>
      </c>
      <c r="E108" s="506" t="s">
        <v>325</v>
      </c>
      <c r="F108" s="506" t="s">
        <v>275</v>
      </c>
      <c r="G108" s="505" t="s">
        <v>202</v>
      </c>
      <c r="H108" s="505" t="s">
        <v>203</v>
      </c>
      <c r="I108" s="505" t="s">
        <v>204</v>
      </c>
      <c r="J108" s="505" t="s">
        <v>205</v>
      </c>
      <c r="K108" s="506" t="s">
        <v>206</v>
      </c>
      <c r="L108" s="505" t="s">
        <v>207</v>
      </c>
      <c r="M108" s="506" t="s">
        <v>330</v>
      </c>
      <c r="N108" s="506" t="s">
        <v>306</v>
      </c>
      <c r="O108" s="598" t="s">
        <v>80</v>
      </c>
      <c r="P108" s="598" t="s">
        <v>78</v>
      </c>
      <c r="Q108" s="599" t="s">
        <v>118</v>
      </c>
    </row>
    <row r="109" spans="1:17" ht="30" x14ac:dyDescent="0.3">
      <c r="A109" s="1208" t="s">
        <v>253</v>
      </c>
      <c r="B109" s="1214" t="s">
        <v>925</v>
      </c>
      <c r="C109" s="1176" t="s">
        <v>128</v>
      </c>
      <c r="D109" s="600" t="s">
        <v>301</v>
      </c>
      <c r="E109" s="601">
        <v>20</v>
      </c>
      <c r="F109" s="554" t="s">
        <v>248</v>
      </c>
      <c r="G109" s="512">
        <v>0</v>
      </c>
      <c r="H109" s="512">
        <v>0</v>
      </c>
      <c r="I109" s="512">
        <v>0</v>
      </c>
      <c r="J109" s="512">
        <v>1</v>
      </c>
      <c r="K109" s="516">
        <v>0</v>
      </c>
      <c r="L109" s="1197" t="s">
        <v>856</v>
      </c>
      <c r="M109" s="1197" t="s">
        <v>594</v>
      </c>
      <c r="N109" s="512" t="s">
        <v>369</v>
      </c>
      <c r="O109" s="1142" t="s">
        <v>557</v>
      </c>
      <c r="P109" s="1214" t="s">
        <v>558</v>
      </c>
      <c r="Q109" s="1214">
        <v>2969</v>
      </c>
    </row>
    <row r="110" spans="1:17" x14ac:dyDescent="0.3">
      <c r="A110" s="1165"/>
      <c r="B110" s="1218"/>
      <c r="C110" s="1178"/>
      <c r="D110" s="602"/>
      <c r="E110" s="603"/>
      <c r="F110" s="554" t="s">
        <v>247</v>
      </c>
      <c r="G110" s="527">
        <v>0</v>
      </c>
      <c r="H110" s="1201" t="s">
        <v>920</v>
      </c>
      <c r="I110" s="512" t="s">
        <v>546</v>
      </c>
      <c r="J110" s="512" t="s">
        <v>546</v>
      </c>
      <c r="K110" s="516">
        <v>0</v>
      </c>
      <c r="L110" s="1198"/>
      <c r="M110" s="1198"/>
      <c r="N110" s="512"/>
      <c r="O110" s="1143"/>
      <c r="P110" s="1215"/>
      <c r="Q110" s="1215"/>
    </row>
    <row r="111" spans="1:17" ht="75" x14ac:dyDescent="0.3">
      <c r="A111" s="1165"/>
      <c r="B111" s="1218"/>
      <c r="C111" s="516" t="s">
        <v>921</v>
      </c>
      <c r="D111" s="576" t="s">
        <v>302</v>
      </c>
      <c r="E111" s="604">
        <v>20</v>
      </c>
      <c r="F111" s="605" t="s">
        <v>922</v>
      </c>
      <c r="G111" s="527" t="s">
        <v>889</v>
      </c>
      <c r="H111" s="1242"/>
      <c r="I111" s="512" t="s">
        <v>546</v>
      </c>
      <c r="J111" s="512" t="s">
        <v>546</v>
      </c>
      <c r="K111" s="516">
        <v>0</v>
      </c>
      <c r="L111" s="1198"/>
      <c r="M111" s="1198"/>
      <c r="N111" s="512" t="s">
        <v>370</v>
      </c>
      <c r="O111" s="1143"/>
      <c r="P111" s="1215"/>
      <c r="Q111" s="1215"/>
    </row>
    <row r="112" spans="1:17" x14ac:dyDescent="0.3">
      <c r="A112" s="1165"/>
      <c r="B112" s="1218"/>
      <c r="C112" s="516" t="s">
        <v>114</v>
      </c>
      <c r="D112" s="576" t="s">
        <v>303</v>
      </c>
      <c r="E112" s="604">
        <v>500</v>
      </c>
      <c r="F112" s="554" t="s">
        <v>249</v>
      </c>
      <c r="G112" s="512">
        <v>2</v>
      </c>
      <c r="H112" s="512">
        <v>2</v>
      </c>
      <c r="I112" s="512">
        <v>1</v>
      </c>
      <c r="J112" s="512" t="s">
        <v>546</v>
      </c>
      <c r="K112" s="516">
        <v>2</v>
      </c>
      <c r="L112" s="1198"/>
      <c r="M112" s="1198"/>
      <c r="N112" s="512"/>
      <c r="O112" s="1143"/>
      <c r="P112" s="1215"/>
      <c r="Q112" s="1215"/>
    </row>
    <row r="113" spans="1:17" x14ac:dyDescent="0.3">
      <c r="A113" s="1165"/>
      <c r="B113" s="1218"/>
      <c r="C113" s="516" t="s">
        <v>113</v>
      </c>
      <c r="D113" s="576" t="s">
        <v>304</v>
      </c>
      <c r="E113" s="604">
        <v>100</v>
      </c>
      <c r="F113" s="554" t="s">
        <v>250</v>
      </c>
      <c r="G113" s="512" t="s">
        <v>251</v>
      </c>
      <c r="H113" s="512" t="s">
        <v>546</v>
      </c>
      <c r="I113" s="512" t="s">
        <v>546</v>
      </c>
      <c r="J113" s="512" t="s">
        <v>546</v>
      </c>
      <c r="K113" s="1179" t="s">
        <v>429</v>
      </c>
      <c r="L113" s="1198"/>
      <c r="M113" s="1198"/>
      <c r="N113" s="512"/>
      <c r="O113" s="1143"/>
      <c r="P113" s="1215"/>
      <c r="Q113" s="1215"/>
    </row>
    <row r="114" spans="1:17" x14ac:dyDescent="0.3">
      <c r="A114" s="1165"/>
      <c r="B114" s="1218"/>
      <c r="C114" s="516" t="s">
        <v>923</v>
      </c>
      <c r="D114" s="576" t="s">
        <v>846</v>
      </c>
      <c r="E114" s="604">
        <v>20</v>
      </c>
      <c r="F114" s="554" t="s">
        <v>252</v>
      </c>
      <c r="G114" s="512" t="s">
        <v>251</v>
      </c>
      <c r="H114" s="512" t="s">
        <v>546</v>
      </c>
      <c r="I114" s="512" t="s">
        <v>546</v>
      </c>
      <c r="J114" s="512" t="s">
        <v>546</v>
      </c>
      <c r="K114" s="1180"/>
      <c r="L114" s="1199"/>
      <c r="M114" s="1198"/>
      <c r="N114" s="512"/>
      <c r="O114" s="1143"/>
      <c r="P114" s="1215"/>
      <c r="Q114" s="1215"/>
    </row>
    <row r="115" spans="1:17" x14ac:dyDescent="0.3">
      <c r="A115" s="1166"/>
      <c r="B115" s="1219"/>
      <c r="C115" s="576"/>
      <c r="D115" s="577"/>
      <c r="E115" s="578"/>
      <c r="F115" s="556" t="s">
        <v>324</v>
      </c>
      <c r="G115" s="557" t="s">
        <v>212</v>
      </c>
      <c r="H115" s="557" t="s">
        <v>213</v>
      </c>
      <c r="I115" s="557" t="s">
        <v>215</v>
      </c>
      <c r="J115" s="557" t="s">
        <v>220</v>
      </c>
      <c r="K115" s="556" t="s">
        <v>221</v>
      </c>
      <c r="L115" s="557" t="s">
        <v>214</v>
      </c>
      <c r="M115" s="557" t="s">
        <v>214</v>
      </c>
      <c r="N115" s="557" t="s">
        <v>269</v>
      </c>
      <c r="O115" s="1144"/>
      <c r="P115" s="1216"/>
      <c r="Q115" s="1216"/>
    </row>
    <row r="116" spans="1:17" s="613" customFormat="1" x14ac:dyDescent="0.3">
      <c r="A116" s="620"/>
      <c r="B116" s="606"/>
      <c r="C116" s="607"/>
      <c r="D116" s="607"/>
      <c r="E116" s="607"/>
      <c r="F116" s="608"/>
      <c r="G116" s="609"/>
      <c r="H116" s="609"/>
      <c r="I116" s="609"/>
      <c r="J116" s="609"/>
      <c r="K116" s="608"/>
      <c r="L116" s="609"/>
      <c r="M116" s="610"/>
      <c r="N116" s="610"/>
      <c r="O116" s="611"/>
      <c r="P116" s="612"/>
      <c r="Q116" s="612"/>
    </row>
    <row r="118" spans="1:17" ht="31.2" x14ac:dyDescent="0.3">
      <c r="A118" s="621" t="s">
        <v>860</v>
      </c>
    </row>
    <row r="119" spans="1:17" ht="31.2" x14ac:dyDescent="0.3">
      <c r="A119" s="621" t="s">
        <v>848</v>
      </c>
      <c r="E119" s="614"/>
    </row>
    <row r="120" spans="1:17" x14ac:dyDescent="0.3">
      <c r="E120" s="614"/>
    </row>
    <row r="121" spans="1:17" x14ac:dyDescent="0.3">
      <c r="A121" s="1186" t="s">
        <v>437</v>
      </c>
      <c r="B121" s="1186"/>
      <c r="C121" s="1186"/>
      <c r="D121" s="1186"/>
      <c r="E121" s="1186"/>
      <c r="L121" s="535"/>
      <c r="M121" s="534"/>
    </row>
    <row r="122" spans="1:17" ht="31.2" x14ac:dyDescent="0.3">
      <c r="A122" s="599" t="s">
        <v>338</v>
      </c>
      <c r="B122" s="505" t="s">
        <v>430</v>
      </c>
      <c r="C122" s="1187" t="s">
        <v>615</v>
      </c>
      <c r="D122" s="1187"/>
      <c r="E122" s="1187"/>
      <c r="H122" s="535"/>
      <c r="I122" s="535"/>
      <c r="J122" s="535"/>
      <c r="K122" s="534"/>
    </row>
    <row r="123" spans="1:17" x14ac:dyDescent="0.3">
      <c r="A123" s="622">
        <v>10</v>
      </c>
      <c r="B123" s="509" t="s">
        <v>283</v>
      </c>
      <c r="C123" s="1172" t="s">
        <v>290</v>
      </c>
      <c r="D123" s="1172"/>
      <c r="E123" s="1172"/>
    </row>
    <row r="124" spans="1:17" x14ac:dyDescent="0.3">
      <c r="A124" s="622">
        <v>12</v>
      </c>
      <c r="B124" s="509" t="s">
        <v>284</v>
      </c>
      <c r="C124" s="1172" t="s">
        <v>291</v>
      </c>
      <c r="D124" s="1172"/>
      <c r="E124" s="1172"/>
    </row>
    <row r="125" spans="1:17" x14ac:dyDescent="0.3">
      <c r="A125" s="622">
        <v>20</v>
      </c>
      <c r="B125" s="509" t="s">
        <v>282</v>
      </c>
      <c r="C125" s="1210" t="s">
        <v>288</v>
      </c>
      <c r="D125" s="1211"/>
      <c r="E125" s="1212"/>
    </row>
    <row r="126" spans="1:17" x14ac:dyDescent="0.3">
      <c r="A126" s="622">
        <v>50</v>
      </c>
      <c r="B126" s="509" t="s">
        <v>282</v>
      </c>
      <c r="C126" s="1210" t="s">
        <v>288</v>
      </c>
      <c r="D126" s="1211"/>
      <c r="E126" s="1212"/>
    </row>
    <row r="127" spans="1:17" x14ac:dyDescent="0.3">
      <c r="A127" s="622">
        <v>64</v>
      </c>
      <c r="B127" s="509" t="s">
        <v>284</v>
      </c>
      <c r="C127" s="1169" t="s">
        <v>291</v>
      </c>
      <c r="D127" s="1170"/>
      <c r="E127" s="1171"/>
    </row>
    <row r="128" spans="1:17" x14ac:dyDescent="0.3">
      <c r="A128" s="622">
        <v>100</v>
      </c>
      <c r="B128" s="509" t="s">
        <v>282</v>
      </c>
      <c r="C128" s="1210" t="s">
        <v>288</v>
      </c>
      <c r="D128" s="1211"/>
      <c r="E128" s="1212"/>
    </row>
    <row r="129" spans="1:5" x14ac:dyDescent="0.3">
      <c r="A129" s="622">
        <v>200</v>
      </c>
      <c r="B129" s="509" t="s">
        <v>282</v>
      </c>
      <c r="C129" s="1210" t="s">
        <v>288</v>
      </c>
      <c r="D129" s="1211"/>
      <c r="E129" s="1212"/>
    </row>
    <row r="130" spans="1:5" x14ac:dyDescent="0.3">
      <c r="A130" s="622">
        <v>500</v>
      </c>
      <c r="B130" s="509" t="s">
        <v>282</v>
      </c>
      <c r="C130" s="1169" t="s">
        <v>288</v>
      </c>
      <c r="D130" s="1170"/>
      <c r="E130" s="1171"/>
    </row>
    <row r="131" spans="1:5" x14ac:dyDescent="0.3">
      <c r="A131" s="623"/>
      <c r="B131" s="615"/>
      <c r="C131" s="615"/>
      <c r="D131" s="615"/>
      <c r="E131" s="615"/>
    </row>
    <row r="132" spans="1:5" x14ac:dyDescent="0.3">
      <c r="A132" s="623"/>
      <c r="B132" s="615"/>
      <c r="C132" s="1217"/>
      <c r="D132" s="1217"/>
      <c r="E132" s="1217"/>
    </row>
    <row r="133" spans="1:5" x14ac:dyDescent="0.3">
      <c r="A133" s="1186" t="s">
        <v>498</v>
      </c>
      <c r="B133" s="1186"/>
      <c r="C133" s="1186"/>
      <c r="D133" s="1186"/>
      <c r="E133" s="1186"/>
    </row>
    <row r="134" spans="1:5" ht="31.2" x14ac:dyDescent="0.3">
      <c r="A134" s="599" t="s">
        <v>338</v>
      </c>
      <c r="B134" s="505" t="s">
        <v>548</v>
      </c>
      <c r="C134" s="1187" t="s">
        <v>615</v>
      </c>
      <c r="D134" s="1187"/>
      <c r="E134" s="1187"/>
    </row>
    <row r="135" spans="1:5" x14ac:dyDescent="0.3">
      <c r="A135" s="622">
        <v>10</v>
      </c>
      <c r="B135" s="509" t="s">
        <v>431</v>
      </c>
      <c r="C135" s="1172" t="s">
        <v>434</v>
      </c>
      <c r="D135" s="1172"/>
      <c r="E135" s="1172"/>
    </row>
    <row r="136" spans="1:5" x14ac:dyDescent="0.3">
      <c r="A136" s="622">
        <v>12</v>
      </c>
      <c r="B136" s="509" t="s">
        <v>432</v>
      </c>
      <c r="C136" s="1172" t="s">
        <v>435</v>
      </c>
      <c r="D136" s="1172"/>
      <c r="E136" s="1172"/>
    </row>
    <row r="137" spans="1:5" x14ac:dyDescent="0.3">
      <c r="A137" s="622">
        <v>20</v>
      </c>
      <c r="B137" s="509" t="s">
        <v>433</v>
      </c>
      <c r="C137" s="1210" t="s">
        <v>436</v>
      </c>
      <c r="D137" s="1211"/>
      <c r="E137" s="1212"/>
    </row>
    <row r="138" spans="1:5" x14ac:dyDescent="0.3">
      <c r="A138" s="622">
        <v>50</v>
      </c>
      <c r="B138" s="509" t="s">
        <v>433</v>
      </c>
      <c r="C138" s="1210" t="s">
        <v>436</v>
      </c>
      <c r="D138" s="1211"/>
      <c r="E138" s="1212"/>
    </row>
    <row r="139" spans="1:5" x14ac:dyDescent="0.3">
      <c r="A139" s="622">
        <v>64</v>
      </c>
      <c r="B139" s="509" t="s">
        <v>432</v>
      </c>
      <c r="C139" s="1169" t="s">
        <v>435</v>
      </c>
      <c r="D139" s="1170"/>
      <c r="E139" s="1171"/>
    </row>
    <row r="140" spans="1:5" x14ac:dyDescent="0.3">
      <c r="A140" s="622">
        <v>100</v>
      </c>
      <c r="B140" s="509" t="s">
        <v>433</v>
      </c>
      <c r="C140" s="1210" t="s">
        <v>436</v>
      </c>
      <c r="D140" s="1211"/>
      <c r="E140" s="1212"/>
    </row>
    <row r="141" spans="1:5" x14ac:dyDescent="0.3">
      <c r="A141" s="622">
        <v>200</v>
      </c>
      <c r="B141" s="509" t="s">
        <v>433</v>
      </c>
      <c r="C141" s="1210" t="s">
        <v>436</v>
      </c>
      <c r="D141" s="1211"/>
      <c r="E141" s="1212"/>
    </row>
    <row r="142" spans="1:5" x14ac:dyDescent="0.3">
      <c r="A142" s="622">
        <v>500</v>
      </c>
      <c r="B142" s="509" t="s">
        <v>433</v>
      </c>
      <c r="C142" s="1169" t="s">
        <v>436</v>
      </c>
      <c r="D142" s="1170"/>
      <c r="E142" s="1171"/>
    </row>
    <row r="143" spans="1:5" x14ac:dyDescent="0.3">
      <c r="A143" s="623"/>
      <c r="B143" s="615"/>
      <c r="C143" s="615"/>
      <c r="D143" s="615"/>
      <c r="E143" s="615"/>
    </row>
    <row r="144" spans="1:5" x14ac:dyDescent="0.3">
      <c r="A144" s="1186" t="s">
        <v>590</v>
      </c>
      <c r="B144" s="1186"/>
      <c r="C144" s="1186"/>
      <c r="D144" s="1186"/>
      <c r="E144" s="1186"/>
    </row>
    <row r="145" spans="1:5" ht="31.2" x14ac:dyDescent="0.3">
      <c r="A145" s="599" t="s">
        <v>338</v>
      </c>
      <c r="B145" s="505" t="s">
        <v>575</v>
      </c>
      <c r="C145" s="1187" t="s">
        <v>616</v>
      </c>
      <c r="D145" s="1187"/>
      <c r="E145" s="1187"/>
    </row>
    <row r="146" spans="1:5" x14ac:dyDescent="0.3">
      <c r="A146" s="622">
        <v>10</v>
      </c>
      <c r="B146" s="509" t="s">
        <v>568</v>
      </c>
      <c r="C146" s="1172" t="s">
        <v>569</v>
      </c>
      <c r="D146" s="1172"/>
      <c r="E146" s="1172"/>
    </row>
    <row r="147" spans="1:5" x14ac:dyDescent="0.3">
      <c r="A147" s="622">
        <v>12</v>
      </c>
      <c r="B147" s="509" t="s">
        <v>570</v>
      </c>
      <c r="C147" s="1172" t="s">
        <v>571</v>
      </c>
      <c r="D147" s="1172"/>
      <c r="E147" s="1172"/>
    </row>
    <row r="148" spans="1:5" x14ac:dyDescent="0.3">
      <c r="A148" s="622">
        <v>20</v>
      </c>
      <c r="B148" s="509" t="s">
        <v>572</v>
      </c>
      <c r="C148" s="1172" t="s">
        <v>573</v>
      </c>
      <c r="D148" s="1172"/>
      <c r="E148" s="1172"/>
    </row>
    <row r="149" spans="1:5" x14ac:dyDescent="0.3">
      <c r="A149" s="622">
        <v>50</v>
      </c>
      <c r="B149" s="509" t="s">
        <v>568</v>
      </c>
      <c r="C149" s="1172" t="s">
        <v>569</v>
      </c>
      <c r="D149" s="1172"/>
      <c r="E149" s="1172"/>
    </row>
    <row r="150" spans="1:5" x14ac:dyDescent="0.3">
      <c r="A150" s="622">
        <v>64</v>
      </c>
      <c r="B150" s="509" t="s">
        <v>570</v>
      </c>
      <c r="C150" s="1172" t="s">
        <v>571</v>
      </c>
      <c r="D150" s="1172"/>
      <c r="E150" s="1172"/>
    </row>
    <row r="151" spans="1:5" x14ac:dyDescent="0.3">
      <c r="A151" s="622">
        <v>100</v>
      </c>
      <c r="B151" s="509" t="s">
        <v>572</v>
      </c>
      <c r="C151" s="1172" t="s">
        <v>573</v>
      </c>
      <c r="D151" s="1172"/>
      <c r="E151" s="1172"/>
    </row>
    <row r="152" spans="1:5" x14ac:dyDescent="0.3">
      <c r="A152" s="622">
        <v>200</v>
      </c>
      <c r="B152" s="509" t="s">
        <v>570</v>
      </c>
      <c r="C152" s="1172" t="s">
        <v>571</v>
      </c>
      <c r="D152" s="1172"/>
      <c r="E152" s="1172"/>
    </row>
    <row r="153" spans="1:5" x14ac:dyDescent="0.3">
      <c r="A153" s="622">
        <v>500</v>
      </c>
      <c r="B153" s="509" t="s">
        <v>570</v>
      </c>
      <c r="C153" s="1172" t="s">
        <v>571</v>
      </c>
      <c r="D153" s="1172"/>
      <c r="E153" s="1172"/>
    </row>
    <row r="154" spans="1:5" x14ac:dyDescent="0.3">
      <c r="A154" s="623"/>
      <c r="B154" s="615"/>
      <c r="C154" s="615"/>
      <c r="D154" s="615"/>
      <c r="E154" s="615"/>
    </row>
    <row r="155" spans="1:5" x14ac:dyDescent="0.3">
      <c r="A155" s="623"/>
      <c r="B155" s="615"/>
      <c r="C155" s="615"/>
      <c r="D155" s="615"/>
      <c r="E155" s="615"/>
    </row>
    <row r="156" spans="1:5" x14ac:dyDescent="0.3">
      <c r="A156" s="623"/>
      <c r="B156" s="615"/>
      <c r="C156" s="615"/>
      <c r="D156" s="615"/>
      <c r="E156" s="615"/>
    </row>
    <row r="157" spans="1:5" x14ac:dyDescent="0.3">
      <c r="A157" s="623"/>
      <c r="B157" s="615"/>
      <c r="C157" s="615"/>
      <c r="D157" s="615"/>
      <c r="E157" s="615"/>
    </row>
    <row r="158" spans="1:5" x14ac:dyDescent="0.3">
      <c r="A158" s="623"/>
      <c r="B158" s="615"/>
      <c r="C158" s="615"/>
      <c r="D158" s="615"/>
      <c r="E158" s="615"/>
    </row>
    <row r="159" spans="1:5" x14ac:dyDescent="0.3">
      <c r="A159" s="535"/>
      <c r="B159" s="534"/>
      <c r="C159" s="1217"/>
      <c r="D159" s="1217"/>
      <c r="E159" s="1217"/>
    </row>
    <row r="160" spans="1:5" x14ac:dyDescent="0.3">
      <c r="A160" s="1220" t="s">
        <v>318</v>
      </c>
      <c r="B160" s="1220"/>
      <c r="C160" s="1220"/>
      <c r="D160" s="534"/>
      <c r="E160" s="534"/>
    </row>
    <row r="161" spans="1:6" x14ac:dyDescent="0.3">
      <c r="A161" s="624" t="s">
        <v>381</v>
      </c>
      <c r="B161" s="616" t="s">
        <v>331</v>
      </c>
      <c r="C161" s="617" t="s">
        <v>332</v>
      </c>
      <c r="D161" s="534"/>
      <c r="E161" s="534"/>
      <c r="F161" s="534"/>
    </row>
    <row r="162" spans="1:6" ht="30" x14ac:dyDescent="0.3">
      <c r="A162" s="1214" t="s">
        <v>324</v>
      </c>
      <c r="B162" s="618" t="s">
        <v>319</v>
      </c>
      <c r="C162" s="538" t="s">
        <v>317</v>
      </c>
      <c r="D162" s="534"/>
      <c r="E162" s="534"/>
      <c r="F162" s="534"/>
    </row>
    <row r="163" spans="1:6" x14ac:dyDescent="0.3">
      <c r="A163" s="1215"/>
      <c r="B163" s="618" t="s">
        <v>78</v>
      </c>
      <c r="C163" s="538" t="s">
        <v>377</v>
      </c>
      <c r="D163" s="534"/>
      <c r="E163" s="534"/>
      <c r="F163" s="534"/>
    </row>
    <row r="164" spans="1:6" x14ac:dyDescent="0.3">
      <c r="A164" s="1215"/>
      <c r="B164" s="618" t="s">
        <v>379</v>
      </c>
      <c r="C164" s="538" t="s">
        <v>380</v>
      </c>
      <c r="D164" s="534"/>
      <c r="E164" s="534"/>
      <c r="F164" s="534"/>
    </row>
    <row r="165" spans="1:6" x14ac:dyDescent="0.3">
      <c r="A165" s="1216"/>
      <c r="B165" s="618" t="s">
        <v>193</v>
      </c>
      <c r="C165" s="619" t="s">
        <v>320</v>
      </c>
      <c r="D165" s="534"/>
      <c r="E165" s="534"/>
      <c r="F165" s="534"/>
    </row>
    <row r="166" spans="1:6" ht="30.6" x14ac:dyDescent="0.3">
      <c r="A166" s="1214" t="s">
        <v>382</v>
      </c>
      <c r="B166" s="618" t="s">
        <v>321</v>
      </c>
      <c r="C166" s="619" t="s">
        <v>322</v>
      </c>
      <c r="D166" s="534"/>
      <c r="E166" s="534"/>
      <c r="F166" s="534"/>
    </row>
    <row r="167" spans="1:6" x14ac:dyDescent="0.3">
      <c r="A167" s="1215"/>
      <c r="B167" s="618" t="s">
        <v>545</v>
      </c>
      <c r="C167" s="619" t="s">
        <v>547</v>
      </c>
      <c r="D167" s="534"/>
      <c r="E167" s="534"/>
      <c r="F167" s="534"/>
    </row>
    <row r="168" spans="1:6" x14ac:dyDescent="0.3">
      <c r="A168" s="1215"/>
      <c r="B168" s="516" t="s">
        <v>273</v>
      </c>
      <c r="C168" s="516" t="s">
        <v>357</v>
      </c>
      <c r="D168" s="534"/>
      <c r="E168" s="534"/>
      <c r="F168" s="534"/>
    </row>
    <row r="169" spans="1:6" ht="30" x14ac:dyDescent="0.3">
      <c r="A169" s="1215"/>
      <c r="B169" s="516" t="s">
        <v>427</v>
      </c>
      <c r="C169" s="512" t="s">
        <v>428</v>
      </c>
      <c r="D169" s="534"/>
      <c r="E169" s="534"/>
      <c r="F169" s="534"/>
    </row>
    <row r="170" spans="1:6" x14ac:dyDescent="0.3">
      <c r="A170" s="1216"/>
      <c r="B170" s="516" t="s">
        <v>425</v>
      </c>
      <c r="C170" s="512" t="s">
        <v>426</v>
      </c>
      <c r="D170" s="534"/>
      <c r="E170" s="534"/>
      <c r="F170" s="534"/>
    </row>
    <row r="171" spans="1:6" x14ac:dyDescent="0.3">
      <c r="A171" s="1179" t="s">
        <v>384</v>
      </c>
      <c r="B171" s="516" t="s">
        <v>390</v>
      </c>
      <c r="C171" s="516" t="s">
        <v>391</v>
      </c>
      <c r="D171" s="534"/>
      <c r="E171" s="534"/>
      <c r="F171" s="534"/>
    </row>
    <row r="172" spans="1:6" x14ac:dyDescent="0.3">
      <c r="A172" s="1180"/>
      <c r="B172" s="516" t="s">
        <v>367</v>
      </c>
      <c r="C172" s="512" t="s">
        <v>383</v>
      </c>
      <c r="D172" s="534"/>
      <c r="E172" s="534"/>
    </row>
    <row r="173" spans="1:6" x14ac:dyDescent="0.3">
      <c r="C173" s="534"/>
      <c r="D173" s="534"/>
      <c r="E173" s="534"/>
    </row>
    <row r="174" spans="1:6" x14ac:dyDescent="0.3">
      <c r="C174" s="534"/>
      <c r="D174" s="534"/>
      <c r="E174" s="534"/>
    </row>
    <row r="175" spans="1:6" x14ac:dyDescent="0.3">
      <c r="A175" s="1188" t="s">
        <v>655</v>
      </c>
      <c r="B175" s="1188"/>
      <c r="C175" s="534"/>
      <c r="D175" s="534"/>
      <c r="E175" s="534"/>
    </row>
    <row r="176" spans="1:6" x14ac:dyDescent="0.3">
      <c r="A176" s="1182" t="s">
        <v>637</v>
      </c>
      <c r="B176" s="1182"/>
      <c r="C176" s="534"/>
      <c r="D176" s="534"/>
      <c r="E176" s="534"/>
    </row>
    <row r="177" spans="1:5" x14ac:dyDescent="0.3">
      <c r="A177" s="1204" t="s">
        <v>635</v>
      </c>
      <c r="B177" s="1204"/>
      <c r="C177" s="534"/>
      <c r="D177" s="534"/>
      <c r="E177" s="534"/>
    </row>
    <row r="178" spans="1:5" x14ac:dyDescent="0.3">
      <c r="A178" s="1204" t="s">
        <v>636</v>
      </c>
      <c r="B178" s="1204"/>
    </row>
  </sheetData>
  <mergeCells count="278">
    <mergeCell ref="O107:Q107"/>
    <mergeCell ref="L109:L114"/>
    <mergeCell ref="M109:M114"/>
    <mergeCell ref="O109:O115"/>
    <mergeCell ref="P109:P115"/>
    <mergeCell ref="Q109:Q115"/>
    <mergeCell ref="A107:N107"/>
    <mergeCell ref="R85:R88"/>
    <mergeCell ref="S85:S88"/>
    <mergeCell ref="A109:A115"/>
    <mergeCell ref="H110:H111"/>
    <mergeCell ref="F91:G91"/>
    <mergeCell ref="F89:G89"/>
    <mergeCell ref="Q93:Q95"/>
    <mergeCell ref="R93:R95"/>
    <mergeCell ref="Q89:Q92"/>
    <mergeCell ref="B90:B91"/>
    <mergeCell ref="C90:C91"/>
    <mergeCell ref="K102:K105"/>
    <mergeCell ref="I103:I104"/>
    <mergeCell ref="D90:D91"/>
    <mergeCell ref="B92:D92"/>
    <mergeCell ref="A98:K98"/>
    <mergeCell ref="A100:A105"/>
    <mergeCell ref="T85:T88"/>
    <mergeCell ref="U85:U88"/>
    <mergeCell ref="S89:S92"/>
    <mergeCell ref="T89:T92"/>
    <mergeCell ref="U89:U92"/>
    <mergeCell ref="R90:R92"/>
    <mergeCell ref="S83:U83"/>
    <mergeCell ref="A83:R83"/>
    <mergeCell ref="J88:K88"/>
    <mergeCell ref="J87:K87"/>
    <mergeCell ref="J86:K86"/>
    <mergeCell ref="J85:K85"/>
    <mergeCell ref="J84:K84"/>
    <mergeCell ref="H88:I88"/>
    <mergeCell ref="H87:I87"/>
    <mergeCell ref="H86:I86"/>
    <mergeCell ref="H84:I84"/>
    <mergeCell ref="H85:I85"/>
    <mergeCell ref="F88:G88"/>
    <mergeCell ref="F87:G87"/>
    <mergeCell ref="F86:G86"/>
    <mergeCell ref="Q85:Q88"/>
    <mergeCell ref="F92:G92"/>
    <mergeCell ref="F90:G90"/>
    <mergeCell ref="M69:O69"/>
    <mergeCell ref="L71:L74"/>
    <mergeCell ref="M71:M75"/>
    <mergeCell ref="N71:N75"/>
    <mergeCell ref="O71:O75"/>
    <mergeCell ref="L76:L79"/>
    <mergeCell ref="M76:M80"/>
    <mergeCell ref="N76:N80"/>
    <mergeCell ref="O76:O80"/>
    <mergeCell ref="M57:M59"/>
    <mergeCell ref="N57:N59"/>
    <mergeCell ref="O57:O59"/>
    <mergeCell ref="P57:P59"/>
    <mergeCell ref="Q57:Q59"/>
    <mergeCell ref="N62:P62"/>
    <mergeCell ref="M64:M67"/>
    <mergeCell ref="N64:N67"/>
    <mergeCell ref="O64:O67"/>
    <mergeCell ref="P64:P67"/>
    <mergeCell ref="Q64:Q67"/>
    <mergeCell ref="N51:N53"/>
    <mergeCell ref="O51:O53"/>
    <mergeCell ref="P51:P53"/>
    <mergeCell ref="Q51:Q53"/>
    <mergeCell ref="M54:M56"/>
    <mergeCell ref="N54:N56"/>
    <mergeCell ref="O54:O56"/>
    <mergeCell ref="P54:P56"/>
    <mergeCell ref="Q54:Q56"/>
    <mergeCell ref="P30:R30"/>
    <mergeCell ref="N32:N33"/>
    <mergeCell ref="O32:O33"/>
    <mergeCell ref="P32:P33"/>
    <mergeCell ref="Q32:Q33"/>
    <mergeCell ref="R32:R33"/>
    <mergeCell ref="N34:N35"/>
    <mergeCell ref="O34:O35"/>
    <mergeCell ref="P34:P35"/>
    <mergeCell ref="Q34:Q35"/>
    <mergeCell ref="R34:R35"/>
    <mergeCell ref="A30:O30"/>
    <mergeCell ref="N36:N37"/>
    <mergeCell ref="O36:O37"/>
    <mergeCell ref="P36:P37"/>
    <mergeCell ref="Q36:Q37"/>
    <mergeCell ref="R36:R37"/>
    <mergeCell ref="N38:N39"/>
    <mergeCell ref="O38:O39"/>
    <mergeCell ref="P38:P39"/>
    <mergeCell ref="Q38:Q39"/>
    <mergeCell ref="R38:R39"/>
    <mergeCell ref="B100:B101"/>
    <mergeCell ref="C100:C101"/>
    <mergeCell ref="D100:D101"/>
    <mergeCell ref="G100:G101"/>
    <mergeCell ref="A89:A92"/>
    <mergeCell ref="B105:D105"/>
    <mergeCell ref="J100:J105"/>
    <mergeCell ref="K100:K101"/>
    <mergeCell ref="B102:B104"/>
    <mergeCell ref="C102:C104"/>
    <mergeCell ref="D102:D104"/>
    <mergeCell ref="B71:B74"/>
    <mergeCell ref="C71:C74"/>
    <mergeCell ref="D71:D74"/>
    <mergeCell ref="B45:B47"/>
    <mergeCell ref="E45:E46"/>
    <mergeCell ref="C47:E47"/>
    <mergeCell ref="C57:C58"/>
    <mergeCell ref="D57:D58"/>
    <mergeCell ref="O43:Q43"/>
    <mergeCell ref="K71:K74"/>
    <mergeCell ref="I72:I74"/>
    <mergeCell ref="D54:D55"/>
    <mergeCell ref="C54:C55"/>
    <mergeCell ref="M45:M47"/>
    <mergeCell ref="N45:N47"/>
    <mergeCell ref="O45:O47"/>
    <mergeCell ref="P45:P47"/>
    <mergeCell ref="Q45:Q47"/>
    <mergeCell ref="M48:M50"/>
    <mergeCell ref="N48:N50"/>
    <mergeCell ref="O48:O50"/>
    <mergeCell ref="P48:P50"/>
    <mergeCell ref="Q48:Q50"/>
    <mergeCell ref="M51:M53"/>
    <mergeCell ref="C146:E146"/>
    <mergeCell ref="C147:E147"/>
    <mergeCell ref="C134:E134"/>
    <mergeCell ref="C135:E135"/>
    <mergeCell ref="C136:E136"/>
    <mergeCell ref="C137:E137"/>
    <mergeCell ref="C138:E138"/>
    <mergeCell ref="C140:E140"/>
    <mergeCell ref="A24:A25"/>
    <mergeCell ref="A57:A59"/>
    <mergeCell ref="A54:A56"/>
    <mergeCell ref="A85:A88"/>
    <mergeCell ref="B85:B86"/>
    <mergeCell ref="C85:C86"/>
    <mergeCell ref="D85:D86"/>
    <mergeCell ref="D76:D79"/>
    <mergeCell ref="E71:E74"/>
    <mergeCell ref="B76:B79"/>
    <mergeCell ref="C76:C79"/>
    <mergeCell ref="C59:E59"/>
    <mergeCell ref="A36:A37"/>
    <mergeCell ref="E76:E79"/>
    <mergeCell ref="A32:A33"/>
    <mergeCell ref="B64:B67"/>
    <mergeCell ref="A166:A170"/>
    <mergeCell ref="A171:A172"/>
    <mergeCell ref="C148:E148"/>
    <mergeCell ref="C149:E149"/>
    <mergeCell ref="C151:E151"/>
    <mergeCell ref="C152:E152"/>
    <mergeCell ref="C153:E153"/>
    <mergeCell ref="C159:E159"/>
    <mergeCell ref="B109:B115"/>
    <mergeCell ref="C127:E127"/>
    <mergeCell ref="A160:C160"/>
    <mergeCell ref="A162:A165"/>
    <mergeCell ref="C128:E128"/>
    <mergeCell ref="C129:E129"/>
    <mergeCell ref="C130:E130"/>
    <mergeCell ref="C132:E132"/>
    <mergeCell ref="A133:E133"/>
    <mergeCell ref="A121:E121"/>
    <mergeCell ref="C122:E122"/>
    <mergeCell ref="C123:E123"/>
    <mergeCell ref="C124:E124"/>
    <mergeCell ref="C125:E125"/>
    <mergeCell ref="C141:E141"/>
    <mergeCell ref="C142:E142"/>
    <mergeCell ref="B57:B59"/>
    <mergeCell ref="E57:E58"/>
    <mergeCell ref="C50:E50"/>
    <mergeCell ref="A177:B177"/>
    <mergeCell ref="A178:B178"/>
    <mergeCell ref="C9:C14"/>
    <mergeCell ref="D9:D14"/>
    <mergeCell ref="E9:E14"/>
    <mergeCell ref="G9:G14"/>
    <mergeCell ref="A34:A35"/>
    <mergeCell ref="A20:H20"/>
    <mergeCell ref="A48:A50"/>
    <mergeCell ref="C48:C49"/>
    <mergeCell ref="D48:D49"/>
    <mergeCell ref="A38:A39"/>
    <mergeCell ref="A51:A53"/>
    <mergeCell ref="A45:A47"/>
    <mergeCell ref="C45:C46"/>
    <mergeCell ref="D45:D46"/>
    <mergeCell ref="C126:E126"/>
    <mergeCell ref="C109:C110"/>
    <mergeCell ref="A64:A67"/>
    <mergeCell ref="B88:D88"/>
    <mergeCell ref="A71:A80"/>
    <mergeCell ref="A175:B175"/>
    <mergeCell ref="A176:B176"/>
    <mergeCell ref="I20:K20"/>
    <mergeCell ref="B51:B53"/>
    <mergeCell ref="E51:E52"/>
    <mergeCell ref="C53:E53"/>
    <mergeCell ref="B54:B56"/>
    <mergeCell ref="E54:E55"/>
    <mergeCell ref="C56:E56"/>
    <mergeCell ref="C51:C52"/>
    <mergeCell ref="D51:D52"/>
    <mergeCell ref="B48:B50"/>
    <mergeCell ref="E48:E49"/>
    <mergeCell ref="B38:B39"/>
    <mergeCell ref="C39:E39"/>
    <mergeCell ref="B32:B33"/>
    <mergeCell ref="C33:E33"/>
    <mergeCell ref="B34:B35"/>
    <mergeCell ref="C35:E35"/>
    <mergeCell ref="B36:B37"/>
    <mergeCell ref="I77:I79"/>
    <mergeCell ref="J71:J74"/>
    <mergeCell ref="J76:J79"/>
    <mergeCell ref="K76:K79"/>
    <mergeCell ref="C37:E37"/>
    <mergeCell ref="C139:E139"/>
    <mergeCell ref="C150:E150"/>
    <mergeCell ref="J1:L1"/>
    <mergeCell ref="I9:I14"/>
    <mergeCell ref="C64:C67"/>
    <mergeCell ref="D64:D67"/>
    <mergeCell ref="E64:E67"/>
    <mergeCell ref="K113:K114"/>
    <mergeCell ref="L98:N98"/>
    <mergeCell ref="L100:L105"/>
    <mergeCell ref="M100:M105"/>
    <mergeCell ref="N100:N105"/>
    <mergeCell ref="J92:K92"/>
    <mergeCell ref="J91:K91"/>
    <mergeCell ref="J90:K90"/>
    <mergeCell ref="J89:K89"/>
    <mergeCell ref="H91:I91"/>
    <mergeCell ref="H92:I92"/>
    <mergeCell ref="H90:I90"/>
    <mergeCell ref="H89:I89"/>
    <mergeCell ref="N89:N91"/>
    <mergeCell ref="A144:E144"/>
    <mergeCell ref="C145:E145"/>
    <mergeCell ref="O84:P84"/>
    <mergeCell ref="O85:P88"/>
    <mergeCell ref="O89:P92"/>
    <mergeCell ref="S93:S96"/>
    <mergeCell ref="T93:T96"/>
    <mergeCell ref="U93:U96"/>
    <mergeCell ref="A69:L69"/>
    <mergeCell ref="A62:M62"/>
    <mergeCell ref="A43:N43"/>
    <mergeCell ref="F85:G85"/>
    <mergeCell ref="F84:G84"/>
    <mergeCell ref="L92:M92"/>
    <mergeCell ref="L91:M91"/>
    <mergeCell ref="L90:M90"/>
    <mergeCell ref="L89:M89"/>
    <mergeCell ref="L88:M88"/>
    <mergeCell ref="L87:M87"/>
    <mergeCell ref="L86:M86"/>
    <mergeCell ref="L85:M85"/>
    <mergeCell ref="L84:M84"/>
    <mergeCell ref="A93:A96"/>
    <mergeCell ref="B93:B94"/>
    <mergeCell ref="C93:C94"/>
    <mergeCell ref="D93:D94"/>
  </mergeCells>
  <phoneticPr fontId="56"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60BF6-0F8C-4C73-B253-18FF1927D8FF}">
  <dimension ref="A1:I1000"/>
  <sheetViews>
    <sheetView zoomScale="145" zoomScaleNormal="145" workbookViewId="0">
      <pane ySplit="6" topLeftCell="A7" activePane="bottomLeft" state="frozen"/>
      <selection pane="bottomLeft" activeCell="G1" sqref="G1"/>
    </sheetView>
  </sheetViews>
  <sheetFormatPr defaultColWidth="8.88671875" defaultRowHeight="13.2" x14ac:dyDescent="0.25"/>
  <cols>
    <col min="1" max="1" width="17.33203125" style="352" bestFit="1" customWidth="1"/>
    <col min="2" max="2" width="8.109375" style="352" bestFit="1" customWidth="1"/>
    <col min="3" max="3" width="8.6640625" style="352" customWidth="1"/>
    <col min="4" max="4" width="31" style="352" customWidth="1"/>
    <col min="5" max="5" width="31" style="352" hidden="1" customWidth="1"/>
    <col min="6" max="6" width="14.109375" style="352" bestFit="1" customWidth="1"/>
    <col min="7" max="7" width="14.88671875" style="352" bestFit="1" customWidth="1"/>
    <col min="8" max="8" width="21.109375" style="352" bestFit="1" customWidth="1"/>
    <col min="9" max="9" width="17.33203125" style="352" bestFit="1" customWidth="1"/>
    <col min="10" max="16384" width="8.88671875" style="352"/>
  </cols>
  <sheetData>
    <row r="1" spans="1:9" x14ac:dyDescent="0.25">
      <c r="A1" s="352" t="s">
        <v>595</v>
      </c>
      <c r="B1" s="352" t="s">
        <v>277</v>
      </c>
      <c r="C1" s="353">
        <v>3</v>
      </c>
      <c r="F1" s="352" t="s">
        <v>596</v>
      </c>
      <c r="G1" s="354">
        <v>500</v>
      </c>
      <c r="I1" s="352">
        <f>G1/G2</f>
        <v>5</v>
      </c>
    </row>
    <row r="2" spans="1:9" x14ac:dyDescent="0.25">
      <c r="A2" s="352" t="s">
        <v>597</v>
      </c>
      <c r="B2" s="352" t="s">
        <v>598</v>
      </c>
      <c r="C2" s="353">
        <v>1</v>
      </c>
      <c r="F2" s="352" t="s">
        <v>599</v>
      </c>
      <c r="G2" s="354">
        <v>100</v>
      </c>
    </row>
    <row r="4" spans="1:9" x14ac:dyDescent="0.25">
      <c r="A4" s="352" t="s">
        <v>600</v>
      </c>
      <c r="B4" s="355">
        <f>COUNTIFS($G$10:$G$1000,"X",$H$10:$H$1000,"&lt;&gt;"&amp;"x",$E$10:$E$1000,"o")</f>
        <v>0</v>
      </c>
      <c r="D4" s="352" t="s">
        <v>601</v>
      </c>
      <c r="F4" s="354" t="s">
        <v>161</v>
      </c>
    </row>
    <row r="5" spans="1:9" x14ac:dyDescent="0.25">
      <c r="A5" s="352" t="s">
        <v>602</v>
      </c>
      <c r="B5" s="355">
        <f>COUNTIFS($G$10:$G$1000,"-",$H$10:$H$1000,"&lt;&gt;"&amp;"x",$E$10:$E$1000,"o")</f>
        <v>0</v>
      </c>
      <c r="F5" s="356" t="s">
        <v>160</v>
      </c>
    </row>
    <row r="6" spans="1:9" x14ac:dyDescent="0.25">
      <c r="A6" s="352" t="s">
        <v>603</v>
      </c>
      <c r="B6" s="354">
        <v>11</v>
      </c>
    </row>
    <row r="9" spans="1:9" ht="66" x14ac:dyDescent="0.25">
      <c r="A9" s="357"/>
      <c r="B9" s="357" t="s">
        <v>604</v>
      </c>
      <c r="C9" s="358" t="s">
        <v>605</v>
      </c>
      <c r="D9" s="358" t="s">
        <v>606</v>
      </c>
      <c r="E9" s="357"/>
      <c r="F9" s="358" t="s">
        <v>607</v>
      </c>
      <c r="G9" s="357" t="s">
        <v>608</v>
      </c>
      <c r="H9" s="357" t="s">
        <v>609</v>
      </c>
    </row>
    <row r="10" spans="1:9" x14ac:dyDescent="0.25">
      <c r="A10" s="359">
        <v>0</v>
      </c>
      <c r="B10" s="359"/>
      <c r="C10" s="359"/>
      <c r="D10" s="360"/>
      <c r="E10" s="359">
        <f>IF(D10="o","o",E9)</f>
        <v>0</v>
      </c>
      <c r="F10" s="359"/>
      <c r="G10" s="359"/>
      <c r="H10" s="359"/>
    </row>
    <row r="11" spans="1:9" x14ac:dyDescent="0.25">
      <c r="A11" s="359">
        <f t="shared" ref="A11:A74" si="0">IF(A10=0,1,IF(A10&lt;($C$2+$C$1),A10+1,1))</f>
        <v>1</v>
      </c>
      <c r="B11" s="359" t="str">
        <f t="shared" ref="B11:B74" si="1">IF(A11&lt;=$C$1,$B$1,$B$2)</f>
        <v>x</v>
      </c>
      <c r="C11" s="359">
        <f t="shared" ref="C11:C74" si="2">IF(D11="o",1,IF(C10&lt;($G$1/$G$2),C10+1,1))</f>
        <v>1</v>
      </c>
      <c r="D11" s="485"/>
      <c r="E11" s="359">
        <f>IF(D11="o","o",E10)</f>
        <v>0</v>
      </c>
      <c r="F11" s="359" t="str">
        <f>IF(C11=1,"O","")</f>
        <v>O</v>
      </c>
      <c r="G11" s="359" t="str">
        <f>IF(F11="O",IF(AND(B9="x",B10="x",B11="x"),"X","-"),"")</f>
        <v>-</v>
      </c>
      <c r="H11" s="359">
        <f>IF(H10=$B$6,"x",IF(D11="o",1,IF(G11="",H10,IF(H10="x","x",H10+1))))</f>
        <v>1</v>
      </c>
    </row>
    <row r="12" spans="1:9" x14ac:dyDescent="0.25">
      <c r="A12" s="359">
        <f t="shared" si="0"/>
        <v>2</v>
      </c>
      <c r="B12" s="359" t="str">
        <f t="shared" si="1"/>
        <v>x</v>
      </c>
      <c r="C12" s="359">
        <f t="shared" si="2"/>
        <v>2</v>
      </c>
      <c r="D12" s="485"/>
      <c r="E12" s="359">
        <f t="shared" ref="E12:E75" si="3">IF(D12="o","o",E11)</f>
        <v>0</v>
      </c>
      <c r="F12" s="359" t="str">
        <f>IF(C12=1,"O","")</f>
        <v/>
      </c>
      <c r="G12" s="359" t="str">
        <f>IF(F12="O",IF(AND(B10="x",B11="x",B12="x"),"X","-"),"")</f>
        <v/>
      </c>
      <c r="H12" s="359">
        <f t="shared" ref="H12:H75" si="4">IF(H11=$B$6,"x",IF(D12="o",1,IF(G12="",H11,IF(H11="x","x",H11+1))))</f>
        <v>1</v>
      </c>
    </row>
    <row r="13" spans="1:9" x14ac:dyDescent="0.25">
      <c r="A13" s="359">
        <f t="shared" si="0"/>
        <v>3</v>
      </c>
      <c r="B13" s="359" t="str">
        <f t="shared" si="1"/>
        <v>x</v>
      </c>
      <c r="C13" s="359">
        <f t="shared" si="2"/>
        <v>3</v>
      </c>
      <c r="D13" s="485"/>
      <c r="E13" s="359">
        <f t="shared" si="3"/>
        <v>0</v>
      </c>
      <c r="F13" s="359" t="str">
        <f t="shared" ref="F13:F76" si="5">IF(C13=1,"O","")</f>
        <v/>
      </c>
      <c r="G13" s="359" t="str">
        <f t="shared" ref="G13:G76" si="6">IF(F13="O",IF(AND(B11="x",B12="x",B13="x"),"X","-"),"")</f>
        <v/>
      </c>
      <c r="H13" s="359">
        <f t="shared" si="4"/>
        <v>1</v>
      </c>
    </row>
    <row r="14" spans="1:9" x14ac:dyDescent="0.25">
      <c r="A14" s="359">
        <f t="shared" si="0"/>
        <v>4</v>
      </c>
      <c r="B14" s="359" t="str">
        <f t="shared" si="1"/>
        <v>o</v>
      </c>
      <c r="C14" s="359">
        <f>IF(D14="o",1,IF(C13&lt;($G$1/$G$2),C13+1,1))</f>
        <v>4</v>
      </c>
      <c r="D14" s="485"/>
      <c r="E14" s="359">
        <f>IF(D14="o","o",E13)</f>
        <v>0</v>
      </c>
      <c r="F14" s="359" t="str">
        <f t="shared" si="5"/>
        <v/>
      </c>
      <c r="G14" s="359" t="str">
        <f t="shared" si="6"/>
        <v/>
      </c>
      <c r="H14" s="359">
        <f>IF(H13=$B$6,"x",IF(D14="o",1,IF(G14="",H13,IF(H13="x","x",H13+1))))</f>
        <v>1</v>
      </c>
    </row>
    <row r="15" spans="1:9" x14ac:dyDescent="0.25">
      <c r="A15" s="359">
        <f t="shared" si="0"/>
        <v>1</v>
      </c>
      <c r="B15" s="359" t="str">
        <f t="shared" si="1"/>
        <v>x</v>
      </c>
      <c r="C15" s="359">
        <f>IF(D15="o",1,IF(C14&lt;($G$1/$G$2),C14+1,1))</f>
        <v>5</v>
      </c>
      <c r="D15" s="360"/>
      <c r="E15" s="359">
        <f>IF(D15="o","o",E14)</f>
        <v>0</v>
      </c>
      <c r="F15" s="359" t="str">
        <f t="shared" si="5"/>
        <v/>
      </c>
      <c r="G15" s="359" t="str">
        <f t="shared" si="6"/>
        <v/>
      </c>
      <c r="H15" s="359">
        <f>IF(H14=$B$6,"x",IF(D15="o",1,IF(G15="",H14,IF(H14="x","x",H14+1))))</f>
        <v>1</v>
      </c>
    </row>
    <row r="16" spans="1:9" x14ac:dyDescent="0.25">
      <c r="A16" s="359">
        <f t="shared" si="0"/>
        <v>2</v>
      </c>
      <c r="B16" s="359" t="str">
        <f t="shared" si="1"/>
        <v>x</v>
      </c>
      <c r="C16" s="359">
        <f t="shared" si="2"/>
        <v>1</v>
      </c>
      <c r="D16" s="360"/>
      <c r="E16" s="359">
        <f t="shared" si="3"/>
        <v>0</v>
      </c>
      <c r="F16" s="359" t="str">
        <f t="shared" si="5"/>
        <v>O</v>
      </c>
      <c r="G16" s="359" t="str">
        <f t="shared" si="6"/>
        <v>-</v>
      </c>
      <c r="H16" s="359">
        <f t="shared" si="4"/>
        <v>2</v>
      </c>
    </row>
    <row r="17" spans="1:8" x14ac:dyDescent="0.25">
      <c r="A17" s="359">
        <f t="shared" si="0"/>
        <v>3</v>
      </c>
      <c r="B17" s="359" t="str">
        <f t="shared" si="1"/>
        <v>x</v>
      </c>
      <c r="C17" s="359">
        <f t="shared" si="2"/>
        <v>2</v>
      </c>
      <c r="D17" s="360"/>
      <c r="E17" s="359">
        <f t="shared" si="3"/>
        <v>0</v>
      </c>
      <c r="F17" s="359" t="str">
        <f t="shared" si="5"/>
        <v/>
      </c>
      <c r="G17" s="359" t="str">
        <f t="shared" si="6"/>
        <v/>
      </c>
      <c r="H17" s="359">
        <f t="shared" si="4"/>
        <v>2</v>
      </c>
    </row>
    <row r="18" spans="1:8" x14ac:dyDescent="0.25">
      <c r="A18" s="359">
        <f t="shared" si="0"/>
        <v>4</v>
      </c>
      <c r="B18" s="359" t="str">
        <f t="shared" si="1"/>
        <v>o</v>
      </c>
      <c r="C18" s="359">
        <f t="shared" si="2"/>
        <v>3</v>
      </c>
      <c r="D18" s="360"/>
      <c r="E18" s="359">
        <f t="shared" si="3"/>
        <v>0</v>
      </c>
      <c r="F18" s="359" t="str">
        <f t="shared" si="5"/>
        <v/>
      </c>
      <c r="G18" s="359" t="str">
        <f t="shared" si="6"/>
        <v/>
      </c>
      <c r="H18" s="359">
        <f t="shared" si="4"/>
        <v>2</v>
      </c>
    </row>
    <row r="19" spans="1:8" x14ac:dyDescent="0.25">
      <c r="A19" s="359">
        <f t="shared" si="0"/>
        <v>1</v>
      </c>
      <c r="B19" s="359" t="str">
        <f t="shared" si="1"/>
        <v>x</v>
      </c>
      <c r="C19" s="359">
        <f t="shared" si="2"/>
        <v>4</v>
      </c>
      <c r="D19" s="360"/>
      <c r="E19" s="359">
        <f t="shared" si="3"/>
        <v>0</v>
      </c>
      <c r="F19" s="359" t="str">
        <f t="shared" si="5"/>
        <v/>
      </c>
      <c r="G19" s="359" t="str">
        <f t="shared" si="6"/>
        <v/>
      </c>
      <c r="H19" s="359">
        <f t="shared" si="4"/>
        <v>2</v>
      </c>
    </row>
    <row r="20" spans="1:8" x14ac:dyDescent="0.25">
      <c r="A20" s="359">
        <f t="shared" si="0"/>
        <v>2</v>
      </c>
      <c r="B20" s="359" t="str">
        <f t="shared" si="1"/>
        <v>x</v>
      </c>
      <c r="C20" s="359">
        <f t="shared" si="2"/>
        <v>5</v>
      </c>
      <c r="D20" s="360"/>
      <c r="E20" s="359">
        <f t="shared" si="3"/>
        <v>0</v>
      </c>
      <c r="F20" s="359" t="str">
        <f t="shared" si="5"/>
        <v/>
      </c>
      <c r="G20" s="359" t="str">
        <f t="shared" si="6"/>
        <v/>
      </c>
      <c r="H20" s="359">
        <f t="shared" si="4"/>
        <v>2</v>
      </c>
    </row>
    <row r="21" spans="1:8" x14ac:dyDescent="0.25">
      <c r="A21" s="359">
        <f t="shared" si="0"/>
        <v>3</v>
      </c>
      <c r="B21" s="359" t="str">
        <f t="shared" si="1"/>
        <v>x</v>
      </c>
      <c r="C21" s="359">
        <f t="shared" si="2"/>
        <v>1</v>
      </c>
      <c r="D21" s="360"/>
      <c r="E21" s="359">
        <f t="shared" si="3"/>
        <v>0</v>
      </c>
      <c r="F21" s="359" t="str">
        <f t="shared" si="5"/>
        <v>O</v>
      </c>
      <c r="G21" s="359" t="str">
        <f t="shared" si="6"/>
        <v>X</v>
      </c>
      <c r="H21" s="359">
        <f t="shared" si="4"/>
        <v>3</v>
      </c>
    </row>
    <row r="22" spans="1:8" x14ac:dyDescent="0.25">
      <c r="A22" s="359">
        <f t="shared" si="0"/>
        <v>4</v>
      </c>
      <c r="B22" s="359" t="str">
        <f t="shared" si="1"/>
        <v>o</v>
      </c>
      <c r="C22" s="359">
        <f t="shared" si="2"/>
        <v>2</v>
      </c>
      <c r="D22" s="360"/>
      <c r="E22" s="359">
        <f t="shared" si="3"/>
        <v>0</v>
      </c>
      <c r="F22" s="359" t="str">
        <f t="shared" si="5"/>
        <v/>
      </c>
      <c r="G22" s="359" t="str">
        <f t="shared" si="6"/>
        <v/>
      </c>
      <c r="H22" s="359">
        <f t="shared" si="4"/>
        <v>3</v>
      </c>
    </row>
    <row r="23" spans="1:8" x14ac:dyDescent="0.25">
      <c r="A23" s="359">
        <f t="shared" si="0"/>
        <v>1</v>
      </c>
      <c r="B23" s="359" t="str">
        <f t="shared" si="1"/>
        <v>x</v>
      </c>
      <c r="C23" s="359">
        <f t="shared" si="2"/>
        <v>3</v>
      </c>
      <c r="D23" s="360"/>
      <c r="E23" s="359">
        <f t="shared" si="3"/>
        <v>0</v>
      </c>
      <c r="F23" s="359" t="str">
        <f t="shared" si="5"/>
        <v/>
      </c>
      <c r="G23" s="359" t="str">
        <f t="shared" si="6"/>
        <v/>
      </c>
      <c r="H23" s="359">
        <f t="shared" si="4"/>
        <v>3</v>
      </c>
    </row>
    <row r="24" spans="1:8" x14ac:dyDescent="0.25">
      <c r="A24" s="359">
        <f t="shared" si="0"/>
        <v>2</v>
      </c>
      <c r="B24" s="359" t="str">
        <f t="shared" si="1"/>
        <v>x</v>
      </c>
      <c r="C24" s="359">
        <f t="shared" si="2"/>
        <v>4</v>
      </c>
      <c r="D24" s="360"/>
      <c r="E24" s="359">
        <f t="shared" si="3"/>
        <v>0</v>
      </c>
      <c r="F24" s="359" t="str">
        <f t="shared" si="5"/>
        <v/>
      </c>
      <c r="G24" s="359" t="str">
        <f t="shared" si="6"/>
        <v/>
      </c>
      <c r="H24" s="359">
        <f t="shared" si="4"/>
        <v>3</v>
      </c>
    </row>
    <row r="25" spans="1:8" x14ac:dyDescent="0.25">
      <c r="A25" s="359">
        <f t="shared" si="0"/>
        <v>3</v>
      </c>
      <c r="B25" s="359" t="str">
        <f t="shared" si="1"/>
        <v>x</v>
      </c>
      <c r="C25" s="359">
        <f t="shared" si="2"/>
        <v>5</v>
      </c>
      <c r="D25" s="360"/>
      <c r="E25" s="359">
        <f t="shared" si="3"/>
        <v>0</v>
      </c>
      <c r="F25" s="359" t="str">
        <f t="shared" si="5"/>
        <v/>
      </c>
      <c r="G25" s="359" t="str">
        <f t="shared" si="6"/>
        <v/>
      </c>
      <c r="H25" s="359">
        <f t="shared" si="4"/>
        <v>3</v>
      </c>
    </row>
    <row r="26" spans="1:8" x14ac:dyDescent="0.25">
      <c r="A26" s="359">
        <f t="shared" si="0"/>
        <v>4</v>
      </c>
      <c r="B26" s="359" t="str">
        <f t="shared" si="1"/>
        <v>o</v>
      </c>
      <c r="C26" s="359">
        <f t="shared" si="2"/>
        <v>1</v>
      </c>
      <c r="D26" s="360"/>
      <c r="E26" s="359">
        <f t="shared" si="3"/>
        <v>0</v>
      </c>
      <c r="F26" s="359" t="str">
        <f t="shared" si="5"/>
        <v>O</v>
      </c>
      <c r="G26" s="359" t="str">
        <f t="shared" si="6"/>
        <v>-</v>
      </c>
      <c r="H26" s="359">
        <f t="shared" si="4"/>
        <v>4</v>
      </c>
    </row>
    <row r="27" spans="1:8" x14ac:dyDescent="0.25">
      <c r="A27" s="359">
        <f t="shared" si="0"/>
        <v>1</v>
      </c>
      <c r="B27" s="359" t="str">
        <f t="shared" si="1"/>
        <v>x</v>
      </c>
      <c r="C27" s="359">
        <f t="shared" si="2"/>
        <v>2</v>
      </c>
      <c r="D27" s="360"/>
      <c r="E27" s="359">
        <f t="shared" si="3"/>
        <v>0</v>
      </c>
      <c r="F27" s="359" t="str">
        <f t="shared" si="5"/>
        <v/>
      </c>
      <c r="G27" s="359" t="str">
        <f t="shared" si="6"/>
        <v/>
      </c>
      <c r="H27" s="359">
        <f t="shared" si="4"/>
        <v>4</v>
      </c>
    </row>
    <row r="28" spans="1:8" x14ac:dyDescent="0.25">
      <c r="A28" s="359">
        <f t="shared" si="0"/>
        <v>2</v>
      </c>
      <c r="B28" s="359" t="str">
        <f t="shared" si="1"/>
        <v>x</v>
      </c>
      <c r="C28" s="359">
        <f t="shared" si="2"/>
        <v>3</v>
      </c>
      <c r="D28" s="360"/>
      <c r="E28" s="359">
        <f t="shared" si="3"/>
        <v>0</v>
      </c>
      <c r="F28" s="359" t="str">
        <f t="shared" si="5"/>
        <v/>
      </c>
      <c r="G28" s="359" t="str">
        <f t="shared" si="6"/>
        <v/>
      </c>
      <c r="H28" s="359">
        <f t="shared" si="4"/>
        <v>4</v>
      </c>
    </row>
    <row r="29" spans="1:8" x14ac:dyDescent="0.25">
      <c r="A29" s="359">
        <f t="shared" si="0"/>
        <v>3</v>
      </c>
      <c r="B29" s="359" t="str">
        <f t="shared" si="1"/>
        <v>x</v>
      </c>
      <c r="C29" s="359">
        <f t="shared" si="2"/>
        <v>4</v>
      </c>
      <c r="D29" s="360"/>
      <c r="E29" s="359">
        <f t="shared" si="3"/>
        <v>0</v>
      </c>
      <c r="F29" s="359" t="str">
        <f t="shared" si="5"/>
        <v/>
      </c>
      <c r="G29" s="359" t="str">
        <f t="shared" si="6"/>
        <v/>
      </c>
      <c r="H29" s="359">
        <f t="shared" si="4"/>
        <v>4</v>
      </c>
    </row>
    <row r="30" spans="1:8" x14ac:dyDescent="0.25">
      <c r="A30" s="359">
        <f t="shared" si="0"/>
        <v>4</v>
      </c>
      <c r="B30" s="359" t="str">
        <f t="shared" si="1"/>
        <v>o</v>
      </c>
      <c r="C30" s="359">
        <f t="shared" si="2"/>
        <v>5</v>
      </c>
      <c r="D30" s="360"/>
      <c r="E30" s="359">
        <f t="shared" si="3"/>
        <v>0</v>
      </c>
      <c r="F30" s="359" t="str">
        <f t="shared" si="5"/>
        <v/>
      </c>
      <c r="G30" s="359" t="str">
        <f t="shared" si="6"/>
        <v/>
      </c>
      <c r="H30" s="359">
        <f t="shared" si="4"/>
        <v>4</v>
      </c>
    </row>
    <row r="31" spans="1:8" x14ac:dyDescent="0.25">
      <c r="A31" s="359">
        <f t="shared" si="0"/>
        <v>1</v>
      </c>
      <c r="B31" s="359" t="str">
        <f t="shared" si="1"/>
        <v>x</v>
      </c>
      <c r="C31" s="359">
        <f t="shared" si="2"/>
        <v>1</v>
      </c>
      <c r="D31" s="360"/>
      <c r="E31" s="359">
        <f t="shared" si="3"/>
        <v>0</v>
      </c>
      <c r="F31" s="359" t="str">
        <f t="shared" si="5"/>
        <v>O</v>
      </c>
      <c r="G31" s="359" t="str">
        <f t="shared" si="6"/>
        <v>-</v>
      </c>
      <c r="H31" s="359">
        <f t="shared" si="4"/>
        <v>5</v>
      </c>
    </row>
    <row r="32" spans="1:8" x14ac:dyDescent="0.25">
      <c r="A32" s="359">
        <f t="shared" si="0"/>
        <v>2</v>
      </c>
      <c r="B32" s="359" t="str">
        <f t="shared" si="1"/>
        <v>x</v>
      </c>
      <c r="C32" s="359">
        <f t="shared" si="2"/>
        <v>2</v>
      </c>
      <c r="D32" s="360"/>
      <c r="E32" s="359">
        <f t="shared" si="3"/>
        <v>0</v>
      </c>
      <c r="F32" s="359" t="str">
        <f t="shared" si="5"/>
        <v/>
      </c>
      <c r="G32" s="359" t="str">
        <f t="shared" si="6"/>
        <v/>
      </c>
      <c r="H32" s="359">
        <f t="shared" si="4"/>
        <v>5</v>
      </c>
    </row>
    <row r="33" spans="1:8" x14ac:dyDescent="0.25">
      <c r="A33" s="359">
        <f t="shared" si="0"/>
        <v>3</v>
      </c>
      <c r="B33" s="359" t="str">
        <f t="shared" si="1"/>
        <v>x</v>
      </c>
      <c r="C33" s="359">
        <f t="shared" si="2"/>
        <v>3</v>
      </c>
      <c r="D33" s="360"/>
      <c r="E33" s="359">
        <f t="shared" si="3"/>
        <v>0</v>
      </c>
      <c r="F33" s="359" t="str">
        <f t="shared" si="5"/>
        <v/>
      </c>
      <c r="G33" s="359" t="str">
        <f t="shared" si="6"/>
        <v/>
      </c>
      <c r="H33" s="359">
        <f t="shared" si="4"/>
        <v>5</v>
      </c>
    </row>
    <row r="34" spans="1:8" x14ac:dyDescent="0.25">
      <c r="A34" s="359">
        <f t="shared" si="0"/>
        <v>4</v>
      </c>
      <c r="B34" s="359" t="str">
        <f t="shared" si="1"/>
        <v>o</v>
      </c>
      <c r="C34" s="359">
        <f t="shared" si="2"/>
        <v>4</v>
      </c>
      <c r="D34" s="360"/>
      <c r="E34" s="359">
        <f t="shared" si="3"/>
        <v>0</v>
      </c>
      <c r="F34" s="359" t="str">
        <f t="shared" si="5"/>
        <v/>
      </c>
      <c r="G34" s="359" t="str">
        <f t="shared" si="6"/>
        <v/>
      </c>
      <c r="H34" s="359">
        <f t="shared" si="4"/>
        <v>5</v>
      </c>
    </row>
    <row r="35" spans="1:8" x14ac:dyDescent="0.25">
      <c r="A35" s="359">
        <f t="shared" si="0"/>
        <v>1</v>
      </c>
      <c r="B35" s="359" t="str">
        <f t="shared" si="1"/>
        <v>x</v>
      </c>
      <c r="C35" s="359">
        <f t="shared" si="2"/>
        <v>5</v>
      </c>
      <c r="D35" s="360"/>
      <c r="E35" s="359">
        <f t="shared" si="3"/>
        <v>0</v>
      </c>
      <c r="F35" s="359" t="str">
        <f t="shared" si="5"/>
        <v/>
      </c>
      <c r="G35" s="359" t="str">
        <f t="shared" si="6"/>
        <v/>
      </c>
      <c r="H35" s="359">
        <f t="shared" si="4"/>
        <v>5</v>
      </c>
    </row>
    <row r="36" spans="1:8" x14ac:dyDescent="0.25">
      <c r="A36" s="359">
        <f t="shared" si="0"/>
        <v>2</v>
      </c>
      <c r="B36" s="359" t="str">
        <f t="shared" si="1"/>
        <v>x</v>
      </c>
      <c r="C36" s="359">
        <f t="shared" si="2"/>
        <v>1</v>
      </c>
      <c r="D36" s="360"/>
      <c r="E36" s="359">
        <f t="shared" si="3"/>
        <v>0</v>
      </c>
      <c r="F36" s="359" t="str">
        <f t="shared" si="5"/>
        <v>O</v>
      </c>
      <c r="G36" s="359" t="str">
        <f t="shared" si="6"/>
        <v>-</v>
      </c>
      <c r="H36" s="359">
        <f t="shared" si="4"/>
        <v>6</v>
      </c>
    </row>
    <row r="37" spans="1:8" x14ac:dyDescent="0.25">
      <c r="A37" s="359">
        <f t="shared" si="0"/>
        <v>3</v>
      </c>
      <c r="B37" s="359" t="str">
        <f t="shared" si="1"/>
        <v>x</v>
      </c>
      <c r="C37" s="359">
        <f t="shared" si="2"/>
        <v>2</v>
      </c>
      <c r="D37" s="360"/>
      <c r="E37" s="359">
        <f t="shared" si="3"/>
        <v>0</v>
      </c>
      <c r="F37" s="359" t="str">
        <f t="shared" si="5"/>
        <v/>
      </c>
      <c r="G37" s="359" t="str">
        <f t="shared" si="6"/>
        <v/>
      </c>
      <c r="H37" s="359">
        <f t="shared" si="4"/>
        <v>6</v>
      </c>
    </row>
    <row r="38" spans="1:8" x14ac:dyDescent="0.25">
      <c r="A38" s="359">
        <f t="shared" si="0"/>
        <v>4</v>
      </c>
      <c r="B38" s="359" t="str">
        <f t="shared" si="1"/>
        <v>o</v>
      </c>
      <c r="C38" s="359">
        <f t="shared" si="2"/>
        <v>3</v>
      </c>
      <c r="D38" s="360"/>
      <c r="E38" s="359">
        <f t="shared" si="3"/>
        <v>0</v>
      </c>
      <c r="F38" s="359" t="str">
        <f t="shared" si="5"/>
        <v/>
      </c>
      <c r="G38" s="359" t="str">
        <f t="shared" si="6"/>
        <v/>
      </c>
      <c r="H38" s="359">
        <f t="shared" si="4"/>
        <v>6</v>
      </c>
    </row>
    <row r="39" spans="1:8" x14ac:dyDescent="0.25">
      <c r="A39" s="359">
        <f t="shared" si="0"/>
        <v>1</v>
      </c>
      <c r="B39" s="359" t="str">
        <f t="shared" si="1"/>
        <v>x</v>
      </c>
      <c r="C39" s="359">
        <f t="shared" si="2"/>
        <v>4</v>
      </c>
      <c r="D39" s="360"/>
      <c r="E39" s="359">
        <f t="shared" si="3"/>
        <v>0</v>
      </c>
      <c r="F39" s="359" t="str">
        <f t="shared" si="5"/>
        <v/>
      </c>
      <c r="G39" s="359" t="str">
        <f t="shared" si="6"/>
        <v/>
      </c>
      <c r="H39" s="359">
        <f t="shared" si="4"/>
        <v>6</v>
      </c>
    </row>
    <row r="40" spans="1:8" x14ac:dyDescent="0.25">
      <c r="A40" s="359">
        <f t="shared" si="0"/>
        <v>2</v>
      </c>
      <c r="B40" s="359" t="str">
        <f t="shared" si="1"/>
        <v>x</v>
      </c>
      <c r="C40" s="359">
        <f t="shared" si="2"/>
        <v>5</v>
      </c>
      <c r="D40" s="360"/>
      <c r="E40" s="359">
        <f t="shared" si="3"/>
        <v>0</v>
      </c>
      <c r="F40" s="359" t="str">
        <f t="shared" si="5"/>
        <v/>
      </c>
      <c r="G40" s="359" t="str">
        <f t="shared" si="6"/>
        <v/>
      </c>
      <c r="H40" s="359">
        <f t="shared" si="4"/>
        <v>6</v>
      </c>
    </row>
    <row r="41" spans="1:8" x14ac:dyDescent="0.25">
      <c r="A41" s="359">
        <f t="shared" si="0"/>
        <v>3</v>
      </c>
      <c r="B41" s="359" t="str">
        <f t="shared" si="1"/>
        <v>x</v>
      </c>
      <c r="C41" s="359">
        <f t="shared" si="2"/>
        <v>1</v>
      </c>
      <c r="D41" s="360"/>
      <c r="E41" s="359">
        <f t="shared" si="3"/>
        <v>0</v>
      </c>
      <c r="F41" s="359" t="str">
        <f t="shared" si="5"/>
        <v>O</v>
      </c>
      <c r="G41" s="359" t="str">
        <f t="shared" si="6"/>
        <v>X</v>
      </c>
      <c r="H41" s="359">
        <f t="shared" si="4"/>
        <v>7</v>
      </c>
    </row>
    <row r="42" spans="1:8" x14ac:dyDescent="0.25">
      <c r="A42" s="359">
        <f t="shared" si="0"/>
        <v>4</v>
      </c>
      <c r="B42" s="359" t="str">
        <f t="shared" si="1"/>
        <v>o</v>
      </c>
      <c r="C42" s="359">
        <f t="shared" si="2"/>
        <v>2</v>
      </c>
      <c r="D42" s="360"/>
      <c r="E42" s="359">
        <f t="shared" si="3"/>
        <v>0</v>
      </c>
      <c r="F42" s="359" t="str">
        <f t="shared" si="5"/>
        <v/>
      </c>
      <c r="G42" s="359" t="str">
        <f t="shared" si="6"/>
        <v/>
      </c>
      <c r="H42" s="359">
        <f t="shared" si="4"/>
        <v>7</v>
      </c>
    </row>
    <row r="43" spans="1:8" x14ac:dyDescent="0.25">
      <c r="A43" s="359">
        <f t="shared" si="0"/>
        <v>1</v>
      </c>
      <c r="B43" s="359" t="str">
        <f t="shared" si="1"/>
        <v>x</v>
      </c>
      <c r="C43" s="359">
        <f t="shared" si="2"/>
        <v>3</v>
      </c>
      <c r="D43" s="360"/>
      <c r="E43" s="359">
        <f t="shared" si="3"/>
        <v>0</v>
      </c>
      <c r="F43" s="359" t="str">
        <f t="shared" si="5"/>
        <v/>
      </c>
      <c r="G43" s="359" t="str">
        <f t="shared" si="6"/>
        <v/>
      </c>
      <c r="H43" s="359">
        <f t="shared" si="4"/>
        <v>7</v>
      </c>
    </row>
    <row r="44" spans="1:8" x14ac:dyDescent="0.25">
      <c r="A44" s="359">
        <f t="shared" si="0"/>
        <v>2</v>
      </c>
      <c r="B44" s="359" t="str">
        <f t="shared" si="1"/>
        <v>x</v>
      </c>
      <c r="C44" s="359">
        <f t="shared" si="2"/>
        <v>4</v>
      </c>
      <c r="D44" s="360"/>
      <c r="E44" s="359">
        <f t="shared" si="3"/>
        <v>0</v>
      </c>
      <c r="F44" s="359" t="str">
        <f t="shared" si="5"/>
        <v/>
      </c>
      <c r="G44" s="359" t="str">
        <f t="shared" si="6"/>
        <v/>
      </c>
      <c r="H44" s="359">
        <f t="shared" si="4"/>
        <v>7</v>
      </c>
    </row>
    <row r="45" spans="1:8" x14ac:dyDescent="0.25">
      <c r="A45" s="359">
        <f t="shared" si="0"/>
        <v>3</v>
      </c>
      <c r="B45" s="359" t="str">
        <f t="shared" si="1"/>
        <v>x</v>
      </c>
      <c r="C45" s="359">
        <f t="shared" si="2"/>
        <v>5</v>
      </c>
      <c r="D45" s="360"/>
      <c r="E45" s="359">
        <f t="shared" si="3"/>
        <v>0</v>
      </c>
      <c r="F45" s="359" t="str">
        <f t="shared" si="5"/>
        <v/>
      </c>
      <c r="G45" s="359" t="str">
        <f t="shared" si="6"/>
        <v/>
      </c>
      <c r="H45" s="359">
        <f t="shared" si="4"/>
        <v>7</v>
      </c>
    </row>
    <row r="46" spans="1:8" x14ac:dyDescent="0.25">
      <c r="A46" s="359">
        <f t="shared" si="0"/>
        <v>4</v>
      </c>
      <c r="B46" s="359" t="str">
        <f t="shared" si="1"/>
        <v>o</v>
      </c>
      <c r="C46" s="359">
        <f t="shared" si="2"/>
        <v>1</v>
      </c>
      <c r="D46" s="360"/>
      <c r="E46" s="359">
        <f t="shared" si="3"/>
        <v>0</v>
      </c>
      <c r="F46" s="359" t="str">
        <f t="shared" si="5"/>
        <v>O</v>
      </c>
      <c r="G46" s="359" t="str">
        <f t="shared" si="6"/>
        <v>-</v>
      </c>
      <c r="H46" s="359">
        <f t="shared" si="4"/>
        <v>8</v>
      </c>
    </row>
    <row r="47" spans="1:8" x14ac:dyDescent="0.25">
      <c r="A47" s="359">
        <f t="shared" si="0"/>
        <v>1</v>
      </c>
      <c r="B47" s="359" t="str">
        <f t="shared" si="1"/>
        <v>x</v>
      </c>
      <c r="C47" s="359">
        <f t="shared" si="2"/>
        <v>2</v>
      </c>
      <c r="D47" s="360"/>
      <c r="E47" s="359">
        <f t="shared" si="3"/>
        <v>0</v>
      </c>
      <c r="F47" s="359" t="str">
        <f t="shared" si="5"/>
        <v/>
      </c>
      <c r="G47" s="359" t="str">
        <f t="shared" si="6"/>
        <v/>
      </c>
      <c r="H47" s="359">
        <f t="shared" si="4"/>
        <v>8</v>
      </c>
    </row>
    <row r="48" spans="1:8" x14ac:dyDescent="0.25">
      <c r="A48" s="359">
        <f t="shared" si="0"/>
        <v>2</v>
      </c>
      <c r="B48" s="359" t="str">
        <f t="shared" si="1"/>
        <v>x</v>
      </c>
      <c r="C48" s="359">
        <f t="shared" si="2"/>
        <v>3</v>
      </c>
      <c r="D48" s="360"/>
      <c r="E48" s="359">
        <f t="shared" si="3"/>
        <v>0</v>
      </c>
      <c r="F48" s="359" t="str">
        <f t="shared" si="5"/>
        <v/>
      </c>
      <c r="G48" s="359" t="str">
        <f t="shared" si="6"/>
        <v/>
      </c>
      <c r="H48" s="359">
        <f t="shared" si="4"/>
        <v>8</v>
      </c>
    </row>
    <row r="49" spans="1:8" x14ac:dyDescent="0.25">
      <c r="A49" s="359">
        <f t="shared" si="0"/>
        <v>3</v>
      </c>
      <c r="B49" s="359" t="str">
        <f t="shared" si="1"/>
        <v>x</v>
      </c>
      <c r="C49" s="359">
        <f t="shared" si="2"/>
        <v>4</v>
      </c>
      <c r="D49" s="360"/>
      <c r="E49" s="359">
        <f t="shared" si="3"/>
        <v>0</v>
      </c>
      <c r="F49" s="359" t="str">
        <f t="shared" si="5"/>
        <v/>
      </c>
      <c r="G49" s="359" t="str">
        <f t="shared" si="6"/>
        <v/>
      </c>
      <c r="H49" s="359">
        <f t="shared" si="4"/>
        <v>8</v>
      </c>
    </row>
    <row r="50" spans="1:8" x14ac:dyDescent="0.25">
      <c r="A50" s="359">
        <f t="shared" si="0"/>
        <v>4</v>
      </c>
      <c r="B50" s="359" t="str">
        <f t="shared" si="1"/>
        <v>o</v>
      </c>
      <c r="C50" s="359">
        <f t="shared" si="2"/>
        <v>5</v>
      </c>
      <c r="D50" s="360"/>
      <c r="E50" s="359">
        <f t="shared" si="3"/>
        <v>0</v>
      </c>
      <c r="F50" s="359" t="str">
        <f t="shared" si="5"/>
        <v/>
      </c>
      <c r="G50" s="359" t="str">
        <f t="shared" si="6"/>
        <v/>
      </c>
      <c r="H50" s="359">
        <f t="shared" si="4"/>
        <v>8</v>
      </c>
    </row>
    <row r="51" spans="1:8" x14ac:dyDescent="0.25">
      <c r="A51" s="359">
        <f t="shared" si="0"/>
        <v>1</v>
      </c>
      <c r="B51" s="359" t="str">
        <f t="shared" si="1"/>
        <v>x</v>
      </c>
      <c r="C51" s="359">
        <f t="shared" si="2"/>
        <v>1</v>
      </c>
      <c r="D51" s="360"/>
      <c r="E51" s="359">
        <f t="shared" si="3"/>
        <v>0</v>
      </c>
      <c r="F51" s="359" t="str">
        <f t="shared" si="5"/>
        <v>O</v>
      </c>
      <c r="G51" s="359" t="str">
        <f t="shared" si="6"/>
        <v>-</v>
      </c>
      <c r="H51" s="359">
        <f t="shared" si="4"/>
        <v>9</v>
      </c>
    </row>
    <row r="52" spans="1:8" x14ac:dyDescent="0.25">
      <c r="A52" s="359">
        <f t="shared" si="0"/>
        <v>2</v>
      </c>
      <c r="B52" s="359" t="str">
        <f t="shared" si="1"/>
        <v>x</v>
      </c>
      <c r="C52" s="359">
        <f t="shared" si="2"/>
        <v>2</v>
      </c>
      <c r="D52" s="360"/>
      <c r="E52" s="359">
        <f t="shared" si="3"/>
        <v>0</v>
      </c>
      <c r="F52" s="359" t="str">
        <f t="shared" si="5"/>
        <v/>
      </c>
      <c r="G52" s="359" t="str">
        <f t="shared" si="6"/>
        <v/>
      </c>
      <c r="H52" s="359">
        <f t="shared" si="4"/>
        <v>9</v>
      </c>
    </row>
    <row r="53" spans="1:8" x14ac:dyDescent="0.25">
      <c r="A53" s="359">
        <f t="shared" si="0"/>
        <v>3</v>
      </c>
      <c r="B53" s="359" t="str">
        <f t="shared" si="1"/>
        <v>x</v>
      </c>
      <c r="C53" s="359">
        <f t="shared" si="2"/>
        <v>3</v>
      </c>
      <c r="D53" s="360"/>
      <c r="E53" s="359">
        <f t="shared" si="3"/>
        <v>0</v>
      </c>
      <c r="F53" s="359" t="str">
        <f t="shared" si="5"/>
        <v/>
      </c>
      <c r="G53" s="359" t="str">
        <f t="shared" si="6"/>
        <v/>
      </c>
      <c r="H53" s="359">
        <f t="shared" si="4"/>
        <v>9</v>
      </c>
    </row>
    <row r="54" spans="1:8" x14ac:dyDescent="0.25">
      <c r="A54" s="359">
        <f t="shared" si="0"/>
        <v>4</v>
      </c>
      <c r="B54" s="359" t="str">
        <f t="shared" si="1"/>
        <v>o</v>
      </c>
      <c r="C54" s="359">
        <f t="shared" si="2"/>
        <v>4</v>
      </c>
      <c r="D54" s="360"/>
      <c r="E54" s="359">
        <f t="shared" si="3"/>
        <v>0</v>
      </c>
      <c r="F54" s="359" t="str">
        <f t="shared" si="5"/>
        <v/>
      </c>
      <c r="G54" s="359" t="str">
        <f t="shared" si="6"/>
        <v/>
      </c>
      <c r="H54" s="359">
        <f t="shared" si="4"/>
        <v>9</v>
      </c>
    </row>
    <row r="55" spans="1:8" x14ac:dyDescent="0.25">
      <c r="A55" s="359">
        <f t="shared" si="0"/>
        <v>1</v>
      </c>
      <c r="B55" s="359" t="str">
        <f t="shared" si="1"/>
        <v>x</v>
      </c>
      <c r="C55" s="359">
        <f t="shared" si="2"/>
        <v>5</v>
      </c>
      <c r="D55" s="360"/>
      <c r="E55" s="359">
        <f t="shared" si="3"/>
        <v>0</v>
      </c>
      <c r="F55" s="359" t="str">
        <f t="shared" si="5"/>
        <v/>
      </c>
      <c r="G55" s="359" t="str">
        <f t="shared" si="6"/>
        <v/>
      </c>
      <c r="H55" s="359">
        <f t="shared" si="4"/>
        <v>9</v>
      </c>
    </row>
    <row r="56" spans="1:8" x14ac:dyDescent="0.25">
      <c r="A56" s="359">
        <f t="shared" si="0"/>
        <v>2</v>
      </c>
      <c r="B56" s="359" t="str">
        <f t="shared" si="1"/>
        <v>x</v>
      </c>
      <c r="C56" s="359">
        <f t="shared" si="2"/>
        <v>1</v>
      </c>
      <c r="D56" s="360"/>
      <c r="E56" s="359">
        <f t="shared" si="3"/>
        <v>0</v>
      </c>
      <c r="F56" s="359" t="str">
        <f t="shared" si="5"/>
        <v>O</v>
      </c>
      <c r="G56" s="359" t="str">
        <f t="shared" si="6"/>
        <v>-</v>
      </c>
      <c r="H56" s="359">
        <f t="shared" si="4"/>
        <v>10</v>
      </c>
    </row>
    <row r="57" spans="1:8" x14ac:dyDescent="0.25">
      <c r="A57" s="359">
        <f t="shared" si="0"/>
        <v>3</v>
      </c>
      <c r="B57" s="359" t="str">
        <f t="shared" si="1"/>
        <v>x</v>
      </c>
      <c r="C57" s="359">
        <f t="shared" si="2"/>
        <v>2</v>
      </c>
      <c r="D57" s="360"/>
      <c r="E57" s="359">
        <f t="shared" si="3"/>
        <v>0</v>
      </c>
      <c r="F57" s="359" t="str">
        <f t="shared" si="5"/>
        <v/>
      </c>
      <c r="G57" s="359" t="str">
        <f t="shared" si="6"/>
        <v/>
      </c>
      <c r="H57" s="359">
        <f t="shared" si="4"/>
        <v>10</v>
      </c>
    </row>
    <row r="58" spans="1:8" x14ac:dyDescent="0.25">
      <c r="A58" s="359">
        <f t="shared" si="0"/>
        <v>4</v>
      </c>
      <c r="B58" s="359" t="str">
        <f t="shared" si="1"/>
        <v>o</v>
      </c>
      <c r="C58" s="359">
        <f t="shared" si="2"/>
        <v>3</v>
      </c>
      <c r="D58" s="360"/>
      <c r="E58" s="359">
        <f t="shared" si="3"/>
        <v>0</v>
      </c>
      <c r="F58" s="359" t="str">
        <f t="shared" si="5"/>
        <v/>
      </c>
      <c r="G58" s="359" t="str">
        <f t="shared" si="6"/>
        <v/>
      </c>
      <c r="H58" s="359">
        <f t="shared" si="4"/>
        <v>10</v>
      </c>
    </row>
    <row r="59" spans="1:8" x14ac:dyDescent="0.25">
      <c r="A59" s="359">
        <f t="shared" si="0"/>
        <v>1</v>
      </c>
      <c r="B59" s="359" t="str">
        <f t="shared" si="1"/>
        <v>x</v>
      </c>
      <c r="C59" s="359">
        <f t="shared" si="2"/>
        <v>4</v>
      </c>
      <c r="D59" s="360"/>
      <c r="E59" s="359">
        <f t="shared" si="3"/>
        <v>0</v>
      </c>
      <c r="F59" s="359" t="str">
        <f t="shared" si="5"/>
        <v/>
      </c>
      <c r="G59" s="359" t="str">
        <f t="shared" si="6"/>
        <v/>
      </c>
      <c r="H59" s="359">
        <f t="shared" si="4"/>
        <v>10</v>
      </c>
    </row>
    <row r="60" spans="1:8" x14ac:dyDescent="0.25">
      <c r="A60" s="359">
        <f t="shared" si="0"/>
        <v>2</v>
      </c>
      <c r="B60" s="359" t="str">
        <f t="shared" si="1"/>
        <v>x</v>
      </c>
      <c r="C60" s="359">
        <f t="shared" si="2"/>
        <v>5</v>
      </c>
      <c r="D60" s="360"/>
      <c r="E60" s="359">
        <f t="shared" si="3"/>
        <v>0</v>
      </c>
      <c r="F60" s="359" t="str">
        <f t="shared" si="5"/>
        <v/>
      </c>
      <c r="G60" s="359" t="str">
        <f t="shared" si="6"/>
        <v/>
      </c>
      <c r="H60" s="359">
        <f t="shared" si="4"/>
        <v>10</v>
      </c>
    </row>
    <row r="61" spans="1:8" x14ac:dyDescent="0.25">
      <c r="A61" s="359">
        <f t="shared" si="0"/>
        <v>3</v>
      </c>
      <c r="B61" s="359" t="str">
        <f t="shared" si="1"/>
        <v>x</v>
      </c>
      <c r="C61" s="359">
        <f t="shared" si="2"/>
        <v>1</v>
      </c>
      <c r="D61" s="360"/>
      <c r="E61" s="359">
        <f t="shared" si="3"/>
        <v>0</v>
      </c>
      <c r="F61" s="359" t="str">
        <f t="shared" si="5"/>
        <v>O</v>
      </c>
      <c r="G61" s="359" t="str">
        <f t="shared" si="6"/>
        <v>X</v>
      </c>
      <c r="H61" s="359">
        <f t="shared" si="4"/>
        <v>11</v>
      </c>
    </row>
    <row r="62" spans="1:8" x14ac:dyDescent="0.25">
      <c r="A62" s="359">
        <f t="shared" si="0"/>
        <v>4</v>
      </c>
      <c r="B62" s="359" t="str">
        <f t="shared" si="1"/>
        <v>o</v>
      </c>
      <c r="C62" s="359">
        <f t="shared" si="2"/>
        <v>2</v>
      </c>
      <c r="D62" s="360"/>
      <c r="E62" s="359">
        <f t="shared" si="3"/>
        <v>0</v>
      </c>
      <c r="F62" s="359" t="str">
        <f t="shared" si="5"/>
        <v/>
      </c>
      <c r="G62" s="359" t="str">
        <f t="shared" si="6"/>
        <v/>
      </c>
      <c r="H62" s="359" t="str">
        <f t="shared" si="4"/>
        <v>x</v>
      </c>
    </row>
    <row r="63" spans="1:8" x14ac:dyDescent="0.25">
      <c r="A63" s="359">
        <f t="shared" si="0"/>
        <v>1</v>
      </c>
      <c r="B63" s="359" t="str">
        <f t="shared" si="1"/>
        <v>x</v>
      </c>
      <c r="C63" s="359">
        <f t="shared" si="2"/>
        <v>3</v>
      </c>
      <c r="D63" s="360"/>
      <c r="E63" s="359">
        <f t="shared" si="3"/>
        <v>0</v>
      </c>
      <c r="F63" s="359" t="str">
        <f t="shared" si="5"/>
        <v/>
      </c>
      <c r="G63" s="359" t="str">
        <f t="shared" si="6"/>
        <v/>
      </c>
      <c r="H63" s="359" t="str">
        <f t="shared" si="4"/>
        <v>x</v>
      </c>
    </row>
    <row r="64" spans="1:8" x14ac:dyDescent="0.25">
      <c r="A64" s="359">
        <f t="shared" si="0"/>
        <v>2</v>
      </c>
      <c r="B64" s="359" t="str">
        <f t="shared" si="1"/>
        <v>x</v>
      </c>
      <c r="C64" s="359">
        <f t="shared" si="2"/>
        <v>4</v>
      </c>
      <c r="D64" s="360"/>
      <c r="E64" s="359">
        <f t="shared" si="3"/>
        <v>0</v>
      </c>
      <c r="F64" s="359" t="str">
        <f t="shared" si="5"/>
        <v/>
      </c>
      <c r="G64" s="359" t="str">
        <f t="shared" si="6"/>
        <v/>
      </c>
      <c r="H64" s="359" t="str">
        <f t="shared" si="4"/>
        <v>x</v>
      </c>
    </row>
    <row r="65" spans="1:8" x14ac:dyDescent="0.25">
      <c r="A65" s="359">
        <f t="shared" si="0"/>
        <v>3</v>
      </c>
      <c r="B65" s="359" t="str">
        <f t="shared" si="1"/>
        <v>x</v>
      </c>
      <c r="C65" s="359">
        <f t="shared" si="2"/>
        <v>5</v>
      </c>
      <c r="D65" s="360"/>
      <c r="E65" s="359">
        <f t="shared" si="3"/>
        <v>0</v>
      </c>
      <c r="F65" s="359" t="str">
        <f t="shared" si="5"/>
        <v/>
      </c>
      <c r="G65" s="359" t="str">
        <f t="shared" si="6"/>
        <v/>
      </c>
      <c r="H65" s="359" t="str">
        <f t="shared" si="4"/>
        <v>x</v>
      </c>
    </row>
    <row r="66" spans="1:8" x14ac:dyDescent="0.25">
      <c r="A66" s="359">
        <f t="shared" si="0"/>
        <v>4</v>
      </c>
      <c r="B66" s="359" t="str">
        <f t="shared" si="1"/>
        <v>o</v>
      </c>
      <c r="C66" s="359">
        <f t="shared" si="2"/>
        <v>1</v>
      </c>
      <c r="D66" s="360"/>
      <c r="E66" s="359">
        <f t="shared" si="3"/>
        <v>0</v>
      </c>
      <c r="F66" s="359" t="str">
        <f t="shared" si="5"/>
        <v>O</v>
      </c>
      <c r="G66" s="359" t="str">
        <f t="shared" si="6"/>
        <v>-</v>
      </c>
      <c r="H66" s="359" t="str">
        <f t="shared" si="4"/>
        <v>x</v>
      </c>
    </row>
    <row r="67" spans="1:8" x14ac:dyDescent="0.25">
      <c r="A67" s="359">
        <f t="shared" si="0"/>
        <v>1</v>
      </c>
      <c r="B67" s="359" t="str">
        <f t="shared" si="1"/>
        <v>x</v>
      </c>
      <c r="C67" s="359">
        <f t="shared" si="2"/>
        <v>2</v>
      </c>
      <c r="D67" s="360"/>
      <c r="E67" s="359">
        <f t="shared" si="3"/>
        <v>0</v>
      </c>
      <c r="F67" s="359" t="str">
        <f t="shared" si="5"/>
        <v/>
      </c>
      <c r="G67" s="359" t="str">
        <f t="shared" si="6"/>
        <v/>
      </c>
      <c r="H67" s="359" t="str">
        <f t="shared" si="4"/>
        <v>x</v>
      </c>
    </row>
    <row r="68" spans="1:8" x14ac:dyDescent="0.25">
      <c r="A68" s="359">
        <f t="shared" si="0"/>
        <v>2</v>
      </c>
      <c r="B68" s="359" t="str">
        <f t="shared" si="1"/>
        <v>x</v>
      </c>
      <c r="C68" s="359">
        <f t="shared" si="2"/>
        <v>3</v>
      </c>
      <c r="D68" s="360"/>
      <c r="E68" s="359">
        <f t="shared" si="3"/>
        <v>0</v>
      </c>
      <c r="F68" s="359" t="str">
        <f t="shared" si="5"/>
        <v/>
      </c>
      <c r="G68" s="359" t="str">
        <f t="shared" si="6"/>
        <v/>
      </c>
      <c r="H68" s="359" t="str">
        <f t="shared" si="4"/>
        <v>x</v>
      </c>
    </row>
    <row r="69" spans="1:8" x14ac:dyDescent="0.25">
      <c r="A69" s="359">
        <f t="shared" si="0"/>
        <v>3</v>
      </c>
      <c r="B69" s="359" t="str">
        <f t="shared" si="1"/>
        <v>x</v>
      </c>
      <c r="C69" s="359">
        <f t="shared" si="2"/>
        <v>4</v>
      </c>
      <c r="D69" s="360"/>
      <c r="E69" s="359">
        <f t="shared" si="3"/>
        <v>0</v>
      </c>
      <c r="F69" s="359" t="str">
        <f t="shared" si="5"/>
        <v/>
      </c>
      <c r="G69" s="359" t="str">
        <f t="shared" si="6"/>
        <v/>
      </c>
      <c r="H69" s="359" t="str">
        <f t="shared" si="4"/>
        <v>x</v>
      </c>
    </row>
    <row r="70" spans="1:8" x14ac:dyDescent="0.25">
      <c r="A70" s="359">
        <f t="shared" si="0"/>
        <v>4</v>
      </c>
      <c r="B70" s="359" t="str">
        <f t="shared" si="1"/>
        <v>o</v>
      </c>
      <c r="C70" s="359">
        <f t="shared" si="2"/>
        <v>5</v>
      </c>
      <c r="D70" s="360"/>
      <c r="E70" s="359">
        <f t="shared" si="3"/>
        <v>0</v>
      </c>
      <c r="F70" s="359" t="str">
        <f t="shared" si="5"/>
        <v/>
      </c>
      <c r="G70" s="359" t="str">
        <f t="shared" si="6"/>
        <v/>
      </c>
      <c r="H70" s="359" t="str">
        <f t="shared" si="4"/>
        <v>x</v>
      </c>
    </row>
    <row r="71" spans="1:8" x14ac:dyDescent="0.25">
      <c r="A71" s="359">
        <f t="shared" si="0"/>
        <v>1</v>
      </c>
      <c r="B71" s="359" t="str">
        <f t="shared" si="1"/>
        <v>x</v>
      </c>
      <c r="C71" s="359">
        <f t="shared" si="2"/>
        <v>1</v>
      </c>
      <c r="D71" s="360"/>
      <c r="E71" s="359">
        <f t="shared" si="3"/>
        <v>0</v>
      </c>
      <c r="F71" s="359" t="str">
        <f t="shared" si="5"/>
        <v>O</v>
      </c>
      <c r="G71" s="359" t="str">
        <f t="shared" si="6"/>
        <v>-</v>
      </c>
      <c r="H71" s="359" t="str">
        <f t="shared" si="4"/>
        <v>x</v>
      </c>
    </row>
    <row r="72" spans="1:8" x14ac:dyDescent="0.25">
      <c r="A72" s="359">
        <f t="shared" si="0"/>
        <v>2</v>
      </c>
      <c r="B72" s="359" t="str">
        <f t="shared" si="1"/>
        <v>x</v>
      </c>
      <c r="C72" s="359">
        <f t="shared" si="2"/>
        <v>2</v>
      </c>
      <c r="D72" s="360"/>
      <c r="E72" s="359">
        <f t="shared" si="3"/>
        <v>0</v>
      </c>
      <c r="F72" s="359" t="str">
        <f t="shared" si="5"/>
        <v/>
      </c>
      <c r="G72" s="359" t="str">
        <f t="shared" si="6"/>
        <v/>
      </c>
      <c r="H72" s="359" t="str">
        <f t="shared" si="4"/>
        <v>x</v>
      </c>
    </row>
    <row r="73" spans="1:8" x14ac:dyDescent="0.25">
      <c r="A73" s="359">
        <f t="shared" si="0"/>
        <v>3</v>
      </c>
      <c r="B73" s="359" t="str">
        <f t="shared" si="1"/>
        <v>x</v>
      </c>
      <c r="C73" s="359">
        <f t="shared" si="2"/>
        <v>3</v>
      </c>
      <c r="D73" s="360"/>
      <c r="E73" s="359">
        <f t="shared" si="3"/>
        <v>0</v>
      </c>
      <c r="F73" s="359" t="str">
        <f t="shared" si="5"/>
        <v/>
      </c>
      <c r="G73" s="359" t="str">
        <f t="shared" si="6"/>
        <v/>
      </c>
      <c r="H73" s="359" t="str">
        <f t="shared" si="4"/>
        <v>x</v>
      </c>
    </row>
    <row r="74" spans="1:8" x14ac:dyDescent="0.25">
      <c r="A74" s="359">
        <f t="shared" si="0"/>
        <v>4</v>
      </c>
      <c r="B74" s="359" t="str">
        <f t="shared" si="1"/>
        <v>o</v>
      </c>
      <c r="C74" s="359">
        <f t="shared" si="2"/>
        <v>4</v>
      </c>
      <c r="D74" s="360"/>
      <c r="E74" s="359">
        <f t="shared" si="3"/>
        <v>0</v>
      </c>
      <c r="F74" s="359" t="str">
        <f t="shared" si="5"/>
        <v/>
      </c>
      <c r="G74" s="359" t="str">
        <f t="shared" si="6"/>
        <v/>
      </c>
      <c r="H74" s="359" t="str">
        <f t="shared" si="4"/>
        <v>x</v>
      </c>
    </row>
    <row r="75" spans="1:8" x14ac:dyDescent="0.25">
      <c r="A75" s="359">
        <f t="shared" ref="A75:A138" si="7">IF(A74=0,1,IF(A74&lt;($C$2+$C$1),A74+1,1))</f>
        <v>1</v>
      </c>
      <c r="B75" s="359" t="str">
        <f t="shared" ref="B75:B138" si="8">IF(A75&lt;=$C$1,$B$1,$B$2)</f>
        <v>x</v>
      </c>
      <c r="C75" s="359">
        <f t="shared" ref="C75:C138" si="9">IF(D75="o",1,IF(C74&lt;($G$1/$G$2),C74+1,1))</f>
        <v>5</v>
      </c>
      <c r="D75" s="360"/>
      <c r="E75" s="359">
        <f t="shared" si="3"/>
        <v>0</v>
      </c>
      <c r="F75" s="359" t="str">
        <f t="shared" si="5"/>
        <v/>
      </c>
      <c r="G75" s="359" t="str">
        <f t="shared" si="6"/>
        <v/>
      </c>
      <c r="H75" s="359" t="str">
        <f t="shared" si="4"/>
        <v>x</v>
      </c>
    </row>
    <row r="76" spans="1:8" x14ac:dyDescent="0.25">
      <c r="A76" s="359">
        <f t="shared" si="7"/>
        <v>2</v>
      </c>
      <c r="B76" s="359" t="str">
        <f t="shared" si="8"/>
        <v>x</v>
      </c>
      <c r="C76" s="359">
        <f t="shared" si="9"/>
        <v>1</v>
      </c>
      <c r="D76" s="360"/>
      <c r="E76" s="359">
        <f t="shared" ref="E76:E139" si="10">IF(D76="o","o",E75)</f>
        <v>0</v>
      </c>
      <c r="F76" s="359" t="str">
        <f t="shared" si="5"/>
        <v>O</v>
      </c>
      <c r="G76" s="359" t="str">
        <f t="shared" si="6"/>
        <v>-</v>
      </c>
      <c r="H76" s="359" t="str">
        <f t="shared" ref="H76:H139" si="11">IF(H75=$B$6,"x",IF(D76="o",1,IF(G76="",H75,IF(H75="x","x",H75+1))))</f>
        <v>x</v>
      </c>
    </row>
    <row r="77" spans="1:8" x14ac:dyDescent="0.25">
      <c r="A77" s="359">
        <f t="shared" si="7"/>
        <v>3</v>
      </c>
      <c r="B77" s="359" t="str">
        <f t="shared" si="8"/>
        <v>x</v>
      </c>
      <c r="C77" s="359">
        <f t="shared" si="9"/>
        <v>2</v>
      </c>
      <c r="D77" s="360"/>
      <c r="E77" s="359">
        <f t="shared" si="10"/>
        <v>0</v>
      </c>
      <c r="F77" s="359" t="str">
        <f t="shared" ref="F77:F140" si="12">IF(C77=1,"O","")</f>
        <v/>
      </c>
      <c r="G77" s="359" t="str">
        <f t="shared" ref="G77:G140" si="13">IF(F77="O",IF(AND(B75="x",B76="x",B77="x"),"X","-"),"")</f>
        <v/>
      </c>
      <c r="H77" s="359" t="str">
        <f t="shared" si="11"/>
        <v>x</v>
      </c>
    </row>
    <row r="78" spans="1:8" x14ac:dyDescent="0.25">
      <c r="A78" s="359">
        <f t="shared" si="7"/>
        <v>4</v>
      </c>
      <c r="B78" s="359" t="str">
        <f t="shared" si="8"/>
        <v>o</v>
      </c>
      <c r="C78" s="359">
        <f t="shared" si="9"/>
        <v>3</v>
      </c>
      <c r="D78" s="360"/>
      <c r="E78" s="359">
        <f t="shared" si="10"/>
        <v>0</v>
      </c>
      <c r="F78" s="359" t="str">
        <f t="shared" si="12"/>
        <v/>
      </c>
      <c r="G78" s="359" t="str">
        <f t="shared" si="13"/>
        <v/>
      </c>
      <c r="H78" s="359" t="str">
        <f t="shared" si="11"/>
        <v>x</v>
      </c>
    </row>
    <row r="79" spans="1:8" x14ac:dyDescent="0.25">
      <c r="A79" s="359">
        <f t="shared" si="7"/>
        <v>1</v>
      </c>
      <c r="B79" s="359" t="str">
        <f t="shared" si="8"/>
        <v>x</v>
      </c>
      <c r="C79" s="359">
        <f t="shared" si="9"/>
        <v>4</v>
      </c>
      <c r="D79" s="360"/>
      <c r="E79" s="359">
        <f t="shared" si="10"/>
        <v>0</v>
      </c>
      <c r="F79" s="359" t="str">
        <f t="shared" si="12"/>
        <v/>
      </c>
      <c r="G79" s="359" t="str">
        <f t="shared" si="13"/>
        <v/>
      </c>
      <c r="H79" s="359" t="str">
        <f t="shared" si="11"/>
        <v>x</v>
      </c>
    </row>
    <row r="80" spans="1:8" x14ac:dyDescent="0.25">
      <c r="A80" s="359">
        <f t="shared" si="7"/>
        <v>2</v>
      </c>
      <c r="B80" s="359" t="str">
        <f t="shared" si="8"/>
        <v>x</v>
      </c>
      <c r="C80" s="359">
        <f t="shared" si="9"/>
        <v>5</v>
      </c>
      <c r="D80" s="360"/>
      <c r="E80" s="359">
        <f t="shared" si="10"/>
        <v>0</v>
      </c>
      <c r="F80" s="359" t="str">
        <f t="shared" si="12"/>
        <v/>
      </c>
      <c r="G80" s="359" t="str">
        <f t="shared" si="13"/>
        <v/>
      </c>
      <c r="H80" s="359" t="str">
        <f t="shared" si="11"/>
        <v>x</v>
      </c>
    </row>
    <row r="81" spans="1:8" x14ac:dyDescent="0.25">
      <c r="A81" s="359">
        <f t="shared" si="7"/>
        <v>3</v>
      </c>
      <c r="B81" s="359" t="str">
        <f t="shared" si="8"/>
        <v>x</v>
      </c>
      <c r="C81" s="359">
        <f t="shared" si="9"/>
        <v>1</v>
      </c>
      <c r="D81" s="360"/>
      <c r="E81" s="359">
        <f t="shared" si="10"/>
        <v>0</v>
      </c>
      <c r="F81" s="359" t="str">
        <f t="shared" si="12"/>
        <v>O</v>
      </c>
      <c r="G81" s="359" t="str">
        <f t="shared" si="13"/>
        <v>X</v>
      </c>
      <c r="H81" s="359" t="str">
        <f t="shared" si="11"/>
        <v>x</v>
      </c>
    </row>
    <row r="82" spans="1:8" x14ac:dyDescent="0.25">
      <c r="A82" s="359">
        <f t="shared" si="7"/>
        <v>4</v>
      </c>
      <c r="B82" s="359" t="str">
        <f t="shared" si="8"/>
        <v>o</v>
      </c>
      <c r="C82" s="359">
        <f t="shared" si="9"/>
        <v>2</v>
      </c>
      <c r="D82" s="360"/>
      <c r="E82" s="359">
        <f t="shared" si="10"/>
        <v>0</v>
      </c>
      <c r="F82" s="359" t="str">
        <f t="shared" si="12"/>
        <v/>
      </c>
      <c r="G82" s="359" t="str">
        <f t="shared" si="13"/>
        <v/>
      </c>
      <c r="H82" s="359" t="str">
        <f t="shared" si="11"/>
        <v>x</v>
      </c>
    </row>
    <row r="83" spans="1:8" x14ac:dyDescent="0.25">
      <c r="A83" s="359">
        <f t="shared" si="7"/>
        <v>1</v>
      </c>
      <c r="B83" s="359" t="str">
        <f t="shared" si="8"/>
        <v>x</v>
      </c>
      <c r="C83" s="359">
        <f t="shared" si="9"/>
        <v>3</v>
      </c>
      <c r="D83" s="360"/>
      <c r="E83" s="359">
        <f t="shared" si="10"/>
        <v>0</v>
      </c>
      <c r="F83" s="359" t="str">
        <f t="shared" si="12"/>
        <v/>
      </c>
      <c r="G83" s="359" t="str">
        <f t="shared" si="13"/>
        <v/>
      </c>
      <c r="H83" s="359" t="str">
        <f t="shared" si="11"/>
        <v>x</v>
      </c>
    </row>
    <row r="84" spans="1:8" x14ac:dyDescent="0.25">
      <c r="A84" s="359">
        <f t="shared" si="7"/>
        <v>2</v>
      </c>
      <c r="B84" s="359" t="str">
        <f t="shared" si="8"/>
        <v>x</v>
      </c>
      <c r="C84" s="359">
        <f t="shared" si="9"/>
        <v>4</v>
      </c>
      <c r="D84" s="360"/>
      <c r="E84" s="359">
        <f t="shared" si="10"/>
        <v>0</v>
      </c>
      <c r="F84" s="359" t="str">
        <f t="shared" si="12"/>
        <v/>
      </c>
      <c r="G84" s="359" t="str">
        <f t="shared" si="13"/>
        <v/>
      </c>
      <c r="H84" s="359" t="str">
        <f t="shared" si="11"/>
        <v>x</v>
      </c>
    </row>
    <row r="85" spans="1:8" x14ac:dyDescent="0.25">
      <c r="A85" s="359">
        <f t="shared" si="7"/>
        <v>3</v>
      </c>
      <c r="B85" s="359" t="str">
        <f t="shared" si="8"/>
        <v>x</v>
      </c>
      <c r="C85" s="359">
        <f t="shared" si="9"/>
        <v>5</v>
      </c>
      <c r="D85" s="360"/>
      <c r="E85" s="359">
        <f t="shared" si="10"/>
        <v>0</v>
      </c>
      <c r="F85" s="359" t="str">
        <f t="shared" si="12"/>
        <v/>
      </c>
      <c r="G85" s="359" t="str">
        <f t="shared" si="13"/>
        <v/>
      </c>
      <c r="H85" s="359" t="str">
        <f t="shared" si="11"/>
        <v>x</v>
      </c>
    </row>
    <row r="86" spans="1:8" x14ac:dyDescent="0.25">
      <c r="A86" s="359">
        <f t="shared" si="7"/>
        <v>4</v>
      </c>
      <c r="B86" s="359" t="str">
        <f t="shared" si="8"/>
        <v>o</v>
      </c>
      <c r="C86" s="359">
        <f t="shared" si="9"/>
        <v>1</v>
      </c>
      <c r="D86" s="360"/>
      <c r="E86" s="359">
        <f t="shared" si="10"/>
        <v>0</v>
      </c>
      <c r="F86" s="359" t="str">
        <f t="shared" si="12"/>
        <v>O</v>
      </c>
      <c r="G86" s="359" t="str">
        <f t="shared" si="13"/>
        <v>-</v>
      </c>
      <c r="H86" s="359" t="str">
        <f t="shared" si="11"/>
        <v>x</v>
      </c>
    </row>
    <row r="87" spans="1:8" x14ac:dyDescent="0.25">
      <c r="A87" s="359">
        <f t="shared" si="7"/>
        <v>1</v>
      </c>
      <c r="B87" s="359" t="str">
        <f t="shared" si="8"/>
        <v>x</v>
      </c>
      <c r="C87" s="359">
        <f t="shared" si="9"/>
        <v>2</v>
      </c>
      <c r="D87" s="360"/>
      <c r="E87" s="359">
        <f t="shared" si="10"/>
        <v>0</v>
      </c>
      <c r="F87" s="359" t="str">
        <f t="shared" si="12"/>
        <v/>
      </c>
      <c r="G87" s="359" t="str">
        <f t="shared" si="13"/>
        <v/>
      </c>
      <c r="H87" s="359" t="str">
        <f t="shared" si="11"/>
        <v>x</v>
      </c>
    </row>
    <row r="88" spans="1:8" x14ac:dyDescent="0.25">
      <c r="A88" s="359">
        <f t="shared" si="7"/>
        <v>2</v>
      </c>
      <c r="B88" s="359" t="str">
        <f t="shared" si="8"/>
        <v>x</v>
      </c>
      <c r="C88" s="359">
        <f t="shared" si="9"/>
        <v>3</v>
      </c>
      <c r="D88" s="360"/>
      <c r="E88" s="359">
        <f t="shared" si="10"/>
        <v>0</v>
      </c>
      <c r="F88" s="359" t="str">
        <f t="shared" si="12"/>
        <v/>
      </c>
      <c r="G88" s="359" t="str">
        <f t="shared" si="13"/>
        <v/>
      </c>
      <c r="H88" s="359" t="str">
        <f t="shared" si="11"/>
        <v>x</v>
      </c>
    </row>
    <row r="89" spans="1:8" x14ac:dyDescent="0.25">
      <c r="A89" s="359">
        <f t="shared" si="7"/>
        <v>3</v>
      </c>
      <c r="B89" s="359" t="str">
        <f t="shared" si="8"/>
        <v>x</v>
      </c>
      <c r="C89" s="359">
        <f t="shared" si="9"/>
        <v>4</v>
      </c>
      <c r="D89" s="360"/>
      <c r="E89" s="359">
        <f t="shared" si="10"/>
        <v>0</v>
      </c>
      <c r="F89" s="359" t="str">
        <f t="shared" si="12"/>
        <v/>
      </c>
      <c r="G89" s="359" t="str">
        <f t="shared" si="13"/>
        <v/>
      </c>
      <c r="H89" s="359" t="str">
        <f t="shared" si="11"/>
        <v>x</v>
      </c>
    </row>
    <row r="90" spans="1:8" x14ac:dyDescent="0.25">
      <c r="A90" s="359">
        <f t="shared" si="7"/>
        <v>4</v>
      </c>
      <c r="B90" s="359" t="str">
        <f t="shared" si="8"/>
        <v>o</v>
      </c>
      <c r="C90" s="359">
        <f t="shared" si="9"/>
        <v>5</v>
      </c>
      <c r="D90" s="360"/>
      <c r="E90" s="359">
        <f t="shared" si="10"/>
        <v>0</v>
      </c>
      <c r="F90" s="359" t="str">
        <f t="shared" si="12"/>
        <v/>
      </c>
      <c r="G90" s="359" t="str">
        <f t="shared" si="13"/>
        <v/>
      </c>
      <c r="H90" s="359" t="str">
        <f t="shared" si="11"/>
        <v>x</v>
      </c>
    </row>
    <row r="91" spans="1:8" x14ac:dyDescent="0.25">
      <c r="A91" s="359">
        <f t="shared" si="7"/>
        <v>1</v>
      </c>
      <c r="B91" s="359" t="str">
        <f t="shared" si="8"/>
        <v>x</v>
      </c>
      <c r="C91" s="359">
        <f t="shared" si="9"/>
        <v>1</v>
      </c>
      <c r="D91" s="360"/>
      <c r="E91" s="359">
        <f t="shared" si="10"/>
        <v>0</v>
      </c>
      <c r="F91" s="359" t="str">
        <f t="shared" si="12"/>
        <v>O</v>
      </c>
      <c r="G91" s="359" t="str">
        <f t="shared" si="13"/>
        <v>-</v>
      </c>
      <c r="H91" s="359" t="str">
        <f t="shared" si="11"/>
        <v>x</v>
      </c>
    </row>
    <row r="92" spans="1:8" x14ac:dyDescent="0.25">
      <c r="A92" s="359">
        <f t="shared" si="7"/>
        <v>2</v>
      </c>
      <c r="B92" s="359" t="str">
        <f t="shared" si="8"/>
        <v>x</v>
      </c>
      <c r="C92" s="359">
        <f t="shared" si="9"/>
        <v>2</v>
      </c>
      <c r="D92" s="360"/>
      <c r="E92" s="359">
        <f t="shared" si="10"/>
        <v>0</v>
      </c>
      <c r="F92" s="359" t="str">
        <f t="shared" si="12"/>
        <v/>
      </c>
      <c r="G92" s="359" t="str">
        <f t="shared" si="13"/>
        <v/>
      </c>
      <c r="H92" s="359" t="str">
        <f t="shared" si="11"/>
        <v>x</v>
      </c>
    </row>
    <row r="93" spans="1:8" x14ac:dyDescent="0.25">
      <c r="A93" s="359">
        <f t="shared" si="7"/>
        <v>3</v>
      </c>
      <c r="B93" s="359" t="str">
        <f t="shared" si="8"/>
        <v>x</v>
      </c>
      <c r="C93" s="359">
        <f t="shared" si="9"/>
        <v>3</v>
      </c>
      <c r="D93" s="360"/>
      <c r="E93" s="359">
        <f t="shared" si="10"/>
        <v>0</v>
      </c>
      <c r="F93" s="359" t="str">
        <f t="shared" si="12"/>
        <v/>
      </c>
      <c r="G93" s="359" t="str">
        <f t="shared" si="13"/>
        <v/>
      </c>
      <c r="H93" s="359" t="str">
        <f t="shared" si="11"/>
        <v>x</v>
      </c>
    </row>
    <row r="94" spans="1:8" x14ac:dyDescent="0.25">
      <c r="A94" s="359">
        <f t="shared" si="7"/>
        <v>4</v>
      </c>
      <c r="B94" s="359" t="str">
        <f t="shared" si="8"/>
        <v>o</v>
      </c>
      <c r="C94" s="359">
        <f t="shared" si="9"/>
        <v>4</v>
      </c>
      <c r="D94" s="360"/>
      <c r="E94" s="359">
        <f t="shared" si="10"/>
        <v>0</v>
      </c>
      <c r="F94" s="359" t="str">
        <f t="shared" si="12"/>
        <v/>
      </c>
      <c r="G94" s="359" t="str">
        <f t="shared" si="13"/>
        <v/>
      </c>
      <c r="H94" s="359" t="str">
        <f t="shared" si="11"/>
        <v>x</v>
      </c>
    </row>
    <row r="95" spans="1:8" x14ac:dyDescent="0.25">
      <c r="A95" s="359">
        <f t="shared" si="7"/>
        <v>1</v>
      </c>
      <c r="B95" s="359" t="str">
        <f t="shared" si="8"/>
        <v>x</v>
      </c>
      <c r="C95" s="359">
        <f t="shared" si="9"/>
        <v>5</v>
      </c>
      <c r="D95" s="360"/>
      <c r="E95" s="359">
        <f t="shared" si="10"/>
        <v>0</v>
      </c>
      <c r="F95" s="359" t="str">
        <f t="shared" si="12"/>
        <v/>
      </c>
      <c r="G95" s="359" t="str">
        <f t="shared" si="13"/>
        <v/>
      </c>
      <c r="H95" s="359" t="str">
        <f t="shared" si="11"/>
        <v>x</v>
      </c>
    </row>
    <row r="96" spans="1:8" x14ac:dyDescent="0.25">
      <c r="A96" s="359">
        <f t="shared" si="7"/>
        <v>2</v>
      </c>
      <c r="B96" s="359" t="str">
        <f t="shared" si="8"/>
        <v>x</v>
      </c>
      <c r="C96" s="359">
        <f t="shared" si="9"/>
        <v>1</v>
      </c>
      <c r="D96" s="360"/>
      <c r="E96" s="359">
        <f t="shared" si="10"/>
        <v>0</v>
      </c>
      <c r="F96" s="359" t="str">
        <f t="shared" si="12"/>
        <v>O</v>
      </c>
      <c r="G96" s="359" t="str">
        <f t="shared" si="13"/>
        <v>-</v>
      </c>
      <c r="H96" s="359" t="str">
        <f t="shared" si="11"/>
        <v>x</v>
      </c>
    </row>
    <row r="97" spans="1:8" x14ac:dyDescent="0.25">
      <c r="A97" s="359">
        <f t="shared" si="7"/>
        <v>3</v>
      </c>
      <c r="B97" s="359" t="str">
        <f t="shared" si="8"/>
        <v>x</v>
      </c>
      <c r="C97" s="359">
        <f t="shared" si="9"/>
        <v>2</v>
      </c>
      <c r="D97" s="360"/>
      <c r="E97" s="359">
        <f t="shared" si="10"/>
        <v>0</v>
      </c>
      <c r="F97" s="359" t="str">
        <f t="shared" si="12"/>
        <v/>
      </c>
      <c r="G97" s="359" t="str">
        <f t="shared" si="13"/>
        <v/>
      </c>
      <c r="H97" s="359" t="str">
        <f t="shared" si="11"/>
        <v>x</v>
      </c>
    </row>
    <row r="98" spans="1:8" x14ac:dyDescent="0.25">
      <c r="A98" s="359">
        <f t="shared" si="7"/>
        <v>4</v>
      </c>
      <c r="B98" s="359" t="str">
        <f t="shared" si="8"/>
        <v>o</v>
      </c>
      <c r="C98" s="359">
        <f t="shared" si="9"/>
        <v>3</v>
      </c>
      <c r="D98" s="360"/>
      <c r="E98" s="359">
        <f t="shared" si="10"/>
        <v>0</v>
      </c>
      <c r="F98" s="359" t="str">
        <f t="shared" si="12"/>
        <v/>
      </c>
      <c r="G98" s="359" t="str">
        <f t="shared" si="13"/>
        <v/>
      </c>
      <c r="H98" s="359" t="str">
        <f t="shared" si="11"/>
        <v>x</v>
      </c>
    </row>
    <row r="99" spans="1:8" x14ac:dyDescent="0.25">
      <c r="A99" s="359">
        <f t="shared" si="7"/>
        <v>1</v>
      </c>
      <c r="B99" s="359" t="str">
        <f t="shared" si="8"/>
        <v>x</v>
      </c>
      <c r="C99" s="359">
        <f t="shared" si="9"/>
        <v>4</v>
      </c>
      <c r="D99" s="360"/>
      <c r="E99" s="359">
        <f t="shared" si="10"/>
        <v>0</v>
      </c>
      <c r="F99" s="359" t="str">
        <f t="shared" si="12"/>
        <v/>
      </c>
      <c r="G99" s="359" t="str">
        <f t="shared" si="13"/>
        <v/>
      </c>
      <c r="H99" s="359" t="str">
        <f t="shared" si="11"/>
        <v>x</v>
      </c>
    </row>
    <row r="100" spans="1:8" x14ac:dyDescent="0.25">
      <c r="A100" s="359">
        <f t="shared" si="7"/>
        <v>2</v>
      </c>
      <c r="B100" s="359" t="str">
        <f t="shared" si="8"/>
        <v>x</v>
      </c>
      <c r="C100" s="359">
        <f t="shared" si="9"/>
        <v>5</v>
      </c>
      <c r="D100" s="360"/>
      <c r="E100" s="359">
        <f t="shared" si="10"/>
        <v>0</v>
      </c>
      <c r="F100" s="359" t="str">
        <f t="shared" si="12"/>
        <v/>
      </c>
      <c r="G100" s="359" t="str">
        <f t="shared" si="13"/>
        <v/>
      </c>
      <c r="H100" s="359" t="str">
        <f t="shared" si="11"/>
        <v>x</v>
      </c>
    </row>
    <row r="101" spans="1:8" x14ac:dyDescent="0.25">
      <c r="A101" s="359">
        <f t="shared" si="7"/>
        <v>3</v>
      </c>
      <c r="B101" s="359" t="str">
        <f t="shared" si="8"/>
        <v>x</v>
      </c>
      <c r="C101" s="359">
        <f t="shared" si="9"/>
        <v>1</v>
      </c>
      <c r="D101" s="360"/>
      <c r="E101" s="359">
        <f t="shared" si="10"/>
        <v>0</v>
      </c>
      <c r="F101" s="359" t="str">
        <f t="shared" si="12"/>
        <v>O</v>
      </c>
      <c r="G101" s="359" t="str">
        <f t="shared" si="13"/>
        <v>X</v>
      </c>
      <c r="H101" s="359" t="str">
        <f t="shared" si="11"/>
        <v>x</v>
      </c>
    </row>
    <row r="102" spans="1:8" x14ac:dyDescent="0.25">
      <c r="A102" s="359">
        <f t="shared" si="7"/>
        <v>4</v>
      </c>
      <c r="B102" s="359" t="str">
        <f t="shared" si="8"/>
        <v>o</v>
      </c>
      <c r="C102" s="359">
        <f t="shared" si="9"/>
        <v>2</v>
      </c>
      <c r="D102" s="360"/>
      <c r="E102" s="359">
        <f t="shared" si="10"/>
        <v>0</v>
      </c>
      <c r="F102" s="359" t="str">
        <f t="shared" si="12"/>
        <v/>
      </c>
      <c r="G102" s="359" t="str">
        <f t="shared" si="13"/>
        <v/>
      </c>
      <c r="H102" s="359" t="str">
        <f t="shared" si="11"/>
        <v>x</v>
      </c>
    </row>
    <row r="103" spans="1:8" x14ac:dyDescent="0.25">
      <c r="A103" s="359">
        <f t="shared" si="7"/>
        <v>1</v>
      </c>
      <c r="B103" s="359" t="str">
        <f t="shared" si="8"/>
        <v>x</v>
      </c>
      <c r="C103" s="359">
        <f t="shared" si="9"/>
        <v>3</v>
      </c>
      <c r="D103" s="360"/>
      <c r="E103" s="359">
        <f t="shared" si="10"/>
        <v>0</v>
      </c>
      <c r="F103" s="359" t="str">
        <f t="shared" si="12"/>
        <v/>
      </c>
      <c r="G103" s="359" t="str">
        <f t="shared" si="13"/>
        <v/>
      </c>
      <c r="H103" s="359" t="str">
        <f t="shared" si="11"/>
        <v>x</v>
      </c>
    </row>
    <row r="104" spans="1:8" x14ac:dyDescent="0.25">
      <c r="A104" s="359">
        <f t="shared" si="7"/>
        <v>2</v>
      </c>
      <c r="B104" s="359" t="str">
        <f t="shared" si="8"/>
        <v>x</v>
      </c>
      <c r="C104" s="359">
        <f t="shared" si="9"/>
        <v>4</v>
      </c>
      <c r="D104" s="360"/>
      <c r="E104" s="359">
        <f t="shared" si="10"/>
        <v>0</v>
      </c>
      <c r="F104" s="359" t="str">
        <f t="shared" si="12"/>
        <v/>
      </c>
      <c r="G104" s="359" t="str">
        <f t="shared" si="13"/>
        <v/>
      </c>
      <c r="H104" s="359" t="str">
        <f t="shared" si="11"/>
        <v>x</v>
      </c>
    </row>
    <row r="105" spans="1:8" x14ac:dyDescent="0.25">
      <c r="A105" s="359">
        <f t="shared" si="7"/>
        <v>3</v>
      </c>
      <c r="B105" s="359" t="str">
        <f t="shared" si="8"/>
        <v>x</v>
      </c>
      <c r="C105" s="359">
        <f t="shared" si="9"/>
        <v>5</v>
      </c>
      <c r="D105" s="360"/>
      <c r="E105" s="359">
        <f t="shared" si="10"/>
        <v>0</v>
      </c>
      <c r="F105" s="359" t="str">
        <f t="shared" si="12"/>
        <v/>
      </c>
      <c r="G105" s="359" t="str">
        <f t="shared" si="13"/>
        <v/>
      </c>
      <c r="H105" s="359" t="str">
        <f t="shared" si="11"/>
        <v>x</v>
      </c>
    </row>
    <row r="106" spans="1:8" x14ac:dyDescent="0.25">
      <c r="A106" s="359">
        <f t="shared" si="7"/>
        <v>4</v>
      </c>
      <c r="B106" s="359" t="str">
        <f t="shared" si="8"/>
        <v>o</v>
      </c>
      <c r="C106" s="359">
        <f t="shared" si="9"/>
        <v>1</v>
      </c>
      <c r="D106" s="360"/>
      <c r="E106" s="359">
        <f t="shared" si="10"/>
        <v>0</v>
      </c>
      <c r="F106" s="359" t="str">
        <f t="shared" si="12"/>
        <v>O</v>
      </c>
      <c r="G106" s="359" t="str">
        <f t="shared" si="13"/>
        <v>-</v>
      </c>
      <c r="H106" s="359" t="str">
        <f t="shared" si="11"/>
        <v>x</v>
      </c>
    </row>
    <row r="107" spans="1:8" x14ac:dyDescent="0.25">
      <c r="A107" s="359">
        <f t="shared" si="7"/>
        <v>1</v>
      </c>
      <c r="B107" s="359" t="str">
        <f t="shared" si="8"/>
        <v>x</v>
      </c>
      <c r="C107" s="359">
        <f t="shared" si="9"/>
        <v>2</v>
      </c>
      <c r="D107" s="360"/>
      <c r="E107" s="359">
        <f t="shared" si="10"/>
        <v>0</v>
      </c>
      <c r="F107" s="359" t="str">
        <f t="shared" si="12"/>
        <v/>
      </c>
      <c r="G107" s="359" t="str">
        <f t="shared" si="13"/>
        <v/>
      </c>
      <c r="H107" s="359" t="str">
        <f t="shared" si="11"/>
        <v>x</v>
      </c>
    </row>
    <row r="108" spans="1:8" x14ac:dyDescent="0.25">
      <c r="A108" s="359">
        <f t="shared" si="7"/>
        <v>2</v>
      </c>
      <c r="B108" s="359" t="str">
        <f t="shared" si="8"/>
        <v>x</v>
      </c>
      <c r="C108" s="359">
        <f t="shared" si="9"/>
        <v>3</v>
      </c>
      <c r="D108" s="360"/>
      <c r="E108" s="359">
        <f t="shared" si="10"/>
        <v>0</v>
      </c>
      <c r="F108" s="359" t="str">
        <f t="shared" si="12"/>
        <v/>
      </c>
      <c r="G108" s="359" t="str">
        <f t="shared" si="13"/>
        <v/>
      </c>
      <c r="H108" s="359" t="str">
        <f t="shared" si="11"/>
        <v>x</v>
      </c>
    </row>
    <row r="109" spans="1:8" x14ac:dyDescent="0.25">
      <c r="A109" s="359">
        <f t="shared" si="7"/>
        <v>3</v>
      </c>
      <c r="B109" s="359" t="str">
        <f t="shared" si="8"/>
        <v>x</v>
      </c>
      <c r="C109" s="359">
        <f t="shared" si="9"/>
        <v>4</v>
      </c>
      <c r="D109" s="360"/>
      <c r="E109" s="359">
        <f t="shared" si="10"/>
        <v>0</v>
      </c>
      <c r="F109" s="359" t="str">
        <f t="shared" si="12"/>
        <v/>
      </c>
      <c r="G109" s="359" t="str">
        <f t="shared" si="13"/>
        <v/>
      </c>
      <c r="H109" s="359" t="str">
        <f t="shared" si="11"/>
        <v>x</v>
      </c>
    </row>
    <row r="110" spans="1:8" x14ac:dyDescent="0.25">
      <c r="A110" s="359">
        <f t="shared" si="7"/>
        <v>4</v>
      </c>
      <c r="B110" s="359" t="str">
        <f t="shared" si="8"/>
        <v>o</v>
      </c>
      <c r="C110" s="359">
        <f t="shared" si="9"/>
        <v>5</v>
      </c>
      <c r="D110" s="360"/>
      <c r="E110" s="359">
        <f t="shared" si="10"/>
        <v>0</v>
      </c>
      <c r="F110" s="359" t="str">
        <f t="shared" si="12"/>
        <v/>
      </c>
      <c r="G110" s="359" t="str">
        <f t="shared" si="13"/>
        <v/>
      </c>
      <c r="H110" s="359" t="str">
        <f t="shared" si="11"/>
        <v>x</v>
      </c>
    </row>
    <row r="111" spans="1:8" x14ac:dyDescent="0.25">
      <c r="A111" s="359">
        <f t="shared" si="7"/>
        <v>1</v>
      </c>
      <c r="B111" s="359" t="str">
        <f t="shared" si="8"/>
        <v>x</v>
      </c>
      <c r="C111" s="359">
        <f t="shared" si="9"/>
        <v>1</v>
      </c>
      <c r="D111" s="360"/>
      <c r="E111" s="359">
        <f t="shared" si="10"/>
        <v>0</v>
      </c>
      <c r="F111" s="359" t="str">
        <f t="shared" si="12"/>
        <v>O</v>
      </c>
      <c r="G111" s="359" t="str">
        <f t="shared" si="13"/>
        <v>-</v>
      </c>
      <c r="H111" s="359" t="str">
        <f t="shared" si="11"/>
        <v>x</v>
      </c>
    </row>
    <row r="112" spans="1:8" x14ac:dyDescent="0.25">
      <c r="A112" s="359">
        <f t="shared" si="7"/>
        <v>2</v>
      </c>
      <c r="B112" s="359" t="str">
        <f t="shared" si="8"/>
        <v>x</v>
      </c>
      <c r="C112" s="359">
        <f t="shared" si="9"/>
        <v>2</v>
      </c>
      <c r="D112" s="360"/>
      <c r="E112" s="359">
        <f t="shared" si="10"/>
        <v>0</v>
      </c>
      <c r="F112" s="359" t="str">
        <f t="shared" si="12"/>
        <v/>
      </c>
      <c r="G112" s="359" t="str">
        <f t="shared" si="13"/>
        <v/>
      </c>
      <c r="H112" s="359" t="str">
        <f t="shared" si="11"/>
        <v>x</v>
      </c>
    </row>
    <row r="113" spans="1:8" x14ac:dyDescent="0.25">
      <c r="A113" s="359">
        <f t="shared" si="7"/>
        <v>3</v>
      </c>
      <c r="B113" s="359" t="str">
        <f t="shared" si="8"/>
        <v>x</v>
      </c>
      <c r="C113" s="359">
        <f t="shared" si="9"/>
        <v>3</v>
      </c>
      <c r="D113" s="360"/>
      <c r="E113" s="359">
        <f t="shared" si="10"/>
        <v>0</v>
      </c>
      <c r="F113" s="359" t="str">
        <f t="shared" si="12"/>
        <v/>
      </c>
      <c r="G113" s="359" t="str">
        <f t="shared" si="13"/>
        <v/>
      </c>
      <c r="H113" s="359" t="str">
        <f t="shared" si="11"/>
        <v>x</v>
      </c>
    </row>
    <row r="114" spans="1:8" x14ac:dyDescent="0.25">
      <c r="A114" s="359">
        <f t="shared" si="7"/>
        <v>4</v>
      </c>
      <c r="B114" s="359" t="str">
        <f t="shared" si="8"/>
        <v>o</v>
      </c>
      <c r="C114" s="359">
        <f t="shared" si="9"/>
        <v>4</v>
      </c>
      <c r="D114" s="360"/>
      <c r="E114" s="359">
        <f t="shared" si="10"/>
        <v>0</v>
      </c>
      <c r="F114" s="359" t="str">
        <f t="shared" si="12"/>
        <v/>
      </c>
      <c r="G114" s="359" t="str">
        <f t="shared" si="13"/>
        <v/>
      </c>
      <c r="H114" s="359" t="str">
        <f t="shared" si="11"/>
        <v>x</v>
      </c>
    </row>
    <row r="115" spans="1:8" x14ac:dyDescent="0.25">
      <c r="A115" s="359">
        <f t="shared" si="7"/>
        <v>1</v>
      </c>
      <c r="B115" s="359" t="str">
        <f t="shared" si="8"/>
        <v>x</v>
      </c>
      <c r="C115" s="359">
        <f t="shared" si="9"/>
        <v>5</v>
      </c>
      <c r="D115" s="360"/>
      <c r="E115" s="359">
        <f t="shared" si="10"/>
        <v>0</v>
      </c>
      <c r="F115" s="359" t="str">
        <f t="shared" si="12"/>
        <v/>
      </c>
      <c r="G115" s="359" t="str">
        <f t="shared" si="13"/>
        <v/>
      </c>
      <c r="H115" s="359" t="str">
        <f t="shared" si="11"/>
        <v>x</v>
      </c>
    </row>
    <row r="116" spans="1:8" x14ac:dyDescent="0.25">
      <c r="A116" s="359">
        <f t="shared" si="7"/>
        <v>2</v>
      </c>
      <c r="B116" s="359" t="str">
        <f t="shared" si="8"/>
        <v>x</v>
      </c>
      <c r="C116" s="359">
        <f t="shared" si="9"/>
        <v>1</v>
      </c>
      <c r="D116" s="360"/>
      <c r="E116" s="359">
        <f t="shared" si="10"/>
        <v>0</v>
      </c>
      <c r="F116" s="359" t="str">
        <f t="shared" si="12"/>
        <v>O</v>
      </c>
      <c r="G116" s="359" t="str">
        <f t="shared" si="13"/>
        <v>-</v>
      </c>
      <c r="H116" s="359" t="str">
        <f t="shared" si="11"/>
        <v>x</v>
      </c>
    </row>
    <row r="117" spans="1:8" x14ac:dyDescent="0.25">
      <c r="A117" s="359">
        <f t="shared" si="7"/>
        <v>3</v>
      </c>
      <c r="B117" s="359" t="str">
        <f t="shared" si="8"/>
        <v>x</v>
      </c>
      <c r="C117" s="359">
        <f t="shared" si="9"/>
        <v>2</v>
      </c>
      <c r="D117" s="360"/>
      <c r="E117" s="359">
        <f t="shared" si="10"/>
        <v>0</v>
      </c>
      <c r="F117" s="359" t="str">
        <f t="shared" si="12"/>
        <v/>
      </c>
      <c r="G117" s="359" t="str">
        <f t="shared" si="13"/>
        <v/>
      </c>
      <c r="H117" s="359" t="str">
        <f t="shared" si="11"/>
        <v>x</v>
      </c>
    </row>
    <row r="118" spans="1:8" x14ac:dyDescent="0.25">
      <c r="A118" s="359">
        <f t="shared" si="7"/>
        <v>4</v>
      </c>
      <c r="B118" s="359" t="str">
        <f t="shared" si="8"/>
        <v>o</v>
      </c>
      <c r="C118" s="359">
        <f t="shared" si="9"/>
        <v>3</v>
      </c>
      <c r="D118" s="360"/>
      <c r="E118" s="359">
        <f t="shared" si="10"/>
        <v>0</v>
      </c>
      <c r="F118" s="359" t="str">
        <f t="shared" si="12"/>
        <v/>
      </c>
      <c r="G118" s="359" t="str">
        <f t="shared" si="13"/>
        <v/>
      </c>
      <c r="H118" s="359" t="str">
        <f t="shared" si="11"/>
        <v>x</v>
      </c>
    </row>
    <row r="119" spans="1:8" x14ac:dyDescent="0.25">
      <c r="A119" s="359">
        <f t="shared" si="7"/>
        <v>1</v>
      </c>
      <c r="B119" s="359" t="str">
        <f t="shared" si="8"/>
        <v>x</v>
      </c>
      <c r="C119" s="359">
        <f t="shared" si="9"/>
        <v>4</v>
      </c>
      <c r="D119" s="360"/>
      <c r="E119" s="359">
        <f t="shared" si="10"/>
        <v>0</v>
      </c>
      <c r="F119" s="359" t="str">
        <f t="shared" si="12"/>
        <v/>
      </c>
      <c r="G119" s="359" t="str">
        <f t="shared" si="13"/>
        <v/>
      </c>
      <c r="H119" s="359" t="str">
        <f t="shared" si="11"/>
        <v>x</v>
      </c>
    </row>
    <row r="120" spans="1:8" x14ac:dyDescent="0.25">
      <c r="A120" s="359">
        <f t="shared" si="7"/>
        <v>2</v>
      </c>
      <c r="B120" s="359" t="str">
        <f t="shared" si="8"/>
        <v>x</v>
      </c>
      <c r="C120" s="359">
        <f t="shared" si="9"/>
        <v>5</v>
      </c>
      <c r="D120" s="360"/>
      <c r="E120" s="359">
        <f t="shared" si="10"/>
        <v>0</v>
      </c>
      <c r="F120" s="359" t="str">
        <f t="shared" si="12"/>
        <v/>
      </c>
      <c r="G120" s="359" t="str">
        <f t="shared" si="13"/>
        <v/>
      </c>
      <c r="H120" s="359" t="str">
        <f t="shared" si="11"/>
        <v>x</v>
      </c>
    </row>
    <row r="121" spans="1:8" x14ac:dyDescent="0.25">
      <c r="A121" s="359">
        <f t="shared" si="7"/>
        <v>3</v>
      </c>
      <c r="B121" s="359" t="str">
        <f t="shared" si="8"/>
        <v>x</v>
      </c>
      <c r="C121" s="359">
        <f t="shared" si="9"/>
        <v>1</v>
      </c>
      <c r="D121" s="360"/>
      <c r="E121" s="359">
        <f t="shared" si="10"/>
        <v>0</v>
      </c>
      <c r="F121" s="359" t="str">
        <f t="shared" si="12"/>
        <v>O</v>
      </c>
      <c r="G121" s="359" t="str">
        <f t="shared" si="13"/>
        <v>X</v>
      </c>
      <c r="H121" s="359" t="str">
        <f t="shared" si="11"/>
        <v>x</v>
      </c>
    </row>
    <row r="122" spans="1:8" x14ac:dyDescent="0.25">
      <c r="A122" s="359">
        <f t="shared" si="7"/>
        <v>4</v>
      </c>
      <c r="B122" s="359" t="str">
        <f t="shared" si="8"/>
        <v>o</v>
      </c>
      <c r="C122" s="359">
        <f t="shared" si="9"/>
        <v>2</v>
      </c>
      <c r="D122" s="360"/>
      <c r="E122" s="359">
        <f t="shared" si="10"/>
        <v>0</v>
      </c>
      <c r="F122" s="359" t="str">
        <f t="shared" si="12"/>
        <v/>
      </c>
      <c r="G122" s="359" t="str">
        <f t="shared" si="13"/>
        <v/>
      </c>
      <c r="H122" s="359" t="str">
        <f t="shared" si="11"/>
        <v>x</v>
      </c>
    </row>
    <row r="123" spans="1:8" x14ac:dyDescent="0.25">
      <c r="A123" s="359">
        <f t="shared" si="7"/>
        <v>1</v>
      </c>
      <c r="B123" s="359" t="str">
        <f t="shared" si="8"/>
        <v>x</v>
      </c>
      <c r="C123" s="359">
        <f t="shared" si="9"/>
        <v>3</v>
      </c>
      <c r="D123" s="360"/>
      <c r="E123" s="359">
        <f t="shared" si="10"/>
        <v>0</v>
      </c>
      <c r="F123" s="359" t="str">
        <f t="shared" si="12"/>
        <v/>
      </c>
      <c r="G123" s="359" t="str">
        <f t="shared" si="13"/>
        <v/>
      </c>
      <c r="H123" s="359" t="str">
        <f t="shared" si="11"/>
        <v>x</v>
      </c>
    </row>
    <row r="124" spans="1:8" x14ac:dyDescent="0.25">
      <c r="A124" s="359">
        <f t="shared" si="7"/>
        <v>2</v>
      </c>
      <c r="B124" s="359" t="str">
        <f t="shared" si="8"/>
        <v>x</v>
      </c>
      <c r="C124" s="359">
        <f t="shared" si="9"/>
        <v>4</v>
      </c>
      <c r="D124" s="360"/>
      <c r="E124" s="359">
        <f t="shared" si="10"/>
        <v>0</v>
      </c>
      <c r="F124" s="359" t="str">
        <f t="shared" si="12"/>
        <v/>
      </c>
      <c r="G124" s="359" t="str">
        <f t="shared" si="13"/>
        <v/>
      </c>
      <c r="H124" s="359" t="str">
        <f t="shared" si="11"/>
        <v>x</v>
      </c>
    </row>
    <row r="125" spans="1:8" x14ac:dyDescent="0.25">
      <c r="A125" s="359">
        <f t="shared" si="7"/>
        <v>3</v>
      </c>
      <c r="B125" s="359" t="str">
        <f t="shared" si="8"/>
        <v>x</v>
      </c>
      <c r="C125" s="359">
        <f t="shared" si="9"/>
        <v>5</v>
      </c>
      <c r="D125" s="360"/>
      <c r="E125" s="359">
        <f t="shared" si="10"/>
        <v>0</v>
      </c>
      <c r="F125" s="359" t="str">
        <f t="shared" si="12"/>
        <v/>
      </c>
      <c r="G125" s="359" t="str">
        <f t="shared" si="13"/>
        <v/>
      </c>
      <c r="H125" s="359" t="str">
        <f t="shared" si="11"/>
        <v>x</v>
      </c>
    </row>
    <row r="126" spans="1:8" x14ac:dyDescent="0.25">
      <c r="A126" s="359">
        <f t="shared" si="7"/>
        <v>4</v>
      </c>
      <c r="B126" s="359" t="str">
        <f t="shared" si="8"/>
        <v>o</v>
      </c>
      <c r="C126" s="359">
        <f t="shared" si="9"/>
        <v>1</v>
      </c>
      <c r="D126" s="360"/>
      <c r="E126" s="359">
        <f t="shared" si="10"/>
        <v>0</v>
      </c>
      <c r="F126" s="359" t="str">
        <f t="shared" si="12"/>
        <v>O</v>
      </c>
      <c r="G126" s="359" t="str">
        <f t="shared" si="13"/>
        <v>-</v>
      </c>
      <c r="H126" s="359" t="str">
        <f t="shared" si="11"/>
        <v>x</v>
      </c>
    </row>
    <row r="127" spans="1:8" x14ac:dyDescent="0.25">
      <c r="A127" s="359">
        <f t="shared" si="7"/>
        <v>1</v>
      </c>
      <c r="B127" s="359" t="str">
        <f t="shared" si="8"/>
        <v>x</v>
      </c>
      <c r="C127" s="359">
        <f t="shared" si="9"/>
        <v>2</v>
      </c>
      <c r="D127" s="360"/>
      <c r="E127" s="359">
        <f t="shared" si="10"/>
        <v>0</v>
      </c>
      <c r="F127" s="359" t="str">
        <f t="shared" si="12"/>
        <v/>
      </c>
      <c r="G127" s="359" t="str">
        <f t="shared" si="13"/>
        <v/>
      </c>
      <c r="H127" s="359" t="str">
        <f t="shared" si="11"/>
        <v>x</v>
      </c>
    </row>
    <row r="128" spans="1:8" x14ac:dyDescent="0.25">
      <c r="A128" s="359">
        <f t="shared" si="7"/>
        <v>2</v>
      </c>
      <c r="B128" s="359" t="str">
        <f t="shared" si="8"/>
        <v>x</v>
      </c>
      <c r="C128" s="359">
        <f t="shared" si="9"/>
        <v>3</v>
      </c>
      <c r="D128" s="360"/>
      <c r="E128" s="359">
        <f t="shared" si="10"/>
        <v>0</v>
      </c>
      <c r="F128" s="359" t="str">
        <f t="shared" si="12"/>
        <v/>
      </c>
      <c r="G128" s="359" t="str">
        <f t="shared" si="13"/>
        <v/>
      </c>
      <c r="H128" s="359" t="str">
        <f t="shared" si="11"/>
        <v>x</v>
      </c>
    </row>
    <row r="129" spans="1:8" x14ac:dyDescent="0.25">
      <c r="A129" s="359">
        <f t="shared" si="7"/>
        <v>3</v>
      </c>
      <c r="B129" s="359" t="str">
        <f t="shared" si="8"/>
        <v>x</v>
      </c>
      <c r="C129" s="359">
        <f t="shared" si="9"/>
        <v>4</v>
      </c>
      <c r="D129" s="360"/>
      <c r="E129" s="359">
        <f t="shared" si="10"/>
        <v>0</v>
      </c>
      <c r="F129" s="359" t="str">
        <f t="shared" si="12"/>
        <v/>
      </c>
      <c r="G129" s="359" t="str">
        <f t="shared" si="13"/>
        <v/>
      </c>
      <c r="H129" s="359" t="str">
        <f t="shared" si="11"/>
        <v>x</v>
      </c>
    </row>
    <row r="130" spans="1:8" x14ac:dyDescent="0.25">
      <c r="A130" s="359">
        <f t="shared" si="7"/>
        <v>4</v>
      </c>
      <c r="B130" s="359" t="str">
        <f t="shared" si="8"/>
        <v>o</v>
      </c>
      <c r="C130" s="359">
        <f t="shared" si="9"/>
        <v>5</v>
      </c>
      <c r="D130" s="360"/>
      <c r="E130" s="359">
        <f t="shared" si="10"/>
        <v>0</v>
      </c>
      <c r="F130" s="359" t="str">
        <f t="shared" si="12"/>
        <v/>
      </c>
      <c r="G130" s="359" t="str">
        <f t="shared" si="13"/>
        <v/>
      </c>
      <c r="H130" s="359" t="str">
        <f t="shared" si="11"/>
        <v>x</v>
      </c>
    </row>
    <row r="131" spans="1:8" x14ac:dyDescent="0.25">
      <c r="A131" s="359">
        <f t="shared" si="7"/>
        <v>1</v>
      </c>
      <c r="B131" s="359" t="str">
        <f t="shared" si="8"/>
        <v>x</v>
      </c>
      <c r="C131" s="359">
        <f t="shared" si="9"/>
        <v>1</v>
      </c>
      <c r="D131" s="360"/>
      <c r="E131" s="359">
        <f t="shared" si="10"/>
        <v>0</v>
      </c>
      <c r="F131" s="359" t="str">
        <f t="shared" si="12"/>
        <v>O</v>
      </c>
      <c r="G131" s="359" t="str">
        <f t="shared" si="13"/>
        <v>-</v>
      </c>
      <c r="H131" s="359" t="str">
        <f t="shared" si="11"/>
        <v>x</v>
      </c>
    </row>
    <row r="132" spans="1:8" x14ac:dyDescent="0.25">
      <c r="A132" s="359">
        <f t="shared" si="7"/>
        <v>2</v>
      </c>
      <c r="B132" s="359" t="str">
        <f t="shared" si="8"/>
        <v>x</v>
      </c>
      <c r="C132" s="359">
        <f t="shared" si="9"/>
        <v>2</v>
      </c>
      <c r="D132" s="360"/>
      <c r="E132" s="359">
        <f t="shared" si="10"/>
        <v>0</v>
      </c>
      <c r="F132" s="359" t="str">
        <f t="shared" si="12"/>
        <v/>
      </c>
      <c r="G132" s="359" t="str">
        <f t="shared" si="13"/>
        <v/>
      </c>
      <c r="H132" s="359" t="str">
        <f t="shared" si="11"/>
        <v>x</v>
      </c>
    </row>
    <row r="133" spans="1:8" x14ac:dyDescent="0.25">
      <c r="A133" s="359">
        <f t="shared" si="7"/>
        <v>3</v>
      </c>
      <c r="B133" s="359" t="str">
        <f t="shared" si="8"/>
        <v>x</v>
      </c>
      <c r="C133" s="359">
        <f t="shared" si="9"/>
        <v>3</v>
      </c>
      <c r="D133" s="360"/>
      <c r="E133" s="359">
        <f t="shared" si="10"/>
        <v>0</v>
      </c>
      <c r="F133" s="359" t="str">
        <f t="shared" si="12"/>
        <v/>
      </c>
      <c r="G133" s="359" t="str">
        <f t="shared" si="13"/>
        <v/>
      </c>
      <c r="H133" s="359" t="str">
        <f t="shared" si="11"/>
        <v>x</v>
      </c>
    </row>
    <row r="134" spans="1:8" x14ac:dyDescent="0.25">
      <c r="A134" s="359">
        <f t="shared" si="7"/>
        <v>4</v>
      </c>
      <c r="B134" s="359" t="str">
        <f t="shared" si="8"/>
        <v>o</v>
      </c>
      <c r="C134" s="359">
        <f t="shared" si="9"/>
        <v>4</v>
      </c>
      <c r="D134" s="360"/>
      <c r="E134" s="359">
        <f t="shared" si="10"/>
        <v>0</v>
      </c>
      <c r="F134" s="359" t="str">
        <f t="shared" si="12"/>
        <v/>
      </c>
      <c r="G134" s="359" t="str">
        <f t="shared" si="13"/>
        <v/>
      </c>
      <c r="H134" s="359" t="str">
        <f t="shared" si="11"/>
        <v>x</v>
      </c>
    </row>
    <row r="135" spans="1:8" x14ac:dyDescent="0.25">
      <c r="A135" s="359">
        <f t="shared" si="7"/>
        <v>1</v>
      </c>
      <c r="B135" s="359" t="str">
        <f t="shared" si="8"/>
        <v>x</v>
      </c>
      <c r="C135" s="359">
        <f t="shared" si="9"/>
        <v>5</v>
      </c>
      <c r="D135" s="360"/>
      <c r="E135" s="359">
        <f t="shared" si="10"/>
        <v>0</v>
      </c>
      <c r="F135" s="359" t="str">
        <f t="shared" si="12"/>
        <v/>
      </c>
      <c r="G135" s="359" t="str">
        <f t="shared" si="13"/>
        <v/>
      </c>
      <c r="H135" s="359" t="str">
        <f t="shared" si="11"/>
        <v>x</v>
      </c>
    </row>
    <row r="136" spans="1:8" x14ac:dyDescent="0.25">
      <c r="A136" s="359">
        <f t="shared" si="7"/>
        <v>2</v>
      </c>
      <c r="B136" s="359" t="str">
        <f t="shared" si="8"/>
        <v>x</v>
      </c>
      <c r="C136" s="359">
        <f t="shared" si="9"/>
        <v>1</v>
      </c>
      <c r="D136" s="360"/>
      <c r="E136" s="359">
        <f t="shared" si="10"/>
        <v>0</v>
      </c>
      <c r="F136" s="359" t="str">
        <f t="shared" si="12"/>
        <v>O</v>
      </c>
      <c r="G136" s="359" t="str">
        <f t="shared" si="13"/>
        <v>-</v>
      </c>
      <c r="H136" s="359" t="str">
        <f t="shared" si="11"/>
        <v>x</v>
      </c>
    </row>
    <row r="137" spans="1:8" x14ac:dyDescent="0.25">
      <c r="A137" s="359">
        <f t="shared" si="7"/>
        <v>3</v>
      </c>
      <c r="B137" s="359" t="str">
        <f t="shared" si="8"/>
        <v>x</v>
      </c>
      <c r="C137" s="359">
        <f t="shared" si="9"/>
        <v>2</v>
      </c>
      <c r="D137" s="360"/>
      <c r="E137" s="359">
        <f t="shared" si="10"/>
        <v>0</v>
      </c>
      <c r="F137" s="359" t="str">
        <f t="shared" si="12"/>
        <v/>
      </c>
      <c r="G137" s="359" t="str">
        <f t="shared" si="13"/>
        <v/>
      </c>
      <c r="H137" s="359" t="str">
        <f t="shared" si="11"/>
        <v>x</v>
      </c>
    </row>
    <row r="138" spans="1:8" x14ac:dyDescent="0.25">
      <c r="A138" s="359">
        <f t="shared" si="7"/>
        <v>4</v>
      </c>
      <c r="B138" s="359" t="str">
        <f t="shared" si="8"/>
        <v>o</v>
      </c>
      <c r="C138" s="359">
        <f t="shared" si="9"/>
        <v>3</v>
      </c>
      <c r="D138" s="360"/>
      <c r="E138" s="359">
        <f t="shared" si="10"/>
        <v>0</v>
      </c>
      <c r="F138" s="359" t="str">
        <f t="shared" si="12"/>
        <v/>
      </c>
      <c r="G138" s="359" t="str">
        <f t="shared" si="13"/>
        <v/>
      </c>
      <c r="H138" s="359" t="str">
        <f t="shared" si="11"/>
        <v>x</v>
      </c>
    </row>
    <row r="139" spans="1:8" x14ac:dyDescent="0.25">
      <c r="A139" s="359">
        <f t="shared" ref="A139:A202" si="14">IF(A138=0,1,IF(A138&lt;($C$2+$C$1),A138+1,1))</f>
        <v>1</v>
      </c>
      <c r="B139" s="359" t="str">
        <f t="shared" ref="B139:B202" si="15">IF(A139&lt;=$C$1,$B$1,$B$2)</f>
        <v>x</v>
      </c>
      <c r="C139" s="359">
        <f t="shared" ref="C139:C202" si="16">IF(D139="o",1,IF(C138&lt;($G$1/$G$2),C138+1,1))</f>
        <v>4</v>
      </c>
      <c r="D139" s="360"/>
      <c r="E139" s="359">
        <f t="shared" si="10"/>
        <v>0</v>
      </c>
      <c r="F139" s="359" t="str">
        <f t="shared" si="12"/>
        <v/>
      </c>
      <c r="G139" s="359" t="str">
        <f t="shared" si="13"/>
        <v/>
      </c>
      <c r="H139" s="359" t="str">
        <f t="shared" si="11"/>
        <v>x</v>
      </c>
    </row>
    <row r="140" spans="1:8" x14ac:dyDescent="0.25">
      <c r="A140" s="359">
        <f t="shared" si="14"/>
        <v>2</v>
      </c>
      <c r="B140" s="359" t="str">
        <f t="shared" si="15"/>
        <v>x</v>
      </c>
      <c r="C140" s="359">
        <f t="shared" si="16"/>
        <v>5</v>
      </c>
      <c r="D140" s="360"/>
      <c r="E140" s="359">
        <f t="shared" ref="E140:E203" si="17">IF(D140="o","o",E139)</f>
        <v>0</v>
      </c>
      <c r="F140" s="359" t="str">
        <f t="shared" si="12"/>
        <v/>
      </c>
      <c r="G140" s="359" t="str">
        <f t="shared" si="13"/>
        <v/>
      </c>
      <c r="H140" s="359" t="str">
        <f t="shared" ref="H140:H203" si="18">IF(H139=$B$6,"x",IF(D140="o",1,IF(G140="",H139,IF(H139="x","x",H139+1))))</f>
        <v>x</v>
      </c>
    </row>
    <row r="141" spans="1:8" x14ac:dyDescent="0.25">
      <c r="A141" s="359">
        <f t="shared" si="14"/>
        <v>3</v>
      </c>
      <c r="B141" s="359" t="str">
        <f t="shared" si="15"/>
        <v>x</v>
      </c>
      <c r="C141" s="359">
        <f t="shared" si="16"/>
        <v>1</v>
      </c>
      <c r="D141" s="360"/>
      <c r="E141" s="359">
        <f t="shared" si="17"/>
        <v>0</v>
      </c>
      <c r="F141" s="359" t="str">
        <f t="shared" ref="F141:F204" si="19">IF(C141=1,"O","")</f>
        <v>O</v>
      </c>
      <c r="G141" s="359" t="str">
        <f t="shared" ref="G141:G204" si="20">IF(F141="O",IF(AND(B139="x",B140="x",B141="x"),"X","-"),"")</f>
        <v>X</v>
      </c>
      <c r="H141" s="359" t="str">
        <f t="shared" si="18"/>
        <v>x</v>
      </c>
    </row>
    <row r="142" spans="1:8" x14ac:dyDescent="0.25">
      <c r="A142" s="359">
        <f t="shared" si="14"/>
        <v>4</v>
      </c>
      <c r="B142" s="359" t="str">
        <f t="shared" si="15"/>
        <v>o</v>
      </c>
      <c r="C142" s="359">
        <f t="shared" si="16"/>
        <v>2</v>
      </c>
      <c r="D142" s="360"/>
      <c r="E142" s="359">
        <f t="shared" si="17"/>
        <v>0</v>
      </c>
      <c r="F142" s="359" t="str">
        <f t="shared" si="19"/>
        <v/>
      </c>
      <c r="G142" s="359" t="str">
        <f t="shared" si="20"/>
        <v/>
      </c>
      <c r="H142" s="359" t="str">
        <f t="shared" si="18"/>
        <v>x</v>
      </c>
    </row>
    <row r="143" spans="1:8" x14ac:dyDescent="0.25">
      <c r="A143" s="359">
        <f t="shared" si="14"/>
        <v>1</v>
      </c>
      <c r="B143" s="359" t="str">
        <f t="shared" si="15"/>
        <v>x</v>
      </c>
      <c r="C143" s="359">
        <f t="shared" si="16"/>
        <v>3</v>
      </c>
      <c r="D143" s="360"/>
      <c r="E143" s="359">
        <f t="shared" si="17"/>
        <v>0</v>
      </c>
      <c r="F143" s="359" t="str">
        <f t="shared" si="19"/>
        <v/>
      </c>
      <c r="G143" s="359" t="str">
        <f t="shared" si="20"/>
        <v/>
      </c>
      <c r="H143" s="359" t="str">
        <f t="shared" si="18"/>
        <v>x</v>
      </c>
    </row>
    <row r="144" spans="1:8" x14ac:dyDescent="0.25">
      <c r="A144" s="359">
        <f t="shared" si="14"/>
        <v>2</v>
      </c>
      <c r="B144" s="359" t="str">
        <f t="shared" si="15"/>
        <v>x</v>
      </c>
      <c r="C144" s="359">
        <f t="shared" si="16"/>
        <v>4</v>
      </c>
      <c r="D144" s="360"/>
      <c r="E144" s="359">
        <f t="shared" si="17"/>
        <v>0</v>
      </c>
      <c r="F144" s="359" t="str">
        <f t="shared" si="19"/>
        <v/>
      </c>
      <c r="G144" s="359" t="str">
        <f t="shared" si="20"/>
        <v/>
      </c>
      <c r="H144" s="359" t="str">
        <f t="shared" si="18"/>
        <v>x</v>
      </c>
    </row>
    <row r="145" spans="1:8" x14ac:dyDescent="0.25">
      <c r="A145" s="359">
        <f t="shared" si="14"/>
        <v>3</v>
      </c>
      <c r="B145" s="359" t="str">
        <f t="shared" si="15"/>
        <v>x</v>
      </c>
      <c r="C145" s="359">
        <f t="shared" si="16"/>
        <v>5</v>
      </c>
      <c r="D145" s="360"/>
      <c r="E145" s="359">
        <f t="shared" si="17"/>
        <v>0</v>
      </c>
      <c r="F145" s="359" t="str">
        <f t="shared" si="19"/>
        <v/>
      </c>
      <c r="G145" s="359" t="str">
        <f t="shared" si="20"/>
        <v/>
      </c>
      <c r="H145" s="359" t="str">
        <f t="shared" si="18"/>
        <v>x</v>
      </c>
    </row>
    <row r="146" spans="1:8" x14ac:dyDescent="0.25">
      <c r="A146" s="359">
        <f t="shared" si="14"/>
        <v>4</v>
      </c>
      <c r="B146" s="359" t="str">
        <f t="shared" si="15"/>
        <v>o</v>
      </c>
      <c r="C146" s="359">
        <f t="shared" si="16"/>
        <v>1</v>
      </c>
      <c r="D146" s="360"/>
      <c r="E146" s="359">
        <f t="shared" si="17"/>
        <v>0</v>
      </c>
      <c r="F146" s="359" t="str">
        <f t="shared" si="19"/>
        <v>O</v>
      </c>
      <c r="G146" s="359" t="str">
        <f t="shared" si="20"/>
        <v>-</v>
      </c>
      <c r="H146" s="359" t="str">
        <f t="shared" si="18"/>
        <v>x</v>
      </c>
    </row>
    <row r="147" spans="1:8" x14ac:dyDescent="0.25">
      <c r="A147" s="359">
        <f t="shared" si="14"/>
        <v>1</v>
      </c>
      <c r="B147" s="359" t="str">
        <f t="shared" si="15"/>
        <v>x</v>
      </c>
      <c r="C147" s="359">
        <f t="shared" si="16"/>
        <v>2</v>
      </c>
      <c r="D147" s="360"/>
      <c r="E147" s="359">
        <f t="shared" si="17"/>
        <v>0</v>
      </c>
      <c r="F147" s="359" t="str">
        <f t="shared" si="19"/>
        <v/>
      </c>
      <c r="G147" s="359" t="str">
        <f t="shared" si="20"/>
        <v/>
      </c>
      <c r="H147" s="359" t="str">
        <f t="shared" si="18"/>
        <v>x</v>
      </c>
    </row>
    <row r="148" spans="1:8" x14ac:dyDescent="0.25">
      <c r="A148" s="359">
        <f t="shared" si="14"/>
        <v>2</v>
      </c>
      <c r="B148" s="359" t="str">
        <f t="shared" si="15"/>
        <v>x</v>
      </c>
      <c r="C148" s="359">
        <f t="shared" si="16"/>
        <v>3</v>
      </c>
      <c r="D148" s="360"/>
      <c r="E148" s="359">
        <f t="shared" si="17"/>
        <v>0</v>
      </c>
      <c r="F148" s="359" t="str">
        <f t="shared" si="19"/>
        <v/>
      </c>
      <c r="G148" s="359" t="str">
        <f t="shared" si="20"/>
        <v/>
      </c>
      <c r="H148" s="359" t="str">
        <f t="shared" si="18"/>
        <v>x</v>
      </c>
    </row>
    <row r="149" spans="1:8" x14ac:dyDescent="0.25">
      <c r="A149" s="359">
        <f t="shared" si="14"/>
        <v>3</v>
      </c>
      <c r="B149" s="359" t="str">
        <f t="shared" si="15"/>
        <v>x</v>
      </c>
      <c r="C149" s="359">
        <f t="shared" si="16"/>
        <v>4</v>
      </c>
      <c r="D149" s="360"/>
      <c r="E149" s="359">
        <f t="shared" si="17"/>
        <v>0</v>
      </c>
      <c r="F149" s="359" t="str">
        <f t="shared" si="19"/>
        <v/>
      </c>
      <c r="G149" s="359" t="str">
        <f t="shared" si="20"/>
        <v/>
      </c>
      <c r="H149" s="359" t="str">
        <f t="shared" si="18"/>
        <v>x</v>
      </c>
    </row>
    <row r="150" spans="1:8" x14ac:dyDescent="0.25">
      <c r="A150" s="359">
        <f t="shared" si="14"/>
        <v>4</v>
      </c>
      <c r="B150" s="359" t="str">
        <f t="shared" si="15"/>
        <v>o</v>
      </c>
      <c r="C150" s="359">
        <f t="shared" si="16"/>
        <v>5</v>
      </c>
      <c r="D150" s="360"/>
      <c r="E150" s="359">
        <f t="shared" si="17"/>
        <v>0</v>
      </c>
      <c r="F150" s="359" t="str">
        <f t="shared" si="19"/>
        <v/>
      </c>
      <c r="G150" s="359" t="str">
        <f t="shared" si="20"/>
        <v/>
      </c>
      <c r="H150" s="359" t="str">
        <f t="shared" si="18"/>
        <v>x</v>
      </c>
    </row>
    <row r="151" spans="1:8" x14ac:dyDescent="0.25">
      <c r="A151" s="359">
        <f t="shared" si="14"/>
        <v>1</v>
      </c>
      <c r="B151" s="359" t="str">
        <f t="shared" si="15"/>
        <v>x</v>
      </c>
      <c r="C151" s="359">
        <f t="shared" si="16"/>
        <v>1</v>
      </c>
      <c r="D151" s="360"/>
      <c r="E151" s="359">
        <f t="shared" si="17"/>
        <v>0</v>
      </c>
      <c r="F151" s="359" t="str">
        <f t="shared" si="19"/>
        <v>O</v>
      </c>
      <c r="G151" s="359" t="str">
        <f t="shared" si="20"/>
        <v>-</v>
      </c>
      <c r="H151" s="359" t="str">
        <f t="shared" si="18"/>
        <v>x</v>
      </c>
    </row>
    <row r="152" spans="1:8" x14ac:dyDescent="0.25">
      <c r="A152" s="359">
        <f t="shared" si="14"/>
        <v>2</v>
      </c>
      <c r="B152" s="359" t="str">
        <f t="shared" si="15"/>
        <v>x</v>
      </c>
      <c r="C152" s="359">
        <f t="shared" si="16"/>
        <v>2</v>
      </c>
      <c r="D152" s="360"/>
      <c r="E152" s="359">
        <f t="shared" si="17"/>
        <v>0</v>
      </c>
      <c r="F152" s="359" t="str">
        <f t="shared" si="19"/>
        <v/>
      </c>
      <c r="G152" s="359" t="str">
        <f t="shared" si="20"/>
        <v/>
      </c>
      <c r="H152" s="359" t="str">
        <f t="shared" si="18"/>
        <v>x</v>
      </c>
    </row>
    <row r="153" spans="1:8" x14ac:dyDescent="0.25">
      <c r="A153" s="359">
        <f t="shared" si="14"/>
        <v>3</v>
      </c>
      <c r="B153" s="359" t="str">
        <f t="shared" si="15"/>
        <v>x</v>
      </c>
      <c r="C153" s="359">
        <f t="shared" si="16"/>
        <v>3</v>
      </c>
      <c r="D153" s="360"/>
      <c r="E153" s="359">
        <f t="shared" si="17"/>
        <v>0</v>
      </c>
      <c r="F153" s="359" t="str">
        <f t="shared" si="19"/>
        <v/>
      </c>
      <c r="G153" s="359" t="str">
        <f t="shared" si="20"/>
        <v/>
      </c>
      <c r="H153" s="359" t="str">
        <f t="shared" si="18"/>
        <v>x</v>
      </c>
    </row>
    <row r="154" spans="1:8" x14ac:dyDescent="0.25">
      <c r="A154" s="359">
        <f t="shared" si="14"/>
        <v>4</v>
      </c>
      <c r="B154" s="359" t="str">
        <f t="shared" si="15"/>
        <v>o</v>
      </c>
      <c r="C154" s="359">
        <f t="shared" si="16"/>
        <v>4</v>
      </c>
      <c r="D154" s="360"/>
      <c r="E154" s="359">
        <f t="shared" si="17"/>
        <v>0</v>
      </c>
      <c r="F154" s="359" t="str">
        <f t="shared" si="19"/>
        <v/>
      </c>
      <c r="G154" s="359" t="str">
        <f t="shared" si="20"/>
        <v/>
      </c>
      <c r="H154" s="359" t="str">
        <f t="shared" si="18"/>
        <v>x</v>
      </c>
    </row>
    <row r="155" spans="1:8" x14ac:dyDescent="0.25">
      <c r="A155" s="359">
        <f t="shared" si="14"/>
        <v>1</v>
      </c>
      <c r="B155" s="359" t="str">
        <f t="shared" si="15"/>
        <v>x</v>
      </c>
      <c r="C155" s="359">
        <f t="shared" si="16"/>
        <v>5</v>
      </c>
      <c r="D155" s="360"/>
      <c r="E155" s="359">
        <f t="shared" si="17"/>
        <v>0</v>
      </c>
      <c r="F155" s="359" t="str">
        <f t="shared" si="19"/>
        <v/>
      </c>
      <c r="G155" s="359" t="str">
        <f t="shared" si="20"/>
        <v/>
      </c>
      <c r="H155" s="359" t="str">
        <f t="shared" si="18"/>
        <v>x</v>
      </c>
    </row>
    <row r="156" spans="1:8" x14ac:dyDescent="0.25">
      <c r="A156" s="359">
        <f t="shared" si="14"/>
        <v>2</v>
      </c>
      <c r="B156" s="359" t="str">
        <f t="shared" si="15"/>
        <v>x</v>
      </c>
      <c r="C156" s="359">
        <f t="shared" si="16"/>
        <v>1</v>
      </c>
      <c r="D156" s="360"/>
      <c r="E156" s="359">
        <f t="shared" si="17"/>
        <v>0</v>
      </c>
      <c r="F156" s="359" t="str">
        <f t="shared" si="19"/>
        <v>O</v>
      </c>
      <c r="G156" s="359" t="str">
        <f t="shared" si="20"/>
        <v>-</v>
      </c>
      <c r="H156" s="359" t="str">
        <f t="shared" si="18"/>
        <v>x</v>
      </c>
    </row>
    <row r="157" spans="1:8" x14ac:dyDescent="0.25">
      <c r="A157" s="359">
        <f t="shared" si="14"/>
        <v>3</v>
      </c>
      <c r="B157" s="359" t="str">
        <f t="shared" si="15"/>
        <v>x</v>
      </c>
      <c r="C157" s="359">
        <f t="shared" si="16"/>
        <v>2</v>
      </c>
      <c r="D157" s="360"/>
      <c r="E157" s="359">
        <f t="shared" si="17"/>
        <v>0</v>
      </c>
      <c r="F157" s="359" t="str">
        <f t="shared" si="19"/>
        <v/>
      </c>
      <c r="G157" s="359" t="str">
        <f t="shared" si="20"/>
        <v/>
      </c>
      <c r="H157" s="359" t="str">
        <f t="shared" si="18"/>
        <v>x</v>
      </c>
    </row>
    <row r="158" spans="1:8" x14ac:dyDescent="0.25">
      <c r="A158" s="359">
        <f t="shared" si="14"/>
        <v>4</v>
      </c>
      <c r="B158" s="359" t="str">
        <f t="shared" si="15"/>
        <v>o</v>
      </c>
      <c r="C158" s="359">
        <f t="shared" si="16"/>
        <v>3</v>
      </c>
      <c r="D158" s="360"/>
      <c r="E158" s="359">
        <f t="shared" si="17"/>
        <v>0</v>
      </c>
      <c r="F158" s="359" t="str">
        <f t="shared" si="19"/>
        <v/>
      </c>
      <c r="G158" s="359" t="str">
        <f t="shared" si="20"/>
        <v/>
      </c>
      <c r="H158" s="359" t="str">
        <f t="shared" si="18"/>
        <v>x</v>
      </c>
    </row>
    <row r="159" spans="1:8" x14ac:dyDescent="0.25">
      <c r="A159" s="359">
        <f t="shared" si="14"/>
        <v>1</v>
      </c>
      <c r="B159" s="359" t="str">
        <f t="shared" si="15"/>
        <v>x</v>
      </c>
      <c r="C159" s="359">
        <f t="shared" si="16"/>
        <v>4</v>
      </c>
      <c r="D159" s="360"/>
      <c r="E159" s="359">
        <f t="shared" si="17"/>
        <v>0</v>
      </c>
      <c r="F159" s="359" t="str">
        <f t="shared" si="19"/>
        <v/>
      </c>
      <c r="G159" s="359" t="str">
        <f t="shared" si="20"/>
        <v/>
      </c>
      <c r="H159" s="359" t="str">
        <f t="shared" si="18"/>
        <v>x</v>
      </c>
    </row>
    <row r="160" spans="1:8" x14ac:dyDescent="0.25">
      <c r="A160" s="359">
        <f t="shared" si="14"/>
        <v>2</v>
      </c>
      <c r="B160" s="359" t="str">
        <f t="shared" si="15"/>
        <v>x</v>
      </c>
      <c r="C160" s="359">
        <f t="shared" si="16"/>
        <v>5</v>
      </c>
      <c r="D160" s="360"/>
      <c r="E160" s="359">
        <f t="shared" si="17"/>
        <v>0</v>
      </c>
      <c r="F160" s="359" t="str">
        <f t="shared" si="19"/>
        <v/>
      </c>
      <c r="G160" s="359" t="str">
        <f t="shared" si="20"/>
        <v/>
      </c>
      <c r="H160" s="359" t="str">
        <f t="shared" si="18"/>
        <v>x</v>
      </c>
    </row>
    <row r="161" spans="1:8" x14ac:dyDescent="0.25">
      <c r="A161" s="359">
        <f t="shared" si="14"/>
        <v>3</v>
      </c>
      <c r="B161" s="359" t="str">
        <f t="shared" si="15"/>
        <v>x</v>
      </c>
      <c r="C161" s="359">
        <f t="shared" si="16"/>
        <v>1</v>
      </c>
      <c r="D161" s="360"/>
      <c r="E161" s="359">
        <f t="shared" si="17"/>
        <v>0</v>
      </c>
      <c r="F161" s="359" t="str">
        <f t="shared" si="19"/>
        <v>O</v>
      </c>
      <c r="G161" s="359" t="str">
        <f t="shared" si="20"/>
        <v>X</v>
      </c>
      <c r="H161" s="359" t="str">
        <f t="shared" si="18"/>
        <v>x</v>
      </c>
    </row>
    <row r="162" spans="1:8" x14ac:dyDescent="0.25">
      <c r="A162" s="359">
        <f t="shared" si="14"/>
        <v>4</v>
      </c>
      <c r="B162" s="359" t="str">
        <f t="shared" si="15"/>
        <v>o</v>
      </c>
      <c r="C162" s="359">
        <f t="shared" si="16"/>
        <v>2</v>
      </c>
      <c r="D162" s="360"/>
      <c r="E162" s="359">
        <f t="shared" si="17"/>
        <v>0</v>
      </c>
      <c r="F162" s="359" t="str">
        <f t="shared" si="19"/>
        <v/>
      </c>
      <c r="G162" s="359" t="str">
        <f t="shared" si="20"/>
        <v/>
      </c>
      <c r="H162" s="359" t="str">
        <f t="shared" si="18"/>
        <v>x</v>
      </c>
    </row>
    <row r="163" spans="1:8" x14ac:dyDescent="0.25">
      <c r="A163" s="359">
        <f t="shared" si="14"/>
        <v>1</v>
      </c>
      <c r="B163" s="359" t="str">
        <f t="shared" si="15"/>
        <v>x</v>
      </c>
      <c r="C163" s="359">
        <f t="shared" si="16"/>
        <v>3</v>
      </c>
      <c r="D163" s="360"/>
      <c r="E163" s="359">
        <f t="shared" si="17"/>
        <v>0</v>
      </c>
      <c r="F163" s="359" t="str">
        <f t="shared" si="19"/>
        <v/>
      </c>
      <c r="G163" s="359" t="str">
        <f t="shared" si="20"/>
        <v/>
      </c>
      <c r="H163" s="359" t="str">
        <f t="shared" si="18"/>
        <v>x</v>
      </c>
    </row>
    <row r="164" spans="1:8" x14ac:dyDescent="0.25">
      <c r="A164" s="359">
        <f t="shared" si="14"/>
        <v>2</v>
      </c>
      <c r="B164" s="359" t="str">
        <f t="shared" si="15"/>
        <v>x</v>
      </c>
      <c r="C164" s="359">
        <f t="shared" si="16"/>
        <v>4</v>
      </c>
      <c r="D164" s="360"/>
      <c r="E164" s="359">
        <f t="shared" si="17"/>
        <v>0</v>
      </c>
      <c r="F164" s="359" t="str">
        <f t="shared" si="19"/>
        <v/>
      </c>
      <c r="G164" s="359" t="str">
        <f t="shared" si="20"/>
        <v/>
      </c>
      <c r="H164" s="359" t="str">
        <f t="shared" si="18"/>
        <v>x</v>
      </c>
    </row>
    <row r="165" spans="1:8" x14ac:dyDescent="0.25">
      <c r="A165" s="359">
        <f t="shared" si="14"/>
        <v>3</v>
      </c>
      <c r="B165" s="359" t="str">
        <f t="shared" si="15"/>
        <v>x</v>
      </c>
      <c r="C165" s="359">
        <f t="shared" si="16"/>
        <v>5</v>
      </c>
      <c r="D165" s="360"/>
      <c r="E165" s="359">
        <f t="shared" si="17"/>
        <v>0</v>
      </c>
      <c r="F165" s="359" t="str">
        <f t="shared" si="19"/>
        <v/>
      </c>
      <c r="G165" s="359" t="str">
        <f t="shared" si="20"/>
        <v/>
      </c>
      <c r="H165" s="359" t="str">
        <f t="shared" si="18"/>
        <v>x</v>
      </c>
    </row>
    <row r="166" spans="1:8" x14ac:dyDescent="0.25">
      <c r="A166" s="359">
        <f t="shared" si="14"/>
        <v>4</v>
      </c>
      <c r="B166" s="359" t="str">
        <f t="shared" si="15"/>
        <v>o</v>
      </c>
      <c r="C166" s="359">
        <f t="shared" si="16"/>
        <v>1</v>
      </c>
      <c r="D166" s="360"/>
      <c r="E166" s="359">
        <f t="shared" si="17"/>
        <v>0</v>
      </c>
      <c r="F166" s="359" t="str">
        <f t="shared" si="19"/>
        <v>O</v>
      </c>
      <c r="G166" s="359" t="str">
        <f t="shared" si="20"/>
        <v>-</v>
      </c>
      <c r="H166" s="359" t="str">
        <f t="shared" si="18"/>
        <v>x</v>
      </c>
    </row>
    <row r="167" spans="1:8" x14ac:dyDescent="0.25">
      <c r="A167" s="359">
        <f t="shared" si="14"/>
        <v>1</v>
      </c>
      <c r="B167" s="359" t="str">
        <f t="shared" si="15"/>
        <v>x</v>
      </c>
      <c r="C167" s="359">
        <f t="shared" si="16"/>
        <v>2</v>
      </c>
      <c r="D167" s="360"/>
      <c r="E167" s="359">
        <f t="shared" si="17"/>
        <v>0</v>
      </c>
      <c r="F167" s="359" t="str">
        <f t="shared" si="19"/>
        <v/>
      </c>
      <c r="G167" s="359" t="str">
        <f t="shared" si="20"/>
        <v/>
      </c>
      <c r="H167" s="359" t="str">
        <f t="shared" si="18"/>
        <v>x</v>
      </c>
    </row>
    <row r="168" spans="1:8" x14ac:dyDescent="0.25">
      <c r="A168" s="359">
        <f t="shared" si="14"/>
        <v>2</v>
      </c>
      <c r="B168" s="359" t="str">
        <f t="shared" si="15"/>
        <v>x</v>
      </c>
      <c r="C168" s="359">
        <f t="shared" si="16"/>
        <v>3</v>
      </c>
      <c r="D168" s="360"/>
      <c r="E168" s="359">
        <f t="shared" si="17"/>
        <v>0</v>
      </c>
      <c r="F168" s="359" t="str">
        <f t="shared" si="19"/>
        <v/>
      </c>
      <c r="G168" s="359" t="str">
        <f t="shared" si="20"/>
        <v/>
      </c>
      <c r="H168" s="359" t="str">
        <f t="shared" si="18"/>
        <v>x</v>
      </c>
    </row>
    <row r="169" spans="1:8" x14ac:dyDescent="0.25">
      <c r="A169" s="359">
        <f t="shared" si="14"/>
        <v>3</v>
      </c>
      <c r="B169" s="359" t="str">
        <f t="shared" si="15"/>
        <v>x</v>
      </c>
      <c r="C169" s="359">
        <f t="shared" si="16"/>
        <v>4</v>
      </c>
      <c r="D169" s="360"/>
      <c r="E169" s="359">
        <f t="shared" si="17"/>
        <v>0</v>
      </c>
      <c r="F169" s="359" t="str">
        <f t="shared" si="19"/>
        <v/>
      </c>
      <c r="G169" s="359" t="str">
        <f t="shared" si="20"/>
        <v/>
      </c>
      <c r="H169" s="359" t="str">
        <f t="shared" si="18"/>
        <v>x</v>
      </c>
    </row>
    <row r="170" spans="1:8" x14ac:dyDescent="0.25">
      <c r="A170" s="359">
        <f t="shared" si="14"/>
        <v>4</v>
      </c>
      <c r="B170" s="359" t="str">
        <f t="shared" si="15"/>
        <v>o</v>
      </c>
      <c r="C170" s="359">
        <f t="shared" si="16"/>
        <v>5</v>
      </c>
      <c r="D170" s="360"/>
      <c r="E170" s="359">
        <f t="shared" si="17"/>
        <v>0</v>
      </c>
      <c r="F170" s="359" t="str">
        <f t="shared" si="19"/>
        <v/>
      </c>
      <c r="G170" s="359" t="str">
        <f t="shared" si="20"/>
        <v/>
      </c>
      <c r="H170" s="359" t="str">
        <f t="shared" si="18"/>
        <v>x</v>
      </c>
    </row>
    <row r="171" spans="1:8" x14ac:dyDescent="0.25">
      <c r="A171" s="359">
        <f t="shared" si="14"/>
        <v>1</v>
      </c>
      <c r="B171" s="359" t="str">
        <f t="shared" si="15"/>
        <v>x</v>
      </c>
      <c r="C171" s="359">
        <f t="shared" si="16"/>
        <v>1</v>
      </c>
      <c r="D171" s="360"/>
      <c r="E171" s="359">
        <f t="shared" si="17"/>
        <v>0</v>
      </c>
      <c r="F171" s="359" t="str">
        <f t="shared" si="19"/>
        <v>O</v>
      </c>
      <c r="G171" s="359" t="str">
        <f t="shared" si="20"/>
        <v>-</v>
      </c>
      <c r="H171" s="359" t="str">
        <f t="shared" si="18"/>
        <v>x</v>
      </c>
    </row>
    <row r="172" spans="1:8" x14ac:dyDescent="0.25">
      <c r="A172" s="359">
        <f t="shared" si="14"/>
        <v>2</v>
      </c>
      <c r="B172" s="359" t="str">
        <f t="shared" si="15"/>
        <v>x</v>
      </c>
      <c r="C172" s="359">
        <f t="shared" si="16"/>
        <v>2</v>
      </c>
      <c r="D172" s="360"/>
      <c r="E172" s="359">
        <f t="shared" si="17"/>
        <v>0</v>
      </c>
      <c r="F172" s="359" t="str">
        <f t="shared" si="19"/>
        <v/>
      </c>
      <c r="G172" s="359" t="str">
        <f t="shared" si="20"/>
        <v/>
      </c>
      <c r="H172" s="359" t="str">
        <f t="shared" si="18"/>
        <v>x</v>
      </c>
    </row>
    <row r="173" spans="1:8" x14ac:dyDescent="0.25">
      <c r="A173" s="359">
        <f t="shared" si="14"/>
        <v>3</v>
      </c>
      <c r="B173" s="359" t="str">
        <f t="shared" si="15"/>
        <v>x</v>
      </c>
      <c r="C173" s="359">
        <f t="shared" si="16"/>
        <v>3</v>
      </c>
      <c r="D173" s="360"/>
      <c r="E173" s="359">
        <f t="shared" si="17"/>
        <v>0</v>
      </c>
      <c r="F173" s="359" t="str">
        <f t="shared" si="19"/>
        <v/>
      </c>
      <c r="G173" s="359" t="str">
        <f t="shared" si="20"/>
        <v/>
      </c>
      <c r="H173" s="359" t="str">
        <f t="shared" si="18"/>
        <v>x</v>
      </c>
    </row>
    <row r="174" spans="1:8" x14ac:dyDescent="0.25">
      <c r="A174" s="359">
        <f t="shared" si="14"/>
        <v>4</v>
      </c>
      <c r="B174" s="359" t="str">
        <f t="shared" si="15"/>
        <v>o</v>
      </c>
      <c r="C174" s="359">
        <f t="shared" si="16"/>
        <v>4</v>
      </c>
      <c r="D174" s="360"/>
      <c r="E174" s="359">
        <f t="shared" si="17"/>
        <v>0</v>
      </c>
      <c r="F174" s="359" t="str">
        <f t="shared" si="19"/>
        <v/>
      </c>
      <c r="G174" s="359" t="str">
        <f t="shared" si="20"/>
        <v/>
      </c>
      <c r="H174" s="359" t="str">
        <f t="shared" si="18"/>
        <v>x</v>
      </c>
    </row>
    <row r="175" spans="1:8" x14ac:dyDescent="0.25">
      <c r="A175" s="359">
        <f t="shared" si="14"/>
        <v>1</v>
      </c>
      <c r="B175" s="359" t="str">
        <f t="shared" si="15"/>
        <v>x</v>
      </c>
      <c r="C175" s="359">
        <f t="shared" si="16"/>
        <v>5</v>
      </c>
      <c r="D175" s="360"/>
      <c r="E175" s="359">
        <f t="shared" si="17"/>
        <v>0</v>
      </c>
      <c r="F175" s="359" t="str">
        <f t="shared" si="19"/>
        <v/>
      </c>
      <c r="G175" s="359" t="str">
        <f t="shared" si="20"/>
        <v/>
      </c>
      <c r="H175" s="359" t="str">
        <f t="shared" si="18"/>
        <v>x</v>
      </c>
    </row>
    <row r="176" spans="1:8" x14ac:dyDescent="0.25">
      <c r="A176" s="359">
        <f t="shared" si="14"/>
        <v>2</v>
      </c>
      <c r="B176" s="359" t="str">
        <f t="shared" si="15"/>
        <v>x</v>
      </c>
      <c r="C176" s="359">
        <f t="shared" si="16"/>
        <v>1</v>
      </c>
      <c r="D176" s="360"/>
      <c r="E176" s="359">
        <f t="shared" si="17"/>
        <v>0</v>
      </c>
      <c r="F176" s="359" t="str">
        <f t="shared" si="19"/>
        <v>O</v>
      </c>
      <c r="G176" s="359" t="str">
        <f t="shared" si="20"/>
        <v>-</v>
      </c>
      <c r="H176" s="359" t="str">
        <f t="shared" si="18"/>
        <v>x</v>
      </c>
    </row>
    <row r="177" spans="1:8" x14ac:dyDescent="0.25">
      <c r="A177" s="359">
        <f t="shared" si="14"/>
        <v>3</v>
      </c>
      <c r="B177" s="359" t="str">
        <f t="shared" si="15"/>
        <v>x</v>
      </c>
      <c r="C177" s="359">
        <f t="shared" si="16"/>
        <v>2</v>
      </c>
      <c r="D177" s="360"/>
      <c r="E177" s="359">
        <f t="shared" si="17"/>
        <v>0</v>
      </c>
      <c r="F177" s="359" t="str">
        <f t="shared" si="19"/>
        <v/>
      </c>
      <c r="G177" s="359" t="str">
        <f t="shared" si="20"/>
        <v/>
      </c>
      <c r="H177" s="359" t="str">
        <f t="shared" si="18"/>
        <v>x</v>
      </c>
    </row>
    <row r="178" spans="1:8" x14ac:dyDescent="0.25">
      <c r="A178" s="359">
        <f t="shared" si="14"/>
        <v>4</v>
      </c>
      <c r="B178" s="359" t="str">
        <f t="shared" si="15"/>
        <v>o</v>
      </c>
      <c r="C178" s="359">
        <f t="shared" si="16"/>
        <v>3</v>
      </c>
      <c r="D178" s="360"/>
      <c r="E178" s="359">
        <f t="shared" si="17"/>
        <v>0</v>
      </c>
      <c r="F178" s="359" t="str">
        <f t="shared" si="19"/>
        <v/>
      </c>
      <c r="G178" s="359" t="str">
        <f t="shared" si="20"/>
        <v/>
      </c>
      <c r="H178" s="359" t="str">
        <f t="shared" si="18"/>
        <v>x</v>
      </c>
    </row>
    <row r="179" spans="1:8" x14ac:dyDescent="0.25">
      <c r="A179" s="359">
        <f t="shared" si="14"/>
        <v>1</v>
      </c>
      <c r="B179" s="359" t="str">
        <f t="shared" si="15"/>
        <v>x</v>
      </c>
      <c r="C179" s="359">
        <f t="shared" si="16"/>
        <v>4</v>
      </c>
      <c r="D179" s="360"/>
      <c r="E179" s="359">
        <f t="shared" si="17"/>
        <v>0</v>
      </c>
      <c r="F179" s="359" t="str">
        <f t="shared" si="19"/>
        <v/>
      </c>
      <c r="G179" s="359" t="str">
        <f t="shared" si="20"/>
        <v/>
      </c>
      <c r="H179" s="359" t="str">
        <f t="shared" si="18"/>
        <v>x</v>
      </c>
    </row>
    <row r="180" spans="1:8" x14ac:dyDescent="0.25">
      <c r="A180" s="359">
        <f t="shared" si="14"/>
        <v>2</v>
      </c>
      <c r="B180" s="359" t="str">
        <f t="shared" si="15"/>
        <v>x</v>
      </c>
      <c r="C180" s="359">
        <f t="shared" si="16"/>
        <v>5</v>
      </c>
      <c r="D180" s="360"/>
      <c r="E180" s="359">
        <f t="shared" si="17"/>
        <v>0</v>
      </c>
      <c r="F180" s="359" t="str">
        <f t="shared" si="19"/>
        <v/>
      </c>
      <c r="G180" s="359" t="str">
        <f t="shared" si="20"/>
        <v/>
      </c>
      <c r="H180" s="359" t="str">
        <f t="shared" si="18"/>
        <v>x</v>
      </c>
    </row>
    <row r="181" spans="1:8" x14ac:dyDescent="0.25">
      <c r="A181" s="359">
        <f t="shared" si="14"/>
        <v>3</v>
      </c>
      <c r="B181" s="359" t="str">
        <f t="shared" si="15"/>
        <v>x</v>
      </c>
      <c r="C181" s="359">
        <f t="shared" si="16"/>
        <v>1</v>
      </c>
      <c r="D181" s="360"/>
      <c r="E181" s="359">
        <f t="shared" si="17"/>
        <v>0</v>
      </c>
      <c r="F181" s="359" t="str">
        <f t="shared" si="19"/>
        <v>O</v>
      </c>
      <c r="G181" s="359" t="str">
        <f t="shared" si="20"/>
        <v>X</v>
      </c>
      <c r="H181" s="359" t="str">
        <f t="shared" si="18"/>
        <v>x</v>
      </c>
    </row>
    <row r="182" spans="1:8" x14ac:dyDescent="0.25">
      <c r="A182" s="359">
        <f t="shared" si="14"/>
        <v>4</v>
      </c>
      <c r="B182" s="359" t="str">
        <f t="shared" si="15"/>
        <v>o</v>
      </c>
      <c r="C182" s="359">
        <f t="shared" si="16"/>
        <v>2</v>
      </c>
      <c r="D182" s="360"/>
      <c r="E182" s="359">
        <f t="shared" si="17"/>
        <v>0</v>
      </c>
      <c r="F182" s="359" t="str">
        <f t="shared" si="19"/>
        <v/>
      </c>
      <c r="G182" s="359" t="str">
        <f t="shared" si="20"/>
        <v/>
      </c>
      <c r="H182" s="359" t="str">
        <f t="shared" si="18"/>
        <v>x</v>
      </c>
    </row>
    <row r="183" spans="1:8" x14ac:dyDescent="0.25">
      <c r="A183" s="359">
        <f t="shared" si="14"/>
        <v>1</v>
      </c>
      <c r="B183" s="359" t="str">
        <f t="shared" si="15"/>
        <v>x</v>
      </c>
      <c r="C183" s="359">
        <f t="shared" si="16"/>
        <v>3</v>
      </c>
      <c r="D183" s="360"/>
      <c r="E183" s="359">
        <f t="shared" si="17"/>
        <v>0</v>
      </c>
      <c r="F183" s="359" t="str">
        <f t="shared" si="19"/>
        <v/>
      </c>
      <c r="G183" s="359" t="str">
        <f t="shared" si="20"/>
        <v/>
      </c>
      <c r="H183" s="359" t="str">
        <f t="shared" si="18"/>
        <v>x</v>
      </c>
    </row>
    <row r="184" spans="1:8" x14ac:dyDescent="0.25">
      <c r="A184" s="359">
        <f t="shared" si="14"/>
        <v>2</v>
      </c>
      <c r="B184" s="359" t="str">
        <f t="shared" si="15"/>
        <v>x</v>
      </c>
      <c r="C184" s="359">
        <f t="shared" si="16"/>
        <v>4</v>
      </c>
      <c r="D184" s="360"/>
      <c r="E184" s="359">
        <f t="shared" si="17"/>
        <v>0</v>
      </c>
      <c r="F184" s="359" t="str">
        <f t="shared" si="19"/>
        <v/>
      </c>
      <c r="G184" s="359" t="str">
        <f t="shared" si="20"/>
        <v/>
      </c>
      <c r="H184" s="359" t="str">
        <f t="shared" si="18"/>
        <v>x</v>
      </c>
    </row>
    <row r="185" spans="1:8" x14ac:dyDescent="0.25">
      <c r="A185" s="359">
        <f t="shared" si="14"/>
        <v>3</v>
      </c>
      <c r="B185" s="359" t="str">
        <f t="shared" si="15"/>
        <v>x</v>
      </c>
      <c r="C185" s="359">
        <f t="shared" si="16"/>
        <v>5</v>
      </c>
      <c r="D185" s="360"/>
      <c r="E185" s="359">
        <f t="shared" si="17"/>
        <v>0</v>
      </c>
      <c r="F185" s="359" t="str">
        <f t="shared" si="19"/>
        <v/>
      </c>
      <c r="G185" s="359" t="str">
        <f t="shared" si="20"/>
        <v/>
      </c>
      <c r="H185" s="359" t="str">
        <f t="shared" si="18"/>
        <v>x</v>
      </c>
    </row>
    <row r="186" spans="1:8" x14ac:dyDescent="0.25">
      <c r="A186" s="359">
        <f t="shared" si="14"/>
        <v>4</v>
      </c>
      <c r="B186" s="359" t="str">
        <f t="shared" si="15"/>
        <v>o</v>
      </c>
      <c r="C186" s="359">
        <f t="shared" si="16"/>
        <v>1</v>
      </c>
      <c r="D186" s="360"/>
      <c r="E186" s="359">
        <f t="shared" si="17"/>
        <v>0</v>
      </c>
      <c r="F186" s="359" t="str">
        <f t="shared" si="19"/>
        <v>O</v>
      </c>
      <c r="G186" s="359" t="str">
        <f t="shared" si="20"/>
        <v>-</v>
      </c>
      <c r="H186" s="359" t="str">
        <f t="shared" si="18"/>
        <v>x</v>
      </c>
    </row>
    <row r="187" spans="1:8" x14ac:dyDescent="0.25">
      <c r="A187" s="359">
        <f t="shared" si="14"/>
        <v>1</v>
      </c>
      <c r="B187" s="359" t="str">
        <f t="shared" si="15"/>
        <v>x</v>
      </c>
      <c r="C187" s="359">
        <f t="shared" si="16"/>
        <v>2</v>
      </c>
      <c r="D187" s="360"/>
      <c r="E187" s="359">
        <f t="shared" si="17"/>
        <v>0</v>
      </c>
      <c r="F187" s="359" t="str">
        <f t="shared" si="19"/>
        <v/>
      </c>
      <c r="G187" s="359" t="str">
        <f t="shared" si="20"/>
        <v/>
      </c>
      <c r="H187" s="359" t="str">
        <f t="shared" si="18"/>
        <v>x</v>
      </c>
    </row>
    <row r="188" spans="1:8" x14ac:dyDescent="0.25">
      <c r="A188" s="359">
        <f t="shared" si="14"/>
        <v>2</v>
      </c>
      <c r="B188" s="359" t="str">
        <f t="shared" si="15"/>
        <v>x</v>
      </c>
      <c r="C188" s="359">
        <f t="shared" si="16"/>
        <v>3</v>
      </c>
      <c r="D188" s="360"/>
      <c r="E188" s="359">
        <f t="shared" si="17"/>
        <v>0</v>
      </c>
      <c r="F188" s="359" t="str">
        <f t="shared" si="19"/>
        <v/>
      </c>
      <c r="G188" s="359" t="str">
        <f t="shared" si="20"/>
        <v/>
      </c>
      <c r="H188" s="359" t="str">
        <f t="shared" si="18"/>
        <v>x</v>
      </c>
    </row>
    <row r="189" spans="1:8" x14ac:dyDescent="0.25">
      <c r="A189" s="359">
        <f t="shared" si="14"/>
        <v>3</v>
      </c>
      <c r="B189" s="359" t="str">
        <f t="shared" si="15"/>
        <v>x</v>
      </c>
      <c r="C189" s="359">
        <f t="shared" si="16"/>
        <v>4</v>
      </c>
      <c r="D189" s="360"/>
      <c r="E189" s="359">
        <f t="shared" si="17"/>
        <v>0</v>
      </c>
      <c r="F189" s="359" t="str">
        <f t="shared" si="19"/>
        <v/>
      </c>
      <c r="G189" s="359" t="str">
        <f t="shared" si="20"/>
        <v/>
      </c>
      <c r="H189" s="359" t="str">
        <f t="shared" si="18"/>
        <v>x</v>
      </c>
    </row>
    <row r="190" spans="1:8" x14ac:dyDescent="0.25">
      <c r="A190" s="359">
        <f t="shared" si="14"/>
        <v>4</v>
      </c>
      <c r="B190" s="359" t="str">
        <f t="shared" si="15"/>
        <v>o</v>
      </c>
      <c r="C190" s="359">
        <f t="shared" si="16"/>
        <v>5</v>
      </c>
      <c r="D190" s="360"/>
      <c r="E190" s="359">
        <f t="shared" si="17"/>
        <v>0</v>
      </c>
      <c r="F190" s="359" t="str">
        <f t="shared" si="19"/>
        <v/>
      </c>
      <c r="G190" s="359" t="str">
        <f t="shared" si="20"/>
        <v/>
      </c>
      <c r="H190" s="359" t="str">
        <f t="shared" si="18"/>
        <v>x</v>
      </c>
    </row>
    <row r="191" spans="1:8" x14ac:dyDescent="0.25">
      <c r="A191" s="359">
        <f t="shared" si="14"/>
        <v>1</v>
      </c>
      <c r="B191" s="359" t="str">
        <f t="shared" si="15"/>
        <v>x</v>
      </c>
      <c r="C191" s="359">
        <f t="shared" si="16"/>
        <v>1</v>
      </c>
      <c r="D191" s="360"/>
      <c r="E191" s="359">
        <f t="shared" si="17"/>
        <v>0</v>
      </c>
      <c r="F191" s="359" t="str">
        <f t="shared" si="19"/>
        <v>O</v>
      </c>
      <c r="G191" s="359" t="str">
        <f t="shared" si="20"/>
        <v>-</v>
      </c>
      <c r="H191" s="359" t="str">
        <f t="shared" si="18"/>
        <v>x</v>
      </c>
    </row>
    <row r="192" spans="1:8" x14ac:dyDescent="0.25">
      <c r="A192" s="359">
        <f t="shared" si="14"/>
        <v>2</v>
      </c>
      <c r="B192" s="359" t="str">
        <f t="shared" si="15"/>
        <v>x</v>
      </c>
      <c r="C192" s="359">
        <f t="shared" si="16"/>
        <v>2</v>
      </c>
      <c r="D192" s="360"/>
      <c r="E192" s="359">
        <f t="shared" si="17"/>
        <v>0</v>
      </c>
      <c r="F192" s="359" t="str">
        <f t="shared" si="19"/>
        <v/>
      </c>
      <c r="G192" s="359" t="str">
        <f t="shared" si="20"/>
        <v/>
      </c>
      <c r="H192" s="359" t="str">
        <f t="shared" si="18"/>
        <v>x</v>
      </c>
    </row>
    <row r="193" spans="1:8" x14ac:dyDescent="0.25">
      <c r="A193" s="359">
        <f t="shared" si="14"/>
        <v>3</v>
      </c>
      <c r="B193" s="359" t="str">
        <f t="shared" si="15"/>
        <v>x</v>
      </c>
      <c r="C193" s="359">
        <f t="shared" si="16"/>
        <v>3</v>
      </c>
      <c r="D193" s="360"/>
      <c r="E193" s="359">
        <f t="shared" si="17"/>
        <v>0</v>
      </c>
      <c r="F193" s="359" t="str">
        <f t="shared" si="19"/>
        <v/>
      </c>
      <c r="G193" s="359" t="str">
        <f t="shared" si="20"/>
        <v/>
      </c>
      <c r="H193" s="359" t="str">
        <f t="shared" si="18"/>
        <v>x</v>
      </c>
    </row>
    <row r="194" spans="1:8" x14ac:dyDescent="0.25">
      <c r="A194" s="359">
        <f t="shared" si="14"/>
        <v>4</v>
      </c>
      <c r="B194" s="359" t="str">
        <f t="shared" si="15"/>
        <v>o</v>
      </c>
      <c r="C194" s="359">
        <f t="shared" si="16"/>
        <v>4</v>
      </c>
      <c r="D194" s="360"/>
      <c r="E194" s="359">
        <f t="shared" si="17"/>
        <v>0</v>
      </c>
      <c r="F194" s="359" t="str">
        <f t="shared" si="19"/>
        <v/>
      </c>
      <c r="G194" s="359" t="str">
        <f t="shared" si="20"/>
        <v/>
      </c>
      <c r="H194" s="359" t="str">
        <f t="shared" si="18"/>
        <v>x</v>
      </c>
    </row>
    <row r="195" spans="1:8" x14ac:dyDescent="0.25">
      <c r="A195" s="359">
        <f t="shared" si="14"/>
        <v>1</v>
      </c>
      <c r="B195" s="359" t="str">
        <f t="shared" si="15"/>
        <v>x</v>
      </c>
      <c r="C195" s="359">
        <f t="shared" si="16"/>
        <v>5</v>
      </c>
      <c r="D195" s="360"/>
      <c r="E195" s="359">
        <f t="shared" si="17"/>
        <v>0</v>
      </c>
      <c r="F195" s="359" t="str">
        <f t="shared" si="19"/>
        <v/>
      </c>
      <c r="G195" s="359" t="str">
        <f t="shared" si="20"/>
        <v/>
      </c>
      <c r="H195" s="359" t="str">
        <f t="shared" si="18"/>
        <v>x</v>
      </c>
    </row>
    <row r="196" spans="1:8" x14ac:dyDescent="0.25">
      <c r="A196" s="359">
        <f t="shared" si="14"/>
        <v>2</v>
      </c>
      <c r="B196" s="359" t="str">
        <f t="shared" si="15"/>
        <v>x</v>
      </c>
      <c r="C196" s="359">
        <f t="shared" si="16"/>
        <v>1</v>
      </c>
      <c r="D196" s="360"/>
      <c r="E196" s="359">
        <f t="shared" si="17"/>
        <v>0</v>
      </c>
      <c r="F196" s="359" t="str">
        <f t="shared" si="19"/>
        <v>O</v>
      </c>
      <c r="G196" s="359" t="str">
        <f t="shared" si="20"/>
        <v>-</v>
      </c>
      <c r="H196" s="359" t="str">
        <f t="shared" si="18"/>
        <v>x</v>
      </c>
    </row>
    <row r="197" spans="1:8" x14ac:dyDescent="0.25">
      <c r="A197" s="359">
        <f t="shared" si="14"/>
        <v>3</v>
      </c>
      <c r="B197" s="359" t="str">
        <f t="shared" si="15"/>
        <v>x</v>
      </c>
      <c r="C197" s="359">
        <f t="shared" si="16"/>
        <v>2</v>
      </c>
      <c r="D197" s="360"/>
      <c r="E197" s="359">
        <f t="shared" si="17"/>
        <v>0</v>
      </c>
      <c r="F197" s="359" t="str">
        <f t="shared" si="19"/>
        <v/>
      </c>
      <c r="G197" s="359" t="str">
        <f t="shared" si="20"/>
        <v/>
      </c>
      <c r="H197" s="359" t="str">
        <f t="shared" si="18"/>
        <v>x</v>
      </c>
    </row>
    <row r="198" spans="1:8" x14ac:dyDescent="0.25">
      <c r="A198" s="359">
        <f t="shared" si="14"/>
        <v>4</v>
      </c>
      <c r="B198" s="359" t="str">
        <f t="shared" si="15"/>
        <v>o</v>
      </c>
      <c r="C198" s="359">
        <f t="shared" si="16"/>
        <v>3</v>
      </c>
      <c r="D198" s="360"/>
      <c r="E198" s="359">
        <f t="shared" si="17"/>
        <v>0</v>
      </c>
      <c r="F198" s="359" t="str">
        <f t="shared" si="19"/>
        <v/>
      </c>
      <c r="G198" s="359" t="str">
        <f t="shared" si="20"/>
        <v/>
      </c>
      <c r="H198" s="359" t="str">
        <f t="shared" si="18"/>
        <v>x</v>
      </c>
    </row>
    <row r="199" spans="1:8" x14ac:dyDescent="0.25">
      <c r="A199" s="359">
        <f t="shared" si="14"/>
        <v>1</v>
      </c>
      <c r="B199" s="359" t="str">
        <f t="shared" si="15"/>
        <v>x</v>
      </c>
      <c r="C199" s="359">
        <f t="shared" si="16"/>
        <v>4</v>
      </c>
      <c r="D199" s="360"/>
      <c r="E199" s="359">
        <f t="shared" si="17"/>
        <v>0</v>
      </c>
      <c r="F199" s="359" t="str">
        <f t="shared" si="19"/>
        <v/>
      </c>
      <c r="G199" s="359" t="str">
        <f t="shared" si="20"/>
        <v/>
      </c>
      <c r="H199" s="359" t="str">
        <f t="shared" si="18"/>
        <v>x</v>
      </c>
    </row>
    <row r="200" spans="1:8" x14ac:dyDescent="0.25">
      <c r="A200" s="359">
        <f t="shared" si="14"/>
        <v>2</v>
      </c>
      <c r="B200" s="359" t="str">
        <f t="shared" si="15"/>
        <v>x</v>
      </c>
      <c r="C200" s="359">
        <f t="shared" si="16"/>
        <v>5</v>
      </c>
      <c r="D200" s="360"/>
      <c r="E200" s="359">
        <f t="shared" si="17"/>
        <v>0</v>
      </c>
      <c r="F200" s="359" t="str">
        <f t="shared" si="19"/>
        <v/>
      </c>
      <c r="G200" s="359" t="str">
        <f t="shared" si="20"/>
        <v/>
      </c>
      <c r="H200" s="359" t="str">
        <f t="shared" si="18"/>
        <v>x</v>
      </c>
    </row>
    <row r="201" spans="1:8" x14ac:dyDescent="0.25">
      <c r="A201" s="359">
        <f t="shared" si="14"/>
        <v>3</v>
      </c>
      <c r="B201" s="359" t="str">
        <f t="shared" si="15"/>
        <v>x</v>
      </c>
      <c r="C201" s="359">
        <f t="shared" si="16"/>
        <v>1</v>
      </c>
      <c r="D201" s="360"/>
      <c r="E201" s="359">
        <f t="shared" si="17"/>
        <v>0</v>
      </c>
      <c r="F201" s="359" t="str">
        <f t="shared" si="19"/>
        <v>O</v>
      </c>
      <c r="G201" s="359" t="str">
        <f t="shared" si="20"/>
        <v>X</v>
      </c>
      <c r="H201" s="359" t="str">
        <f t="shared" si="18"/>
        <v>x</v>
      </c>
    </row>
    <row r="202" spans="1:8" x14ac:dyDescent="0.25">
      <c r="A202" s="359">
        <f t="shared" si="14"/>
        <v>4</v>
      </c>
      <c r="B202" s="359" t="str">
        <f t="shared" si="15"/>
        <v>o</v>
      </c>
      <c r="C202" s="359">
        <f t="shared" si="16"/>
        <v>2</v>
      </c>
      <c r="D202" s="360"/>
      <c r="E202" s="359">
        <f t="shared" si="17"/>
        <v>0</v>
      </c>
      <c r="F202" s="359" t="str">
        <f t="shared" si="19"/>
        <v/>
      </c>
      <c r="G202" s="359" t="str">
        <f t="shared" si="20"/>
        <v/>
      </c>
      <c r="H202" s="359" t="str">
        <f t="shared" si="18"/>
        <v>x</v>
      </c>
    </row>
    <row r="203" spans="1:8" x14ac:dyDescent="0.25">
      <c r="A203" s="359">
        <f t="shared" ref="A203:A266" si="21">IF(A202=0,1,IF(A202&lt;($C$2+$C$1),A202+1,1))</f>
        <v>1</v>
      </c>
      <c r="B203" s="359" t="str">
        <f t="shared" ref="B203:B266" si="22">IF(A203&lt;=$C$1,$B$1,$B$2)</f>
        <v>x</v>
      </c>
      <c r="C203" s="359">
        <f t="shared" ref="C203:C266" si="23">IF(D203="o",1,IF(C202&lt;($G$1/$G$2),C202+1,1))</f>
        <v>3</v>
      </c>
      <c r="D203" s="360"/>
      <c r="E203" s="359">
        <f t="shared" si="17"/>
        <v>0</v>
      </c>
      <c r="F203" s="359" t="str">
        <f t="shared" si="19"/>
        <v/>
      </c>
      <c r="G203" s="359" t="str">
        <f t="shared" si="20"/>
        <v/>
      </c>
      <c r="H203" s="359" t="str">
        <f t="shared" si="18"/>
        <v>x</v>
      </c>
    </row>
    <row r="204" spans="1:8" x14ac:dyDescent="0.25">
      <c r="A204" s="359">
        <f t="shared" si="21"/>
        <v>2</v>
      </c>
      <c r="B204" s="359" t="str">
        <f t="shared" si="22"/>
        <v>x</v>
      </c>
      <c r="C204" s="359">
        <f t="shared" si="23"/>
        <v>4</v>
      </c>
      <c r="D204" s="360"/>
      <c r="E204" s="359">
        <f t="shared" ref="E204:E267" si="24">IF(D204="o","o",E203)</f>
        <v>0</v>
      </c>
      <c r="F204" s="359" t="str">
        <f t="shared" si="19"/>
        <v/>
      </c>
      <c r="G204" s="359" t="str">
        <f t="shared" si="20"/>
        <v/>
      </c>
      <c r="H204" s="359" t="str">
        <f t="shared" ref="H204:H267" si="25">IF(H203=$B$6,"x",IF(D204="o",1,IF(G204="",H203,IF(H203="x","x",H203+1))))</f>
        <v>x</v>
      </c>
    </row>
    <row r="205" spans="1:8" x14ac:dyDescent="0.25">
      <c r="A205" s="359">
        <f t="shared" si="21"/>
        <v>3</v>
      </c>
      <c r="B205" s="359" t="str">
        <f t="shared" si="22"/>
        <v>x</v>
      </c>
      <c r="C205" s="359">
        <f t="shared" si="23"/>
        <v>5</v>
      </c>
      <c r="D205" s="360"/>
      <c r="E205" s="359">
        <f t="shared" si="24"/>
        <v>0</v>
      </c>
      <c r="F205" s="359" t="str">
        <f t="shared" ref="F205:F268" si="26">IF(C205=1,"O","")</f>
        <v/>
      </c>
      <c r="G205" s="359" t="str">
        <f t="shared" ref="G205:G268" si="27">IF(F205="O",IF(AND(B203="x",B204="x",B205="x"),"X","-"),"")</f>
        <v/>
      </c>
      <c r="H205" s="359" t="str">
        <f t="shared" si="25"/>
        <v>x</v>
      </c>
    </row>
    <row r="206" spans="1:8" x14ac:dyDescent="0.25">
      <c r="A206" s="359">
        <f t="shared" si="21"/>
        <v>4</v>
      </c>
      <c r="B206" s="359" t="str">
        <f t="shared" si="22"/>
        <v>o</v>
      </c>
      <c r="C206" s="359">
        <f t="shared" si="23"/>
        <v>1</v>
      </c>
      <c r="D206" s="360"/>
      <c r="E206" s="359">
        <f t="shared" si="24"/>
        <v>0</v>
      </c>
      <c r="F206" s="359" t="str">
        <f t="shared" si="26"/>
        <v>O</v>
      </c>
      <c r="G206" s="359" t="str">
        <f t="shared" si="27"/>
        <v>-</v>
      </c>
      <c r="H206" s="359" t="str">
        <f t="shared" si="25"/>
        <v>x</v>
      </c>
    </row>
    <row r="207" spans="1:8" x14ac:dyDescent="0.25">
      <c r="A207" s="359">
        <f t="shared" si="21"/>
        <v>1</v>
      </c>
      <c r="B207" s="359" t="str">
        <f t="shared" si="22"/>
        <v>x</v>
      </c>
      <c r="C207" s="359">
        <f t="shared" si="23"/>
        <v>2</v>
      </c>
      <c r="D207" s="360"/>
      <c r="E207" s="359">
        <f t="shared" si="24"/>
        <v>0</v>
      </c>
      <c r="F207" s="359" t="str">
        <f t="shared" si="26"/>
        <v/>
      </c>
      <c r="G207" s="359" t="str">
        <f t="shared" si="27"/>
        <v/>
      </c>
      <c r="H207" s="359" t="str">
        <f t="shared" si="25"/>
        <v>x</v>
      </c>
    </row>
    <row r="208" spans="1:8" x14ac:dyDescent="0.25">
      <c r="A208" s="359">
        <f t="shared" si="21"/>
        <v>2</v>
      </c>
      <c r="B208" s="359" t="str">
        <f t="shared" si="22"/>
        <v>x</v>
      </c>
      <c r="C208" s="359">
        <f t="shared" si="23"/>
        <v>3</v>
      </c>
      <c r="D208" s="360"/>
      <c r="E208" s="359">
        <f t="shared" si="24"/>
        <v>0</v>
      </c>
      <c r="F208" s="359" t="str">
        <f t="shared" si="26"/>
        <v/>
      </c>
      <c r="G208" s="359" t="str">
        <f t="shared" si="27"/>
        <v/>
      </c>
      <c r="H208" s="359" t="str">
        <f t="shared" si="25"/>
        <v>x</v>
      </c>
    </row>
    <row r="209" spans="1:8" x14ac:dyDescent="0.25">
      <c r="A209" s="359">
        <f t="shared" si="21"/>
        <v>3</v>
      </c>
      <c r="B209" s="359" t="str">
        <f t="shared" si="22"/>
        <v>x</v>
      </c>
      <c r="C209" s="359">
        <f t="shared" si="23"/>
        <v>4</v>
      </c>
      <c r="D209" s="360"/>
      <c r="E209" s="359">
        <f t="shared" si="24"/>
        <v>0</v>
      </c>
      <c r="F209" s="359" t="str">
        <f t="shared" si="26"/>
        <v/>
      </c>
      <c r="G209" s="359" t="str">
        <f t="shared" si="27"/>
        <v/>
      </c>
      <c r="H209" s="359" t="str">
        <f t="shared" si="25"/>
        <v>x</v>
      </c>
    </row>
    <row r="210" spans="1:8" x14ac:dyDescent="0.25">
      <c r="A210" s="359">
        <f t="shared" si="21"/>
        <v>4</v>
      </c>
      <c r="B210" s="359" t="str">
        <f t="shared" si="22"/>
        <v>o</v>
      </c>
      <c r="C210" s="359">
        <f t="shared" si="23"/>
        <v>5</v>
      </c>
      <c r="D210" s="360"/>
      <c r="E210" s="359">
        <f t="shared" si="24"/>
        <v>0</v>
      </c>
      <c r="F210" s="359" t="str">
        <f t="shared" si="26"/>
        <v/>
      </c>
      <c r="G210" s="359" t="str">
        <f t="shared" si="27"/>
        <v/>
      </c>
      <c r="H210" s="359" t="str">
        <f t="shared" si="25"/>
        <v>x</v>
      </c>
    </row>
    <row r="211" spans="1:8" x14ac:dyDescent="0.25">
      <c r="A211" s="359">
        <f t="shared" si="21"/>
        <v>1</v>
      </c>
      <c r="B211" s="359" t="str">
        <f t="shared" si="22"/>
        <v>x</v>
      </c>
      <c r="C211" s="359">
        <f t="shared" si="23"/>
        <v>1</v>
      </c>
      <c r="D211" s="360"/>
      <c r="E211" s="359">
        <f t="shared" si="24"/>
        <v>0</v>
      </c>
      <c r="F211" s="359" t="str">
        <f t="shared" si="26"/>
        <v>O</v>
      </c>
      <c r="G211" s="359" t="str">
        <f t="shared" si="27"/>
        <v>-</v>
      </c>
      <c r="H211" s="359" t="str">
        <f t="shared" si="25"/>
        <v>x</v>
      </c>
    </row>
    <row r="212" spans="1:8" x14ac:dyDescent="0.25">
      <c r="A212" s="359">
        <f t="shared" si="21"/>
        <v>2</v>
      </c>
      <c r="B212" s="359" t="str">
        <f t="shared" si="22"/>
        <v>x</v>
      </c>
      <c r="C212" s="359">
        <f t="shared" si="23"/>
        <v>2</v>
      </c>
      <c r="D212" s="360"/>
      <c r="E212" s="359">
        <f t="shared" si="24"/>
        <v>0</v>
      </c>
      <c r="F212" s="359" t="str">
        <f t="shared" si="26"/>
        <v/>
      </c>
      <c r="G212" s="359" t="str">
        <f t="shared" si="27"/>
        <v/>
      </c>
      <c r="H212" s="359" t="str">
        <f t="shared" si="25"/>
        <v>x</v>
      </c>
    </row>
    <row r="213" spans="1:8" x14ac:dyDescent="0.25">
      <c r="A213" s="359">
        <f t="shared" si="21"/>
        <v>3</v>
      </c>
      <c r="B213" s="359" t="str">
        <f t="shared" si="22"/>
        <v>x</v>
      </c>
      <c r="C213" s="359">
        <f t="shared" si="23"/>
        <v>3</v>
      </c>
      <c r="D213" s="360"/>
      <c r="E213" s="359">
        <f t="shared" si="24"/>
        <v>0</v>
      </c>
      <c r="F213" s="359" t="str">
        <f t="shared" si="26"/>
        <v/>
      </c>
      <c r="G213" s="359" t="str">
        <f t="shared" si="27"/>
        <v/>
      </c>
      <c r="H213" s="359" t="str">
        <f t="shared" si="25"/>
        <v>x</v>
      </c>
    </row>
    <row r="214" spans="1:8" x14ac:dyDescent="0.25">
      <c r="A214" s="359">
        <f t="shared" si="21"/>
        <v>4</v>
      </c>
      <c r="B214" s="359" t="str">
        <f t="shared" si="22"/>
        <v>o</v>
      </c>
      <c r="C214" s="359">
        <f t="shared" si="23"/>
        <v>4</v>
      </c>
      <c r="D214" s="360"/>
      <c r="E214" s="359">
        <f t="shared" si="24"/>
        <v>0</v>
      </c>
      <c r="F214" s="359" t="str">
        <f t="shared" si="26"/>
        <v/>
      </c>
      <c r="G214" s="359" t="str">
        <f t="shared" si="27"/>
        <v/>
      </c>
      <c r="H214" s="359" t="str">
        <f t="shared" si="25"/>
        <v>x</v>
      </c>
    </row>
    <row r="215" spans="1:8" x14ac:dyDescent="0.25">
      <c r="A215" s="359">
        <f t="shared" si="21"/>
        <v>1</v>
      </c>
      <c r="B215" s="359" t="str">
        <f t="shared" si="22"/>
        <v>x</v>
      </c>
      <c r="C215" s="359">
        <f t="shared" si="23"/>
        <v>5</v>
      </c>
      <c r="D215" s="360"/>
      <c r="E215" s="359">
        <f t="shared" si="24"/>
        <v>0</v>
      </c>
      <c r="F215" s="359" t="str">
        <f t="shared" si="26"/>
        <v/>
      </c>
      <c r="G215" s="359" t="str">
        <f t="shared" si="27"/>
        <v/>
      </c>
      <c r="H215" s="359" t="str">
        <f t="shared" si="25"/>
        <v>x</v>
      </c>
    </row>
    <row r="216" spans="1:8" x14ac:dyDescent="0.25">
      <c r="A216" s="359">
        <f t="shared" si="21"/>
        <v>2</v>
      </c>
      <c r="B216" s="359" t="str">
        <f t="shared" si="22"/>
        <v>x</v>
      </c>
      <c r="C216" s="359">
        <f t="shared" si="23"/>
        <v>1</v>
      </c>
      <c r="D216" s="360"/>
      <c r="E216" s="359">
        <f t="shared" si="24"/>
        <v>0</v>
      </c>
      <c r="F216" s="359" t="str">
        <f t="shared" si="26"/>
        <v>O</v>
      </c>
      <c r="G216" s="359" t="str">
        <f t="shared" si="27"/>
        <v>-</v>
      </c>
      <c r="H216" s="359" t="str">
        <f t="shared" si="25"/>
        <v>x</v>
      </c>
    </row>
    <row r="217" spans="1:8" x14ac:dyDescent="0.25">
      <c r="A217" s="359">
        <f t="shared" si="21"/>
        <v>3</v>
      </c>
      <c r="B217" s="359" t="str">
        <f t="shared" si="22"/>
        <v>x</v>
      </c>
      <c r="C217" s="359">
        <f t="shared" si="23"/>
        <v>2</v>
      </c>
      <c r="D217" s="360"/>
      <c r="E217" s="359">
        <f t="shared" si="24"/>
        <v>0</v>
      </c>
      <c r="F217" s="359" t="str">
        <f t="shared" si="26"/>
        <v/>
      </c>
      <c r="G217" s="359" t="str">
        <f t="shared" si="27"/>
        <v/>
      </c>
      <c r="H217" s="359" t="str">
        <f t="shared" si="25"/>
        <v>x</v>
      </c>
    </row>
    <row r="218" spans="1:8" x14ac:dyDescent="0.25">
      <c r="A218" s="359">
        <f t="shared" si="21"/>
        <v>4</v>
      </c>
      <c r="B218" s="359" t="str">
        <f t="shared" si="22"/>
        <v>o</v>
      </c>
      <c r="C218" s="359">
        <f t="shared" si="23"/>
        <v>3</v>
      </c>
      <c r="D218" s="360"/>
      <c r="E218" s="359">
        <f t="shared" si="24"/>
        <v>0</v>
      </c>
      <c r="F218" s="359" t="str">
        <f t="shared" si="26"/>
        <v/>
      </c>
      <c r="G218" s="359" t="str">
        <f t="shared" si="27"/>
        <v/>
      </c>
      <c r="H218" s="359" t="str">
        <f t="shared" si="25"/>
        <v>x</v>
      </c>
    </row>
    <row r="219" spans="1:8" x14ac:dyDescent="0.25">
      <c r="A219" s="359">
        <f t="shared" si="21"/>
        <v>1</v>
      </c>
      <c r="B219" s="359" t="str">
        <f t="shared" si="22"/>
        <v>x</v>
      </c>
      <c r="C219" s="359">
        <f t="shared" si="23"/>
        <v>4</v>
      </c>
      <c r="D219" s="360"/>
      <c r="E219" s="359">
        <f t="shared" si="24"/>
        <v>0</v>
      </c>
      <c r="F219" s="359" t="str">
        <f t="shared" si="26"/>
        <v/>
      </c>
      <c r="G219" s="359" t="str">
        <f t="shared" si="27"/>
        <v/>
      </c>
      <c r="H219" s="359" t="str">
        <f t="shared" si="25"/>
        <v>x</v>
      </c>
    </row>
    <row r="220" spans="1:8" x14ac:dyDescent="0.25">
      <c r="A220" s="359">
        <f t="shared" si="21"/>
        <v>2</v>
      </c>
      <c r="B220" s="359" t="str">
        <f t="shared" si="22"/>
        <v>x</v>
      </c>
      <c r="C220" s="359">
        <f t="shared" si="23"/>
        <v>5</v>
      </c>
      <c r="D220" s="360"/>
      <c r="E220" s="359">
        <f t="shared" si="24"/>
        <v>0</v>
      </c>
      <c r="F220" s="359" t="str">
        <f t="shared" si="26"/>
        <v/>
      </c>
      <c r="G220" s="359" t="str">
        <f t="shared" si="27"/>
        <v/>
      </c>
      <c r="H220" s="359" t="str">
        <f t="shared" si="25"/>
        <v>x</v>
      </c>
    </row>
    <row r="221" spans="1:8" x14ac:dyDescent="0.25">
      <c r="A221" s="359">
        <f t="shared" si="21"/>
        <v>3</v>
      </c>
      <c r="B221" s="359" t="str">
        <f t="shared" si="22"/>
        <v>x</v>
      </c>
      <c r="C221" s="359">
        <f t="shared" si="23"/>
        <v>1</v>
      </c>
      <c r="D221" s="360"/>
      <c r="E221" s="359">
        <f t="shared" si="24"/>
        <v>0</v>
      </c>
      <c r="F221" s="359" t="str">
        <f t="shared" si="26"/>
        <v>O</v>
      </c>
      <c r="G221" s="359" t="str">
        <f t="shared" si="27"/>
        <v>X</v>
      </c>
      <c r="H221" s="359" t="str">
        <f t="shared" si="25"/>
        <v>x</v>
      </c>
    </row>
    <row r="222" spans="1:8" x14ac:dyDescent="0.25">
      <c r="A222" s="359">
        <f t="shared" si="21"/>
        <v>4</v>
      </c>
      <c r="B222" s="359" t="str">
        <f t="shared" si="22"/>
        <v>o</v>
      </c>
      <c r="C222" s="359">
        <f t="shared" si="23"/>
        <v>2</v>
      </c>
      <c r="D222" s="360"/>
      <c r="E222" s="359">
        <f t="shared" si="24"/>
        <v>0</v>
      </c>
      <c r="F222" s="359" t="str">
        <f t="shared" si="26"/>
        <v/>
      </c>
      <c r="G222" s="359" t="str">
        <f t="shared" si="27"/>
        <v/>
      </c>
      <c r="H222" s="359" t="str">
        <f t="shared" si="25"/>
        <v>x</v>
      </c>
    </row>
    <row r="223" spans="1:8" x14ac:dyDescent="0.25">
      <c r="A223" s="359">
        <f t="shared" si="21"/>
        <v>1</v>
      </c>
      <c r="B223" s="359" t="str">
        <f t="shared" si="22"/>
        <v>x</v>
      </c>
      <c r="C223" s="359">
        <f t="shared" si="23"/>
        <v>3</v>
      </c>
      <c r="D223" s="360"/>
      <c r="E223" s="359">
        <f t="shared" si="24"/>
        <v>0</v>
      </c>
      <c r="F223" s="359" t="str">
        <f t="shared" si="26"/>
        <v/>
      </c>
      <c r="G223" s="359" t="str">
        <f t="shared" si="27"/>
        <v/>
      </c>
      <c r="H223" s="359" t="str">
        <f t="shared" si="25"/>
        <v>x</v>
      </c>
    </row>
    <row r="224" spans="1:8" x14ac:dyDescent="0.25">
      <c r="A224" s="359">
        <f t="shared" si="21"/>
        <v>2</v>
      </c>
      <c r="B224" s="359" t="str">
        <f t="shared" si="22"/>
        <v>x</v>
      </c>
      <c r="C224" s="359">
        <f t="shared" si="23"/>
        <v>4</v>
      </c>
      <c r="D224" s="360"/>
      <c r="E224" s="359">
        <f t="shared" si="24"/>
        <v>0</v>
      </c>
      <c r="F224" s="359" t="str">
        <f t="shared" si="26"/>
        <v/>
      </c>
      <c r="G224" s="359" t="str">
        <f t="shared" si="27"/>
        <v/>
      </c>
      <c r="H224" s="359" t="str">
        <f t="shared" si="25"/>
        <v>x</v>
      </c>
    </row>
    <row r="225" spans="1:8" x14ac:dyDescent="0.25">
      <c r="A225" s="359">
        <f t="shared" si="21"/>
        <v>3</v>
      </c>
      <c r="B225" s="359" t="str">
        <f t="shared" si="22"/>
        <v>x</v>
      </c>
      <c r="C225" s="359">
        <f t="shared" si="23"/>
        <v>5</v>
      </c>
      <c r="D225" s="360"/>
      <c r="E225" s="359">
        <f t="shared" si="24"/>
        <v>0</v>
      </c>
      <c r="F225" s="359" t="str">
        <f t="shared" si="26"/>
        <v/>
      </c>
      <c r="G225" s="359" t="str">
        <f t="shared" si="27"/>
        <v/>
      </c>
      <c r="H225" s="359" t="str">
        <f t="shared" si="25"/>
        <v>x</v>
      </c>
    </row>
    <row r="226" spans="1:8" x14ac:dyDescent="0.25">
      <c r="A226" s="359">
        <f t="shared" si="21"/>
        <v>4</v>
      </c>
      <c r="B226" s="359" t="str">
        <f t="shared" si="22"/>
        <v>o</v>
      </c>
      <c r="C226" s="359">
        <f t="shared" si="23"/>
        <v>1</v>
      </c>
      <c r="D226" s="360"/>
      <c r="E226" s="359">
        <f t="shared" si="24"/>
        <v>0</v>
      </c>
      <c r="F226" s="359" t="str">
        <f t="shared" si="26"/>
        <v>O</v>
      </c>
      <c r="G226" s="359" t="str">
        <f t="shared" si="27"/>
        <v>-</v>
      </c>
      <c r="H226" s="359" t="str">
        <f t="shared" si="25"/>
        <v>x</v>
      </c>
    </row>
    <row r="227" spans="1:8" x14ac:dyDescent="0.25">
      <c r="A227" s="359">
        <f t="shared" si="21"/>
        <v>1</v>
      </c>
      <c r="B227" s="359" t="str">
        <f t="shared" si="22"/>
        <v>x</v>
      </c>
      <c r="C227" s="359">
        <f t="shared" si="23"/>
        <v>2</v>
      </c>
      <c r="D227" s="360"/>
      <c r="E227" s="359">
        <f t="shared" si="24"/>
        <v>0</v>
      </c>
      <c r="F227" s="359" t="str">
        <f t="shared" si="26"/>
        <v/>
      </c>
      <c r="G227" s="359" t="str">
        <f t="shared" si="27"/>
        <v/>
      </c>
      <c r="H227" s="359" t="str">
        <f t="shared" si="25"/>
        <v>x</v>
      </c>
    </row>
    <row r="228" spans="1:8" x14ac:dyDescent="0.25">
      <c r="A228" s="359">
        <f t="shared" si="21"/>
        <v>2</v>
      </c>
      <c r="B228" s="359" t="str">
        <f t="shared" si="22"/>
        <v>x</v>
      </c>
      <c r="C228" s="359">
        <f t="shared" si="23"/>
        <v>3</v>
      </c>
      <c r="D228" s="360"/>
      <c r="E228" s="359">
        <f t="shared" si="24"/>
        <v>0</v>
      </c>
      <c r="F228" s="359" t="str">
        <f t="shared" si="26"/>
        <v/>
      </c>
      <c r="G228" s="359" t="str">
        <f t="shared" si="27"/>
        <v/>
      </c>
      <c r="H228" s="359" t="str">
        <f t="shared" si="25"/>
        <v>x</v>
      </c>
    </row>
    <row r="229" spans="1:8" x14ac:dyDescent="0.25">
      <c r="A229" s="359">
        <f t="shared" si="21"/>
        <v>3</v>
      </c>
      <c r="B229" s="359" t="str">
        <f t="shared" si="22"/>
        <v>x</v>
      </c>
      <c r="C229" s="359">
        <f t="shared" si="23"/>
        <v>4</v>
      </c>
      <c r="D229" s="360"/>
      <c r="E229" s="359">
        <f t="shared" si="24"/>
        <v>0</v>
      </c>
      <c r="F229" s="359" t="str">
        <f t="shared" si="26"/>
        <v/>
      </c>
      <c r="G229" s="359" t="str">
        <f t="shared" si="27"/>
        <v/>
      </c>
      <c r="H229" s="359" t="str">
        <f t="shared" si="25"/>
        <v>x</v>
      </c>
    </row>
    <row r="230" spans="1:8" x14ac:dyDescent="0.25">
      <c r="A230" s="359">
        <f t="shared" si="21"/>
        <v>4</v>
      </c>
      <c r="B230" s="359" t="str">
        <f t="shared" si="22"/>
        <v>o</v>
      </c>
      <c r="C230" s="359">
        <f t="shared" si="23"/>
        <v>5</v>
      </c>
      <c r="D230" s="360"/>
      <c r="E230" s="359">
        <f t="shared" si="24"/>
        <v>0</v>
      </c>
      <c r="F230" s="359" t="str">
        <f t="shared" si="26"/>
        <v/>
      </c>
      <c r="G230" s="359" t="str">
        <f t="shared" si="27"/>
        <v/>
      </c>
      <c r="H230" s="359" t="str">
        <f t="shared" si="25"/>
        <v>x</v>
      </c>
    </row>
    <row r="231" spans="1:8" x14ac:dyDescent="0.25">
      <c r="A231" s="359">
        <f t="shared" si="21"/>
        <v>1</v>
      </c>
      <c r="B231" s="359" t="str">
        <f t="shared" si="22"/>
        <v>x</v>
      </c>
      <c r="C231" s="359">
        <f t="shared" si="23"/>
        <v>1</v>
      </c>
      <c r="D231" s="360"/>
      <c r="E231" s="359">
        <f t="shared" si="24"/>
        <v>0</v>
      </c>
      <c r="F231" s="359" t="str">
        <f t="shared" si="26"/>
        <v>O</v>
      </c>
      <c r="G231" s="359" t="str">
        <f t="shared" si="27"/>
        <v>-</v>
      </c>
      <c r="H231" s="359" t="str">
        <f t="shared" si="25"/>
        <v>x</v>
      </c>
    </row>
    <row r="232" spans="1:8" x14ac:dyDescent="0.25">
      <c r="A232" s="359">
        <f t="shared" si="21"/>
        <v>2</v>
      </c>
      <c r="B232" s="359" t="str">
        <f t="shared" si="22"/>
        <v>x</v>
      </c>
      <c r="C232" s="359">
        <f t="shared" si="23"/>
        <v>2</v>
      </c>
      <c r="D232" s="360"/>
      <c r="E232" s="359">
        <f t="shared" si="24"/>
        <v>0</v>
      </c>
      <c r="F232" s="359" t="str">
        <f t="shared" si="26"/>
        <v/>
      </c>
      <c r="G232" s="359" t="str">
        <f t="shared" si="27"/>
        <v/>
      </c>
      <c r="H232" s="359" t="str">
        <f t="shared" si="25"/>
        <v>x</v>
      </c>
    </row>
    <row r="233" spans="1:8" x14ac:dyDescent="0.25">
      <c r="A233" s="359">
        <f t="shared" si="21"/>
        <v>3</v>
      </c>
      <c r="B233" s="359" t="str">
        <f t="shared" si="22"/>
        <v>x</v>
      </c>
      <c r="C233" s="359">
        <f t="shared" si="23"/>
        <v>3</v>
      </c>
      <c r="D233" s="360"/>
      <c r="E233" s="359">
        <f t="shared" si="24"/>
        <v>0</v>
      </c>
      <c r="F233" s="359" t="str">
        <f t="shared" si="26"/>
        <v/>
      </c>
      <c r="G233" s="359" t="str">
        <f t="shared" si="27"/>
        <v/>
      </c>
      <c r="H233" s="359" t="str">
        <f t="shared" si="25"/>
        <v>x</v>
      </c>
    </row>
    <row r="234" spans="1:8" x14ac:dyDescent="0.25">
      <c r="A234" s="359">
        <f t="shared" si="21"/>
        <v>4</v>
      </c>
      <c r="B234" s="359" t="str">
        <f t="shared" si="22"/>
        <v>o</v>
      </c>
      <c r="C234" s="359">
        <f t="shared" si="23"/>
        <v>4</v>
      </c>
      <c r="D234" s="360"/>
      <c r="E234" s="359">
        <f t="shared" si="24"/>
        <v>0</v>
      </c>
      <c r="F234" s="359" t="str">
        <f t="shared" si="26"/>
        <v/>
      </c>
      <c r="G234" s="359" t="str">
        <f t="shared" si="27"/>
        <v/>
      </c>
      <c r="H234" s="359" t="str">
        <f t="shared" si="25"/>
        <v>x</v>
      </c>
    </row>
    <row r="235" spans="1:8" x14ac:dyDescent="0.25">
      <c r="A235" s="359">
        <f t="shared" si="21"/>
        <v>1</v>
      </c>
      <c r="B235" s="359" t="str">
        <f t="shared" si="22"/>
        <v>x</v>
      </c>
      <c r="C235" s="359">
        <f t="shared" si="23"/>
        <v>5</v>
      </c>
      <c r="D235" s="360"/>
      <c r="E235" s="359">
        <f t="shared" si="24"/>
        <v>0</v>
      </c>
      <c r="F235" s="359" t="str">
        <f t="shared" si="26"/>
        <v/>
      </c>
      <c r="G235" s="359" t="str">
        <f t="shared" si="27"/>
        <v/>
      </c>
      <c r="H235" s="359" t="str">
        <f t="shared" si="25"/>
        <v>x</v>
      </c>
    </row>
    <row r="236" spans="1:8" x14ac:dyDescent="0.25">
      <c r="A236" s="359">
        <f t="shared" si="21"/>
        <v>2</v>
      </c>
      <c r="B236" s="359" t="str">
        <f t="shared" si="22"/>
        <v>x</v>
      </c>
      <c r="C236" s="359">
        <f t="shared" si="23"/>
        <v>1</v>
      </c>
      <c r="D236" s="360"/>
      <c r="E236" s="359">
        <f t="shared" si="24"/>
        <v>0</v>
      </c>
      <c r="F236" s="359" t="str">
        <f t="shared" si="26"/>
        <v>O</v>
      </c>
      <c r="G236" s="359" t="str">
        <f t="shared" si="27"/>
        <v>-</v>
      </c>
      <c r="H236" s="359" t="str">
        <f t="shared" si="25"/>
        <v>x</v>
      </c>
    </row>
    <row r="237" spans="1:8" x14ac:dyDescent="0.25">
      <c r="A237" s="359">
        <f t="shared" si="21"/>
        <v>3</v>
      </c>
      <c r="B237" s="359" t="str">
        <f t="shared" si="22"/>
        <v>x</v>
      </c>
      <c r="C237" s="359">
        <f t="shared" si="23"/>
        <v>2</v>
      </c>
      <c r="D237" s="360"/>
      <c r="E237" s="359">
        <f t="shared" si="24"/>
        <v>0</v>
      </c>
      <c r="F237" s="359" t="str">
        <f t="shared" si="26"/>
        <v/>
      </c>
      <c r="G237" s="359" t="str">
        <f t="shared" si="27"/>
        <v/>
      </c>
      <c r="H237" s="359" t="str">
        <f t="shared" si="25"/>
        <v>x</v>
      </c>
    </row>
    <row r="238" spans="1:8" x14ac:dyDescent="0.25">
      <c r="A238" s="359">
        <f t="shared" si="21"/>
        <v>4</v>
      </c>
      <c r="B238" s="359" t="str">
        <f t="shared" si="22"/>
        <v>o</v>
      </c>
      <c r="C238" s="359">
        <f t="shared" si="23"/>
        <v>3</v>
      </c>
      <c r="D238" s="360"/>
      <c r="E238" s="359">
        <f t="shared" si="24"/>
        <v>0</v>
      </c>
      <c r="F238" s="359" t="str">
        <f t="shared" si="26"/>
        <v/>
      </c>
      <c r="G238" s="359" t="str">
        <f t="shared" si="27"/>
        <v/>
      </c>
      <c r="H238" s="359" t="str">
        <f t="shared" si="25"/>
        <v>x</v>
      </c>
    </row>
    <row r="239" spans="1:8" x14ac:dyDescent="0.25">
      <c r="A239" s="359">
        <f t="shared" si="21"/>
        <v>1</v>
      </c>
      <c r="B239" s="359" t="str">
        <f t="shared" si="22"/>
        <v>x</v>
      </c>
      <c r="C239" s="359">
        <f t="shared" si="23"/>
        <v>4</v>
      </c>
      <c r="D239" s="360"/>
      <c r="E239" s="359">
        <f t="shared" si="24"/>
        <v>0</v>
      </c>
      <c r="F239" s="359" t="str">
        <f t="shared" si="26"/>
        <v/>
      </c>
      <c r="G239" s="359" t="str">
        <f t="shared" si="27"/>
        <v/>
      </c>
      <c r="H239" s="359" t="str">
        <f t="shared" si="25"/>
        <v>x</v>
      </c>
    </row>
    <row r="240" spans="1:8" x14ac:dyDescent="0.25">
      <c r="A240" s="359">
        <f t="shared" si="21"/>
        <v>2</v>
      </c>
      <c r="B240" s="359" t="str">
        <f t="shared" si="22"/>
        <v>x</v>
      </c>
      <c r="C240" s="359">
        <f t="shared" si="23"/>
        <v>5</v>
      </c>
      <c r="D240" s="360"/>
      <c r="E240" s="359">
        <f t="shared" si="24"/>
        <v>0</v>
      </c>
      <c r="F240" s="359" t="str">
        <f t="shared" si="26"/>
        <v/>
      </c>
      <c r="G240" s="359" t="str">
        <f t="shared" si="27"/>
        <v/>
      </c>
      <c r="H240" s="359" t="str">
        <f t="shared" si="25"/>
        <v>x</v>
      </c>
    </row>
    <row r="241" spans="1:8" x14ac:dyDescent="0.25">
      <c r="A241" s="359">
        <f t="shared" si="21"/>
        <v>3</v>
      </c>
      <c r="B241" s="359" t="str">
        <f t="shared" si="22"/>
        <v>x</v>
      </c>
      <c r="C241" s="359">
        <f t="shared" si="23"/>
        <v>1</v>
      </c>
      <c r="D241" s="360"/>
      <c r="E241" s="359">
        <f t="shared" si="24"/>
        <v>0</v>
      </c>
      <c r="F241" s="359" t="str">
        <f t="shared" si="26"/>
        <v>O</v>
      </c>
      <c r="G241" s="359" t="str">
        <f t="shared" si="27"/>
        <v>X</v>
      </c>
      <c r="H241" s="359" t="str">
        <f t="shared" si="25"/>
        <v>x</v>
      </c>
    </row>
    <row r="242" spans="1:8" x14ac:dyDescent="0.25">
      <c r="A242" s="359">
        <f t="shared" si="21"/>
        <v>4</v>
      </c>
      <c r="B242" s="359" t="str">
        <f t="shared" si="22"/>
        <v>o</v>
      </c>
      <c r="C242" s="359">
        <f t="shared" si="23"/>
        <v>2</v>
      </c>
      <c r="D242" s="360"/>
      <c r="E242" s="359">
        <f t="shared" si="24"/>
        <v>0</v>
      </c>
      <c r="F242" s="359" t="str">
        <f t="shared" si="26"/>
        <v/>
      </c>
      <c r="G242" s="359" t="str">
        <f t="shared" si="27"/>
        <v/>
      </c>
      <c r="H242" s="359" t="str">
        <f t="shared" si="25"/>
        <v>x</v>
      </c>
    </row>
    <row r="243" spans="1:8" x14ac:dyDescent="0.25">
      <c r="A243" s="359">
        <f t="shared" si="21"/>
        <v>1</v>
      </c>
      <c r="B243" s="359" t="str">
        <f t="shared" si="22"/>
        <v>x</v>
      </c>
      <c r="C243" s="359">
        <f t="shared" si="23"/>
        <v>3</v>
      </c>
      <c r="D243" s="360"/>
      <c r="E243" s="359">
        <f t="shared" si="24"/>
        <v>0</v>
      </c>
      <c r="F243" s="359" t="str">
        <f t="shared" si="26"/>
        <v/>
      </c>
      <c r="G243" s="359" t="str">
        <f t="shared" si="27"/>
        <v/>
      </c>
      <c r="H243" s="359" t="str">
        <f t="shared" si="25"/>
        <v>x</v>
      </c>
    </row>
    <row r="244" spans="1:8" x14ac:dyDescent="0.25">
      <c r="A244" s="359">
        <f t="shared" si="21"/>
        <v>2</v>
      </c>
      <c r="B244" s="359" t="str">
        <f t="shared" si="22"/>
        <v>x</v>
      </c>
      <c r="C244" s="359">
        <f t="shared" si="23"/>
        <v>4</v>
      </c>
      <c r="D244" s="360"/>
      <c r="E244" s="359">
        <f t="shared" si="24"/>
        <v>0</v>
      </c>
      <c r="F244" s="359" t="str">
        <f t="shared" si="26"/>
        <v/>
      </c>
      <c r="G244" s="359" t="str">
        <f t="shared" si="27"/>
        <v/>
      </c>
      <c r="H244" s="359" t="str">
        <f t="shared" si="25"/>
        <v>x</v>
      </c>
    </row>
    <row r="245" spans="1:8" x14ac:dyDescent="0.25">
      <c r="A245" s="359">
        <f t="shared" si="21"/>
        <v>3</v>
      </c>
      <c r="B245" s="359" t="str">
        <f t="shared" si="22"/>
        <v>x</v>
      </c>
      <c r="C245" s="359">
        <f t="shared" si="23"/>
        <v>5</v>
      </c>
      <c r="D245" s="360"/>
      <c r="E245" s="359">
        <f t="shared" si="24"/>
        <v>0</v>
      </c>
      <c r="F245" s="359" t="str">
        <f t="shared" si="26"/>
        <v/>
      </c>
      <c r="G245" s="359" t="str">
        <f t="shared" si="27"/>
        <v/>
      </c>
      <c r="H245" s="359" t="str">
        <f t="shared" si="25"/>
        <v>x</v>
      </c>
    </row>
    <row r="246" spans="1:8" x14ac:dyDescent="0.25">
      <c r="A246" s="359">
        <f t="shared" si="21"/>
        <v>4</v>
      </c>
      <c r="B246" s="359" t="str">
        <f t="shared" si="22"/>
        <v>o</v>
      </c>
      <c r="C246" s="359">
        <f t="shared" si="23"/>
        <v>1</v>
      </c>
      <c r="D246" s="360"/>
      <c r="E246" s="359">
        <f t="shared" si="24"/>
        <v>0</v>
      </c>
      <c r="F246" s="359" t="str">
        <f t="shared" si="26"/>
        <v>O</v>
      </c>
      <c r="G246" s="359" t="str">
        <f t="shared" si="27"/>
        <v>-</v>
      </c>
      <c r="H246" s="359" t="str">
        <f t="shared" si="25"/>
        <v>x</v>
      </c>
    </row>
    <row r="247" spans="1:8" x14ac:dyDescent="0.25">
      <c r="A247" s="359">
        <f t="shared" si="21"/>
        <v>1</v>
      </c>
      <c r="B247" s="359" t="str">
        <f t="shared" si="22"/>
        <v>x</v>
      </c>
      <c r="C247" s="359">
        <f t="shared" si="23"/>
        <v>2</v>
      </c>
      <c r="D247" s="360"/>
      <c r="E247" s="359">
        <f t="shared" si="24"/>
        <v>0</v>
      </c>
      <c r="F247" s="359" t="str">
        <f t="shared" si="26"/>
        <v/>
      </c>
      <c r="G247" s="359" t="str">
        <f t="shared" si="27"/>
        <v/>
      </c>
      <c r="H247" s="359" t="str">
        <f t="shared" si="25"/>
        <v>x</v>
      </c>
    </row>
    <row r="248" spans="1:8" x14ac:dyDescent="0.25">
      <c r="A248" s="359">
        <f t="shared" si="21"/>
        <v>2</v>
      </c>
      <c r="B248" s="359" t="str">
        <f t="shared" si="22"/>
        <v>x</v>
      </c>
      <c r="C248" s="359">
        <f t="shared" si="23"/>
        <v>3</v>
      </c>
      <c r="D248" s="360"/>
      <c r="E248" s="359">
        <f t="shared" si="24"/>
        <v>0</v>
      </c>
      <c r="F248" s="359" t="str">
        <f t="shared" si="26"/>
        <v/>
      </c>
      <c r="G248" s="359" t="str">
        <f t="shared" si="27"/>
        <v/>
      </c>
      <c r="H248" s="359" t="str">
        <f t="shared" si="25"/>
        <v>x</v>
      </c>
    </row>
    <row r="249" spans="1:8" x14ac:dyDescent="0.25">
      <c r="A249" s="359">
        <f t="shared" si="21"/>
        <v>3</v>
      </c>
      <c r="B249" s="359" t="str">
        <f t="shared" si="22"/>
        <v>x</v>
      </c>
      <c r="C249" s="359">
        <f t="shared" si="23"/>
        <v>4</v>
      </c>
      <c r="D249" s="360"/>
      <c r="E249" s="359">
        <f t="shared" si="24"/>
        <v>0</v>
      </c>
      <c r="F249" s="359" t="str">
        <f t="shared" si="26"/>
        <v/>
      </c>
      <c r="G249" s="359" t="str">
        <f t="shared" si="27"/>
        <v/>
      </c>
      <c r="H249" s="359" t="str">
        <f t="shared" si="25"/>
        <v>x</v>
      </c>
    </row>
    <row r="250" spans="1:8" x14ac:dyDescent="0.25">
      <c r="A250" s="359">
        <f t="shared" si="21"/>
        <v>4</v>
      </c>
      <c r="B250" s="359" t="str">
        <f t="shared" si="22"/>
        <v>o</v>
      </c>
      <c r="C250" s="359">
        <f t="shared" si="23"/>
        <v>5</v>
      </c>
      <c r="D250" s="360"/>
      <c r="E250" s="359">
        <f t="shared" si="24"/>
        <v>0</v>
      </c>
      <c r="F250" s="359" t="str">
        <f t="shared" si="26"/>
        <v/>
      </c>
      <c r="G250" s="359" t="str">
        <f t="shared" si="27"/>
        <v/>
      </c>
      <c r="H250" s="359" t="str">
        <f t="shared" si="25"/>
        <v>x</v>
      </c>
    </row>
    <row r="251" spans="1:8" x14ac:dyDescent="0.25">
      <c r="A251" s="359">
        <f t="shared" si="21"/>
        <v>1</v>
      </c>
      <c r="B251" s="359" t="str">
        <f t="shared" si="22"/>
        <v>x</v>
      </c>
      <c r="C251" s="359">
        <f t="shared" si="23"/>
        <v>1</v>
      </c>
      <c r="D251" s="360"/>
      <c r="E251" s="359">
        <f t="shared" si="24"/>
        <v>0</v>
      </c>
      <c r="F251" s="359" t="str">
        <f t="shared" si="26"/>
        <v>O</v>
      </c>
      <c r="G251" s="359" t="str">
        <f t="shared" si="27"/>
        <v>-</v>
      </c>
      <c r="H251" s="359" t="str">
        <f t="shared" si="25"/>
        <v>x</v>
      </c>
    </row>
    <row r="252" spans="1:8" x14ac:dyDescent="0.25">
      <c r="A252" s="359">
        <f t="shared" si="21"/>
        <v>2</v>
      </c>
      <c r="B252" s="359" t="str">
        <f t="shared" si="22"/>
        <v>x</v>
      </c>
      <c r="C252" s="359">
        <f t="shared" si="23"/>
        <v>2</v>
      </c>
      <c r="D252" s="360"/>
      <c r="E252" s="359">
        <f t="shared" si="24"/>
        <v>0</v>
      </c>
      <c r="F252" s="359" t="str">
        <f t="shared" si="26"/>
        <v/>
      </c>
      <c r="G252" s="359" t="str">
        <f t="shared" si="27"/>
        <v/>
      </c>
      <c r="H252" s="359" t="str">
        <f t="shared" si="25"/>
        <v>x</v>
      </c>
    </row>
    <row r="253" spans="1:8" x14ac:dyDescent="0.25">
      <c r="A253" s="359">
        <f t="shared" si="21"/>
        <v>3</v>
      </c>
      <c r="B253" s="359" t="str">
        <f t="shared" si="22"/>
        <v>x</v>
      </c>
      <c r="C253" s="359">
        <f t="shared" si="23"/>
        <v>3</v>
      </c>
      <c r="D253" s="360"/>
      <c r="E253" s="359">
        <f t="shared" si="24"/>
        <v>0</v>
      </c>
      <c r="F253" s="359" t="str">
        <f t="shared" si="26"/>
        <v/>
      </c>
      <c r="G253" s="359" t="str">
        <f t="shared" si="27"/>
        <v/>
      </c>
      <c r="H253" s="359" t="str">
        <f t="shared" si="25"/>
        <v>x</v>
      </c>
    </row>
    <row r="254" spans="1:8" x14ac:dyDescent="0.25">
      <c r="A254" s="359">
        <f t="shared" si="21"/>
        <v>4</v>
      </c>
      <c r="B254" s="359" t="str">
        <f t="shared" si="22"/>
        <v>o</v>
      </c>
      <c r="C254" s="359">
        <f t="shared" si="23"/>
        <v>4</v>
      </c>
      <c r="D254" s="360"/>
      <c r="E254" s="359">
        <f t="shared" si="24"/>
        <v>0</v>
      </c>
      <c r="F254" s="359" t="str">
        <f t="shared" si="26"/>
        <v/>
      </c>
      <c r="G254" s="359" t="str">
        <f t="shared" si="27"/>
        <v/>
      </c>
      <c r="H254" s="359" t="str">
        <f t="shared" si="25"/>
        <v>x</v>
      </c>
    </row>
    <row r="255" spans="1:8" x14ac:dyDescent="0.25">
      <c r="A255" s="359">
        <f t="shared" si="21"/>
        <v>1</v>
      </c>
      <c r="B255" s="359" t="str">
        <f t="shared" si="22"/>
        <v>x</v>
      </c>
      <c r="C255" s="359">
        <f t="shared" si="23"/>
        <v>5</v>
      </c>
      <c r="D255" s="360"/>
      <c r="E255" s="359">
        <f t="shared" si="24"/>
        <v>0</v>
      </c>
      <c r="F255" s="359" t="str">
        <f t="shared" si="26"/>
        <v/>
      </c>
      <c r="G255" s="359" t="str">
        <f t="shared" si="27"/>
        <v/>
      </c>
      <c r="H255" s="359" t="str">
        <f t="shared" si="25"/>
        <v>x</v>
      </c>
    </row>
    <row r="256" spans="1:8" x14ac:dyDescent="0.25">
      <c r="A256" s="359">
        <f t="shared" si="21"/>
        <v>2</v>
      </c>
      <c r="B256" s="359" t="str">
        <f t="shared" si="22"/>
        <v>x</v>
      </c>
      <c r="C256" s="359">
        <f t="shared" si="23"/>
        <v>1</v>
      </c>
      <c r="D256" s="360"/>
      <c r="E256" s="359">
        <f t="shared" si="24"/>
        <v>0</v>
      </c>
      <c r="F256" s="359" t="str">
        <f t="shared" si="26"/>
        <v>O</v>
      </c>
      <c r="G256" s="359" t="str">
        <f t="shared" si="27"/>
        <v>-</v>
      </c>
      <c r="H256" s="359" t="str">
        <f t="shared" si="25"/>
        <v>x</v>
      </c>
    </row>
    <row r="257" spans="1:8" x14ac:dyDescent="0.25">
      <c r="A257" s="359">
        <f t="shared" si="21"/>
        <v>3</v>
      </c>
      <c r="B257" s="359" t="str">
        <f t="shared" si="22"/>
        <v>x</v>
      </c>
      <c r="C257" s="359">
        <f t="shared" si="23"/>
        <v>2</v>
      </c>
      <c r="D257" s="360"/>
      <c r="E257" s="359">
        <f t="shared" si="24"/>
        <v>0</v>
      </c>
      <c r="F257" s="359" t="str">
        <f t="shared" si="26"/>
        <v/>
      </c>
      <c r="G257" s="359" t="str">
        <f t="shared" si="27"/>
        <v/>
      </c>
      <c r="H257" s="359" t="str">
        <f t="shared" si="25"/>
        <v>x</v>
      </c>
    </row>
    <row r="258" spans="1:8" x14ac:dyDescent="0.25">
      <c r="A258" s="359">
        <f t="shared" si="21"/>
        <v>4</v>
      </c>
      <c r="B258" s="359" t="str">
        <f t="shared" si="22"/>
        <v>o</v>
      </c>
      <c r="C258" s="359">
        <f t="shared" si="23"/>
        <v>3</v>
      </c>
      <c r="D258" s="360"/>
      <c r="E258" s="359">
        <f t="shared" si="24"/>
        <v>0</v>
      </c>
      <c r="F258" s="359" t="str">
        <f t="shared" si="26"/>
        <v/>
      </c>
      <c r="G258" s="359" t="str">
        <f t="shared" si="27"/>
        <v/>
      </c>
      <c r="H258" s="359" t="str">
        <f t="shared" si="25"/>
        <v>x</v>
      </c>
    </row>
    <row r="259" spans="1:8" x14ac:dyDescent="0.25">
      <c r="A259" s="359">
        <f t="shared" si="21"/>
        <v>1</v>
      </c>
      <c r="B259" s="359" t="str">
        <f t="shared" si="22"/>
        <v>x</v>
      </c>
      <c r="C259" s="359">
        <f t="shared" si="23"/>
        <v>4</v>
      </c>
      <c r="D259" s="360"/>
      <c r="E259" s="359">
        <f t="shared" si="24"/>
        <v>0</v>
      </c>
      <c r="F259" s="359" t="str">
        <f t="shared" si="26"/>
        <v/>
      </c>
      <c r="G259" s="359" t="str">
        <f t="shared" si="27"/>
        <v/>
      </c>
      <c r="H259" s="359" t="str">
        <f t="shared" si="25"/>
        <v>x</v>
      </c>
    </row>
    <row r="260" spans="1:8" x14ac:dyDescent="0.25">
      <c r="A260" s="359">
        <f t="shared" si="21"/>
        <v>2</v>
      </c>
      <c r="B260" s="359" t="str">
        <f t="shared" si="22"/>
        <v>x</v>
      </c>
      <c r="C260" s="359">
        <f t="shared" si="23"/>
        <v>5</v>
      </c>
      <c r="D260" s="360"/>
      <c r="E260" s="359">
        <f t="shared" si="24"/>
        <v>0</v>
      </c>
      <c r="F260" s="359" t="str">
        <f t="shared" si="26"/>
        <v/>
      </c>
      <c r="G260" s="359" t="str">
        <f t="shared" si="27"/>
        <v/>
      </c>
      <c r="H260" s="359" t="str">
        <f t="shared" si="25"/>
        <v>x</v>
      </c>
    </row>
    <row r="261" spans="1:8" x14ac:dyDescent="0.25">
      <c r="A261" s="359">
        <f t="shared" si="21"/>
        <v>3</v>
      </c>
      <c r="B261" s="359" t="str">
        <f t="shared" si="22"/>
        <v>x</v>
      </c>
      <c r="C261" s="359">
        <f t="shared" si="23"/>
        <v>1</v>
      </c>
      <c r="D261" s="360"/>
      <c r="E261" s="359">
        <f t="shared" si="24"/>
        <v>0</v>
      </c>
      <c r="F261" s="359" t="str">
        <f t="shared" si="26"/>
        <v>O</v>
      </c>
      <c r="G261" s="359" t="str">
        <f t="shared" si="27"/>
        <v>X</v>
      </c>
      <c r="H261" s="359" t="str">
        <f t="shared" si="25"/>
        <v>x</v>
      </c>
    </row>
    <row r="262" spans="1:8" x14ac:dyDescent="0.25">
      <c r="A262" s="359">
        <f t="shared" si="21"/>
        <v>4</v>
      </c>
      <c r="B262" s="359" t="str">
        <f t="shared" si="22"/>
        <v>o</v>
      </c>
      <c r="C262" s="359">
        <f t="shared" si="23"/>
        <v>2</v>
      </c>
      <c r="D262" s="360"/>
      <c r="E262" s="359">
        <f t="shared" si="24"/>
        <v>0</v>
      </c>
      <c r="F262" s="359" t="str">
        <f t="shared" si="26"/>
        <v/>
      </c>
      <c r="G262" s="359" t="str">
        <f t="shared" si="27"/>
        <v/>
      </c>
      <c r="H262" s="359" t="str">
        <f t="shared" si="25"/>
        <v>x</v>
      </c>
    </row>
    <row r="263" spans="1:8" x14ac:dyDescent="0.25">
      <c r="A263" s="359">
        <f t="shared" si="21"/>
        <v>1</v>
      </c>
      <c r="B263" s="359" t="str">
        <f t="shared" si="22"/>
        <v>x</v>
      </c>
      <c r="C263" s="359">
        <f t="shared" si="23"/>
        <v>3</v>
      </c>
      <c r="D263" s="360"/>
      <c r="E263" s="359">
        <f t="shared" si="24"/>
        <v>0</v>
      </c>
      <c r="F263" s="359" t="str">
        <f t="shared" si="26"/>
        <v/>
      </c>
      <c r="G263" s="359" t="str">
        <f t="shared" si="27"/>
        <v/>
      </c>
      <c r="H263" s="359" t="str">
        <f t="shared" si="25"/>
        <v>x</v>
      </c>
    </row>
    <row r="264" spans="1:8" x14ac:dyDescent="0.25">
      <c r="A264" s="359">
        <f t="shared" si="21"/>
        <v>2</v>
      </c>
      <c r="B264" s="359" t="str">
        <f t="shared" si="22"/>
        <v>x</v>
      </c>
      <c r="C264" s="359">
        <f t="shared" si="23"/>
        <v>4</v>
      </c>
      <c r="D264" s="360"/>
      <c r="E264" s="359">
        <f t="shared" si="24"/>
        <v>0</v>
      </c>
      <c r="F264" s="359" t="str">
        <f t="shared" si="26"/>
        <v/>
      </c>
      <c r="G264" s="359" t="str">
        <f t="shared" si="27"/>
        <v/>
      </c>
      <c r="H264" s="359" t="str">
        <f t="shared" si="25"/>
        <v>x</v>
      </c>
    </row>
    <row r="265" spans="1:8" x14ac:dyDescent="0.25">
      <c r="A265" s="359">
        <f t="shared" si="21"/>
        <v>3</v>
      </c>
      <c r="B265" s="359" t="str">
        <f t="shared" si="22"/>
        <v>x</v>
      </c>
      <c r="C265" s="359">
        <f t="shared" si="23"/>
        <v>5</v>
      </c>
      <c r="D265" s="360"/>
      <c r="E265" s="359">
        <f t="shared" si="24"/>
        <v>0</v>
      </c>
      <c r="F265" s="359" t="str">
        <f t="shared" si="26"/>
        <v/>
      </c>
      <c r="G265" s="359" t="str">
        <f t="shared" si="27"/>
        <v/>
      </c>
      <c r="H265" s="359" t="str">
        <f t="shared" si="25"/>
        <v>x</v>
      </c>
    </row>
    <row r="266" spans="1:8" x14ac:dyDescent="0.25">
      <c r="A266" s="359">
        <f t="shared" si="21"/>
        <v>4</v>
      </c>
      <c r="B266" s="359" t="str">
        <f t="shared" si="22"/>
        <v>o</v>
      </c>
      <c r="C266" s="359">
        <f t="shared" si="23"/>
        <v>1</v>
      </c>
      <c r="D266" s="360"/>
      <c r="E266" s="359">
        <f t="shared" si="24"/>
        <v>0</v>
      </c>
      <c r="F266" s="359" t="str">
        <f t="shared" si="26"/>
        <v>O</v>
      </c>
      <c r="G266" s="359" t="str">
        <f t="shared" si="27"/>
        <v>-</v>
      </c>
      <c r="H266" s="359" t="str">
        <f t="shared" si="25"/>
        <v>x</v>
      </c>
    </row>
    <row r="267" spans="1:8" x14ac:dyDescent="0.25">
      <c r="A267" s="359">
        <f t="shared" ref="A267:A330" si="28">IF(A266=0,1,IF(A266&lt;($C$2+$C$1),A266+1,1))</f>
        <v>1</v>
      </c>
      <c r="B267" s="359" t="str">
        <f t="shared" ref="B267:B330" si="29">IF(A267&lt;=$C$1,$B$1,$B$2)</f>
        <v>x</v>
      </c>
      <c r="C267" s="359">
        <f t="shared" ref="C267:C330" si="30">IF(D267="o",1,IF(C266&lt;($G$1/$G$2),C266+1,1))</f>
        <v>2</v>
      </c>
      <c r="D267" s="360"/>
      <c r="E267" s="359">
        <f t="shared" si="24"/>
        <v>0</v>
      </c>
      <c r="F267" s="359" t="str">
        <f t="shared" si="26"/>
        <v/>
      </c>
      <c r="G267" s="359" t="str">
        <f t="shared" si="27"/>
        <v/>
      </c>
      <c r="H267" s="359" t="str">
        <f t="shared" si="25"/>
        <v>x</v>
      </c>
    </row>
    <row r="268" spans="1:8" x14ac:dyDescent="0.25">
      <c r="A268" s="359">
        <f t="shared" si="28"/>
        <v>2</v>
      </c>
      <c r="B268" s="359" t="str">
        <f t="shared" si="29"/>
        <v>x</v>
      </c>
      <c r="C268" s="359">
        <f t="shared" si="30"/>
        <v>3</v>
      </c>
      <c r="D268" s="360"/>
      <c r="E268" s="359">
        <f t="shared" ref="E268:E331" si="31">IF(D268="o","o",E267)</f>
        <v>0</v>
      </c>
      <c r="F268" s="359" t="str">
        <f t="shared" si="26"/>
        <v/>
      </c>
      <c r="G268" s="359" t="str">
        <f t="shared" si="27"/>
        <v/>
      </c>
      <c r="H268" s="359" t="str">
        <f t="shared" ref="H268:H331" si="32">IF(H267=$B$6,"x",IF(D268="o",1,IF(G268="",H267,IF(H267="x","x",H267+1))))</f>
        <v>x</v>
      </c>
    </row>
    <row r="269" spans="1:8" x14ac:dyDescent="0.25">
      <c r="A269" s="359">
        <f t="shared" si="28"/>
        <v>3</v>
      </c>
      <c r="B269" s="359" t="str">
        <f t="shared" si="29"/>
        <v>x</v>
      </c>
      <c r="C269" s="359">
        <f t="shared" si="30"/>
        <v>4</v>
      </c>
      <c r="D269" s="360"/>
      <c r="E269" s="359">
        <f t="shared" si="31"/>
        <v>0</v>
      </c>
      <c r="F269" s="359" t="str">
        <f t="shared" ref="F269:F332" si="33">IF(C269=1,"O","")</f>
        <v/>
      </c>
      <c r="G269" s="359" t="str">
        <f t="shared" ref="G269:G332" si="34">IF(F269="O",IF(AND(B267="x",B268="x",B269="x"),"X","-"),"")</f>
        <v/>
      </c>
      <c r="H269" s="359" t="str">
        <f t="shared" si="32"/>
        <v>x</v>
      </c>
    </row>
    <row r="270" spans="1:8" x14ac:dyDescent="0.25">
      <c r="A270" s="359">
        <f t="shared" si="28"/>
        <v>4</v>
      </c>
      <c r="B270" s="359" t="str">
        <f t="shared" si="29"/>
        <v>o</v>
      </c>
      <c r="C270" s="359">
        <f t="shared" si="30"/>
        <v>5</v>
      </c>
      <c r="D270" s="360"/>
      <c r="E270" s="359">
        <f t="shared" si="31"/>
        <v>0</v>
      </c>
      <c r="F270" s="359" t="str">
        <f t="shared" si="33"/>
        <v/>
      </c>
      <c r="G270" s="359" t="str">
        <f t="shared" si="34"/>
        <v/>
      </c>
      <c r="H270" s="359" t="str">
        <f t="shared" si="32"/>
        <v>x</v>
      </c>
    </row>
    <row r="271" spans="1:8" x14ac:dyDescent="0.25">
      <c r="A271" s="359">
        <f t="shared" si="28"/>
        <v>1</v>
      </c>
      <c r="B271" s="359" t="str">
        <f t="shared" si="29"/>
        <v>x</v>
      </c>
      <c r="C271" s="359">
        <f t="shared" si="30"/>
        <v>1</v>
      </c>
      <c r="D271" s="360"/>
      <c r="E271" s="359">
        <f t="shared" si="31"/>
        <v>0</v>
      </c>
      <c r="F271" s="359" t="str">
        <f t="shared" si="33"/>
        <v>O</v>
      </c>
      <c r="G271" s="359" t="str">
        <f t="shared" si="34"/>
        <v>-</v>
      </c>
      <c r="H271" s="359" t="str">
        <f t="shared" si="32"/>
        <v>x</v>
      </c>
    </row>
    <row r="272" spans="1:8" x14ac:dyDescent="0.25">
      <c r="A272" s="359">
        <f t="shared" si="28"/>
        <v>2</v>
      </c>
      <c r="B272" s="359" t="str">
        <f t="shared" si="29"/>
        <v>x</v>
      </c>
      <c r="C272" s="359">
        <f t="shared" si="30"/>
        <v>2</v>
      </c>
      <c r="D272" s="360"/>
      <c r="E272" s="359">
        <f t="shared" si="31"/>
        <v>0</v>
      </c>
      <c r="F272" s="359" t="str">
        <f t="shared" si="33"/>
        <v/>
      </c>
      <c r="G272" s="359" t="str">
        <f t="shared" si="34"/>
        <v/>
      </c>
      <c r="H272" s="359" t="str">
        <f t="shared" si="32"/>
        <v>x</v>
      </c>
    </row>
    <row r="273" spans="1:8" x14ac:dyDescent="0.25">
      <c r="A273" s="359">
        <f t="shared" si="28"/>
        <v>3</v>
      </c>
      <c r="B273" s="359" t="str">
        <f t="shared" si="29"/>
        <v>x</v>
      </c>
      <c r="C273" s="359">
        <f t="shared" si="30"/>
        <v>3</v>
      </c>
      <c r="D273" s="360"/>
      <c r="E273" s="359">
        <f t="shared" si="31"/>
        <v>0</v>
      </c>
      <c r="F273" s="359" t="str">
        <f t="shared" si="33"/>
        <v/>
      </c>
      <c r="G273" s="359" t="str">
        <f t="shared" si="34"/>
        <v/>
      </c>
      <c r="H273" s="359" t="str">
        <f t="shared" si="32"/>
        <v>x</v>
      </c>
    </row>
    <row r="274" spans="1:8" x14ac:dyDescent="0.25">
      <c r="A274" s="359">
        <f t="shared" si="28"/>
        <v>4</v>
      </c>
      <c r="B274" s="359" t="str">
        <f t="shared" si="29"/>
        <v>o</v>
      </c>
      <c r="C274" s="359">
        <f t="shared" si="30"/>
        <v>4</v>
      </c>
      <c r="D274" s="360"/>
      <c r="E274" s="359">
        <f t="shared" si="31"/>
        <v>0</v>
      </c>
      <c r="F274" s="359" t="str">
        <f t="shared" si="33"/>
        <v/>
      </c>
      <c r="G274" s="359" t="str">
        <f t="shared" si="34"/>
        <v/>
      </c>
      <c r="H274" s="359" t="str">
        <f t="shared" si="32"/>
        <v>x</v>
      </c>
    </row>
    <row r="275" spans="1:8" x14ac:dyDescent="0.25">
      <c r="A275" s="359">
        <f t="shared" si="28"/>
        <v>1</v>
      </c>
      <c r="B275" s="359" t="str">
        <f t="shared" si="29"/>
        <v>x</v>
      </c>
      <c r="C275" s="359">
        <f t="shared" si="30"/>
        <v>5</v>
      </c>
      <c r="D275" s="360"/>
      <c r="E275" s="359">
        <f t="shared" si="31"/>
        <v>0</v>
      </c>
      <c r="F275" s="359" t="str">
        <f t="shared" si="33"/>
        <v/>
      </c>
      <c r="G275" s="359" t="str">
        <f t="shared" si="34"/>
        <v/>
      </c>
      <c r="H275" s="359" t="str">
        <f t="shared" si="32"/>
        <v>x</v>
      </c>
    </row>
    <row r="276" spans="1:8" x14ac:dyDescent="0.25">
      <c r="A276" s="359">
        <f t="shared" si="28"/>
        <v>2</v>
      </c>
      <c r="B276" s="359" t="str">
        <f t="shared" si="29"/>
        <v>x</v>
      </c>
      <c r="C276" s="359">
        <f t="shared" si="30"/>
        <v>1</v>
      </c>
      <c r="D276" s="360"/>
      <c r="E276" s="359">
        <f t="shared" si="31"/>
        <v>0</v>
      </c>
      <c r="F276" s="359" t="str">
        <f t="shared" si="33"/>
        <v>O</v>
      </c>
      <c r="G276" s="359" t="str">
        <f t="shared" si="34"/>
        <v>-</v>
      </c>
      <c r="H276" s="359" t="str">
        <f t="shared" si="32"/>
        <v>x</v>
      </c>
    </row>
    <row r="277" spans="1:8" x14ac:dyDescent="0.25">
      <c r="A277" s="359">
        <f t="shared" si="28"/>
        <v>3</v>
      </c>
      <c r="B277" s="359" t="str">
        <f t="shared" si="29"/>
        <v>x</v>
      </c>
      <c r="C277" s="359">
        <f t="shared" si="30"/>
        <v>2</v>
      </c>
      <c r="D277" s="360"/>
      <c r="E277" s="359">
        <f t="shared" si="31"/>
        <v>0</v>
      </c>
      <c r="F277" s="359" t="str">
        <f t="shared" si="33"/>
        <v/>
      </c>
      <c r="G277" s="359" t="str">
        <f t="shared" si="34"/>
        <v/>
      </c>
      <c r="H277" s="359" t="str">
        <f t="shared" si="32"/>
        <v>x</v>
      </c>
    </row>
    <row r="278" spans="1:8" x14ac:dyDescent="0.25">
      <c r="A278" s="359">
        <f t="shared" si="28"/>
        <v>4</v>
      </c>
      <c r="B278" s="359" t="str">
        <f t="shared" si="29"/>
        <v>o</v>
      </c>
      <c r="C278" s="359">
        <f t="shared" si="30"/>
        <v>3</v>
      </c>
      <c r="D278" s="360"/>
      <c r="E278" s="359">
        <f t="shared" si="31"/>
        <v>0</v>
      </c>
      <c r="F278" s="359" t="str">
        <f t="shared" si="33"/>
        <v/>
      </c>
      <c r="G278" s="359" t="str">
        <f t="shared" si="34"/>
        <v/>
      </c>
      <c r="H278" s="359" t="str">
        <f t="shared" si="32"/>
        <v>x</v>
      </c>
    </row>
    <row r="279" spans="1:8" x14ac:dyDescent="0.25">
      <c r="A279" s="359">
        <f t="shared" si="28"/>
        <v>1</v>
      </c>
      <c r="B279" s="359" t="str">
        <f t="shared" si="29"/>
        <v>x</v>
      </c>
      <c r="C279" s="359">
        <f t="shared" si="30"/>
        <v>4</v>
      </c>
      <c r="D279" s="360"/>
      <c r="E279" s="359">
        <f t="shared" si="31"/>
        <v>0</v>
      </c>
      <c r="F279" s="359" t="str">
        <f t="shared" si="33"/>
        <v/>
      </c>
      <c r="G279" s="359" t="str">
        <f t="shared" si="34"/>
        <v/>
      </c>
      <c r="H279" s="359" t="str">
        <f t="shared" si="32"/>
        <v>x</v>
      </c>
    </row>
    <row r="280" spans="1:8" x14ac:dyDescent="0.25">
      <c r="A280" s="359">
        <f t="shared" si="28"/>
        <v>2</v>
      </c>
      <c r="B280" s="359" t="str">
        <f t="shared" si="29"/>
        <v>x</v>
      </c>
      <c r="C280" s="359">
        <f t="shared" si="30"/>
        <v>5</v>
      </c>
      <c r="D280" s="360"/>
      <c r="E280" s="359">
        <f t="shared" si="31"/>
        <v>0</v>
      </c>
      <c r="F280" s="359" t="str">
        <f t="shared" si="33"/>
        <v/>
      </c>
      <c r="G280" s="359" t="str">
        <f t="shared" si="34"/>
        <v/>
      </c>
      <c r="H280" s="359" t="str">
        <f t="shared" si="32"/>
        <v>x</v>
      </c>
    </row>
    <row r="281" spans="1:8" x14ac:dyDescent="0.25">
      <c r="A281" s="359">
        <f t="shared" si="28"/>
        <v>3</v>
      </c>
      <c r="B281" s="359" t="str">
        <f t="shared" si="29"/>
        <v>x</v>
      </c>
      <c r="C281" s="359">
        <f t="shared" si="30"/>
        <v>1</v>
      </c>
      <c r="D281" s="360"/>
      <c r="E281" s="359">
        <f t="shared" si="31"/>
        <v>0</v>
      </c>
      <c r="F281" s="359" t="str">
        <f t="shared" si="33"/>
        <v>O</v>
      </c>
      <c r="G281" s="359" t="str">
        <f t="shared" si="34"/>
        <v>X</v>
      </c>
      <c r="H281" s="359" t="str">
        <f t="shared" si="32"/>
        <v>x</v>
      </c>
    </row>
    <row r="282" spans="1:8" x14ac:dyDescent="0.25">
      <c r="A282" s="359">
        <f t="shared" si="28"/>
        <v>4</v>
      </c>
      <c r="B282" s="359" t="str">
        <f t="shared" si="29"/>
        <v>o</v>
      </c>
      <c r="C282" s="359">
        <f t="shared" si="30"/>
        <v>2</v>
      </c>
      <c r="D282" s="360"/>
      <c r="E282" s="359">
        <f t="shared" si="31"/>
        <v>0</v>
      </c>
      <c r="F282" s="359" t="str">
        <f t="shared" si="33"/>
        <v/>
      </c>
      <c r="G282" s="359" t="str">
        <f t="shared" si="34"/>
        <v/>
      </c>
      <c r="H282" s="359" t="str">
        <f t="shared" si="32"/>
        <v>x</v>
      </c>
    </row>
    <row r="283" spans="1:8" x14ac:dyDescent="0.25">
      <c r="A283" s="359">
        <f t="shared" si="28"/>
        <v>1</v>
      </c>
      <c r="B283" s="359" t="str">
        <f t="shared" si="29"/>
        <v>x</v>
      </c>
      <c r="C283" s="359">
        <f t="shared" si="30"/>
        <v>3</v>
      </c>
      <c r="D283" s="360"/>
      <c r="E283" s="359">
        <f t="shared" si="31"/>
        <v>0</v>
      </c>
      <c r="F283" s="359" t="str">
        <f t="shared" si="33"/>
        <v/>
      </c>
      <c r="G283" s="359" t="str">
        <f t="shared" si="34"/>
        <v/>
      </c>
      <c r="H283" s="359" t="str">
        <f t="shared" si="32"/>
        <v>x</v>
      </c>
    </row>
    <row r="284" spans="1:8" x14ac:dyDescent="0.25">
      <c r="A284" s="359">
        <f t="shared" si="28"/>
        <v>2</v>
      </c>
      <c r="B284" s="359" t="str">
        <f t="shared" si="29"/>
        <v>x</v>
      </c>
      <c r="C284" s="359">
        <f t="shared" si="30"/>
        <v>4</v>
      </c>
      <c r="D284" s="360"/>
      <c r="E284" s="359">
        <f t="shared" si="31"/>
        <v>0</v>
      </c>
      <c r="F284" s="359" t="str">
        <f t="shared" si="33"/>
        <v/>
      </c>
      <c r="G284" s="359" t="str">
        <f t="shared" si="34"/>
        <v/>
      </c>
      <c r="H284" s="359" t="str">
        <f t="shared" si="32"/>
        <v>x</v>
      </c>
    </row>
    <row r="285" spans="1:8" x14ac:dyDescent="0.25">
      <c r="A285" s="359">
        <f t="shared" si="28"/>
        <v>3</v>
      </c>
      <c r="B285" s="359" t="str">
        <f t="shared" si="29"/>
        <v>x</v>
      </c>
      <c r="C285" s="359">
        <f t="shared" si="30"/>
        <v>5</v>
      </c>
      <c r="D285" s="360"/>
      <c r="E285" s="359">
        <f t="shared" si="31"/>
        <v>0</v>
      </c>
      <c r="F285" s="359" t="str">
        <f t="shared" si="33"/>
        <v/>
      </c>
      <c r="G285" s="359" t="str">
        <f t="shared" si="34"/>
        <v/>
      </c>
      <c r="H285" s="359" t="str">
        <f t="shared" si="32"/>
        <v>x</v>
      </c>
    </row>
    <row r="286" spans="1:8" x14ac:dyDescent="0.25">
      <c r="A286" s="359">
        <f t="shared" si="28"/>
        <v>4</v>
      </c>
      <c r="B286" s="359" t="str">
        <f t="shared" si="29"/>
        <v>o</v>
      </c>
      <c r="C286" s="359">
        <f t="shared" si="30"/>
        <v>1</v>
      </c>
      <c r="D286" s="360"/>
      <c r="E286" s="359">
        <f t="shared" si="31"/>
        <v>0</v>
      </c>
      <c r="F286" s="359" t="str">
        <f t="shared" si="33"/>
        <v>O</v>
      </c>
      <c r="G286" s="359" t="str">
        <f t="shared" si="34"/>
        <v>-</v>
      </c>
      <c r="H286" s="359" t="str">
        <f t="shared" si="32"/>
        <v>x</v>
      </c>
    </row>
    <row r="287" spans="1:8" x14ac:dyDescent="0.25">
      <c r="A287" s="359">
        <f t="shared" si="28"/>
        <v>1</v>
      </c>
      <c r="B287" s="359" t="str">
        <f t="shared" si="29"/>
        <v>x</v>
      </c>
      <c r="C287" s="359">
        <f t="shared" si="30"/>
        <v>2</v>
      </c>
      <c r="D287" s="360"/>
      <c r="E287" s="359">
        <f t="shared" si="31"/>
        <v>0</v>
      </c>
      <c r="F287" s="359" t="str">
        <f t="shared" si="33"/>
        <v/>
      </c>
      <c r="G287" s="359" t="str">
        <f t="shared" si="34"/>
        <v/>
      </c>
      <c r="H287" s="359" t="str">
        <f t="shared" si="32"/>
        <v>x</v>
      </c>
    </row>
    <row r="288" spans="1:8" x14ac:dyDescent="0.25">
      <c r="A288" s="359">
        <f t="shared" si="28"/>
        <v>2</v>
      </c>
      <c r="B288" s="359" t="str">
        <f t="shared" si="29"/>
        <v>x</v>
      </c>
      <c r="C288" s="359">
        <f t="shared" si="30"/>
        <v>3</v>
      </c>
      <c r="D288" s="360"/>
      <c r="E288" s="359">
        <f t="shared" si="31"/>
        <v>0</v>
      </c>
      <c r="F288" s="359" t="str">
        <f t="shared" si="33"/>
        <v/>
      </c>
      <c r="G288" s="359" t="str">
        <f t="shared" si="34"/>
        <v/>
      </c>
      <c r="H288" s="359" t="str">
        <f t="shared" si="32"/>
        <v>x</v>
      </c>
    </row>
    <row r="289" spans="1:8" x14ac:dyDescent="0.25">
      <c r="A289" s="359">
        <f t="shared" si="28"/>
        <v>3</v>
      </c>
      <c r="B289" s="359" t="str">
        <f t="shared" si="29"/>
        <v>x</v>
      </c>
      <c r="C289" s="359">
        <f t="shared" si="30"/>
        <v>4</v>
      </c>
      <c r="D289" s="360"/>
      <c r="E289" s="359">
        <f t="shared" si="31"/>
        <v>0</v>
      </c>
      <c r="F289" s="359" t="str">
        <f t="shared" si="33"/>
        <v/>
      </c>
      <c r="G289" s="359" t="str">
        <f t="shared" si="34"/>
        <v/>
      </c>
      <c r="H289" s="359" t="str">
        <f t="shared" si="32"/>
        <v>x</v>
      </c>
    </row>
    <row r="290" spans="1:8" x14ac:dyDescent="0.25">
      <c r="A290" s="359">
        <f t="shared" si="28"/>
        <v>4</v>
      </c>
      <c r="B290" s="359" t="str">
        <f t="shared" si="29"/>
        <v>o</v>
      </c>
      <c r="C290" s="359">
        <f t="shared" si="30"/>
        <v>5</v>
      </c>
      <c r="D290" s="360"/>
      <c r="E290" s="359">
        <f t="shared" si="31"/>
        <v>0</v>
      </c>
      <c r="F290" s="359" t="str">
        <f t="shared" si="33"/>
        <v/>
      </c>
      <c r="G290" s="359" t="str">
        <f t="shared" si="34"/>
        <v/>
      </c>
      <c r="H290" s="359" t="str">
        <f t="shared" si="32"/>
        <v>x</v>
      </c>
    </row>
    <row r="291" spans="1:8" x14ac:dyDescent="0.25">
      <c r="A291" s="359">
        <f t="shared" si="28"/>
        <v>1</v>
      </c>
      <c r="B291" s="359" t="str">
        <f t="shared" si="29"/>
        <v>x</v>
      </c>
      <c r="C291" s="359">
        <f t="shared" si="30"/>
        <v>1</v>
      </c>
      <c r="D291" s="360"/>
      <c r="E291" s="359">
        <f t="shared" si="31"/>
        <v>0</v>
      </c>
      <c r="F291" s="359" t="str">
        <f t="shared" si="33"/>
        <v>O</v>
      </c>
      <c r="G291" s="359" t="str">
        <f t="shared" si="34"/>
        <v>-</v>
      </c>
      <c r="H291" s="359" t="str">
        <f t="shared" si="32"/>
        <v>x</v>
      </c>
    </row>
    <row r="292" spans="1:8" x14ac:dyDescent="0.25">
      <c r="A292" s="359">
        <f t="shared" si="28"/>
        <v>2</v>
      </c>
      <c r="B292" s="359" t="str">
        <f t="shared" si="29"/>
        <v>x</v>
      </c>
      <c r="C292" s="359">
        <f t="shared" si="30"/>
        <v>2</v>
      </c>
      <c r="D292" s="360"/>
      <c r="E292" s="359">
        <f t="shared" si="31"/>
        <v>0</v>
      </c>
      <c r="F292" s="359" t="str">
        <f t="shared" si="33"/>
        <v/>
      </c>
      <c r="G292" s="359" t="str">
        <f t="shared" si="34"/>
        <v/>
      </c>
      <c r="H292" s="359" t="str">
        <f t="shared" si="32"/>
        <v>x</v>
      </c>
    </row>
    <row r="293" spans="1:8" x14ac:dyDescent="0.25">
      <c r="A293" s="359">
        <f t="shared" si="28"/>
        <v>3</v>
      </c>
      <c r="B293" s="359" t="str">
        <f t="shared" si="29"/>
        <v>x</v>
      </c>
      <c r="C293" s="359">
        <f t="shared" si="30"/>
        <v>3</v>
      </c>
      <c r="D293" s="360"/>
      <c r="E293" s="359">
        <f t="shared" si="31"/>
        <v>0</v>
      </c>
      <c r="F293" s="359" t="str">
        <f t="shared" si="33"/>
        <v/>
      </c>
      <c r="G293" s="359" t="str">
        <f t="shared" si="34"/>
        <v/>
      </c>
      <c r="H293" s="359" t="str">
        <f t="shared" si="32"/>
        <v>x</v>
      </c>
    </row>
    <row r="294" spans="1:8" x14ac:dyDescent="0.25">
      <c r="A294" s="359">
        <f t="shared" si="28"/>
        <v>4</v>
      </c>
      <c r="B294" s="359" t="str">
        <f t="shared" si="29"/>
        <v>o</v>
      </c>
      <c r="C294" s="359">
        <f t="shared" si="30"/>
        <v>4</v>
      </c>
      <c r="D294" s="360"/>
      <c r="E294" s="359">
        <f t="shared" si="31"/>
        <v>0</v>
      </c>
      <c r="F294" s="359" t="str">
        <f t="shared" si="33"/>
        <v/>
      </c>
      <c r="G294" s="359" t="str">
        <f t="shared" si="34"/>
        <v/>
      </c>
      <c r="H294" s="359" t="str">
        <f t="shared" si="32"/>
        <v>x</v>
      </c>
    </row>
    <row r="295" spans="1:8" x14ac:dyDescent="0.25">
      <c r="A295" s="359">
        <f t="shared" si="28"/>
        <v>1</v>
      </c>
      <c r="B295" s="359" t="str">
        <f t="shared" si="29"/>
        <v>x</v>
      </c>
      <c r="C295" s="359">
        <f t="shared" si="30"/>
        <v>5</v>
      </c>
      <c r="D295" s="360"/>
      <c r="E295" s="359">
        <f t="shared" si="31"/>
        <v>0</v>
      </c>
      <c r="F295" s="359" t="str">
        <f t="shared" si="33"/>
        <v/>
      </c>
      <c r="G295" s="359" t="str">
        <f t="shared" si="34"/>
        <v/>
      </c>
      <c r="H295" s="359" t="str">
        <f t="shared" si="32"/>
        <v>x</v>
      </c>
    </row>
    <row r="296" spans="1:8" x14ac:dyDescent="0.25">
      <c r="A296" s="359">
        <f t="shared" si="28"/>
        <v>2</v>
      </c>
      <c r="B296" s="359" t="str">
        <f t="shared" si="29"/>
        <v>x</v>
      </c>
      <c r="C296" s="359">
        <f t="shared" si="30"/>
        <v>1</v>
      </c>
      <c r="D296" s="360"/>
      <c r="E296" s="359">
        <f t="shared" si="31"/>
        <v>0</v>
      </c>
      <c r="F296" s="359" t="str">
        <f t="shared" si="33"/>
        <v>O</v>
      </c>
      <c r="G296" s="359" t="str">
        <f t="shared" si="34"/>
        <v>-</v>
      </c>
      <c r="H296" s="359" t="str">
        <f t="shared" si="32"/>
        <v>x</v>
      </c>
    </row>
    <row r="297" spans="1:8" x14ac:dyDescent="0.25">
      <c r="A297" s="359">
        <f t="shared" si="28"/>
        <v>3</v>
      </c>
      <c r="B297" s="359" t="str">
        <f t="shared" si="29"/>
        <v>x</v>
      </c>
      <c r="C297" s="359">
        <f t="shared" si="30"/>
        <v>2</v>
      </c>
      <c r="D297" s="360"/>
      <c r="E297" s="359">
        <f t="shared" si="31"/>
        <v>0</v>
      </c>
      <c r="F297" s="359" t="str">
        <f t="shared" si="33"/>
        <v/>
      </c>
      <c r="G297" s="359" t="str">
        <f t="shared" si="34"/>
        <v/>
      </c>
      <c r="H297" s="359" t="str">
        <f t="shared" si="32"/>
        <v>x</v>
      </c>
    </row>
    <row r="298" spans="1:8" x14ac:dyDescent="0.25">
      <c r="A298" s="359">
        <f t="shared" si="28"/>
        <v>4</v>
      </c>
      <c r="B298" s="359" t="str">
        <f t="shared" si="29"/>
        <v>o</v>
      </c>
      <c r="C298" s="359">
        <f t="shared" si="30"/>
        <v>3</v>
      </c>
      <c r="D298" s="360"/>
      <c r="E298" s="359">
        <f t="shared" si="31"/>
        <v>0</v>
      </c>
      <c r="F298" s="359" t="str">
        <f t="shared" si="33"/>
        <v/>
      </c>
      <c r="G298" s="359" t="str">
        <f t="shared" si="34"/>
        <v/>
      </c>
      <c r="H298" s="359" t="str">
        <f t="shared" si="32"/>
        <v>x</v>
      </c>
    </row>
    <row r="299" spans="1:8" x14ac:dyDescent="0.25">
      <c r="A299" s="359">
        <f t="shared" si="28"/>
        <v>1</v>
      </c>
      <c r="B299" s="359" t="str">
        <f t="shared" si="29"/>
        <v>x</v>
      </c>
      <c r="C299" s="359">
        <f t="shared" si="30"/>
        <v>4</v>
      </c>
      <c r="D299" s="360"/>
      <c r="E299" s="359">
        <f t="shared" si="31"/>
        <v>0</v>
      </c>
      <c r="F299" s="359" t="str">
        <f t="shared" si="33"/>
        <v/>
      </c>
      <c r="G299" s="359" t="str">
        <f t="shared" si="34"/>
        <v/>
      </c>
      <c r="H299" s="359" t="str">
        <f t="shared" si="32"/>
        <v>x</v>
      </c>
    </row>
    <row r="300" spans="1:8" x14ac:dyDescent="0.25">
      <c r="A300" s="359">
        <f t="shared" si="28"/>
        <v>2</v>
      </c>
      <c r="B300" s="359" t="str">
        <f t="shared" si="29"/>
        <v>x</v>
      </c>
      <c r="C300" s="359">
        <f t="shared" si="30"/>
        <v>5</v>
      </c>
      <c r="D300" s="360"/>
      <c r="E300" s="359">
        <f t="shared" si="31"/>
        <v>0</v>
      </c>
      <c r="F300" s="359" t="str">
        <f t="shared" si="33"/>
        <v/>
      </c>
      <c r="G300" s="359" t="str">
        <f t="shared" si="34"/>
        <v/>
      </c>
      <c r="H300" s="359" t="str">
        <f t="shared" si="32"/>
        <v>x</v>
      </c>
    </row>
    <row r="301" spans="1:8" x14ac:dyDescent="0.25">
      <c r="A301" s="359">
        <f t="shared" si="28"/>
        <v>3</v>
      </c>
      <c r="B301" s="359" t="str">
        <f t="shared" si="29"/>
        <v>x</v>
      </c>
      <c r="C301" s="359">
        <f t="shared" si="30"/>
        <v>1</v>
      </c>
      <c r="D301" s="360"/>
      <c r="E301" s="359">
        <f t="shared" si="31"/>
        <v>0</v>
      </c>
      <c r="F301" s="359" t="str">
        <f t="shared" si="33"/>
        <v>O</v>
      </c>
      <c r="G301" s="359" t="str">
        <f t="shared" si="34"/>
        <v>X</v>
      </c>
      <c r="H301" s="359" t="str">
        <f t="shared" si="32"/>
        <v>x</v>
      </c>
    </row>
    <row r="302" spans="1:8" x14ac:dyDescent="0.25">
      <c r="A302" s="359">
        <f t="shared" si="28"/>
        <v>4</v>
      </c>
      <c r="B302" s="359" t="str">
        <f t="shared" si="29"/>
        <v>o</v>
      </c>
      <c r="C302" s="359">
        <f t="shared" si="30"/>
        <v>2</v>
      </c>
      <c r="D302" s="360"/>
      <c r="E302" s="359">
        <f t="shared" si="31"/>
        <v>0</v>
      </c>
      <c r="F302" s="359" t="str">
        <f t="shared" si="33"/>
        <v/>
      </c>
      <c r="G302" s="359" t="str">
        <f t="shared" si="34"/>
        <v/>
      </c>
      <c r="H302" s="359" t="str">
        <f t="shared" si="32"/>
        <v>x</v>
      </c>
    </row>
    <row r="303" spans="1:8" x14ac:dyDescent="0.25">
      <c r="A303" s="359">
        <f t="shared" si="28"/>
        <v>1</v>
      </c>
      <c r="B303" s="359" t="str">
        <f t="shared" si="29"/>
        <v>x</v>
      </c>
      <c r="C303" s="359">
        <f t="shared" si="30"/>
        <v>3</v>
      </c>
      <c r="D303" s="360"/>
      <c r="E303" s="359">
        <f t="shared" si="31"/>
        <v>0</v>
      </c>
      <c r="F303" s="359" t="str">
        <f t="shared" si="33"/>
        <v/>
      </c>
      <c r="G303" s="359" t="str">
        <f t="shared" si="34"/>
        <v/>
      </c>
      <c r="H303" s="359" t="str">
        <f t="shared" si="32"/>
        <v>x</v>
      </c>
    </row>
    <row r="304" spans="1:8" x14ac:dyDescent="0.25">
      <c r="A304" s="359">
        <f t="shared" si="28"/>
        <v>2</v>
      </c>
      <c r="B304" s="359" t="str">
        <f t="shared" si="29"/>
        <v>x</v>
      </c>
      <c r="C304" s="359">
        <f t="shared" si="30"/>
        <v>4</v>
      </c>
      <c r="D304" s="360"/>
      <c r="E304" s="359">
        <f t="shared" si="31"/>
        <v>0</v>
      </c>
      <c r="F304" s="359" t="str">
        <f t="shared" si="33"/>
        <v/>
      </c>
      <c r="G304" s="359" t="str">
        <f t="shared" si="34"/>
        <v/>
      </c>
      <c r="H304" s="359" t="str">
        <f t="shared" si="32"/>
        <v>x</v>
      </c>
    </row>
    <row r="305" spans="1:8" x14ac:dyDescent="0.25">
      <c r="A305" s="359">
        <f t="shared" si="28"/>
        <v>3</v>
      </c>
      <c r="B305" s="359" t="str">
        <f t="shared" si="29"/>
        <v>x</v>
      </c>
      <c r="C305" s="359">
        <f t="shared" si="30"/>
        <v>5</v>
      </c>
      <c r="D305" s="360"/>
      <c r="E305" s="359">
        <f t="shared" si="31"/>
        <v>0</v>
      </c>
      <c r="F305" s="359" t="str">
        <f t="shared" si="33"/>
        <v/>
      </c>
      <c r="G305" s="359" t="str">
        <f t="shared" si="34"/>
        <v/>
      </c>
      <c r="H305" s="359" t="str">
        <f t="shared" si="32"/>
        <v>x</v>
      </c>
    </row>
    <row r="306" spans="1:8" x14ac:dyDescent="0.25">
      <c r="A306" s="359">
        <f t="shared" si="28"/>
        <v>4</v>
      </c>
      <c r="B306" s="359" t="str">
        <f t="shared" si="29"/>
        <v>o</v>
      </c>
      <c r="C306" s="359">
        <f t="shared" si="30"/>
        <v>1</v>
      </c>
      <c r="D306" s="360"/>
      <c r="E306" s="359">
        <f t="shared" si="31"/>
        <v>0</v>
      </c>
      <c r="F306" s="359" t="str">
        <f t="shared" si="33"/>
        <v>O</v>
      </c>
      <c r="G306" s="359" t="str">
        <f t="shared" si="34"/>
        <v>-</v>
      </c>
      <c r="H306" s="359" t="str">
        <f t="shared" si="32"/>
        <v>x</v>
      </c>
    </row>
    <row r="307" spans="1:8" x14ac:dyDescent="0.25">
      <c r="A307" s="359">
        <f t="shared" si="28"/>
        <v>1</v>
      </c>
      <c r="B307" s="359" t="str">
        <f t="shared" si="29"/>
        <v>x</v>
      </c>
      <c r="C307" s="359">
        <f t="shared" si="30"/>
        <v>2</v>
      </c>
      <c r="D307" s="360"/>
      <c r="E307" s="359">
        <f t="shared" si="31"/>
        <v>0</v>
      </c>
      <c r="F307" s="359" t="str">
        <f t="shared" si="33"/>
        <v/>
      </c>
      <c r="G307" s="359" t="str">
        <f t="shared" si="34"/>
        <v/>
      </c>
      <c r="H307" s="359" t="str">
        <f t="shared" si="32"/>
        <v>x</v>
      </c>
    </row>
    <row r="308" spans="1:8" x14ac:dyDescent="0.25">
      <c r="A308" s="359">
        <f t="shared" si="28"/>
        <v>2</v>
      </c>
      <c r="B308" s="359" t="str">
        <f t="shared" si="29"/>
        <v>x</v>
      </c>
      <c r="C308" s="359">
        <f t="shared" si="30"/>
        <v>3</v>
      </c>
      <c r="D308" s="360"/>
      <c r="E308" s="359">
        <f t="shared" si="31"/>
        <v>0</v>
      </c>
      <c r="F308" s="359" t="str">
        <f t="shared" si="33"/>
        <v/>
      </c>
      <c r="G308" s="359" t="str">
        <f t="shared" si="34"/>
        <v/>
      </c>
      <c r="H308" s="359" t="str">
        <f t="shared" si="32"/>
        <v>x</v>
      </c>
    </row>
    <row r="309" spans="1:8" x14ac:dyDescent="0.25">
      <c r="A309" s="359">
        <f t="shared" si="28"/>
        <v>3</v>
      </c>
      <c r="B309" s="359" t="str">
        <f t="shared" si="29"/>
        <v>x</v>
      </c>
      <c r="C309" s="359">
        <f t="shared" si="30"/>
        <v>4</v>
      </c>
      <c r="D309" s="360"/>
      <c r="E309" s="359">
        <f t="shared" si="31"/>
        <v>0</v>
      </c>
      <c r="F309" s="359" t="str">
        <f t="shared" si="33"/>
        <v/>
      </c>
      <c r="G309" s="359" t="str">
        <f t="shared" si="34"/>
        <v/>
      </c>
      <c r="H309" s="359" t="str">
        <f t="shared" si="32"/>
        <v>x</v>
      </c>
    </row>
    <row r="310" spans="1:8" x14ac:dyDescent="0.25">
      <c r="A310" s="359">
        <f t="shared" si="28"/>
        <v>4</v>
      </c>
      <c r="B310" s="359" t="str">
        <f t="shared" si="29"/>
        <v>o</v>
      </c>
      <c r="C310" s="359">
        <f t="shared" si="30"/>
        <v>5</v>
      </c>
      <c r="D310" s="360"/>
      <c r="E310" s="359">
        <f t="shared" si="31"/>
        <v>0</v>
      </c>
      <c r="F310" s="359" t="str">
        <f t="shared" si="33"/>
        <v/>
      </c>
      <c r="G310" s="359" t="str">
        <f t="shared" si="34"/>
        <v/>
      </c>
      <c r="H310" s="359" t="str">
        <f t="shared" si="32"/>
        <v>x</v>
      </c>
    </row>
    <row r="311" spans="1:8" x14ac:dyDescent="0.25">
      <c r="A311" s="359">
        <f t="shared" si="28"/>
        <v>1</v>
      </c>
      <c r="B311" s="359" t="str">
        <f t="shared" si="29"/>
        <v>x</v>
      </c>
      <c r="C311" s="359">
        <f t="shared" si="30"/>
        <v>1</v>
      </c>
      <c r="D311" s="360"/>
      <c r="E311" s="359">
        <f t="shared" si="31"/>
        <v>0</v>
      </c>
      <c r="F311" s="359" t="str">
        <f t="shared" si="33"/>
        <v>O</v>
      </c>
      <c r="G311" s="359" t="str">
        <f t="shared" si="34"/>
        <v>-</v>
      </c>
      <c r="H311" s="359" t="str">
        <f t="shared" si="32"/>
        <v>x</v>
      </c>
    </row>
    <row r="312" spans="1:8" x14ac:dyDescent="0.25">
      <c r="A312" s="359">
        <f t="shared" si="28"/>
        <v>2</v>
      </c>
      <c r="B312" s="359" t="str">
        <f t="shared" si="29"/>
        <v>x</v>
      </c>
      <c r="C312" s="359">
        <f t="shared" si="30"/>
        <v>2</v>
      </c>
      <c r="D312" s="360"/>
      <c r="E312" s="359">
        <f t="shared" si="31"/>
        <v>0</v>
      </c>
      <c r="F312" s="359" t="str">
        <f t="shared" si="33"/>
        <v/>
      </c>
      <c r="G312" s="359" t="str">
        <f t="shared" si="34"/>
        <v/>
      </c>
      <c r="H312" s="359" t="str">
        <f t="shared" si="32"/>
        <v>x</v>
      </c>
    </row>
    <row r="313" spans="1:8" x14ac:dyDescent="0.25">
      <c r="A313" s="359">
        <f t="shared" si="28"/>
        <v>3</v>
      </c>
      <c r="B313" s="359" t="str">
        <f t="shared" si="29"/>
        <v>x</v>
      </c>
      <c r="C313" s="359">
        <f t="shared" si="30"/>
        <v>3</v>
      </c>
      <c r="D313" s="360"/>
      <c r="E313" s="359">
        <f t="shared" si="31"/>
        <v>0</v>
      </c>
      <c r="F313" s="359" t="str">
        <f t="shared" si="33"/>
        <v/>
      </c>
      <c r="G313" s="359" t="str">
        <f t="shared" si="34"/>
        <v/>
      </c>
      <c r="H313" s="359" t="str">
        <f t="shared" si="32"/>
        <v>x</v>
      </c>
    </row>
    <row r="314" spans="1:8" x14ac:dyDescent="0.25">
      <c r="A314" s="359">
        <f t="shared" si="28"/>
        <v>4</v>
      </c>
      <c r="B314" s="359" t="str">
        <f t="shared" si="29"/>
        <v>o</v>
      </c>
      <c r="C314" s="359">
        <f t="shared" si="30"/>
        <v>4</v>
      </c>
      <c r="D314" s="360"/>
      <c r="E314" s="359">
        <f t="shared" si="31"/>
        <v>0</v>
      </c>
      <c r="F314" s="359" t="str">
        <f t="shared" si="33"/>
        <v/>
      </c>
      <c r="G314" s="359" t="str">
        <f t="shared" si="34"/>
        <v/>
      </c>
      <c r="H314" s="359" t="str">
        <f t="shared" si="32"/>
        <v>x</v>
      </c>
    </row>
    <row r="315" spans="1:8" x14ac:dyDescent="0.25">
      <c r="A315" s="359">
        <f t="shared" si="28"/>
        <v>1</v>
      </c>
      <c r="B315" s="359" t="str">
        <f t="shared" si="29"/>
        <v>x</v>
      </c>
      <c r="C315" s="359">
        <f t="shared" si="30"/>
        <v>5</v>
      </c>
      <c r="D315" s="360"/>
      <c r="E315" s="359">
        <f t="shared" si="31"/>
        <v>0</v>
      </c>
      <c r="F315" s="359" t="str">
        <f t="shared" si="33"/>
        <v/>
      </c>
      <c r="G315" s="359" t="str">
        <f t="shared" si="34"/>
        <v/>
      </c>
      <c r="H315" s="359" t="str">
        <f t="shared" si="32"/>
        <v>x</v>
      </c>
    </row>
    <row r="316" spans="1:8" x14ac:dyDescent="0.25">
      <c r="A316" s="359">
        <f t="shared" si="28"/>
        <v>2</v>
      </c>
      <c r="B316" s="359" t="str">
        <f t="shared" si="29"/>
        <v>x</v>
      </c>
      <c r="C316" s="359">
        <f t="shared" si="30"/>
        <v>1</v>
      </c>
      <c r="D316" s="360"/>
      <c r="E316" s="359">
        <f t="shared" si="31"/>
        <v>0</v>
      </c>
      <c r="F316" s="359" t="str">
        <f t="shared" si="33"/>
        <v>O</v>
      </c>
      <c r="G316" s="359" t="str">
        <f t="shared" si="34"/>
        <v>-</v>
      </c>
      <c r="H316" s="359" t="str">
        <f t="shared" si="32"/>
        <v>x</v>
      </c>
    </row>
    <row r="317" spans="1:8" x14ac:dyDescent="0.25">
      <c r="A317" s="359">
        <f t="shared" si="28"/>
        <v>3</v>
      </c>
      <c r="B317" s="359" t="str">
        <f t="shared" si="29"/>
        <v>x</v>
      </c>
      <c r="C317" s="359">
        <f t="shared" si="30"/>
        <v>2</v>
      </c>
      <c r="D317" s="360"/>
      <c r="E317" s="359">
        <f t="shared" si="31"/>
        <v>0</v>
      </c>
      <c r="F317" s="359" t="str">
        <f t="shared" si="33"/>
        <v/>
      </c>
      <c r="G317" s="359" t="str">
        <f t="shared" si="34"/>
        <v/>
      </c>
      <c r="H317" s="359" t="str">
        <f t="shared" si="32"/>
        <v>x</v>
      </c>
    </row>
    <row r="318" spans="1:8" x14ac:dyDescent="0.25">
      <c r="A318" s="359">
        <f t="shared" si="28"/>
        <v>4</v>
      </c>
      <c r="B318" s="359" t="str">
        <f t="shared" si="29"/>
        <v>o</v>
      </c>
      <c r="C318" s="359">
        <f t="shared" si="30"/>
        <v>3</v>
      </c>
      <c r="D318" s="360"/>
      <c r="E318" s="359">
        <f t="shared" si="31"/>
        <v>0</v>
      </c>
      <c r="F318" s="359" t="str">
        <f t="shared" si="33"/>
        <v/>
      </c>
      <c r="G318" s="359" t="str">
        <f t="shared" si="34"/>
        <v/>
      </c>
      <c r="H318" s="359" t="str">
        <f t="shared" si="32"/>
        <v>x</v>
      </c>
    </row>
    <row r="319" spans="1:8" x14ac:dyDescent="0.25">
      <c r="A319" s="359">
        <f t="shared" si="28"/>
        <v>1</v>
      </c>
      <c r="B319" s="359" t="str">
        <f t="shared" si="29"/>
        <v>x</v>
      </c>
      <c r="C319" s="359">
        <f t="shared" si="30"/>
        <v>4</v>
      </c>
      <c r="D319" s="360"/>
      <c r="E319" s="359">
        <f t="shared" si="31"/>
        <v>0</v>
      </c>
      <c r="F319" s="359" t="str">
        <f t="shared" si="33"/>
        <v/>
      </c>
      <c r="G319" s="359" t="str">
        <f t="shared" si="34"/>
        <v/>
      </c>
      <c r="H319" s="359" t="str">
        <f t="shared" si="32"/>
        <v>x</v>
      </c>
    </row>
    <row r="320" spans="1:8" x14ac:dyDescent="0.25">
      <c r="A320" s="359">
        <f t="shared" si="28"/>
        <v>2</v>
      </c>
      <c r="B320" s="359" t="str">
        <f t="shared" si="29"/>
        <v>x</v>
      </c>
      <c r="C320" s="359">
        <f t="shared" si="30"/>
        <v>5</v>
      </c>
      <c r="D320" s="360"/>
      <c r="E320" s="359">
        <f t="shared" si="31"/>
        <v>0</v>
      </c>
      <c r="F320" s="359" t="str">
        <f t="shared" si="33"/>
        <v/>
      </c>
      <c r="G320" s="359" t="str">
        <f t="shared" si="34"/>
        <v/>
      </c>
      <c r="H320" s="359" t="str">
        <f t="shared" si="32"/>
        <v>x</v>
      </c>
    </row>
    <row r="321" spans="1:8" x14ac:dyDescent="0.25">
      <c r="A321" s="359">
        <f t="shared" si="28"/>
        <v>3</v>
      </c>
      <c r="B321" s="359" t="str">
        <f t="shared" si="29"/>
        <v>x</v>
      </c>
      <c r="C321" s="359">
        <f t="shared" si="30"/>
        <v>1</v>
      </c>
      <c r="D321" s="360"/>
      <c r="E321" s="359">
        <f t="shared" si="31"/>
        <v>0</v>
      </c>
      <c r="F321" s="359" t="str">
        <f t="shared" si="33"/>
        <v>O</v>
      </c>
      <c r="G321" s="359" t="str">
        <f t="shared" si="34"/>
        <v>X</v>
      </c>
      <c r="H321" s="359" t="str">
        <f t="shared" si="32"/>
        <v>x</v>
      </c>
    </row>
    <row r="322" spans="1:8" x14ac:dyDescent="0.25">
      <c r="A322" s="359">
        <f t="shared" si="28"/>
        <v>4</v>
      </c>
      <c r="B322" s="359" t="str">
        <f t="shared" si="29"/>
        <v>o</v>
      </c>
      <c r="C322" s="359">
        <f t="shared" si="30"/>
        <v>2</v>
      </c>
      <c r="D322" s="360"/>
      <c r="E322" s="359">
        <f t="shared" si="31"/>
        <v>0</v>
      </c>
      <c r="F322" s="359" t="str">
        <f t="shared" si="33"/>
        <v/>
      </c>
      <c r="G322" s="359" t="str">
        <f t="shared" si="34"/>
        <v/>
      </c>
      <c r="H322" s="359" t="str">
        <f t="shared" si="32"/>
        <v>x</v>
      </c>
    </row>
    <row r="323" spans="1:8" x14ac:dyDescent="0.25">
      <c r="A323" s="359">
        <f t="shared" si="28"/>
        <v>1</v>
      </c>
      <c r="B323" s="359" t="str">
        <f t="shared" si="29"/>
        <v>x</v>
      </c>
      <c r="C323" s="359">
        <f t="shared" si="30"/>
        <v>3</v>
      </c>
      <c r="D323" s="360"/>
      <c r="E323" s="359">
        <f t="shared" si="31"/>
        <v>0</v>
      </c>
      <c r="F323" s="359" t="str">
        <f t="shared" si="33"/>
        <v/>
      </c>
      <c r="G323" s="359" t="str">
        <f t="shared" si="34"/>
        <v/>
      </c>
      <c r="H323" s="359" t="str">
        <f t="shared" si="32"/>
        <v>x</v>
      </c>
    </row>
    <row r="324" spans="1:8" x14ac:dyDescent="0.25">
      <c r="A324" s="359">
        <f t="shared" si="28"/>
        <v>2</v>
      </c>
      <c r="B324" s="359" t="str">
        <f t="shared" si="29"/>
        <v>x</v>
      </c>
      <c r="C324" s="359">
        <f t="shared" si="30"/>
        <v>4</v>
      </c>
      <c r="D324" s="360"/>
      <c r="E324" s="359">
        <f t="shared" si="31"/>
        <v>0</v>
      </c>
      <c r="F324" s="359" t="str">
        <f t="shared" si="33"/>
        <v/>
      </c>
      <c r="G324" s="359" t="str">
        <f t="shared" si="34"/>
        <v/>
      </c>
      <c r="H324" s="359" t="str">
        <f t="shared" si="32"/>
        <v>x</v>
      </c>
    </row>
    <row r="325" spans="1:8" x14ac:dyDescent="0.25">
      <c r="A325" s="359">
        <f t="shared" si="28"/>
        <v>3</v>
      </c>
      <c r="B325" s="359" t="str">
        <f t="shared" si="29"/>
        <v>x</v>
      </c>
      <c r="C325" s="359">
        <f t="shared" si="30"/>
        <v>5</v>
      </c>
      <c r="D325" s="360"/>
      <c r="E325" s="359">
        <f t="shared" si="31"/>
        <v>0</v>
      </c>
      <c r="F325" s="359" t="str">
        <f t="shared" si="33"/>
        <v/>
      </c>
      <c r="G325" s="359" t="str">
        <f t="shared" si="34"/>
        <v/>
      </c>
      <c r="H325" s="359" t="str">
        <f t="shared" si="32"/>
        <v>x</v>
      </c>
    </row>
    <row r="326" spans="1:8" x14ac:dyDescent="0.25">
      <c r="A326" s="359">
        <f t="shared" si="28"/>
        <v>4</v>
      </c>
      <c r="B326" s="359" t="str">
        <f t="shared" si="29"/>
        <v>o</v>
      </c>
      <c r="C326" s="359">
        <f t="shared" si="30"/>
        <v>1</v>
      </c>
      <c r="D326" s="360"/>
      <c r="E326" s="359">
        <f t="shared" si="31"/>
        <v>0</v>
      </c>
      <c r="F326" s="359" t="str">
        <f t="shared" si="33"/>
        <v>O</v>
      </c>
      <c r="G326" s="359" t="str">
        <f t="shared" si="34"/>
        <v>-</v>
      </c>
      <c r="H326" s="359" t="str">
        <f t="shared" si="32"/>
        <v>x</v>
      </c>
    </row>
    <row r="327" spans="1:8" x14ac:dyDescent="0.25">
      <c r="A327" s="359">
        <f t="shared" si="28"/>
        <v>1</v>
      </c>
      <c r="B327" s="359" t="str">
        <f t="shared" si="29"/>
        <v>x</v>
      </c>
      <c r="C327" s="359">
        <f t="shared" si="30"/>
        <v>2</v>
      </c>
      <c r="D327" s="360"/>
      <c r="E327" s="359">
        <f t="shared" si="31"/>
        <v>0</v>
      </c>
      <c r="F327" s="359" t="str">
        <f t="shared" si="33"/>
        <v/>
      </c>
      <c r="G327" s="359" t="str">
        <f t="shared" si="34"/>
        <v/>
      </c>
      <c r="H327" s="359" t="str">
        <f t="shared" si="32"/>
        <v>x</v>
      </c>
    </row>
    <row r="328" spans="1:8" x14ac:dyDescent="0.25">
      <c r="A328" s="359">
        <f t="shared" si="28"/>
        <v>2</v>
      </c>
      <c r="B328" s="359" t="str">
        <f t="shared" si="29"/>
        <v>x</v>
      </c>
      <c r="C328" s="359">
        <f t="shared" si="30"/>
        <v>3</v>
      </c>
      <c r="D328" s="360"/>
      <c r="E328" s="359">
        <f t="shared" si="31"/>
        <v>0</v>
      </c>
      <c r="F328" s="359" t="str">
        <f t="shared" si="33"/>
        <v/>
      </c>
      <c r="G328" s="359" t="str">
        <f t="shared" si="34"/>
        <v/>
      </c>
      <c r="H328" s="359" t="str">
        <f t="shared" si="32"/>
        <v>x</v>
      </c>
    </row>
    <row r="329" spans="1:8" x14ac:dyDescent="0.25">
      <c r="A329" s="359">
        <f t="shared" si="28"/>
        <v>3</v>
      </c>
      <c r="B329" s="359" t="str">
        <f t="shared" si="29"/>
        <v>x</v>
      </c>
      <c r="C329" s="359">
        <f t="shared" si="30"/>
        <v>4</v>
      </c>
      <c r="D329" s="360"/>
      <c r="E329" s="359">
        <f t="shared" si="31"/>
        <v>0</v>
      </c>
      <c r="F329" s="359" t="str">
        <f t="shared" si="33"/>
        <v/>
      </c>
      <c r="G329" s="359" t="str">
        <f t="shared" si="34"/>
        <v/>
      </c>
      <c r="H329" s="359" t="str">
        <f t="shared" si="32"/>
        <v>x</v>
      </c>
    </row>
    <row r="330" spans="1:8" x14ac:dyDescent="0.25">
      <c r="A330" s="359">
        <f t="shared" si="28"/>
        <v>4</v>
      </c>
      <c r="B330" s="359" t="str">
        <f t="shared" si="29"/>
        <v>o</v>
      </c>
      <c r="C330" s="359">
        <f t="shared" si="30"/>
        <v>5</v>
      </c>
      <c r="D330" s="360"/>
      <c r="E330" s="359">
        <f t="shared" si="31"/>
        <v>0</v>
      </c>
      <c r="F330" s="359" t="str">
        <f t="shared" si="33"/>
        <v/>
      </c>
      <c r="G330" s="359" t="str">
        <f t="shared" si="34"/>
        <v/>
      </c>
      <c r="H330" s="359" t="str">
        <f t="shared" si="32"/>
        <v>x</v>
      </c>
    </row>
    <row r="331" spans="1:8" x14ac:dyDescent="0.25">
      <c r="A331" s="359">
        <f t="shared" ref="A331:A394" si="35">IF(A330=0,1,IF(A330&lt;($C$2+$C$1),A330+1,1))</f>
        <v>1</v>
      </c>
      <c r="B331" s="359" t="str">
        <f t="shared" ref="B331:B394" si="36">IF(A331&lt;=$C$1,$B$1,$B$2)</f>
        <v>x</v>
      </c>
      <c r="C331" s="359">
        <f t="shared" ref="C331:C394" si="37">IF(D331="o",1,IF(C330&lt;($G$1/$G$2),C330+1,1))</f>
        <v>1</v>
      </c>
      <c r="D331" s="360"/>
      <c r="E331" s="359">
        <f t="shared" si="31"/>
        <v>0</v>
      </c>
      <c r="F331" s="359" t="str">
        <f t="shared" si="33"/>
        <v>O</v>
      </c>
      <c r="G331" s="359" t="str">
        <f t="shared" si="34"/>
        <v>-</v>
      </c>
      <c r="H331" s="359" t="str">
        <f t="shared" si="32"/>
        <v>x</v>
      </c>
    </row>
    <row r="332" spans="1:8" x14ac:dyDescent="0.25">
      <c r="A332" s="359">
        <f t="shared" si="35"/>
        <v>2</v>
      </c>
      <c r="B332" s="359" t="str">
        <f t="shared" si="36"/>
        <v>x</v>
      </c>
      <c r="C332" s="359">
        <f t="shared" si="37"/>
        <v>2</v>
      </c>
      <c r="D332" s="360"/>
      <c r="E332" s="359">
        <f t="shared" ref="E332:E395" si="38">IF(D332="o","o",E331)</f>
        <v>0</v>
      </c>
      <c r="F332" s="359" t="str">
        <f t="shared" si="33"/>
        <v/>
      </c>
      <c r="G332" s="359" t="str">
        <f t="shared" si="34"/>
        <v/>
      </c>
      <c r="H332" s="359" t="str">
        <f t="shared" ref="H332:H395" si="39">IF(H331=$B$6,"x",IF(D332="o",1,IF(G332="",H331,IF(H331="x","x",H331+1))))</f>
        <v>x</v>
      </c>
    </row>
    <row r="333" spans="1:8" x14ac:dyDescent="0.25">
      <c r="A333" s="359">
        <f t="shared" si="35"/>
        <v>3</v>
      </c>
      <c r="B333" s="359" t="str">
        <f t="shared" si="36"/>
        <v>x</v>
      </c>
      <c r="C333" s="359">
        <f t="shared" si="37"/>
        <v>3</v>
      </c>
      <c r="D333" s="360"/>
      <c r="E333" s="359">
        <f t="shared" si="38"/>
        <v>0</v>
      </c>
      <c r="F333" s="359" t="str">
        <f t="shared" ref="F333:F396" si="40">IF(C333=1,"O","")</f>
        <v/>
      </c>
      <c r="G333" s="359" t="str">
        <f t="shared" ref="G333:G396" si="41">IF(F333="O",IF(AND(B331="x",B332="x",B333="x"),"X","-"),"")</f>
        <v/>
      </c>
      <c r="H333" s="359" t="str">
        <f t="shared" si="39"/>
        <v>x</v>
      </c>
    </row>
    <row r="334" spans="1:8" x14ac:dyDescent="0.25">
      <c r="A334" s="359">
        <f t="shared" si="35"/>
        <v>4</v>
      </c>
      <c r="B334" s="359" t="str">
        <f t="shared" si="36"/>
        <v>o</v>
      </c>
      <c r="C334" s="359">
        <f t="shared" si="37"/>
        <v>4</v>
      </c>
      <c r="D334" s="360"/>
      <c r="E334" s="359">
        <f t="shared" si="38"/>
        <v>0</v>
      </c>
      <c r="F334" s="359" t="str">
        <f t="shared" si="40"/>
        <v/>
      </c>
      <c r="G334" s="359" t="str">
        <f t="shared" si="41"/>
        <v/>
      </c>
      <c r="H334" s="359" t="str">
        <f t="shared" si="39"/>
        <v>x</v>
      </c>
    </row>
    <row r="335" spans="1:8" x14ac:dyDescent="0.25">
      <c r="A335" s="359">
        <f t="shared" si="35"/>
        <v>1</v>
      </c>
      <c r="B335" s="359" t="str">
        <f t="shared" si="36"/>
        <v>x</v>
      </c>
      <c r="C335" s="359">
        <f t="shared" si="37"/>
        <v>5</v>
      </c>
      <c r="D335" s="360"/>
      <c r="E335" s="359">
        <f t="shared" si="38"/>
        <v>0</v>
      </c>
      <c r="F335" s="359" t="str">
        <f t="shared" si="40"/>
        <v/>
      </c>
      <c r="G335" s="359" t="str">
        <f t="shared" si="41"/>
        <v/>
      </c>
      <c r="H335" s="359" t="str">
        <f t="shared" si="39"/>
        <v>x</v>
      </c>
    </row>
    <row r="336" spans="1:8" x14ac:dyDescent="0.25">
      <c r="A336" s="359">
        <f t="shared" si="35"/>
        <v>2</v>
      </c>
      <c r="B336" s="359" t="str">
        <f t="shared" si="36"/>
        <v>x</v>
      </c>
      <c r="C336" s="359">
        <f t="shared" si="37"/>
        <v>1</v>
      </c>
      <c r="D336" s="360"/>
      <c r="E336" s="359">
        <f t="shared" si="38"/>
        <v>0</v>
      </c>
      <c r="F336" s="359" t="str">
        <f t="shared" si="40"/>
        <v>O</v>
      </c>
      <c r="G336" s="359" t="str">
        <f t="shared" si="41"/>
        <v>-</v>
      </c>
      <c r="H336" s="359" t="str">
        <f t="shared" si="39"/>
        <v>x</v>
      </c>
    </row>
    <row r="337" spans="1:8" x14ac:dyDescent="0.25">
      <c r="A337" s="359">
        <f t="shared" si="35"/>
        <v>3</v>
      </c>
      <c r="B337" s="359" t="str">
        <f t="shared" si="36"/>
        <v>x</v>
      </c>
      <c r="C337" s="359">
        <f t="shared" si="37"/>
        <v>2</v>
      </c>
      <c r="D337" s="360"/>
      <c r="E337" s="359">
        <f t="shared" si="38"/>
        <v>0</v>
      </c>
      <c r="F337" s="359" t="str">
        <f t="shared" si="40"/>
        <v/>
      </c>
      <c r="G337" s="359" t="str">
        <f t="shared" si="41"/>
        <v/>
      </c>
      <c r="H337" s="359" t="str">
        <f t="shared" si="39"/>
        <v>x</v>
      </c>
    </row>
    <row r="338" spans="1:8" x14ac:dyDescent="0.25">
      <c r="A338" s="359">
        <f t="shared" si="35"/>
        <v>4</v>
      </c>
      <c r="B338" s="359" t="str">
        <f t="shared" si="36"/>
        <v>o</v>
      </c>
      <c r="C338" s="359">
        <f t="shared" si="37"/>
        <v>3</v>
      </c>
      <c r="D338" s="360"/>
      <c r="E338" s="359">
        <f t="shared" si="38"/>
        <v>0</v>
      </c>
      <c r="F338" s="359" t="str">
        <f t="shared" si="40"/>
        <v/>
      </c>
      <c r="G338" s="359" t="str">
        <f t="shared" si="41"/>
        <v/>
      </c>
      <c r="H338" s="359" t="str">
        <f t="shared" si="39"/>
        <v>x</v>
      </c>
    </row>
    <row r="339" spans="1:8" x14ac:dyDescent="0.25">
      <c r="A339" s="359">
        <f t="shared" si="35"/>
        <v>1</v>
      </c>
      <c r="B339" s="359" t="str">
        <f t="shared" si="36"/>
        <v>x</v>
      </c>
      <c r="C339" s="359">
        <f t="shared" si="37"/>
        <v>4</v>
      </c>
      <c r="D339" s="360"/>
      <c r="E339" s="359">
        <f t="shared" si="38"/>
        <v>0</v>
      </c>
      <c r="F339" s="359" t="str">
        <f t="shared" si="40"/>
        <v/>
      </c>
      <c r="G339" s="359" t="str">
        <f t="shared" si="41"/>
        <v/>
      </c>
      <c r="H339" s="359" t="str">
        <f t="shared" si="39"/>
        <v>x</v>
      </c>
    </row>
    <row r="340" spans="1:8" x14ac:dyDescent="0.25">
      <c r="A340" s="359">
        <f t="shared" si="35"/>
        <v>2</v>
      </c>
      <c r="B340" s="359" t="str">
        <f t="shared" si="36"/>
        <v>x</v>
      </c>
      <c r="C340" s="359">
        <f t="shared" si="37"/>
        <v>5</v>
      </c>
      <c r="D340" s="360"/>
      <c r="E340" s="359">
        <f t="shared" si="38"/>
        <v>0</v>
      </c>
      <c r="F340" s="359" t="str">
        <f t="shared" si="40"/>
        <v/>
      </c>
      <c r="G340" s="359" t="str">
        <f t="shared" si="41"/>
        <v/>
      </c>
      <c r="H340" s="359" t="str">
        <f t="shared" si="39"/>
        <v>x</v>
      </c>
    </row>
    <row r="341" spans="1:8" x14ac:dyDescent="0.25">
      <c r="A341" s="359">
        <f t="shared" si="35"/>
        <v>3</v>
      </c>
      <c r="B341" s="359" t="str">
        <f t="shared" si="36"/>
        <v>x</v>
      </c>
      <c r="C341" s="359">
        <f t="shared" si="37"/>
        <v>1</v>
      </c>
      <c r="D341" s="360"/>
      <c r="E341" s="359">
        <f t="shared" si="38"/>
        <v>0</v>
      </c>
      <c r="F341" s="359" t="str">
        <f t="shared" si="40"/>
        <v>O</v>
      </c>
      <c r="G341" s="359" t="str">
        <f t="shared" si="41"/>
        <v>X</v>
      </c>
      <c r="H341" s="359" t="str">
        <f t="shared" si="39"/>
        <v>x</v>
      </c>
    </row>
    <row r="342" spans="1:8" x14ac:dyDescent="0.25">
      <c r="A342" s="359">
        <f t="shared" si="35"/>
        <v>4</v>
      </c>
      <c r="B342" s="359" t="str">
        <f t="shared" si="36"/>
        <v>o</v>
      </c>
      <c r="C342" s="359">
        <f t="shared" si="37"/>
        <v>2</v>
      </c>
      <c r="D342" s="360"/>
      <c r="E342" s="359">
        <f t="shared" si="38"/>
        <v>0</v>
      </c>
      <c r="F342" s="359" t="str">
        <f t="shared" si="40"/>
        <v/>
      </c>
      <c r="G342" s="359" t="str">
        <f t="shared" si="41"/>
        <v/>
      </c>
      <c r="H342" s="359" t="str">
        <f t="shared" si="39"/>
        <v>x</v>
      </c>
    </row>
    <row r="343" spans="1:8" x14ac:dyDescent="0.25">
      <c r="A343" s="359">
        <f t="shared" si="35"/>
        <v>1</v>
      </c>
      <c r="B343" s="359" t="str">
        <f t="shared" si="36"/>
        <v>x</v>
      </c>
      <c r="C343" s="359">
        <f t="shared" si="37"/>
        <v>3</v>
      </c>
      <c r="D343" s="360"/>
      <c r="E343" s="359">
        <f t="shared" si="38"/>
        <v>0</v>
      </c>
      <c r="F343" s="359" t="str">
        <f t="shared" si="40"/>
        <v/>
      </c>
      <c r="G343" s="359" t="str">
        <f t="shared" si="41"/>
        <v/>
      </c>
      <c r="H343" s="359" t="str">
        <f t="shared" si="39"/>
        <v>x</v>
      </c>
    </row>
    <row r="344" spans="1:8" x14ac:dyDescent="0.25">
      <c r="A344" s="359">
        <f t="shared" si="35"/>
        <v>2</v>
      </c>
      <c r="B344" s="359" t="str">
        <f t="shared" si="36"/>
        <v>x</v>
      </c>
      <c r="C344" s="359">
        <f t="shared" si="37"/>
        <v>4</v>
      </c>
      <c r="D344" s="360"/>
      <c r="E344" s="359">
        <f t="shared" si="38"/>
        <v>0</v>
      </c>
      <c r="F344" s="359" t="str">
        <f t="shared" si="40"/>
        <v/>
      </c>
      <c r="G344" s="359" t="str">
        <f t="shared" si="41"/>
        <v/>
      </c>
      <c r="H344" s="359" t="str">
        <f t="shared" si="39"/>
        <v>x</v>
      </c>
    </row>
    <row r="345" spans="1:8" x14ac:dyDescent="0.25">
      <c r="A345" s="359">
        <f t="shared" si="35"/>
        <v>3</v>
      </c>
      <c r="B345" s="359" t="str">
        <f t="shared" si="36"/>
        <v>x</v>
      </c>
      <c r="C345" s="359">
        <f t="shared" si="37"/>
        <v>5</v>
      </c>
      <c r="D345" s="360"/>
      <c r="E345" s="359">
        <f t="shared" si="38"/>
        <v>0</v>
      </c>
      <c r="F345" s="359" t="str">
        <f t="shared" si="40"/>
        <v/>
      </c>
      <c r="G345" s="359" t="str">
        <f t="shared" si="41"/>
        <v/>
      </c>
      <c r="H345" s="359" t="str">
        <f t="shared" si="39"/>
        <v>x</v>
      </c>
    </row>
    <row r="346" spans="1:8" x14ac:dyDescent="0.25">
      <c r="A346" s="359">
        <f t="shared" si="35"/>
        <v>4</v>
      </c>
      <c r="B346" s="359" t="str">
        <f t="shared" si="36"/>
        <v>o</v>
      </c>
      <c r="C346" s="359">
        <f t="shared" si="37"/>
        <v>1</v>
      </c>
      <c r="D346" s="360"/>
      <c r="E346" s="359">
        <f t="shared" si="38"/>
        <v>0</v>
      </c>
      <c r="F346" s="359" t="str">
        <f t="shared" si="40"/>
        <v>O</v>
      </c>
      <c r="G346" s="359" t="str">
        <f t="shared" si="41"/>
        <v>-</v>
      </c>
      <c r="H346" s="359" t="str">
        <f t="shared" si="39"/>
        <v>x</v>
      </c>
    </row>
    <row r="347" spans="1:8" x14ac:dyDescent="0.25">
      <c r="A347" s="359">
        <f t="shared" si="35"/>
        <v>1</v>
      </c>
      <c r="B347" s="359" t="str">
        <f t="shared" si="36"/>
        <v>x</v>
      </c>
      <c r="C347" s="359">
        <f t="shared" si="37"/>
        <v>2</v>
      </c>
      <c r="D347" s="360"/>
      <c r="E347" s="359">
        <f t="shared" si="38"/>
        <v>0</v>
      </c>
      <c r="F347" s="359" t="str">
        <f t="shared" si="40"/>
        <v/>
      </c>
      <c r="G347" s="359" t="str">
        <f t="shared" si="41"/>
        <v/>
      </c>
      <c r="H347" s="359" t="str">
        <f t="shared" si="39"/>
        <v>x</v>
      </c>
    </row>
    <row r="348" spans="1:8" x14ac:dyDescent="0.25">
      <c r="A348" s="359">
        <f t="shared" si="35"/>
        <v>2</v>
      </c>
      <c r="B348" s="359" t="str">
        <f t="shared" si="36"/>
        <v>x</v>
      </c>
      <c r="C348" s="359">
        <f t="shared" si="37"/>
        <v>3</v>
      </c>
      <c r="D348" s="360"/>
      <c r="E348" s="359">
        <f t="shared" si="38"/>
        <v>0</v>
      </c>
      <c r="F348" s="359" t="str">
        <f t="shared" si="40"/>
        <v/>
      </c>
      <c r="G348" s="359" t="str">
        <f t="shared" si="41"/>
        <v/>
      </c>
      <c r="H348" s="359" t="str">
        <f t="shared" si="39"/>
        <v>x</v>
      </c>
    </row>
    <row r="349" spans="1:8" x14ac:dyDescent="0.25">
      <c r="A349" s="359">
        <f t="shared" si="35"/>
        <v>3</v>
      </c>
      <c r="B349" s="359" t="str">
        <f t="shared" si="36"/>
        <v>x</v>
      </c>
      <c r="C349" s="359">
        <f t="shared" si="37"/>
        <v>4</v>
      </c>
      <c r="D349" s="360"/>
      <c r="E349" s="359">
        <f t="shared" si="38"/>
        <v>0</v>
      </c>
      <c r="F349" s="359" t="str">
        <f t="shared" si="40"/>
        <v/>
      </c>
      <c r="G349" s="359" t="str">
        <f t="shared" si="41"/>
        <v/>
      </c>
      <c r="H349" s="359" t="str">
        <f t="shared" si="39"/>
        <v>x</v>
      </c>
    </row>
    <row r="350" spans="1:8" x14ac:dyDescent="0.25">
      <c r="A350" s="359">
        <f t="shared" si="35"/>
        <v>4</v>
      </c>
      <c r="B350" s="359" t="str">
        <f t="shared" si="36"/>
        <v>o</v>
      </c>
      <c r="C350" s="359">
        <f t="shared" si="37"/>
        <v>5</v>
      </c>
      <c r="D350" s="360"/>
      <c r="E350" s="359">
        <f t="shared" si="38"/>
        <v>0</v>
      </c>
      <c r="F350" s="359" t="str">
        <f t="shared" si="40"/>
        <v/>
      </c>
      <c r="G350" s="359" t="str">
        <f t="shared" si="41"/>
        <v/>
      </c>
      <c r="H350" s="359" t="str">
        <f t="shared" si="39"/>
        <v>x</v>
      </c>
    </row>
    <row r="351" spans="1:8" x14ac:dyDescent="0.25">
      <c r="A351" s="359">
        <f t="shared" si="35"/>
        <v>1</v>
      </c>
      <c r="B351" s="359" t="str">
        <f t="shared" si="36"/>
        <v>x</v>
      </c>
      <c r="C351" s="359">
        <f t="shared" si="37"/>
        <v>1</v>
      </c>
      <c r="D351" s="360"/>
      <c r="E351" s="359">
        <f t="shared" si="38"/>
        <v>0</v>
      </c>
      <c r="F351" s="359" t="str">
        <f t="shared" si="40"/>
        <v>O</v>
      </c>
      <c r="G351" s="359" t="str">
        <f t="shared" si="41"/>
        <v>-</v>
      </c>
      <c r="H351" s="359" t="str">
        <f t="shared" si="39"/>
        <v>x</v>
      </c>
    </row>
    <row r="352" spans="1:8" x14ac:dyDescent="0.25">
      <c r="A352" s="359">
        <f t="shared" si="35"/>
        <v>2</v>
      </c>
      <c r="B352" s="359" t="str">
        <f t="shared" si="36"/>
        <v>x</v>
      </c>
      <c r="C352" s="359">
        <f t="shared" si="37"/>
        <v>2</v>
      </c>
      <c r="D352" s="360"/>
      <c r="E352" s="359">
        <f t="shared" si="38"/>
        <v>0</v>
      </c>
      <c r="F352" s="359" t="str">
        <f t="shared" si="40"/>
        <v/>
      </c>
      <c r="G352" s="359" t="str">
        <f t="shared" si="41"/>
        <v/>
      </c>
      <c r="H352" s="359" t="str">
        <f t="shared" si="39"/>
        <v>x</v>
      </c>
    </row>
    <row r="353" spans="1:8" x14ac:dyDescent="0.25">
      <c r="A353" s="359">
        <f t="shared" si="35"/>
        <v>3</v>
      </c>
      <c r="B353" s="359" t="str">
        <f t="shared" si="36"/>
        <v>x</v>
      </c>
      <c r="C353" s="359">
        <f t="shared" si="37"/>
        <v>3</v>
      </c>
      <c r="D353" s="360"/>
      <c r="E353" s="359">
        <f t="shared" si="38"/>
        <v>0</v>
      </c>
      <c r="F353" s="359" t="str">
        <f t="shared" si="40"/>
        <v/>
      </c>
      <c r="G353" s="359" t="str">
        <f t="shared" si="41"/>
        <v/>
      </c>
      <c r="H353" s="359" t="str">
        <f t="shared" si="39"/>
        <v>x</v>
      </c>
    </row>
    <row r="354" spans="1:8" x14ac:dyDescent="0.25">
      <c r="A354" s="359">
        <f t="shared" si="35"/>
        <v>4</v>
      </c>
      <c r="B354" s="359" t="str">
        <f t="shared" si="36"/>
        <v>o</v>
      </c>
      <c r="C354" s="359">
        <f t="shared" si="37"/>
        <v>4</v>
      </c>
      <c r="D354" s="360"/>
      <c r="E354" s="359">
        <f t="shared" si="38"/>
        <v>0</v>
      </c>
      <c r="F354" s="359" t="str">
        <f t="shared" si="40"/>
        <v/>
      </c>
      <c r="G354" s="359" t="str">
        <f t="shared" si="41"/>
        <v/>
      </c>
      <c r="H354" s="359" t="str">
        <f t="shared" si="39"/>
        <v>x</v>
      </c>
    </row>
    <row r="355" spans="1:8" x14ac:dyDescent="0.25">
      <c r="A355" s="359">
        <f t="shared" si="35"/>
        <v>1</v>
      </c>
      <c r="B355" s="359" t="str">
        <f t="shared" si="36"/>
        <v>x</v>
      </c>
      <c r="C355" s="359">
        <f t="shared" si="37"/>
        <v>5</v>
      </c>
      <c r="D355" s="360"/>
      <c r="E355" s="359">
        <f t="shared" si="38"/>
        <v>0</v>
      </c>
      <c r="F355" s="359" t="str">
        <f t="shared" si="40"/>
        <v/>
      </c>
      <c r="G355" s="359" t="str">
        <f t="shared" si="41"/>
        <v/>
      </c>
      <c r="H355" s="359" t="str">
        <f t="shared" si="39"/>
        <v>x</v>
      </c>
    </row>
    <row r="356" spans="1:8" x14ac:dyDescent="0.25">
      <c r="A356" s="359">
        <f t="shared" si="35"/>
        <v>2</v>
      </c>
      <c r="B356" s="359" t="str">
        <f t="shared" si="36"/>
        <v>x</v>
      </c>
      <c r="C356" s="359">
        <f t="shared" si="37"/>
        <v>1</v>
      </c>
      <c r="D356" s="360"/>
      <c r="E356" s="359">
        <f t="shared" si="38"/>
        <v>0</v>
      </c>
      <c r="F356" s="359" t="str">
        <f t="shared" si="40"/>
        <v>O</v>
      </c>
      <c r="G356" s="359" t="str">
        <f t="shared" si="41"/>
        <v>-</v>
      </c>
      <c r="H356" s="359" t="str">
        <f t="shared" si="39"/>
        <v>x</v>
      </c>
    </row>
    <row r="357" spans="1:8" x14ac:dyDescent="0.25">
      <c r="A357" s="359">
        <f t="shared" si="35"/>
        <v>3</v>
      </c>
      <c r="B357" s="359" t="str">
        <f t="shared" si="36"/>
        <v>x</v>
      </c>
      <c r="C357" s="359">
        <f t="shared" si="37"/>
        <v>2</v>
      </c>
      <c r="D357" s="360"/>
      <c r="E357" s="359">
        <f t="shared" si="38"/>
        <v>0</v>
      </c>
      <c r="F357" s="359" t="str">
        <f t="shared" si="40"/>
        <v/>
      </c>
      <c r="G357" s="359" t="str">
        <f t="shared" si="41"/>
        <v/>
      </c>
      <c r="H357" s="359" t="str">
        <f t="shared" si="39"/>
        <v>x</v>
      </c>
    </row>
    <row r="358" spans="1:8" x14ac:dyDescent="0.25">
      <c r="A358" s="359">
        <f t="shared" si="35"/>
        <v>4</v>
      </c>
      <c r="B358" s="359" t="str">
        <f t="shared" si="36"/>
        <v>o</v>
      </c>
      <c r="C358" s="359">
        <f t="shared" si="37"/>
        <v>3</v>
      </c>
      <c r="D358" s="360"/>
      <c r="E358" s="359">
        <f t="shared" si="38"/>
        <v>0</v>
      </c>
      <c r="F358" s="359" t="str">
        <f t="shared" si="40"/>
        <v/>
      </c>
      <c r="G358" s="359" t="str">
        <f t="shared" si="41"/>
        <v/>
      </c>
      <c r="H358" s="359" t="str">
        <f t="shared" si="39"/>
        <v>x</v>
      </c>
    </row>
    <row r="359" spans="1:8" x14ac:dyDescent="0.25">
      <c r="A359" s="359">
        <f t="shared" si="35"/>
        <v>1</v>
      </c>
      <c r="B359" s="359" t="str">
        <f t="shared" si="36"/>
        <v>x</v>
      </c>
      <c r="C359" s="359">
        <f t="shared" si="37"/>
        <v>4</v>
      </c>
      <c r="D359" s="360"/>
      <c r="E359" s="359">
        <f t="shared" si="38"/>
        <v>0</v>
      </c>
      <c r="F359" s="359" t="str">
        <f t="shared" si="40"/>
        <v/>
      </c>
      <c r="G359" s="359" t="str">
        <f t="shared" si="41"/>
        <v/>
      </c>
      <c r="H359" s="359" t="str">
        <f t="shared" si="39"/>
        <v>x</v>
      </c>
    </row>
    <row r="360" spans="1:8" x14ac:dyDescent="0.25">
      <c r="A360" s="359">
        <f t="shared" si="35"/>
        <v>2</v>
      </c>
      <c r="B360" s="359" t="str">
        <f t="shared" si="36"/>
        <v>x</v>
      </c>
      <c r="C360" s="359">
        <f t="shared" si="37"/>
        <v>5</v>
      </c>
      <c r="D360" s="360"/>
      <c r="E360" s="359">
        <f t="shared" si="38"/>
        <v>0</v>
      </c>
      <c r="F360" s="359" t="str">
        <f t="shared" si="40"/>
        <v/>
      </c>
      <c r="G360" s="359" t="str">
        <f t="shared" si="41"/>
        <v/>
      </c>
      <c r="H360" s="359" t="str">
        <f t="shared" si="39"/>
        <v>x</v>
      </c>
    </row>
    <row r="361" spans="1:8" x14ac:dyDescent="0.25">
      <c r="A361" s="359">
        <f t="shared" si="35"/>
        <v>3</v>
      </c>
      <c r="B361" s="359" t="str">
        <f t="shared" si="36"/>
        <v>x</v>
      </c>
      <c r="C361" s="359">
        <f t="shared" si="37"/>
        <v>1</v>
      </c>
      <c r="D361" s="360"/>
      <c r="E361" s="359">
        <f t="shared" si="38"/>
        <v>0</v>
      </c>
      <c r="F361" s="359" t="str">
        <f t="shared" si="40"/>
        <v>O</v>
      </c>
      <c r="G361" s="359" t="str">
        <f t="shared" si="41"/>
        <v>X</v>
      </c>
      <c r="H361" s="359" t="str">
        <f t="shared" si="39"/>
        <v>x</v>
      </c>
    </row>
    <row r="362" spans="1:8" x14ac:dyDescent="0.25">
      <c r="A362" s="359">
        <f t="shared" si="35"/>
        <v>4</v>
      </c>
      <c r="B362" s="359" t="str">
        <f t="shared" si="36"/>
        <v>o</v>
      </c>
      <c r="C362" s="359">
        <f t="shared" si="37"/>
        <v>2</v>
      </c>
      <c r="D362" s="360"/>
      <c r="E362" s="359">
        <f t="shared" si="38"/>
        <v>0</v>
      </c>
      <c r="F362" s="359" t="str">
        <f t="shared" si="40"/>
        <v/>
      </c>
      <c r="G362" s="359" t="str">
        <f t="shared" si="41"/>
        <v/>
      </c>
      <c r="H362" s="359" t="str">
        <f t="shared" si="39"/>
        <v>x</v>
      </c>
    </row>
    <row r="363" spans="1:8" x14ac:dyDescent="0.25">
      <c r="A363" s="359">
        <f t="shared" si="35"/>
        <v>1</v>
      </c>
      <c r="B363" s="359" t="str">
        <f t="shared" si="36"/>
        <v>x</v>
      </c>
      <c r="C363" s="359">
        <f t="shared" si="37"/>
        <v>3</v>
      </c>
      <c r="D363" s="360"/>
      <c r="E363" s="359">
        <f t="shared" si="38"/>
        <v>0</v>
      </c>
      <c r="F363" s="359" t="str">
        <f t="shared" si="40"/>
        <v/>
      </c>
      <c r="G363" s="359" t="str">
        <f t="shared" si="41"/>
        <v/>
      </c>
      <c r="H363" s="359" t="str">
        <f t="shared" si="39"/>
        <v>x</v>
      </c>
    </row>
    <row r="364" spans="1:8" x14ac:dyDescent="0.25">
      <c r="A364" s="359">
        <f t="shared" si="35"/>
        <v>2</v>
      </c>
      <c r="B364" s="359" t="str">
        <f t="shared" si="36"/>
        <v>x</v>
      </c>
      <c r="C364" s="359">
        <f t="shared" si="37"/>
        <v>4</v>
      </c>
      <c r="D364" s="360"/>
      <c r="E364" s="359">
        <f t="shared" si="38"/>
        <v>0</v>
      </c>
      <c r="F364" s="359" t="str">
        <f t="shared" si="40"/>
        <v/>
      </c>
      <c r="G364" s="359" t="str">
        <f t="shared" si="41"/>
        <v/>
      </c>
      <c r="H364" s="359" t="str">
        <f t="shared" si="39"/>
        <v>x</v>
      </c>
    </row>
    <row r="365" spans="1:8" x14ac:dyDescent="0.25">
      <c r="A365" s="359">
        <f t="shared" si="35"/>
        <v>3</v>
      </c>
      <c r="B365" s="359" t="str">
        <f t="shared" si="36"/>
        <v>x</v>
      </c>
      <c r="C365" s="359">
        <f t="shared" si="37"/>
        <v>5</v>
      </c>
      <c r="D365" s="360"/>
      <c r="E365" s="359">
        <f t="shared" si="38"/>
        <v>0</v>
      </c>
      <c r="F365" s="359" t="str">
        <f t="shared" si="40"/>
        <v/>
      </c>
      <c r="G365" s="359" t="str">
        <f t="shared" si="41"/>
        <v/>
      </c>
      <c r="H365" s="359" t="str">
        <f t="shared" si="39"/>
        <v>x</v>
      </c>
    </row>
    <row r="366" spans="1:8" x14ac:dyDescent="0.25">
      <c r="A366" s="359">
        <f t="shared" si="35"/>
        <v>4</v>
      </c>
      <c r="B366" s="359" t="str">
        <f t="shared" si="36"/>
        <v>o</v>
      </c>
      <c r="C366" s="359">
        <f t="shared" si="37"/>
        <v>1</v>
      </c>
      <c r="D366" s="360"/>
      <c r="E366" s="359">
        <f t="shared" si="38"/>
        <v>0</v>
      </c>
      <c r="F366" s="359" t="str">
        <f t="shared" si="40"/>
        <v>O</v>
      </c>
      <c r="G366" s="359" t="str">
        <f t="shared" si="41"/>
        <v>-</v>
      </c>
      <c r="H366" s="359" t="str">
        <f t="shared" si="39"/>
        <v>x</v>
      </c>
    </row>
    <row r="367" spans="1:8" x14ac:dyDescent="0.25">
      <c r="A367" s="359">
        <f t="shared" si="35"/>
        <v>1</v>
      </c>
      <c r="B367" s="359" t="str">
        <f t="shared" si="36"/>
        <v>x</v>
      </c>
      <c r="C367" s="359">
        <f t="shared" si="37"/>
        <v>2</v>
      </c>
      <c r="D367" s="360"/>
      <c r="E367" s="359">
        <f t="shared" si="38"/>
        <v>0</v>
      </c>
      <c r="F367" s="359" t="str">
        <f t="shared" si="40"/>
        <v/>
      </c>
      <c r="G367" s="359" t="str">
        <f t="shared" si="41"/>
        <v/>
      </c>
      <c r="H367" s="359" t="str">
        <f t="shared" si="39"/>
        <v>x</v>
      </c>
    </row>
    <row r="368" spans="1:8" x14ac:dyDescent="0.25">
      <c r="A368" s="359">
        <f t="shared" si="35"/>
        <v>2</v>
      </c>
      <c r="B368" s="359" t="str">
        <f t="shared" si="36"/>
        <v>x</v>
      </c>
      <c r="C368" s="359">
        <f t="shared" si="37"/>
        <v>3</v>
      </c>
      <c r="D368" s="360"/>
      <c r="E368" s="359">
        <f t="shared" si="38"/>
        <v>0</v>
      </c>
      <c r="F368" s="359" t="str">
        <f t="shared" si="40"/>
        <v/>
      </c>
      <c r="G368" s="359" t="str">
        <f t="shared" si="41"/>
        <v/>
      </c>
      <c r="H368" s="359" t="str">
        <f t="shared" si="39"/>
        <v>x</v>
      </c>
    </row>
    <row r="369" spans="1:8" x14ac:dyDescent="0.25">
      <c r="A369" s="359">
        <f t="shared" si="35"/>
        <v>3</v>
      </c>
      <c r="B369" s="359" t="str">
        <f t="shared" si="36"/>
        <v>x</v>
      </c>
      <c r="C369" s="359">
        <f t="shared" si="37"/>
        <v>4</v>
      </c>
      <c r="D369" s="360"/>
      <c r="E369" s="359">
        <f t="shared" si="38"/>
        <v>0</v>
      </c>
      <c r="F369" s="359" t="str">
        <f t="shared" si="40"/>
        <v/>
      </c>
      <c r="G369" s="359" t="str">
        <f t="shared" si="41"/>
        <v/>
      </c>
      <c r="H369" s="359" t="str">
        <f t="shared" si="39"/>
        <v>x</v>
      </c>
    </row>
    <row r="370" spans="1:8" x14ac:dyDescent="0.25">
      <c r="A370" s="359">
        <f t="shared" si="35"/>
        <v>4</v>
      </c>
      <c r="B370" s="359" t="str">
        <f t="shared" si="36"/>
        <v>o</v>
      </c>
      <c r="C370" s="359">
        <f t="shared" si="37"/>
        <v>5</v>
      </c>
      <c r="D370" s="360"/>
      <c r="E370" s="359">
        <f t="shared" si="38"/>
        <v>0</v>
      </c>
      <c r="F370" s="359" t="str">
        <f t="shared" si="40"/>
        <v/>
      </c>
      <c r="G370" s="359" t="str">
        <f t="shared" si="41"/>
        <v/>
      </c>
      <c r="H370" s="359" t="str">
        <f t="shared" si="39"/>
        <v>x</v>
      </c>
    </row>
    <row r="371" spans="1:8" x14ac:dyDescent="0.25">
      <c r="A371" s="359">
        <f t="shared" si="35"/>
        <v>1</v>
      </c>
      <c r="B371" s="359" t="str">
        <f t="shared" si="36"/>
        <v>x</v>
      </c>
      <c r="C371" s="359">
        <f t="shared" si="37"/>
        <v>1</v>
      </c>
      <c r="D371" s="360"/>
      <c r="E371" s="359">
        <f t="shared" si="38"/>
        <v>0</v>
      </c>
      <c r="F371" s="359" t="str">
        <f t="shared" si="40"/>
        <v>O</v>
      </c>
      <c r="G371" s="359" t="str">
        <f t="shared" si="41"/>
        <v>-</v>
      </c>
      <c r="H371" s="359" t="str">
        <f t="shared" si="39"/>
        <v>x</v>
      </c>
    </row>
    <row r="372" spans="1:8" x14ac:dyDescent="0.25">
      <c r="A372" s="359">
        <f t="shared" si="35"/>
        <v>2</v>
      </c>
      <c r="B372" s="359" t="str">
        <f t="shared" si="36"/>
        <v>x</v>
      </c>
      <c r="C372" s="359">
        <f t="shared" si="37"/>
        <v>2</v>
      </c>
      <c r="D372" s="360"/>
      <c r="E372" s="359">
        <f t="shared" si="38"/>
        <v>0</v>
      </c>
      <c r="F372" s="359" t="str">
        <f t="shared" si="40"/>
        <v/>
      </c>
      <c r="G372" s="359" t="str">
        <f t="shared" si="41"/>
        <v/>
      </c>
      <c r="H372" s="359" t="str">
        <f t="shared" si="39"/>
        <v>x</v>
      </c>
    </row>
    <row r="373" spans="1:8" x14ac:dyDescent="0.25">
      <c r="A373" s="359">
        <f t="shared" si="35"/>
        <v>3</v>
      </c>
      <c r="B373" s="359" t="str">
        <f t="shared" si="36"/>
        <v>x</v>
      </c>
      <c r="C373" s="359">
        <f t="shared" si="37"/>
        <v>3</v>
      </c>
      <c r="D373" s="360"/>
      <c r="E373" s="359">
        <f t="shared" si="38"/>
        <v>0</v>
      </c>
      <c r="F373" s="359" t="str">
        <f t="shared" si="40"/>
        <v/>
      </c>
      <c r="G373" s="359" t="str">
        <f t="shared" si="41"/>
        <v/>
      </c>
      <c r="H373" s="359" t="str">
        <f t="shared" si="39"/>
        <v>x</v>
      </c>
    </row>
    <row r="374" spans="1:8" x14ac:dyDescent="0.25">
      <c r="A374" s="359">
        <f t="shared" si="35"/>
        <v>4</v>
      </c>
      <c r="B374" s="359" t="str">
        <f t="shared" si="36"/>
        <v>o</v>
      </c>
      <c r="C374" s="359">
        <f t="shared" si="37"/>
        <v>4</v>
      </c>
      <c r="D374" s="360"/>
      <c r="E374" s="359">
        <f t="shared" si="38"/>
        <v>0</v>
      </c>
      <c r="F374" s="359" t="str">
        <f t="shared" si="40"/>
        <v/>
      </c>
      <c r="G374" s="359" t="str">
        <f t="shared" si="41"/>
        <v/>
      </c>
      <c r="H374" s="359" t="str">
        <f t="shared" si="39"/>
        <v>x</v>
      </c>
    </row>
    <row r="375" spans="1:8" x14ac:dyDescent="0.25">
      <c r="A375" s="359">
        <f t="shared" si="35"/>
        <v>1</v>
      </c>
      <c r="B375" s="359" t="str">
        <f t="shared" si="36"/>
        <v>x</v>
      </c>
      <c r="C375" s="359">
        <f t="shared" si="37"/>
        <v>5</v>
      </c>
      <c r="D375" s="360"/>
      <c r="E375" s="359">
        <f t="shared" si="38"/>
        <v>0</v>
      </c>
      <c r="F375" s="359" t="str">
        <f t="shared" si="40"/>
        <v/>
      </c>
      <c r="G375" s="359" t="str">
        <f t="shared" si="41"/>
        <v/>
      </c>
      <c r="H375" s="359" t="str">
        <f t="shared" si="39"/>
        <v>x</v>
      </c>
    </row>
    <row r="376" spans="1:8" x14ac:dyDescent="0.25">
      <c r="A376" s="359">
        <f t="shared" si="35"/>
        <v>2</v>
      </c>
      <c r="B376" s="359" t="str">
        <f t="shared" si="36"/>
        <v>x</v>
      </c>
      <c r="C376" s="359">
        <f t="shared" si="37"/>
        <v>1</v>
      </c>
      <c r="D376" s="360"/>
      <c r="E376" s="359">
        <f t="shared" si="38"/>
        <v>0</v>
      </c>
      <c r="F376" s="359" t="str">
        <f t="shared" si="40"/>
        <v>O</v>
      </c>
      <c r="G376" s="359" t="str">
        <f t="shared" si="41"/>
        <v>-</v>
      </c>
      <c r="H376" s="359" t="str">
        <f t="shared" si="39"/>
        <v>x</v>
      </c>
    </row>
    <row r="377" spans="1:8" x14ac:dyDescent="0.25">
      <c r="A377" s="359">
        <f t="shared" si="35"/>
        <v>3</v>
      </c>
      <c r="B377" s="359" t="str">
        <f t="shared" si="36"/>
        <v>x</v>
      </c>
      <c r="C377" s="359">
        <f t="shared" si="37"/>
        <v>2</v>
      </c>
      <c r="D377" s="360"/>
      <c r="E377" s="359">
        <f t="shared" si="38"/>
        <v>0</v>
      </c>
      <c r="F377" s="359" t="str">
        <f t="shared" si="40"/>
        <v/>
      </c>
      <c r="G377" s="359" t="str">
        <f t="shared" si="41"/>
        <v/>
      </c>
      <c r="H377" s="359" t="str">
        <f t="shared" si="39"/>
        <v>x</v>
      </c>
    </row>
    <row r="378" spans="1:8" x14ac:dyDescent="0.25">
      <c r="A378" s="359">
        <f t="shared" si="35"/>
        <v>4</v>
      </c>
      <c r="B378" s="359" t="str">
        <f t="shared" si="36"/>
        <v>o</v>
      </c>
      <c r="C378" s="359">
        <f t="shared" si="37"/>
        <v>3</v>
      </c>
      <c r="D378" s="360"/>
      <c r="E378" s="359">
        <f t="shared" si="38"/>
        <v>0</v>
      </c>
      <c r="F378" s="359" t="str">
        <f t="shared" si="40"/>
        <v/>
      </c>
      <c r="G378" s="359" t="str">
        <f t="shared" si="41"/>
        <v/>
      </c>
      <c r="H378" s="359" t="str">
        <f t="shared" si="39"/>
        <v>x</v>
      </c>
    </row>
    <row r="379" spans="1:8" x14ac:dyDescent="0.25">
      <c r="A379" s="359">
        <f t="shared" si="35"/>
        <v>1</v>
      </c>
      <c r="B379" s="359" t="str">
        <f t="shared" si="36"/>
        <v>x</v>
      </c>
      <c r="C379" s="359">
        <f t="shared" si="37"/>
        <v>4</v>
      </c>
      <c r="D379" s="360"/>
      <c r="E379" s="359">
        <f t="shared" si="38"/>
        <v>0</v>
      </c>
      <c r="F379" s="359" t="str">
        <f t="shared" si="40"/>
        <v/>
      </c>
      <c r="G379" s="359" t="str">
        <f t="shared" si="41"/>
        <v/>
      </c>
      <c r="H379" s="359" t="str">
        <f t="shared" si="39"/>
        <v>x</v>
      </c>
    </row>
    <row r="380" spans="1:8" x14ac:dyDescent="0.25">
      <c r="A380" s="359">
        <f t="shared" si="35"/>
        <v>2</v>
      </c>
      <c r="B380" s="359" t="str">
        <f t="shared" si="36"/>
        <v>x</v>
      </c>
      <c r="C380" s="359">
        <f t="shared" si="37"/>
        <v>5</v>
      </c>
      <c r="D380" s="360"/>
      <c r="E380" s="359">
        <f t="shared" si="38"/>
        <v>0</v>
      </c>
      <c r="F380" s="359" t="str">
        <f t="shared" si="40"/>
        <v/>
      </c>
      <c r="G380" s="359" t="str">
        <f t="shared" si="41"/>
        <v/>
      </c>
      <c r="H380" s="359" t="str">
        <f t="shared" si="39"/>
        <v>x</v>
      </c>
    </row>
    <row r="381" spans="1:8" x14ac:dyDescent="0.25">
      <c r="A381" s="359">
        <f t="shared" si="35"/>
        <v>3</v>
      </c>
      <c r="B381" s="359" t="str">
        <f t="shared" si="36"/>
        <v>x</v>
      </c>
      <c r="C381" s="359">
        <f t="shared" si="37"/>
        <v>1</v>
      </c>
      <c r="D381" s="360"/>
      <c r="E381" s="359">
        <f t="shared" si="38"/>
        <v>0</v>
      </c>
      <c r="F381" s="359" t="str">
        <f t="shared" si="40"/>
        <v>O</v>
      </c>
      <c r="G381" s="359" t="str">
        <f t="shared" si="41"/>
        <v>X</v>
      </c>
      <c r="H381" s="359" t="str">
        <f t="shared" si="39"/>
        <v>x</v>
      </c>
    </row>
    <row r="382" spans="1:8" x14ac:dyDescent="0.25">
      <c r="A382" s="359">
        <f t="shared" si="35"/>
        <v>4</v>
      </c>
      <c r="B382" s="359" t="str">
        <f t="shared" si="36"/>
        <v>o</v>
      </c>
      <c r="C382" s="359">
        <f t="shared" si="37"/>
        <v>2</v>
      </c>
      <c r="D382" s="360"/>
      <c r="E382" s="359">
        <f t="shared" si="38"/>
        <v>0</v>
      </c>
      <c r="F382" s="359" t="str">
        <f t="shared" si="40"/>
        <v/>
      </c>
      <c r="G382" s="359" t="str">
        <f t="shared" si="41"/>
        <v/>
      </c>
      <c r="H382" s="359" t="str">
        <f t="shared" si="39"/>
        <v>x</v>
      </c>
    </row>
    <row r="383" spans="1:8" x14ac:dyDescent="0.25">
      <c r="A383" s="359">
        <f t="shared" si="35"/>
        <v>1</v>
      </c>
      <c r="B383" s="359" t="str">
        <f t="shared" si="36"/>
        <v>x</v>
      </c>
      <c r="C383" s="359">
        <f t="shared" si="37"/>
        <v>3</v>
      </c>
      <c r="D383" s="360"/>
      <c r="E383" s="359">
        <f t="shared" si="38"/>
        <v>0</v>
      </c>
      <c r="F383" s="359" t="str">
        <f t="shared" si="40"/>
        <v/>
      </c>
      <c r="G383" s="359" t="str">
        <f t="shared" si="41"/>
        <v/>
      </c>
      <c r="H383" s="359" t="str">
        <f t="shared" si="39"/>
        <v>x</v>
      </c>
    </row>
    <row r="384" spans="1:8" x14ac:dyDescent="0.25">
      <c r="A384" s="359">
        <f t="shared" si="35"/>
        <v>2</v>
      </c>
      <c r="B384" s="359" t="str">
        <f t="shared" si="36"/>
        <v>x</v>
      </c>
      <c r="C384" s="359">
        <f t="shared" si="37"/>
        <v>4</v>
      </c>
      <c r="D384" s="360"/>
      <c r="E384" s="359">
        <f t="shared" si="38"/>
        <v>0</v>
      </c>
      <c r="F384" s="359" t="str">
        <f t="shared" si="40"/>
        <v/>
      </c>
      <c r="G384" s="359" t="str">
        <f t="shared" si="41"/>
        <v/>
      </c>
      <c r="H384" s="359" t="str">
        <f t="shared" si="39"/>
        <v>x</v>
      </c>
    </row>
    <row r="385" spans="1:8" x14ac:dyDescent="0.25">
      <c r="A385" s="359">
        <f t="shared" si="35"/>
        <v>3</v>
      </c>
      <c r="B385" s="359" t="str">
        <f t="shared" si="36"/>
        <v>x</v>
      </c>
      <c r="C385" s="359">
        <f t="shared" si="37"/>
        <v>5</v>
      </c>
      <c r="D385" s="360"/>
      <c r="E385" s="359">
        <f t="shared" si="38"/>
        <v>0</v>
      </c>
      <c r="F385" s="359" t="str">
        <f t="shared" si="40"/>
        <v/>
      </c>
      <c r="G385" s="359" t="str">
        <f t="shared" si="41"/>
        <v/>
      </c>
      <c r="H385" s="359" t="str">
        <f t="shared" si="39"/>
        <v>x</v>
      </c>
    </row>
    <row r="386" spans="1:8" x14ac:dyDescent="0.25">
      <c r="A386" s="359">
        <f t="shared" si="35"/>
        <v>4</v>
      </c>
      <c r="B386" s="359" t="str">
        <f t="shared" si="36"/>
        <v>o</v>
      </c>
      <c r="C386" s="359">
        <f t="shared" si="37"/>
        <v>1</v>
      </c>
      <c r="D386" s="360"/>
      <c r="E386" s="359">
        <f t="shared" si="38"/>
        <v>0</v>
      </c>
      <c r="F386" s="359" t="str">
        <f t="shared" si="40"/>
        <v>O</v>
      </c>
      <c r="G386" s="359" t="str">
        <f t="shared" si="41"/>
        <v>-</v>
      </c>
      <c r="H386" s="359" t="str">
        <f t="shared" si="39"/>
        <v>x</v>
      </c>
    </row>
    <row r="387" spans="1:8" x14ac:dyDescent="0.25">
      <c r="A387" s="359">
        <f t="shared" si="35"/>
        <v>1</v>
      </c>
      <c r="B387" s="359" t="str">
        <f t="shared" si="36"/>
        <v>x</v>
      </c>
      <c r="C387" s="359">
        <f t="shared" si="37"/>
        <v>2</v>
      </c>
      <c r="D387" s="360"/>
      <c r="E387" s="359">
        <f t="shared" si="38"/>
        <v>0</v>
      </c>
      <c r="F387" s="359" t="str">
        <f t="shared" si="40"/>
        <v/>
      </c>
      <c r="G387" s="359" t="str">
        <f t="shared" si="41"/>
        <v/>
      </c>
      <c r="H387" s="359" t="str">
        <f t="shared" si="39"/>
        <v>x</v>
      </c>
    </row>
    <row r="388" spans="1:8" x14ac:dyDescent="0.25">
      <c r="A388" s="359">
        <f t="shared" si="35"/>
        <v>2</v>
      </c>
      <c r="B388" s="359" t="str">
        <f t="shared" si="36"/>
        <v>x</v>
      </c>
      <c r="C388" s="359">
        <f t="shared" si="37"/>
        <v>3</v>
      </c>
      <c r="D388" s="360"/>
      <c r="E388" s="359">
        <f t="shared" si="38"/>
        <v>0</v>
      </c>
      <c r="F388" s="359" t="str">
        <f t="shared" si="40"/>
        <v/>
      </c>
      <c r="G388" s="359" t="str">
        <f t="shared" si="41"/>
        <v/>
      </c>
      <c r="H388" s="359" t="str">
        <f t="shared" si="39"/>
        <v>x</v>
      </c>
    </row>
    <row r="389" spans="1:8" x14ac:dyDescent="0.25">
      <c r="A389" s="359">
        <f t="shared" si="35"/>
        <v>3</v>
      </c>
      <c r="B389" s="359" t="str">
        <f t="shared" si="36"/>
        <v>x</v>
      </c>
      <c r="C389" s="359">
        <f t="shared" si="37"/>
        <v>4</v>
      </c>
      <c r="D389" s="360"/>
      <c r="E389" s="359">
        <f t="shared" si="38"/>
        <v>0</v>
      </c>
      <c r="F389" s="359" t="str">
        <f t="shared" si="40"/>
        <v/>
      </c>
      <c r="G389" s="359" t="str">
        <f t="shared" si="41"/>
        <v/>
      </c>
      <c r="H389" s="359" t="str">
        <f t="shared" si="39"/>
        <v>x</v>
      </c>
    </row>
    <row r="390" spans="1:8" x14ac:dyDescent="0.25">
      <c r="A390" s="359">
        <f t="shared" si="35"/>
        <v>4</v>
      </c>
      <c r="B390" s="359" t="str">
        <f t="shared" si="36"/>
        <v>o</v>
      </c>
      <c r="C390" s="359">
        <f t="shared" si="37"/>
        <v>5</v>
      </c>
      <c r="D390" s="360"/>
      <c r="E390" s="359">
        <f t="shared" si="38"/>
        <v>0</v>
      </c>
      <c r="F390" s="359" t="str">
        <f t="shared" si="40"/>
        <v/>
      </c>
      <c r="G390" s="359" t="str">
        <f t="shared" si="41"/>
        <v/>
      </c>
      <c r="H390" s="359" t="str">
        <f t="shared" si="39"/>
        <v>x</v>
      </c>
    </row>
    <row r="391" spans="1:8" x14ac:dyDescent="0.25">
      <c r="A391" s="359">
        <f t="shared" si="35"/>
        <v>1</v>
      </c>
      <c r="B391" s="359" t="str">
        <f t="shared" si="36"/>
        <v>x</v>
      </c>
      <c r="C391" s="359">
        <f t="shared" si="37"/>
        <v>1</v>
      </c>
      <c r="D391" s="360"/>
      <c r="E391" s="359">
        <f t="shared" si="38"/>
        <v>0</v>
      </c>
      <c r="F391" s="359" t="str">
        <f t="shared" si="40"/>
        <v>O</v>
      </c>
      <c r="G391" s="359" t="str">
        <f t="shared" si="41"/>
        <v>-</v>
      </c>
      <c r="H391" s="359" t="str">
        <f t="shared" si="39"/>
        <v>x</v>
      </c>
    </row>
    <row r="392" spans="1:8" x14ac:dyDescent="0.25">
      <c r="A392" s="359">
        <f t="shared" si="35"/>
        <v>2</v>
      </c>
      <c r="B392" s="359" t="str">
        <f t="shared" si="36"/>
        <v>x</v>
      </c>
      <c r="C392" s="359">
        <f t="shared" si="37"/>
        <v>2</v>
      </c>
      <c r="D392" s="360"/>
      <c r="E392" s="359">
        <f t="shared" si="38"/>
        <v>0</v>
      </c>
      <c r="F392" s="359" t="str">
        <f t="shared" si="40"/>
        <v/>
      </c>
      <c r="G392" s="359" t="str">
        <f t="shared" si="41"/>
        <v/>
      </c>
      <c r="H392" s="359" t="str">
        <f t="shared" si="39"/>
        <v>x</v>
      </c>
    </row>
    <row r="393" spans="1:8" x14ac:dyDescent="0.25">
      <c r="A393" s="359">
        <f t="shared" si="35"/>
        <v>3</v>
      </c>
      <c r="B393" s="359" t="str">
        <f t="shared" si="36"/>
        <v>x</v>
      </c>
      <c r="C393" s="359">
        <f t="shared" si="37"/>
        <v>3</v>
      </c>
      <c r="D393" s="360"/>
      <c r="E393" s="359">
        <f t="shared" si="38"/>
        <v>0</v>
      </c>
      <c r="F393" s="359" t="str">
        <f t="shared" si="40"/>
        <v/>
      </c>
      <c r="G393" s="359" t="str">
        <f t="shared" si="41"/>
        <v/>
      </c>
      <c r="H393" s="359" t="str">
        <f t="shared" si="39"/>
        <v>x</v>
      </c>
    </row>
    <row r="394" spans="1:8" x14ac:dyDescent="0.25">
      <c r="A394" s="359">
        <f t="shared" si="35"/>
        <v>4</v>
      </c>
      <c r="B394" s="359" t="str">
        <f t="shared" si="36"/>
        <v>o</v>
      </c>
      <c r="C394" s="359">
        <f t="shared" si="37"/>
        <v>4</v>
      </c>
      <c r="D394" s="360"/>
      <c r="E394" s="359">
        <f t="shared" si="38"/>
        <v>0</v>
      </c>
      <c r="F394" s="359" t="str">
        <f t="shared" si="40"/>
        <v/>
      </c>
      <c r="G394" s="359" t="str">
        <f t="shared" si="41"/>
        <v/>
      </c>
      <c r="H394" s="359" t="str">
        <f t="shared" si="39"/>
        <v>x</v>
      </c>
    </row>
    <row r="395" spans="1:8" x14ac:dyDescent="0.25">
      <c r="A395" s="359">
        <f t="shared" ref="A395:A458" si="42">IF(A394=0,1,IF(A394&lt;($C$2+$C$1),A394+1,1))</f>
        <v>1</v>
      </c>
      <c r="B395" s="359" t="str">
        <f t="shared" ref="B395:B458" si="43">IF(A395&lt;=$C$1,$B$1,$B$2)</f>
        <v>x</v>
      </c>
      <c r="C395" s="359">
        <f t="shared" ref="C395:C458" si="44">IF(D395="o",1,IF(C394&lt;($G$1/$G$2),C394+1,1))</f>
        <v>5</v>
      </c>
      <c r="D395" s="360"/>
      <c r="E395" s="359">
        <f t="shared" si="38"/>
        <v>0</v>
      </c>
      <c r="F395" s="359" t="str">
        <f t="shared" si="40"/>
        <v/>
      </c>
      <c r="G395" s="359" t="str">
        <f t="shared" si="41"/>
        <v/>
      </c>
      <c r="H395" s="359" t="str">
        <f t="shared" si="39"/>
        <v>x</v>
      </c>
    </row>
    <row r="396" spans="1:8" x14ac:dyDescent="0.25">
      <c r="A396" s="359">
        <f t="shared" si="42"/>
        <v>2</v>
      </c>
      <c r="B396" s="359" t="str">
        <f t="shared" si="43"/>
        <v>x</v>
      </c>
      <c r="C396" s="359">
        <f t="shared" si="44"/>
        <v>1</v>
      </c>
      <c r="D396" s="360"/>
      <c r="E396" s="359">
        <f t="shared" ref="E396:E459" si="45">IF(D396="o","o",E395)</f>
        <v>0</v>
      </c>
      <c r="F396" s="359" t="str">
        <f t="shared" si="40"/>
        <v>O</v>
      </c>
      <c r="G396" s="359" t="str">
        <f t="shared" si="41"/>
        <v>-</v>
      </c>
      <c r="H396" s="359" t="str">
        <f t="shared" ref="H396:H459" si="46">IF(H395=$B$6,"x",IF(D396="o",1,IF(G396="",H395,IF(H395="x","x",H395+1))))</f>
        <v>x</v>
      </c>
    </row>
    <row r="397" spans="1:8" x14ac:dyDescent="0.25">
      <c r="A397" s="359">
        <f t="shared" si="42"/>
        <v>3</v>
      </c>
      <c r="B397" s="359" t="str">
        <f t="shared" si="43"/>
        <v>x</v>
      </c>
      <c r="C397" s="359">
        <f t="shared" si="44"/>
        <v>2</v>
      </c>
      <c r="D397" s="360"/>
      <c r="E397" s="359">
        <f t="shared" si="45"/>
        <v>0</v>
      </c>
      <c r="F397" s="359" t="str">
        <f t="shared" ref="F397:F460" si="47">IF(C397=1,"O","")</f>
        <v/>
      </c>
      <c r="G397" s="359" t="str">
        <f t="shared" ref="G397:G460" si="48">IF(F397="O",IF(AND(B395="x",B396="x",B397="x"),"X","-"),"")</f>
        <v/>
      </c>
      <c r="H397" s="359" t="str">
        <f t="shared" si="46"/>
        <v>x</v>
      </c>
    </row>
    <row r="398" spans="1:8" x14ac:dyDescent="0.25">
      <c r="A398" s="359">
        <f t="shared" si="42"/>
        <v>4</v>
      </c>
      <c r="B398" s="359" t="str">
        <f t="shared" si="43"/>
        <v>o</v>
      </c>
      <c r="C398" s="359">
        <f t="shared" si="44"/>
        <v>3</v>
      </c>
      <c r="D398" s="360"/>
      <c r="E398" s="359">
        <f t="shared" si="45"/>
        <v>0</v>
      </c>
      <c r="F398" s="359" t="str">
        <f t="shared" si="47"/>
        <v/>
      </c>
      <c r="G398" s="359" t="str">
        <f t="shared" si="48"/>
        <v/>
      </c>
      <c r="H398" s="359" t="str">
        <f t="shared" si="46"/>
        <v>x</v>
      </c>
    </row>
    <row r="399" spans="1:8" x14ac:dyDescent="0.25">
      <c r="A399" s="359">
        <f t="shared" si="42"/>
        <v>1</v>
      </c>
      <c r="B399" s="359" t="str">
        <f t="shared" si="43"/>
        <v>x</v>
      </c>
      <c r="C399" s="359">
        <f t="shared" si="44"/>
        <v>4</v>
      </c>
      <c r="D399" s="360"/>
      <c r="E399" s="359">
        <f t="shared" si="45"/>
        <v>0</v>
      </c>
      <c r="F399" s="359" t="str">
        <f t="shared" si="47"/>
        <v/>
      </c>
      <c r="G399" s="359" t="str">
        <f t="shared" si="48"/>
        <v/>
      </c>
      <c r="H399" s="359" t="str">
        <f t="shared" si="46"/>
        <v>x</v>
      </c>
    </row>
    <row r="400" spans="1:8" x14ac:dyDescent="0.25">
      <c r="A400" s="359">
        <f t="shared" si="42"/>
        <v>2</v>
      </c>
      <c r="B400" s="359" t="str">
        <f t="shared" si="43"/>
        <v>x</v>
      </c>
      <c r="C400" s="359">
        <f t="shared" si="44"/>
        <v>5</v>
      </c>
      <c r="D400" s="360"/>
      <c r="E400" s="359">
        <f t="shared" si="45"/>
        <v>0</v>
      </c>
      <c r="F400" s="359" t="str">
        <f t="shared" si="47"/>
        <v/>
      </c>
      <c r="G400" s="359" t="str">
        <f t="shared" si="48"/>
        <v/>
      </c>
      <c r="H400" s="359" t="str">
        <f t="shared" si="46"/>
        <v>x</v>
      </c>
    </row>
    <row r="401" spans="1:8" x14ac:dyDescent="0.25">
      <c r="A401" s="359">
        <f t="shared" si="42"/>
        <v>3</v>
      </c>
      <c r="B401" s="359" t="str">
        <f t="shared" si="43"/>
        <v>x</v>
      </c>
      <c r="C401" s="359">
        <f t="shared" si="44"/>
        <v>1</v>
      </c>
      <c r="D401" s="360"/>
      <c r="E401" s="359">
        <f t="shared" si="45"/>
        <v>0</v>
      </c>
      <c r="F401" s="359" t="str">
        <f t="shared" si="47"/>
        <v>O</v>
      </c>
      <c r="G401" s="359" t="str">
        <f t="shared" si="48"/>
        <v>X</v>
      </c>
      <c r="H401" s="359" t="str">
        <f t="shared" si="46"/>
        <v>x</v>
      </c>
    </row>
    <row r="402" spans="1:8" x14ac:dyDescent="0.25">
      <c r="A402" s="359">
        <f t="shared" si="42"/>
        <v>4</v>
      </c>
      <c r="B402" s="359" t="str">
        <f t="shared" si="43"/>
        <v>o</v>
      </c>
      <c r="C402" s="359">
        <f t="shared" si="44"/>
        <v>2</v>
      </c>
      <c r="D402" s="360"/>
      <c r="E402" s="359">
        <f t="shared" si="45"/>
        <v>0</v>
      </c>
      <c r="F402" s="359" t="str">
        <f t="shared" si="47"/>
        <v/>
      </c>
      <c r="G402" s="359" t="str">
        <f t="shared" si="48"/>
        <v/>
      </c>
      <c r="H402" s="359" t="str">
        <f t="shared" si="46"/>
        <v>x</v>
      </c>
    </row>
    <row r="403" spans="1:8" x14ac:dyDescent="0.25">
      <c r="A403" s="359">
        <f t="shared" si="42"/>
        <v>1</v>
      </c>
      <c r="B403" s="359" t="str">
        <f t="shared" si="43"/>
        <v>x</v>
      </c>
      <c r="C403" s="359">
        <f t="shared" si="44"/>
        <v>3</v>
      </c>
      <c r="D403" s="360"/>
      <c r="E403" s="359">
        <f t="shared" si="45"/>
        <v>0</v>
      </c>
      <c r="F403" s="359" t="str">
        <f t="shared" si="47"/>
        <v/>
      </c>
      <c r="G403" s="359" t="str">
        <f t="shared" si="48"/>
        <v/>
      </c>
      <c r="H403" s="359" t="str">
        <f t="shared" si="46"/>
        <v>x</v>
      </c>
    </row>
    <row r="404" spans="1:8" x14ac:dyDescent="0.25">
      <c r="A404" s="359">
        <f t="shared" si="42"/>
        <v>2</v>
      </c>
      <c r="B404" s="359" t="str">
        <f t="shared" si="43"/>
        <v>x</v>
      </c>
      <c r="C404" s="359">
        <f t="shared" si="44"/>
        <v>4</v>
      </c>
      <c r="D404" s="360"/>
      <c r="E404" s="359">
        <f t="shared" si="45"/>
        <v>0</v>
      </c>
      <c r="F404" s="359" t="str">
        <f t="shared" si="47"/>
        <v/>
      </c>
      <c r="G404" s="359" t="str">
        <f t="shared" si="48"/>
        <v/>
      </c>
      <c r="H404" s="359" t="str">
        <f t="shared" si="46"/>
        <v>x</v>
      </c>
    </row>
    <row r="405" spans="1:8" x14ac:dyDescent="0.25">
      <c r="A405" s="359">
        <f t="shared" si="42"/>
        <v>3</v>
      </c>
      <c r="B405" s="359" t="str">
        <f t="shared" si="43"/>
        <v>x</v>
      </c>
      <c r="C405" s="359">
        <f t="shared" si="44"/>
        <v>5</v>
      </c>
      <c r="D405" s="360"/>
      <c r="E405" s="359">
        <f t="shared" si="45"/>
        <v>0</v>
      </c>
      <c r="F405" s="359" t="str">
        <f t="shared" si="47"/>
        <v/>
      </c>
      <c r="G405" s="359" t="str">
        <f t="shared" si="48"/>
        <v/>
      </c>
      <c r="H405" s="359" t="str">
        <f t="shared" si="46"/>
        <v>x</v>
      </c>
    </row>
    <row r="406" spans="1:8" x14ac:dyDescent="0.25">
      <c r="A406" s="359">
        <f t="shared" si="42"/>
        <v>4</v>
      </c>
      <c r="B406" s="359" t="str">
        <f t="shared" si="43"/>
        <v>o</v>
      </c>
      <c r="C406" s="359">
        <f t="shared" si="44"/>
        <v>1</v>
      </c>
      <c r="D406" s="360"/>
      <c r="E406" s="359">
        <f t="shared" si="45"/>
        <v>0</v>
      </c>
      <c r="F406" s="359" t="str">
        <f t="shared" si="47"/>
        <v>O</v>
      </c>
      <c r="G406" s="359" t="str">
        <f t="shared" si="48"/>
        <v>-</v>
      </c>
      <c r="H406" s="359" t="str">
        <f t="shared" si="46"/>
        <v>x</v>
      </c>
    </row>
    <row r="407" spans="1:8" x14ac:dyDescent="0.25">
      <c r="A407" s="359">
        <f t="shared" si="42"/>
        <v>1</v>
      </c>
      <c r="B407" s="359" t="str">
        <f t="shared" si="43"/>
        <v>x</v>
      </c>
      <c r="C407" s="359">
        <f t="shared" si="44"/>
        <v>2</v>
      </c>
      <c r="D407" s="360"/>
      <c r="E407" s="359">
        <f t="shared" si="45"/>
        <v>0</v>
      </c>
      <c r="F407" s="359" t="str">
        <f t="shared" si="47"/>
        <v/>
      </c>
      <c r="G407" s="359" t="str">
        <f t="shared" si="48"/>
        <v/>
      </c>
      <c r="H407" s="359" t="str">
        <f t="shared" si="46"/>
        <v>x</v>
      </c>
    </row>
    <row r="408" spans="1:8" x14ac:dyDescent="0.25">
      <c r="A408" s="359">
        <f t="shared" si="42"/>
        <v>2</v>
      </c>
      <c r="B408" s="359" t="str">
        <f t="shared" si="43"/>
        <v>x</v>
      </c>
      <c r="C408" s="359">
        <f t="shared" si="44"/>
        <v>3</v>
      </c>
      <c r="D408" s="360"/>
      <c r="E408" s="359">
        <f t="shared" si="45"/>
        <v>0</v>
      </c>
      <c r="F408" s="359" t="str">
        <f t="shared" si="47"/>
        <v/>
      </c>
      <c r="G408" s="359" t="str">
        <f t="shared" si="48"/>
        <v/>
      </c>
      <c r="H408" s="359" t="str">
        <f t="shared" si="46"/>
        <v>x</v>
      </c>
    </row>
    <row r="409" spans="1:8" x14ac:dyDescent="0.25">
      <c r="A409" s="359">
        <f t="shared" si="42"/>
        <v>3</v>
      </c>
      <c r="B409" s="359" t="str">
        <f t="shared" si="43"/>
        <v>x</v>
      </c>
      <c r="C409" s="359">
        <f t="shared" si="44"/>
        <v>4</v>
      </c>
      <c r="D409" s="360"/>
      <c r="E409" s="359">
        <f t="shared" si="45"/>
        <v>0</v>
      </c>
      <c r="F409" s="359" t="str">
        <f t="shared" si="47"/>
        <v/>
      </c>
      <c r="G409" s="359" t="str">
        <f t="shared" si="48"/>
        <v/>
      </c>
      <c r="H409" s="359" t="str">
        <f t="shared" si="46"/>
        <v>x</v>
      </c>
    </row>
    <row r="410" spans="1:8" x14ac:dyDescent="0.25">
      <c r="A410" s="359">
        <f t="shared" si="42"/>
        <v>4</v>
      </c>
      <c r="B410" s="359" t="str">
        <f t="shared" si="43"/>
        <v>o</v>
      </c>
      <c r="C410" s="359">
        <f t="shared" si="44"/>
        <v>5</v>
      </c>
      <c r="D410" s="360"/>
      <c r="E410" s="359">
        <f t="shared" si="45"/>
        <v>0</v>
      </c>
      <c r="F410" s="359" t="str">
        <f t="shared" si="47"/>
        <v/>
      </c>
      <c r="G410" s="359" t="str">
        <f t="shared" si="48"/>
        <v/>
      </c>
      <c r="H410" s="359" t="str">
        <f t="shared" si="46"/>
        <v>x</v>
      </c>
    </row>
    <row r="411" spans="1:8" x14ac:dyDescent="0.25">
      <c r="A411" s="359">
        <f t="shared" si="42"/>
        <v>1</v>
      </c>
      <c r="B411" s="359" t="str">
        <f t="shared" si="43"/>
        <v>x</v>
      </c>
      <c r="C411" s="359">
        <f t="shared" si="44"/>
        <v>1</v>
      </c>
      <c r="D411" s="360"/>
      <c r="E411" s="359">
        <f t="shared" si="45"/>
        <v>0</v>
      </c>
      <c r="F411" s="359" t="str">
        <f t="shared" si="47"/>
        <v>O</v>
      </c>
      <c r="G411" s="359" t="str">
        <f t="shared" si="48"/>
        <v>-</v>
      </c>
      <c r="H411" s="359" t="str">
        <f t="shared" si="46"/>
        <v>x</v>
      </c>
    </row>
    <row r="412" spans="1:8" x14ac:dyDescent="0.25">
      <c r="A412" s="359">
        <f t="shared" si="42"/>
        <v>2</v>
      </c>
      <c r="B412" s="359" t="str">
        <f t="shared" si="43"/>
        <v>x</v>
      </c>
      <c r="C412" s="359">
        <f t="shared" si="44"/>
        <v>2</v>
      </c>
      <c r="D412" s="360"/>
      <c r="E412" s="359">
        <f t="shared" si="45"/>
        <v>0</v>
      </c>
      <c r="F412" s="359" t="str">
        <f t="shared" si="47"/>
        <v/>
      </c>
      <c r="G412" s="359" t="str">
        <f t="shared" si="48"/>
        <v/>
      </c>
      <c r="H412" s="359" t="str">
        <f t="shared" si="46"/>
        <v>x</v>
      </c>
    </row>
    <row r="413" spans="1:8" x14ac:dyDescent="0.25">
      <c r="A413" s="359">
        <f t="shared" si="42"/>
        <v>3</v>
      </c>
      <c r="B413" s="359" t="str">
        <f t="shared" si="43"/>
        <v>x</v>
      </c>
      <c r="C413" s="359">
        <f t="shared" si="44"/>
        <v>3</v>
      </c>
      <c r="D413" s="360"/>
      <c r="E413" s="359">
        <f t="shared" si="45"/>
        <v>0</v>
      </c>
      <c r="F413" s="359" t="str">
        <f t="shared" si="47"/>
        <v/>
      </c>
      <c r="G413" s="359" t="str">
        <f t="shared" si="48"/>
        <v/>
      </c>
      <c r="H413" s="359" t="str">
        <f t="shared" si="46"/>
        <v>x</v>
      </c>
    </row>
    <row r="414" spans="1:8" x14ac:dyDescent="0.25">
      <c r="A414" s="359">
        <f t="shared" si="42"/>
        <v>4</v>
      </c>
      <c r="B414" s="359" t="str">
        <f t="shared" si="43"/>
        <v>o</v>
      </c>
      <c r="C414" s="359">
        <f t="shared" si="44"/>
        <v>4</v>
      </c>
      <c r="D414" s="360"/>
      <c r="E414" s="359">
        <f t="shared" si="45"/>
        <v>0</v>
      </c>
      <c r="F414" s="359" t="str">
        <f t="shared" si="47"/>
        <v/>
      </c>
      <c r="G414" s="359" t="str">
        <f t="shared" si="48"/>
        <v/>
      </c>
      <c r="H414" s="359" t="str">
        <f t="shared" si="46"/>
        <v>x</v>
      </c>
    </row>
    <row r="415" spans="1:8" x14ac:dyDescent="0.25">
      <c r="A415" s="359">
        <f t="shared" si="42"/>
        <v>1</v>
      </c>
      <c r="B415" s="359" t="str">
        <f t="shared" si="43"/>
        <v>x</v>
      </c>
      <c r="C415" s="359">
        <f t="shared" si="44"/>
        <v>5</v>
      </c>
      <c r="D415" s="360"/>
      <c r="E415" s="359">
        <f t="shared" si="45"/>
        <v>0</v>
      </c>
      <c r="F415" s="359" t="str">
        <f t="shared" si="47"/>
        <v/>
      </c>
      <c r="G415" s="359" t="str">
        <f t="shared" si="48"/>
        <v/>
      </c>
      <c r="H415" s="359" t="str">
        <f t="shared" si="46"/>
        <v>x</v>
      </c>
    </row>
    <row r="416" spans="1:8" x14ac:dyDescent="0.25">
      <c r="A416" s="359">
        <f t="shared" si="42"/>
        <v>2</v>
      </c>
      <c r="B416" s="359" t="str">
        <f t="shared" si="43"/>
        <v>x</v>
      </c>
      <c r="C416" s="359">
        <f t="shared" si="44"/>
        <v>1</v>
      </c>
      <c r="D416" s="360"/>
      <c r="E416" s="359">
        <f t="shared" si="45"/>
        <v>0</v>
      </c>
      <c r="F416" s="359" t="str">
        <f t="shared" si="47"/>
        <v>O</v>
      </c>
      <c r="G416" s="359" t="str">
        <f t="shared" si="48"/>
        <v>-</v>
      </c>
      <c r="H416" s="359" t="str">
        <f t="shared" si="46"/>
        <v>x</v>
      </c>
    </row>
    <row r="417" spans="1:8" x14ac:dyDescent="0.25">
      <c r="A417" s="359">
        <f t="shared" si="42"/>
        <v>3</v>
      </c>
      <c r="B417" s="359" t="str">
        <f t="shared" si="43"/>
        <v>x</v>
      </c>
      <c r="C417" s="359">
        <f t="shared" si="44"/>
        <v>2</v>
      </c>
      <c r="D417" s="360"/>
      <c r="E417" s="359">
        <f t="shared" si="45"/>
        <v>0</v>
      </c>
      <c r="F417" s="359" t="str">
        <f t="shared" si="47"/>
        <v/>
      </c>
      <c r="G417" s="359" t="str">
        <f t="shared" si="48"/>
        <v/>
      </c>
      <c r="H417" s="359" t="str">
        <f t="shared" si="46"/>
        <v>x</v>
      </c>
    </row>
    <row r="418" spans="1:8" x14ac:dyDescent="0.25">
      <c r="A418" s="359">
        <f t="shared" si="42"/>
        <v>4</v>
      </c>
      <c r="B418" s="359" t="str">
        <f t="shared" si="43"/>
        <v>o</v>
      </c>
      <c r="C418" s="359">
        <f t="shared" si="44"/>
        <v>3</v>
      </c>
      <c r="D418" s="360"/>
      <c r="E418" s="359">
        <f t="shared" si="45"/>
        <v>0</v>
      </c>
      <c r="F418" s="359" t="str">
        <f t="shared" si="47"/>
        <v/>
      </c>
      <c r="G418" s="359" t="str">
        <f t="shared" si="48"/>
        <v/>
      </c>
      <c r="H418" s="359" t="str">
        <f t="shared" si="46"/>
        <v>x</v>
      </c>
    </row>
    <row r="419" spans="1:8" x14ac:dyDescent="0.25">
      <c r="A419" s="359">
        <f t="shared" si="42"/>
        <v>1</v>
      </c>
      <c r="B419" s="359" t="str">
        <f t="shared" si="43"/>
        <v>x</v>
      </c>
      <c r="C419" s="359">
        <f t="shared" si="44"/>
        <v>4</v>
      </c>
      <c r="D419" s="360"/>
      <c r="E419" s="359">
        <f t="shared" si="45"/>
        <v>0</v>
      </c>
      <c r="F419" s="359" t="str">
        <f t="shared" si="47"/>
        <v/>
      </c>
      <c r="G419" s="359" t="str">
        <f t="shared" si="48"/>
        <v/>
      </c>
      <c r="H419" s="359" t="str">
        <f t="shared" si="46"/>
        <v>x</v>
      </c>
    </row>
    <row r="420" spans="1:8" x14ac:dyDescent="0.25">
      <c r="A420" s="359">
        <f t="shared" si="42"/>
        <v>2</v>
      </c>
      <c r="B420" s="359" t="str">
        <f t="shared" si="43"/>
        <v>x</v>
      </c>
      <c r="C420" s="359">
        <f t="shared" si="44"/>
        <v>5</v>
      </c>
      <c r="D420" s="360"/>
      <c r="E420" s="359">
        <f t="shared" si="45"/>
        <v>0</v>
      </c>
      <c r="F420" s="359" t="str">
        <f t="shared" si="47"/>
        <v/>
      </c>
      <c r="G420" s="359" t="str">
        <f t="shared" si="48"/>
        <v/>
      </c>
      <c r="H420" s="359" t="str">
        <f t="shared" si="46"/>
        <v>x</v>
      </c>
    </row>
    <row r="421" spans="1:8" x14ac:dyDescent="0.25">
      <c r="A421" s="359">
        <f t="shared" si="42"/>
        <v>3</v>
      </c>
      <c r="B421" s="359" t="str">
        <f t="shared" si="43"/>
        <v>x</v>
      </c>
      <c r="C421" s="359">
        <f t="shared" si="44"/>
        <v>1</v>
      </c>
      <c r="D421" s="360"/>
      <c r="E421" s="359">
        <f t="shared" si="45"/>
        <v>0</v>
      </c>
      <c r="F421" s="359" t="str">
        <f t="shared" si="47"/>
        <v>O</v>
      </c>
      <c r="G421" s="359" t="str">
        <f t="shared" si="48"/>
        <v>X</v>
      </c>
      <c r="H421" s="359" t="str">
        <f t="shared" si="46"/>
        <v>x</v>
      </c>
    </row>
    <row r="422" spans="1:8" x14ac:dyDescent="0.25">
      <c r="A422" s="359">
        <f t="shared" si="42"/>
        <v>4</v>
      </c>
      <c r="B422" s="359" t="str">
        <f t="shared" si="43"/>
        <v>o</v>
      </c>
      <c r="C422" s="359">
        <f t="shared" si="44"/>
        <v>2</v>
      </c>
      <c r="D422" s="360"/>
      <c r="E422" s="359">
        <f t="shared" si="45"/>
        <v>0</v>
      </c>
      <c r="F422" s="359" t="str">
        <f t="shared" si="47"/>
        <v/>
      </c>
      <c r="G422" s="359" t="str">
        <f t="shared" si="48"/>
        <v/>
      </c>
      <c r="H422" s="359" t="str">
        <f t="shared" si="46"/>
        <v>x</v>
      </c>
    </row>
    <row r="423" spans="1:8" x14ac:dyDescent="0.25">
      <c r="A423" s="359">
        <f t="shared" si="42"/>
        <v>1</v>
      </c>
      <c r="B423" s="359" t="str">
        <f t="shared" si="43"/>
        <v>x</v>
      </c>
      <c r="C423" s="359">
        <f t="shared" si="44"/>
        <v>3</v>
      </c>
      <c r="D423" s="360"/>
      <c r="E423" s="359">
        <f t="shared" si="45"/>
        <v>0</v>
      </c>
      <c r="F423" s="359" t="str">
        <f t="shared" si="47"/>
        <v/>
      </c>
      <c r="G423" s="359" t="str">
        <f t="shared" si="48"/>
        <v/>
      </c>
      <c r="H423" s="359" t="str">
        <f t="shared" si="46"/>
        <v>x</v>
      </c>
    </row>
    <row r="424" spans="1:8" x14ac:dyDescent="0.25">
      <c r="A424" s="359">
        <f t="shared" si="42"/>
        <v>2</v>
      </c>
      <c r="B424" s="359" t="str">
        <f t="shared" si="43"/>
        <v>x</v>
      </c>
      <c r="C424" s="359">
        <f t="shared" si="44"/>
        <v>4</v>
      </c>
      <c r="D424" s="360"/>
      <c r="E424" s="359">
        <f t="shared" si="45"/>
        <v>0</v>
      </c>
      <c r="F424" s="359" t="str">
        <f t="shared" si="47"/>
        <v/>
      </c>
      <c r="G424" s="359" t="str">
        <f t="shared" si="48"/>
        <v/>
      </c>
      <c r="H424" s="359" t="str">
        <f t="shared" si="46"/>
        <v>x</v>
      </c>
    </row>
    <row r="425" spans="1:8" x14ac:dyDescent="0.25">
      <c r="A425" s="359">
        <f t="shared" si="42"/>
        <v>3</v>
      </c>
      <c r="B425" s="359" t="str">
        <f t="shared" si="43"/>
        <v>x</v>
      </c>
      <c r="C425" s="359">
        <f t="shared" si="44"/>
        <v>5</v>
      </c>
      <c r="D425" s="360"/>
      <c r="E425" s="359">
        <f t="shared" si="45"/>
        <v>0</v>
      </c>
      <c r="F425" s="359" t="str">
        <f t="shared" si="47"/>
        <v/>
      </c>
      <c r="G425" s="359" t="str">
        <f t="shared" si="48"/>
        <v/>
      </c>
      <c r="H425" s="359" t="str">
        <f t="shared" si="46"/>
        <v>x</v>
      </c>
    </row>
    <row r="426" spans="1:8" x14ac:dyDescent="0.25">
      <c r="A426" s="359">
        <f t="shared" si="42"/>
        <v>4</v>
      </c>
      <c r="B426" s="359" t="str">
        <f t="shared" si="43"/>
        <v>o</v>
      </c>
      <c r="C426" s="359">
        <f t="shared" si="44"/>
        <v>1</v>
      </c>
      <c r="D426" s="360"/>
      <c r="E426" s="359">
        <f t="shared" si="45"/>
        <v>0</v>
      </c>
      <c r="F426" s="359" t="str">
        <f t="shared" si="47"/>
        <v>O</v>
      </c>
      <c r="G426" s="359" t="str">
        <f t="shared" si="48"/>
        <v>-</v>
      </c>
      <c r="H426" s="359" t="str">
        <f t="shared" si="46"/>
        <v>x</v>
      </c>
    </row>
    <row r="427" spans="1:8" x14ac:dyDescent="0.25">
      <c r="A427" s="359">
        <f t="shared" si="42"/>
        <v>1</v>
      </c>
      <c r="B427" s="359" t="str">
        <f t="shared" si="43"/>
        <v>x</v>
      </c>
      <c r="C427" s="359">
        <f t="shared" si="44"/>
        <v>2</v>
      </c>
      <c r="D427" s="360"/>
      <c r="E427" s="359">
        <f t="shared" si="45"/>
        <v>0</v>
      </c>
      <c r="F427" s="359" t="str">
        <f t="shared" si="47"/>
        <v/>
      </c>
      <c r="G427" s="359" t="str">
        <f t="shared" si="48"/>
        <v/>
      </c>
      <c r="H427" s="359" t="str">
        <f t="shared" si="46"/>
        <v>x</v>
      </c>
    </row>
    <row r="428" spans="1:8" x14ac:dyDescent="0.25">
      <c r="A428" s="359">
        <f t="shared" si="42"/>
        <v>2</v>
      </c>
      <c r="B428" s="359" t="str">
        <f t="shared" si="43"/>
        <v>x</v>
      </c>
      <c r="C428" s="359">
        <f t="shared" si="44"/>
        <v>3</v>
      </c>
      <c r="D428" s="360"/>
      <c r="E428" s="359">
        <f t="shared" si="45"/>
        <v>0</v>
      </c>
      <c r="F428" s="359" t="str">
        <f t="shared" si="47"/>
        <v/>
      </c>
      <c r="G428" s="359" t="str">
        <f t="shared" si="48"/>
        <v/>
      </c>
      <c r="H428" s="359" t="str">
        <f t="shared" si="46"/>
        <v>x</v>
      </c>
    </row>
    <row r="429" spans="1:8" x14ac:dyDescent="0.25">
      <c r="A429" s="359">
        <f t="shared" si="42"/>
        <v>3</v>
      </c>
      <c r="B429" s="359" t="str">
        <f t="shared" si="43"/>
        <v>x</v>
      </c>
      <c r="C429" s="359">
        <f t="shared" si="44"/>
        <v>4</v>
      </c>
      <c r="D429" s="360"/>
      <c r="E429" s="359">
        <f t="shared" si="45"/>
        <v>0</v>
      </c>
      <c r="F429" s="359" t="str">
        <f t="shared" si="47"/>
        <v/>
      </c>
      <c r="G429" s="359" t="str">
        <f t="shared" si="48"/>
        <v/>
      </c>
      <c r="H429" s="359" t="str">
        <f t="shared" si="46"/>
        <v>x</v>
      </c>
    </row>
    <row r="430" spans="1:8" x14ac:dyDescent="0.25">
      <c r="A430" s="359">
        <f t="shared" si="42"/>
        <v>4</v>
      </c>
      <c r="B430" s="359" t="str">
        <f t="shared" si="43"/>
        <v>o</v>
      </c>
      <c r="C430" s="359">
        <f t="shared" si="44"/>
        <v>5</v>
      </c>
      <c r="D430" s="360"/>
      <c r="E430" s="359">
        <f t="shared" si="45"/>
        <v>0</v>
      </c>
      <c r="F430" s="359" t="str">
        <f t="shared" si="47"/>
        <v/>
      </c>
      <c r="G430" s="359" t="str">
        <f t="shared" si="48"/>
        <v/>
      </c>
      <c r="H430" s="359" t="str">
        <f t="shared" si="46"/>
        <v>x</v>
      </c>
    </row>
    <row r="431" spans="1:8" x14ac:dyDescent="0.25">
      <c r="A431" s="359">
        <f t="shared" si="42"/>
        <v>1</v>
      </c>
      <c r="B431" s="359" t="str">
        <f t="shared" si="43"/>
        <v>x</v>
      </c>
      <c r="C431" s="359">
        <f t="shared" si="44"/>
        <v>1</v>
      </c>
      <c r="D431" s="360"/>
      <c r="E431" s="359">
        <f t="shared" si="45"/>
        <v>0</v>
      </c>
      <c r="F431" s="359" t="str">
        <f t="shared" si="47"/>
        <v>O</v>
      </c>
      <c r="G431" s="359" t="str">
        <f t="shared" si="48"/>
        <v>-</v>
      </c>
      <c r="H431" s="359" t="str">
        <f t="shared" si="46"/>
        <v>x</v>
      </c>
    </row>
    <row r="432" spans="1:8" x14ac:dyDescent="0.25">
      <c r="A432" s="359">
        <f t="shared" si="42"/>
        <v>2</v>
      </c>
      <c r="B432" s="359" t="str">
        <f t="shared" si="43"/>
        <v>x</v>
      </c>
      <c r="C432" s="359">
        <f t="shared" si="44"/>
        <v>2</v>
      </c>
      <c r="D432" s="360"/>
      <c r="E432" s="359">
        <f t="shared" si="45"/>
        <v>0</v>
      </c>
      <c r="F432" s="359" t="str">
        <f t="shared" si="47"/>
        <v/>
      </c>
      <c r="G432" s="359" t="str">
        <f t="shared" si="48"/>
        <v/>
      </c>
      <c r="H432" s="359" t="str">
        <f t="shared" si="46"/>
        <v>x</v>
      </c>
    </row>
    <row r="433" spans="1:8" x14ac:dyDescent="0.25">
      <c r="A433" s="359">
        <f t="shared" si="42"/>
        <v>3</v>
      </c>
      <c r="B433" s="359" t="str">
        <f t="shared" si="43"/>
        <v>x</v>
      </c>
      <c r="C433" s="359">
        <f t="shared" si="44"/>
        <v>3</v>
      </c>
      <c r="D433" s="360"/>
      <c r="E433" s="359">
        <f t="shared" si="45"/>
        <v>0</v>
      </c>
      <c r="F433" s="359" t="str">
        <f t="shared" si="47"/>
        <v/>
      </c>
      <c r="G433" s="359" t="str">
        <f t="shared" si="48"/>
        <v/>
      </c>
      <c r="H433" s="359" t="str">
        <f t="shared" si="46"/>
        <v>x</v>
      </c>
    </row>
    <row r="434" spans="1:8" x14ac:dyDescent="0.25">
      <c r="A434" s="359">
        <f t="shared" si="42"/>
        <v>4</v>
      </c>
      <c r="B434" s="359" t="str">
        <f t="shared" si="43"/>
        <v>o</v>
      </c>
      <c r="C434" s="359">
        <f t="shared" si="44"/>
        <v>4</v>
      </c>
      <c r="D434" s="360"/>
      <c r="E434" s="359">
        <f t="shared" si="45"/>
        <v>0</v>
      </c>
      <c r="F434" s="359" t="str">
        <f t="shared" si="47"/>
        <v/>
      </c>
      <c r="G434" s="359" t="str">
        <f t="shared" si="48"/>
        <v/>
      </c>
      <c r="H434" s="359" t="str">
        <f t="shared" si="46"/>
        <v>x</v>
      </c>
    </row>
    <row r="435" spans="1:8" x14ac:dyDescent="0.25">
      <c r="A435" s="359">
        <f t="shared" si="42"/>
        <v>1</v>
      </c>
      <c r="B435" s="359" t="str">
        <f t="shared" si="43"/>
        <v>x</v>
      </c>
      <c r="C435" s="359">
        <f t="shared" si="44"/>
        <v>5</v>
      </c>
      <c r="D435" s="360"/>
      <c r="E435" s="359">
        <f t="shared" si="45"/>
        <v>0</v>
      </c>
      <c r="F435" s="359" t="str">
        <f t="shared" si="47"/>
        <v/>
      </c>
      <c r="G435" s="359" t="str">
        <f t="shared" si="48"/>
        <v/>
      </c>
      <c r="H435" s="359" t="str">
        <f t="shared" si="46"/>
        <v>x</v>
      </c>
    </row>
    <row r="436" spans="1:8" x14ac:dyDescent="0.25">
      <c r="A436" s="359">
        <f t="shared" si="42"/>
        <v>2</v>
      </c>
      <c r="B436" s="359" t="str">
        <f t="shared" si="43"/>
        <v>x</v>
      </c>
      <c r="C436" s="359">
        <f t="shared" si="44"/>
        <v>1</v>
      </c>
      <c r="D436" s="360"/>
      <c r="E436" s="359">
        <f t="shared" si="45"/>
        <v>0</v>
      </c>
      <c r="F436" s="359" t="str">
        <f t="shared" si="47"/>
        <v>O</v>
      </c>
      <c r="G436" s="359" t="str">
        <f t="shared" si="48"/>
        <v>-</v>
      </c>
      <c r="H436" s="359" t="str">
        <f t="shared" si="46"/>
        <v>x</v>
      </c>
    </row>
    <row r="437" spans="1:8" x14ac:dyDescent="0.25">
      <c r="A437" s="359">
        <f t="shared" si="42"/>
        <v>3</v>
      </c>
      <c r="B437" s="359" t="str">
        <f t="shared" si="43"/>
        <v>x</v>
      </c>
      <c r="C437" s="359">
        <f t="shared" si="44"/>
        <v>2</v>
      </c>
      <c r="D437" s="360"/>
      <c r="E437" s="359">
        <f t="shared" si="45"/>
        <v>0</v>
      </c>
      <c r="F437" s="359" t="str">
        <f t="shared" si="47"/>
        <v/>
      </c>
      <c r="G437" s="359" t="str">
        <f t="shared" si="48"/>
        <v/>
      </c>
      <c r="H437" s="359" t="str">
        <f t="shared" si="46"/>
        <v>x</v>
      </c>
    </row>
    <row r="438" spans="1:8" x14ac:dyDescent="0.25">
      <c r="A438" s="359">
        <f t="shared" si="42"/>
        <v>4</v>
      </c>
      <c r="B438" s="359" t="str">
        <f t="shared" si="43"/>
        <v>o</v>
      </c>
      <c r="C438" s="359">
        <f t="shared" si="44"/>
        <v>3</v>
      </c>
      <c r="D438" s="360"/>
      <c r="E438" s="359">
        <f t="shared" si="45"/>
        <v>0</v>
      </c>
      <c r="F438" s="359" t="str">
        <f t="shared" si="47"/>
        <v/>
      </c>
      <c r="G438" s="359" t="str">
        <f t="shared" si="48"/>
        <v/>
      </c>
      <c r="H438" s="359" t="str">
        <f t="shared" si="46"/>
        <v>x</v>
      </c>
    </row>
    <row r="439" spans="1:8" x14ac:dyDescent="0.25">
      <c r="A439" s="359">
        <f t="shared" si="42"/>
        <v>1</v>
      </c>
      <c r="B439" s="359" t="str">
        <f t="shared" si="43"/>
        <v>x</v>
      </c>
      <c r="C439" s="359">
        <f t="shared" si="44"/>
        <v>4</v>
      </c>
      <c r="D439" s="360"/>
      <c r="E439" s="359">
        <f t="shared" si="45"/>
        <v>0</v>
      </c>
      <c r="F439" s="359" t="str">
        <f t="shared" si="47"/>
        <v/>
      </c>
      <c r="G439" s="359" t="str">
        <f t="shared" si="48"/>
        <v/>
      </c>
      <c r="H439" s="359" t="str">
        <f t="shared" si="46"/>
        <v>x</v>
      </c>
    </row>
    <row r="440" spans="1:8" x14ac:dyDescent="0.25">
      <c r="A440" s="359">
        <f t="shared" si="42"/>
        <v>2</v>
      </c>
      <c r="B440" s="359" t="str">
        <f t="shared" si="43"/>
        <v>x</v>
      </c>
      <c r="C440" s="359">
        <f t="shared" si="44"/>
        <v>5</v>
      </c>
      <c r="D440" s="360"/>
      <c r="E440" s="359">
        <f t="shared" si="45"/>
        <v>0</v>
      </c>
      <c r="F440" s="359" t="str">
        <f t="shared" si="47"/>
        <v/>
      </c>
      <c r="G440" s="359" t="str">
        <f t="shared" si="48"/>
        <v/>
      </c>
      <c r="H440" s="359" t="str">
        <f t="shared" si="46"/>
        <v>x</v>
      </c>
    </row>
    <row r="441" spans="1:8" x14ac:dyDescent="0.25">
      <c r="A441" s="359">
        <f t="shared" si="42"/>
        <v>3</v>
      </c>
      <c r="B441" s="359" t="str">
        <f t="shared" si="43"/>
        <v>x</v>
      </c>
      <c r="C441" s="359">
        <f t="shared" si="44"/>
        <v>1</v>
      </c>
      <c r="D441" s="360"/>
      <c r="E441" s="359">
        <f t="shared" si="45"/>
        <v>0</v>
      </c>
      <c r="F441" s="359" t="str">
        <f t="shared" si="47"/>
        <v>O</v>
      </c>
      <c r="G441" s="359" t="str">
        <f t="shared" si="48"/>
        <v>X</v>
      </c>
      <c r="H441" s="359" t="str">
        <f t="shared" si="46"/>
        <v>x</v>
      </c>
    </row>
    <row r="442" spans="1:8" x14ac:dyDescent="0.25">
      <c r="A442" s="359">
        <f t="shared" si="42"/>
        <v>4</v>
      </c>
      <c r="B442" s="359" t="str">
        <f t="shared" si="43"/>
        <v>o</v>
      </c>
      <c r="C442" s="359">
        <f t="shared" si="44"/>
        <v>2</v>
      </c>
      <c r="D442" s="360"/>
      <c r="E442" s="359">
        <f t="shared" si="45"/>
        <v>0</v>
      </c>
      <c r="F442" s="359" t="str">
        <f t="shared" si="47"/>
        <v/>
      </c>
      <c r="G442" s="359" t="str">
        <f t="shared" si="48"/>
        <v/>
      </c>
      <c r="H442" s="359" t="str">
        <f t="shared" si="46"/>
        <v>x</v>
      </c>
    </row>
    <row r="443" spans="1:8" x14ac:dyDescent="0.25">
      <c r="A443" s="359">
        <f t="shared" si="42"/>
        <v>1</v>
      </c>
      <c r="B443" s="359" t="str">
        <f t="shared" si="43"/>
        <v>x</v>
      </c>
      <c r="C443" s="359">
        <f t="shared" si="44"/>
        <v>3</v>
      </c>
      <c r="D443" s="360"/>
      <c r="E443" s="359">
        <f t="shared" si="45"/>
        <v>0</v>
      </c>
      <c r="F443" s="359" t="str">
        <f t="shared" si="47"/>
        <v/>
      </c>
      <c r="G443" s="359" t="str">
        <f t="shared" si="48"/>
        <v/>
      </c>
      <c r="H443" s="359" t="str">
        <f t="shared" si="46"/>
        <v>x</v>
      </c>
    </row>
    <row r="444" spans="1:8" x14ac:dyDescent="0.25">
      <c r="A444" s="359">
        <f t="shared" si="42"/>
        <v>2</v>
      </c>
      <c r="B444" s="359" t="str">
        <f t="shared" si="43"/>
        <v>x</v>
      </c>
      <c r="C444" s="359">
        <f t="shared" si="44"/>
        <v>4</v>
      </c>
      <c r="D444" s="360"/>
      <c r="E444" s="359">
        <f t="shared" si="45"/>
        <v>0</v>
      </c>
      <c r="F444" s="359" t="str">
        <f t="shared" si="47"/>
        <v/>
      </c>
      <c r="G444" s="359" t="str">
        <f t="shared" si="48"/>
        <v/>
      </c>
      <c r="H444" s="359" t="str">
        <f t="shared" si="46"/>
        <v>x</v>
      </c>
    </row>
    <row r="445" spans="1:8" x14ac:dyDescent="0.25">
      <c r="A445" s="359">
        <f t="shared" si="42"/>
        <v>3</v>
      </c>
      <c r="B445" s="359" t="str">
        <f t="shared" si="43"/>
        <v>x</v>
      </c>
      <c r="C445" s="359">
        <f t="shared" si="44"/>
        <v>5</v>
      </c>
      <c r="D445" s="360"/>
      <c r="E445" s="359">
        <f t="shared" si="45"/>
        <v>0</v>
      </c>
      <c r="F445" s="359" t="str">
        <f t="shared" si="47"/>
        <v/>
      </c>
      <c r="G445" s="359" t="str">
        <f t="shared" si="48"/>
        <v/>
      </c>
      <c r="H445" s="359" t="str">
        <f t="shared" si="46"/>
        <v>x</v>
      </c>
    </row>
    <row r="446" spans="1:8" x14ac:dyDescent="0.25">
      <c r="A446" s="359">
        <f t="shared" si="42"/>
        <v>4</v>
      </c>
      <c r="B446" s="359" t="str">
        <f t="shared" si="43"/>
        <v>o</v>
      </c>
      <c r="C446" s="359">
        <f t="shared" si="44"/>
        <v>1</v>
      </c>
      <c r="D446" s="360"/>
      <c r="E446" s="359">
        <f t="shared" si="45"/>
        <v>0</v>
      </c>
      <c r="F446" s="359" t="str">
        <f t="shared" si="47"/>
        <v>O</v>
      </c>
      <c r="G446" s="359" t="str">
        <f t="shared" si="48"/>
        <v>-</v>
      </c>
      <c r="H446" s="359" t="str">
        <f t="shared" si="46"/>
        <v>x</v>
      </c>
    </row>
    <row r="447" spans="1:8" x14ac:dyDescent="0.25">
      <c r="A447" s="359">
        <f t="shared" si="42"/>
        <v>1</v>
      </c>
      <c r="B447" s="359" t="str">
        <f t="shared" si="43"/>
        <v>x</v>
      </c>
      <c r="C447" s="359">
        <f t="shared" si="44"/>
        <v>2</v>
      </c>
      <c r="D447" s="360"/>
      <c r="E447" s="359">
        <f t="shared" si="45"/>
        <v>0</v>
      </c>
      <c r="F447" s="359" t="str">
        <f t="shared" si="47"/>
        <v/>
      </c>
      <c r="G447" s="359" t="str">
        <f t="shared" si="48"/>
        <v/>
      </c>
      <c r="H447" s="359" t="str">
        <f t="shared" si="46"/>
        <v>x</v>
      </c>
    </row>
    <row r="448" spans="1:8" x14ac:dyDescent="0.25">
      <c r="A448" s="359">
        <f t="shared" si="42"/>
        <v>2</v>
      </c>
      <c r="B448" s="359" t="str">
        <f t="shared" si="43"/>
        <v>x</v>
      </c>
      <c r="C448" s="359">
        <f t="shared" si="44"/>
        <v>3</v>
      </c>
      <c r="D448" s="360"/>
      <c r="E448" s="359">
        <f t="shared" si="45"/>
        <v>0</v>
      </c>
      <c r="F448" s="359" t="str">
        <f t="shared" si="47"/>
        <v/>
      </c>
      <c r="G448" s="359" t="str">
        <f t="shared" si="48"/>
        <v/>
      </c>
      <c r="H448" s="359" t="str">
        <f t="shared" si="46"/>
        <v>x</v>
      </c>
    </row>
    <row r="449" spans="1:8" x14ac:dyDescent="0.25">
      <c r="A449" s="359">
        <f t="shared" si="42"/>
        <v>3</v>
      </c>
      <c r="B449" s="359" t="str">
        <f t="shared" si="43"/>
        <v>x</v>
      </c>
      <c r="C449" s="359">
        <f t="shared" si="44"/>
        <v>4</v>
      </c>
      <c r="D449" s="360"/>
      <c r="E449" s="359">
        <f t="shared" si="45"/>
        <v>0</v>
      </c>
      <c r="F449" s="359" t="str">
        <f t="shared" si="47"/>
        <v/>
      </c>
      <c r="G449" s="359" t="str">
        <f t="shared" si="48"/>
        <v/>
      </c>
      <c r="H449" s="359" t="str">
        <f t="shared" si="46"/>
        <v>x</v>
      </c>
    </row>
    <row r="450" spans="1:8" x14ac:dyDescent="0.25">
      <c r="A450" s="359">
        <f t="shared" si="42"/>
        <v>4</v>
      </c>
      <c r="B450" s="359" t="str">
        <f t="shared" si="43"/>
        <v>o</v>
      </c>
      <c r="C450" s="359">
        <f t="shared" si="44"/>
        <v>5</v>
      </c>
      <c r="D450" s="360"/>
      <c r="E450" s="359">
        <f t="shared" si="45"/>
        <v>0</v>
      </c>
      <c r="F450" s="359" t="str">
        <f t="shared" si="47"/>
        <v/>
      </c>
      <c r="G450" s="359" t="str">
        <f t="shared" si="48"/>
        <v/>
      </c>
      <c r="H450" s="359" t="str">
        <f t="shared" si="46"/>
        <v>x</v>
      </c>
    </row>
    <row r="451" spans="1:8" x14ac:dyDescent="0.25">
      <c r="A451" s="359">
        <f t="shared" si="42"/>
        <v>1</v>
      </c>
      <c r="B451" s="359" t="str">
        <f t="shared" si="43"/>
        <v>x</v>
      </c>
      <c r="C451" s="359">
        <f t="shared" si="44"/>
        <v>1</v>
      </c>
      <c r="D451" s="360"/>
      <c r="E451" s="359">
        <f t="shared" si="45"/>
        <v>0</v>
      </c>
      <c r="F451" s="359" t="str">
        <f t="shared" si="47"/>
        <v>O</v>
      </c>
      <c r="G451" s="359" t="str">
        <f t="shared" si="48"/>
        <v>-</v>
      </c>
      <c r="H451" s="359" t="str">
        <f t="shared" si="46"/>
        <v>x</v>
      </c>
    </row>
    <row r="452" spans="1:8" x14ac:dyDescent="0.25">
      <c r="A452" s="359">
        <f t="shared" si="42"/>
        <v>2</v>
      </c>
      <c r="B452" s="359" t="str">
        <f t="shared" si="43"/>
        <v>x</v>
      </c>
      <c r="C452" s="359">
        <f t="shared" si="44"/>
        <v>2</v>
      </c>
      <c r="D452" s="360"/>
      <c r="E452" s="359">
        <f t="shared" si="45"/>
        <v>0</v>
      </c>
      <c r="F452" s="359" t="str">
        <f t="shared" si="47"/>
        <v/>
      </c>
      <c r="G452" s="359" t="str">
        <f t="shared" si="48"/>
        <v/>
      </c>
      <c r="H452" s="359" t="str">
        <f t="shared" si="46"/>
        <v>x</v>
      </c>
    </row>
    <row r="453" spans="1:8" x14ac:dyDescent="0.25">
      <c r="A453" s="359">
        <f t="shared" si="42"/>
        <v>3</v>
      </c>
      <c r="B453" s="359" t="str">
        <f t="shared" si="43"/>
        <v>x</v>
      </c>
      <c r="C453" s="359">
        <f t="shared" si="44"/>
        <v>3</v>
      </c>
      <c r="D453" s="360"/>
      <c r="E453" s="359">
        <f t="shared" si="45"/>
        <v>0</v>
      </c>
      <c r="F453" s="359" t="str">
        <f t="shared" si="47"/>
        <v/>
      </c>
      <c r="G453" s="359" t="str">
        <f t="shared" si="48"/>
        <v/>
      </c>
      <c r="H453" s="359" t="str">
        <f t="shared" si="46"/>
        <v>x</v>
      </c>
    </row>
    <row r="454" spans="1:8" x14ac:dyDescent="0.25">
      <c r="A454" s="359">
        <f t="shared" si="42"/>
        <v>4</v>
      </c>
      <c r="B454" s="359" t="str">
        <f t="shared" si="43"/>
        <v>o</v>
      </c>
      <c r="C454" s="359">
        <f t="shared" si="44"/>
        <v>4</v>
      </c>
      <c r="D454" s="360"/>
      <c r="E454" s="359">
        <f t="shared" si="45"/>
        <v>0</v>
      </c>
      <c r="F454" s="359" t="str">
        <f t="shared" si="47"/>
        <v/>
      </c>
      <c r="G454" s="359" t="str">
        <f t="shared" si="48"/>
        <v/>
      </c>
      <c r="H454" s="359" t="str">
        <f t="shared" si="46"/>
        <v>x</v>
      </c>
    </row>
    <row r="455" spans="1:8" x14ac:dyDescent="0.25">
      <c r="A455" s="359">
        <f t="shared" si="42"/>
        <v>1</v>
      </c>
      <c r="B455" s="359" t="str">
        <f t="shared" si="43"/>
        <v>x</v>
      </c>
      <c r="C455" s="359">
        <f t="shared" si="44"/>
        <v>5</v>
      </c>
      <c r="D455" s="360"/>
      <c r="E455" s="359">
        <f t="shared" si="45"/>
        <v>0</v>
      </c>
      <c r="F455" s="359" t="str">
        <f t="shared" si="47"/>
        <v/>
      </c>
      <c r="G455" s="359" t="str">
        <f t="shared" si="48"/>
        <v/>
      </c>
      <c r="H455" s="359" t="str">
        <f t="shared" si="46"/>
        <v>x</v>
      </c>
    </row>
    <row r="456" spans="1:8" x14ac:dyDescent="0.25">
      <c r="A456" s="359">
        <f t="shared" si="42"/>
        <v>2</v>
      </c>
      <c r="B456" s="359" t="str">
        <f t="shared" si="43"/>
        <v>x</v>
      </c>
      <c r="C456" s="359">
        <f t="shared" si="44"/>
        <v>1</v>
      </c>
      <c r="D456" s="360"/>
      <c r="E456" s="359">
        <f t="shared" si="45"/>
        <v>0</v>
      </c>
      <c r="F456" s="359" t="str">
        <f t="shared" si="47"/>
        <v>O</v>
      </c>
      <c r="G456" s="359" t="str">
        <f t="shared" si="48"/>
        <v>-</v>
      </c>
      <c r="H456" s="359" t="str">
        <f t="shared" si="46"/>
        <v>x</v>
      </c>
    </row>
    <row r="457" spans="1:8" x14ac:dyDescent="0.25">
      <c r="A457" s="359">
        <f t="shared" si="42"/>
        <v>3</v>
      </c>
      <c r="B457" s="359" t="str">
        <f t="shared" si="43"/>
        <v>x</v>
      </c>
      <c r="C457" s="359">
        <f t="shared" si="44"/>
        <v>2</v>
      </c>
      <c r="D457" s="360"/>
      <c r="E457" s="359">
        <f t="shared" si="45"/>
        <v>0</v>
      </c>
      <c r="F457" s="359" t="str">
        <f t="shared" si="47"/>
        <v/>
      </c>
      <c r="G457" s="359" t="str">
        <f t="shared" si="48"/>
        <v/>
      </c>
      <c r="H457" s="359" t="str">
        <f t="shared" si="46"/>
        <v>x</v>
      </c>
    </row>
    <row r="458" spans="1:8" x14ac:dyDescent="0.25">
      <c r="A458" s="359">
        <f t="shared" si="42"/>
        <v>4</v>
      </c>
      <c r="B458" s="359" t="str">
        <f t="shared" si="43"/>
        <v>o</v>
      </c>
      <c r="C458" s="359">
        <f t="shared" si="44"/>
        <v>3</v>
      </c>
      <c r="D458" s="360"/>
      <c r="E458" s="359">
        <f t="shared" si="45"/>
        <v>0</v>
      </c>
      <c r="F458" s="359" t="str">
        <f t="shared" si="47"/>
        <v/>
      </c>
      <c r="G458" s="359" t="str">
        <f t="shared" si="48"/>
        <v/>
      </c>
      <c r="H458" s="359" t="str">
        <f t="shared" si="46"/>
        <v>x</v>
      </c>
    </row>
    <row r="459" spans="1:8" x14ac:dyDescent="0.25">
      <c r="A459" s="359">
        <f t="shared" ref="A459:A522" si="49">IF(A458=0,1,IF(A458&lt;($C$2+$C$1),A458+1,1))</f>
        <v>1</v>
      </c>
      <c r="B459" s="359" t="str">
        <f t="shared" ref="B459:B522" si="50">IF(A459&lt;=$C$1,$B$1,$B$2)</f>
        <v>x</v>
      </c>
      <c r="C459" s="359">
        <f t="shared" ref="C459:C522" si="51">IF(D459="o",1,IF(C458&lt;($G$1/$G$2),C458+1,1))</f>
        <v>4</v>
      </c>
      <c r="D459" s="360"/>
      <c r="E459" s="359">
        <f t="shared" si="45"/>
        <v>0</v>
      </c>
      <c r="F459" s="359" t="str">
        <f t="shared" si="47"/>
        <v/>
      </c>
      <c r="G459" s="359" t="str">
        <f t="shared" si="48"/>
        <v/>
      </c>
      <c r="H459" s="359" t="str">
        <f t="shared" si="46"/>
        <v>x</v>
      </c>
    </row>
    <row r="460" spans="1:8" x14ac:dyDescent="0.25">
      <c r="A460" s="359">
        <f t="shared" si="49"/>
        <v>2</v>
      </c>
      <c r="B460" s="359" t="str">
        <f t="shared" si="50"/>
        <v>x</v>
      </c>
      <c r="C460" s="359">
        <f t="shared" si="51"/>
        <v>5</v>
      </c>
      <c r="D460" s="360"/>
      <c r="E460" s="359">
        <f t="shared" ref="E460:E523" si="52">IF(D460="o","o",E459)</f>
        <v>0</v>
      </c>
      <c r="F460" s="359" t="str">
        <f t="shared" si="47"/>
        <v/>
      </c>
      <c r="G460" s="359" t="str">
        <f t="shared" si="48"/>
        <v/>
      </c>
      <c r="H460" s="359" t="str">
        <f t="shared" ref="H460:H523" si="53">IF(H459=$B$6,"x",IF(D460="o",1,IF(G460="",H459,IF(H459="x","x",H459+1))))</f>
        <v>x</v>
      </c>
    </row>
    <row r="461" spans="1:8" x14ac:dyDescent="0.25">
      <c r="A461" s="359">
        <f t="shared" si="49"/>
        <v>3</v>
      </c>
      <c r="B461" s="359" t="str">
        <f t="shared" si="50"/>
        <v>x</v>
      </c>
      <c r="C461" s="359">
        <f t="shared" si="51"/>
        <v>1</v>
      </c>
      <c r="D461" s="360"/>
      <c r="E461" s="359">
        <f t="shared" si="52"/>
        <v>0</v>
      </c>
      <c r="F461" s="359" t="str">
        <f t="shared" ref="F461:F524" si="54">IF(C461=1,"O","")</f>
        <v>O</v>
      </c>
      <c r="G461" s="359" t="str">
        <f t="shared" ref="G461:G524" si="55">IF(F461="O",IF(AND(B459="x",B460="x",B461="x"),"X","-"),"")</f>
        <v>X</v>
      </c>
      <c r="H461" s="359" t="str">
        <f t="shared" si="53"/>
        <v>x</v>
      </c>
    </row>
    <row r="462" spans="1:8" x14ac:dyDescent="0.25">
      <c r="A462" s="359">
        <f t="shared" si="49"/>
        <v>4</v>
      </c>
      <c r="B462" s="359" t="str">
        <f t="shared" si="50"/>
        <v>o</v>
      </c>
      <c r="C462" s="359">
        <f t="shared" si="51"/>
        <v>2</v>
      </c>
      <c r="D462" s="360"/>
      <c r="E462" s="359">
        <f t="shared" si="52"/>
        <v>0</v>
      </c>
      <c r="F462" s="359" t="str">
        <f t="shared" si="54"/>
        <v/>
      </c>
      <c r="G462" s="359" t="str">
        <f t="shared" si="55"/>
        <v/>
      </c>
      <c r="H462" s="359" t="str">
        <f t="shared" si="53"/>
        <v>x</v>
      </c>
    </row>
    <row r="463" spans="1:8" x14ac:dyDescent="0.25">
      <c r="A463" s="359">
        <f t="shared" si="49"/>
        <v>1</v>
      </c>
      <c r="B463" s="359" t="str">
        <f t="shared" si="50"/>
        <v>x</v>
      </c>
      <c r="C463" s="359">
        <f t="shared" si="51"/>
        <v>3</v>
      </c>
      <c r="D463" s="360"/>
      <c r="E463" s="359">
        <f t="shared" si="52"/>
        <v>0</v>
      </c>
      <c r="F463" s="359" t="str">
        <f t="shared" si="54"/>
        <v/>
      </c>
      <c r="G463" s="359" t="str">
        <f t="shared" si="55"/>
        <v/>
      </c>
      <c r="H463" s="359" t="str">
        <f t="shared" si="53"/>
        <v>x</v>
      </c>
    </row>
    <row r="464" spans="1:8" x14ac:dyDescent="0.25">
      <c r="A464" s="359">
        <f t="shared" si="49"/>
        <v>2</v>
      </c>
      <c r="B464" s="359" t="str">
        <f t="shared" si="50"/>
        <v>x</v>
      </c>
      <c r="C464" s="359">
        <f t="shared" si="51"/>
        <v>4</v>
      </c>
      <c r="D464" s="360"/>
      <c r="E464" s="359">
        <f t="shared" si="52"/>
        <v>0</v>
      </c>
      <c r="F464" s="359" t="str">
        <f t="shared" si="54"/>
        <v/>
      </c>
      <c r="G464" s="359" t="str">
        <f t="shared" si="55"/>
        <v/>
      </c>
      <c r="H464" s="359" t="str">
        <f t="shared" si="53"/>
        <v>x</v>
      </c>
    </row>
    <row r="465" spans="1:8" x14ac:dyDescent="0.25">
      <c r="A465" s="359">
        <f t="shared" si="49"/>
        <v>3</v>
      </c>
      <c r="B465" s="359" t="str">
        <f t="shared" si="50"/>
        <v>x</v>
      </c>
      <c r="C465" s="359">
        <f t="shared" si="51"/>
        <v>5</v>
      </c>
      <c r="D465" s="360"/>
      <c r="E465" s="359">
        <f t="shared" si="52"/>
        <v>0</v>
      </c>
      <c r="F465" s="359" t="str">
        <f t="shared" si="54"/>
        <v/>
      </c>
      <c r="G465" s="359" t="str">
        <f t="shared" si="55"/>
        <v/>
      </c>
      <c r="H465" s="359" t="str">
        <f t="shared" si="53"/>
        <v>x</v>
      </c>
    </row>
    <row r="466" spans="1:8" x14ac:dyDescent="0.25">
      <c r="A466" s="359">
        <f t="shared" si="49"/>
        <v>4</v>
      </c>
      <c r="B466" s="359" t="str">
        <f t="shared" si="50"/>
        <v>o</v>
      </c>
      <c r="C466" s="359">
        <f t="shared" si="51"/>
        <v>1</v>
      </c>
      <c r="D466" s="360"/>
      <c r="E466" s="359">
        <f t="shared" si="52"/>
        <v>0</v>
      </c>
      <c r="F466" s="359" t="str">
        <f t="shared" si="54"/>
        <v>O</v>
      </c>
      <c r="G466" s="359" t="str">
        <f t="shared" si="55"/>
        <v>-</v>
      </c>
      <c r="H466" s="359" t="str">
        <f t="shared" si="53"/>
        <v>x</v>
      </c>
    </row>
    <row r="467" spans="1:8" x14ac:dyDescent="0.25">
      <c r="A467" s="359">
        <f t="shared" si="49"/>
        <v>1</v>
      </c>
      <c r="B467" s="359" t="str">
        <f t="shared" si="50"/>
        <v>x</v>
      </c>
      <c r="C467" s="359">
        <f t="shared" si="51"/>
        <v>2</v>
      </c>
      <c r="D467" s="360"/>
      <c r="E467" s="359">
        <f t="shared" si="52"/>
        <v>0</v>
      </c>
      <c r="F467" s="359" t="str">
        <f t="shared" si="54"/>
        <v/>
      </c>
      <c r="G467" s="359" t="str">
        <f t="shared" si="55"/>
        <v/>
      </c>
      <c r="H467" s="359" t="str">
        <f t="shared" si="53"/>
        <v>x</v>
      </c>
    </row>
    <row r="468" spans="1:8" x14ac:dyDescent="0.25">
      <c r="A468" s="359">
        <f t="shared" si="49"/>
        <v>2</v>
      </c>
      <c r="B468" s="359" t="str">
        <f t="shared" si="50"/>
        <v>x</v>
      </c>
      <c r="C468" s="359">
        <f t="shared" si="51"/>
        <v>3</v>
      </c>
      <c r="D468" s="360"/>
      <c r="E468" s="359">
        <f t="shared" si="52"/>
        <v>0</v>
      </c>
      <c r="F468" s="359" t="str">
        <f t="shared" si="54"/>
        <v/>
      </c>
      <c r="G468" s="359" t="str">
        <f t="shared" si="55"/>
        <v/>
      </c>
      <c r="H468" s="359" t="str">
        <f t="shared" si="53"/>
        <v>x</v>
      </c>
    </row>
    <row r="469" spans="1:8" x14ac:dyDescent="0.25">
      <c r="A469" s="359">
        <f t="shared" si="49"/>
        <v>3</v>
      </c>
      <c r="B469" s="359" t="str">
        <f t="shared" si="50"/>
        <v>x</v>
      </c>
      <c r="C469" s="359">
        <f t="shared" si="51"/>
        <v>4</v>
      </c>
      <c r="D469" s="360"/>
      <c r="E469" s="359">
        <f t="shared" si="52"/>
        <v>0</v>
      </c>
      <c r="F469" s="359" t="str">
        <f t="shared" si="54"/>
        <v/>
      </c>
      <c r="G469" s="359" t="str">
        <f t="shared" si="55"/>
        <v/>
      </c>
      <c r="H469" s="359" t="str">
        <f t="shared" si="53"/>
        <v>x</v>
      </c>
    </row>
    <row r="470" spans="1:8" x14ac:dyDescent="0.25">
      <c r="A470" s="359">
        <f t="shared" si="49"/>
        <v>4</v>
      </c>
      <c r="B470" s="359" t="str">
        <f t="shared" si="50"/>
        <v>o</v>
      </c>
      <c r="C470" s="359">
        <f t="shared" si="51"/>
        <v>5</v>
      </c>
      <c r="D470" s="360"/>
      <c r="E470" s="359">
        <f t="shared" si="52"/>
        <v>0</v>
      </c>
      <c r="F470" s="359" t="str">
        <f t="shared" si="54"/>
        <v/>
      </c>
      <c r="G470" s="359" t="str">
        <f t="shared" si="55"/>
        <v/>
      </c>
      <c r="H470" s="359" t="str">
        <f t="shared" si="53"/>
        <v>x</v>
      </c>
    </row>
    <row r="471" spans="1:8" x14ac:dyDescent="0.25">
      <c r="A471" s="359">
        <f t="shared" si="49"/>
        <v>1</v>
      </c>
      <c r="B471" s="359" t="str">
        <f t="shared" si="50"/>
        <v>x</v>
      </c>
      <c r="C471" s="359">
        <f t="shared" si="51"/>
        <v>1</v>
      </c>
      <c r="D471" s="360"/>
      <c r="E471" s="359">
        <f t="shared" si="52"/>
        <v>0</v>
      </c>
      <c r="F471" s="359" t="str">
        <f t="shared" si="54"/>
        <v>O</v>
      </c>
      <c r="G471" s="359" t="str">
        <f t="shared" si="55"/>
        <v>-</v>
      </c>
      <c r="H471" s="359" t="str">
        <f t="shared" si="53"/>
        <v>x</v>
      </c>
    </row>
    <row r="472" spans="1:8" x14ac:dyDescent="0.25">
      <c r="A472" s="359">
        <f t="shared" si="49"/>
        <v>2</v>
      </c>
      <c r="B472" s="359" t="str">
        <f t="shared" si="50"/>
        <v>x</v>
      </c>
      <c r="C472" s="359">
        <f t="shared" si="51"/>
        <v>2</v>
      </c>
      <c r="D472" s="360"/>
      <c r="E472" s="359">
        <f t="shared" si="52"/>
        <v>0</v>
      </c>
      <c r="F472" s="359" t="str">
        <f t="shared" si="54"/>
        <v/>
      </c>
      <c r="G472" s="359" t="str">
        <f t="shared" si="55"/>
        <v/>
      </c>
      <c r="H472" s="359" t="str">
        <f t="shared" si="53"/>
        <v>x</v>
      </c>
    </row>
    <row r="473" spans="1:8" x14ac:dyDescent="0.25">
      <c r="A473" s="359">
        <f t="shared" si="49"/>
        <v>3</v>
      </c>
      <c r="B473" s="359" t="str">
        <f t="shared" si="50"/>
        <v>x</v>
      </c>
      <c r="C473" s="359">
        <f t="shared" si="51"/>
        <v>3</v>
      </c>
      <c r="D473" s="360"/>
      <c r="E473" s="359">
        <f t="shared" si="52"/>
        <v>0</v>
      </c>
      <c r="F473" s="359" t="str">
        <f t="shared" si="54"/>
        <v/>
      </c>
      <c r="G473" s="359" t="str">
        <f t="shared" si="55"/>
        <v/>
      </c>
      <c r="H473" s="359" t="str">
        <f t="shared" si="53"/>
        <v>x</v>
      </c>
    </row>
    <row r="474" spans="1:8" x14ac:dyDescent="0.25">
      <c r="A474" s="359">
        <f t="shared" si="49"/>
        <v>4</v>
      </c>
      <c r="B474" s="359" t="str">
        <f t="shared" si="50"/>
        <v>o</v>
      </c>
      <c r="C474" s="359">
        <f t="shared" si="51"/>
        <v>4</v>
      </c>
      <c r="D474" s="360"/>
      <c r="E474" s="359">
        <f t="shared" si="52"/>
        <v>0</v>
      </c>
      <c r="F474" s="359" t="str">
        <f t="shared" si="54"/>
        <v/>
      </c>
      <c r="G474" s="359" t="str">
        <f t="shared" si="55"/>
        <v/>
      </c>
      <c r="H474" s="359" t="str">
        <f t="shared" si="53"/>
        <v>x</v>
      </c>
    </row>
    <row r="475" spans="1:8" x14ac:dyDescent="0.25">
      <c r="A475" s="359">
        <f t="shared" si="49"/>
        <v>1</v>
      </c>
      <c r="B475" s="359" t="str">
        <f t="shared" si="50"/>
        <v>x</v>
      </c>
      <c r="C475" s="359">
        <f t="shared" si="51"/>
        <v>5</v>
      </c>
      <c r="D475" s="360"/>
      <c r="E475" s="359">
        <f t="shared" si="52"/>
        <v>0</v>
      </c>
      <c r="F475" s="359" t="str">
        <f t="shared" si="54"/>
        <v/>
      </c>
      <c r="G475" s="359" t="str">
        <f t="shared" si="55"/>
        <v/>
      </c>
      <c r="H475" s="359" t="str">
        <f t="shared" si="53"/>
        <v>x</v>
      </c>
    </row>
    <row r="476" spans="1:8" x14ac:dyDescent="0.25">
      <c r="A476" s="359">
        <f t="shared" si="49"/>
        <v>2</v>
      </c>
      <c r="B476" s="359" t="str">
        <f t="shared" si="50"/>
        <v>x</v>
      </c>
      <c r="C476" s="359">
        <f t="shared" si="51"/>
        <v>1</v>
      </c>
      <c r="D476" s="360"/>
      <c r="E476" s="359">
        <f t="shared" si="52"/>
        <v>0</v>
      </c>
      <c r="F476" s="359" t="str">
        <f t="shared" si="54"/>
        <v>O</v>
      </c>
      <c r="G476" s="359" t="str">
        <f t="shared" si="55"/>
        <v>-</v>
      </c>
      <c r="H476" s="359" t="str">
        <f t="shared" si="53"/>
        <v>x</v>
      </c>
    </row>
    <row r="477" spans="1:8" x14ac:dyDescent="0.25">
      <c r="A477" s="359">
        <f t="shared" si="49"/>
        <v>3</v>
      </c>
      <c r="B477" s="359" t="str">
        <f t="shared" si="50"/>
        <v>x</v>
      </c>
      <c r="C477" s="359">
        <f t="shared" si="51"/>
        <v>2</v>
      </c>
      <c r="D477" s="360"/>
      <c r="E477" s="359">
        <f t="shared" si="52"/>
        <v>0</v>
      </c>
      <c r="F477" s="359" t="str">
        <f t="shared" si="54"/>
        <v/>
      </c>
      <c r="G477" s="359" t="str">
        <f t="shared" si="55"/>
        <v/>
      </c>
      <c r="H477" s="359" t="str">
        <f t="shared" si="53"/>
        <v>x</v>
      </c>
    </row>
    <row r="478" spans="1:8" x14ac:dyDescent="0.25">
      <c r="A478" s="359">
        <f t="shared" si="49"/>
        <v>4</v>
      </c>
      <c r="B478" s="359" t="str">
        <f t="shared" si="50"/>
        <v>o</v>
      </c>
      <c r="C478" s="359">
        <f t="shared" si="51"/>
        <v>3</v>
      </c>
      <c r="D478" s="360"/>
      <c r="E478" s="359">
        <f t="shared" si="52"/>
        <v>0</v>
      </c>
      <c r="F478" s="359" t="str">
        <f t="shared" si="54"/>
        <v/>
      </c>
      <c r="G478" s="359" t="str">
        <f t="shared" si="55"/>
        <v/>
      </c>
      <c r="H478" s="359" t="str">
        <f t="shared" si="53"/>
        <v>x</v>
      </c>
    </row>
    <row r="479" spans="1:8" x14ac:dyDescent="0.25">
      <c r="A479" s="359">
        <f t="shared" si="49"/>
        <v>1</v>
      </c>
      <c r="B479" s="359" t="str">
        <f t="shared" si="50"/>
        <v>x</v>
      </c>
      <c r="C479" s="359">
        <f t="shared" si="51"/>
        <v>4</v>
      </c>
      <c r="D479" s="360"/>
      <c r="E479" s="359">
        <f t="shared" si="52"/>
        <v>0</v>
      </c>
      <c r="F479" s="359" t="str">
        <f t="shared" si="54"/>
        <v/>
      </c>
      <c r="G479" s="359" t="str">
        <f t="shared" si="55"/>
        <v/>
      </c>
      <c r="H479" s="359" t="str">
        <f t="shared" si="53"/>
        <v>x</v>
      </c>
    </row>
    <row r="480" spans="1:8" x14ac:dyDescent="0.25">
      <c r="A480" s="359">
        <f t="shared" si="49"/>
        <v>2</v>
      </c>
      <c r="B480" s="359" t="str">
        <f t="shared" si="50"/>
        <v>x</v>
      </c>
      <c r="C480" s="359">
        <f t="shared" si="51"/>
        <v>5</v>
      </c>
      <c r="D480" s="360"/>
      <c r="E480" s="359">
        <f t="shared" si="52"/>
        <v>0</v>
      </c>
      <c r="F480" s="359" t="str">
        <f t="shared" si="54"/>
        <v/>
      </c>
      <c r="G480" s="359" t="str">
        <f t="shared" si="55"/>
        <v/>
      </c>
      <c r="H480" s="359" t="str">
        <f t="shared" si="53"/>
        <v>x</v>
      </c>
    </row>
    <row r="481" spans="1:8" x14ac:dyDescent="0.25">
      <c r="A481" s="359">
        <f t="shared" si="49"/>
        <v>3</v>
      </c>
      <c r="B481" s="359" t="str">
        <f t="shared" si="50"/>
        <v>x</v>
      </c>
      <c r="C481" s="359">
        <f t="shared" si="51"/>
        <v>1</v>
      </c>
      <c r="D481" s="360"/>
      <c r="E481" s="359">
        <f t="shared" si="52"/>
        <v>0</v>
      </c>
      <c r="F481" s="359" t="str">
        <f t="shared" si="54"/>
        <v>O</v>
      </c>
      <c r="G481" s="359" t="str">
        <f t="shared" si="55"/>
        <v>X</v>
      </c>
      <c r="H481" s="359" t="str">
        <f t="shared" si="53"/>
        <v>x</v>
      </c>
    </row>
    <row r="482" spans="1:8" x14ac:dyDescent="0.25">
      <c r="A482" s="359">
        <f t="shared" si="49"/>
        <v>4</v>
      </c>
      <c r="B482" s="359" t="str">
        <f t="shared" si="50"/>
        <v>o</v>
      </c>
      <c r="C482" s="359">
        <f t="shared" si="51"/>
        <v>2</v>
      </c>
      <c r="D482" s="360"/>
      <c r="E482" s="359">
        <f t="shared" si="52"/>
        <v>0</v>
      </c>
      <c r="F482" s="359" t="str">
        <f t="shared" si="54"/>
        <v/>
      </c>
      <c r="G482" s="359" t="str">
        <f t="shared" si="55"/>
        <v/>
      </c>
      <c r="H482" s="359" t="str">
        <f t="shared" si="53"/>
        <v>x</v>
      </c>
    </row>
    <row r="483" spans="1:8" x14ac:dyDescent="0.25">
      <c r="A483" s="359">
        <f t="shared" si="49"/>
        <v>1</v>
      </c>
      <c r="B483" s="359" t="str">
        <f t="shared" si="50"/>
        <v>x</v>
      </c>
      <c r="C483" s="359">
        <f t="shared" si="51"/>
        <v>3</v>
      </c>
      <c r="D483" s="360"/>
      <c r="E483" s="359">
        <f t="shared" si="52"/>
        <v>0</v>
      </c>
      <c r="F483" s="359" t="str">
        <f t="shared" si="54"/>
        <v/>
      </c>
      <c r="G483" s="359" t="str">
        <f t="shared" si="55"/>
        <v/>
      </c>
      <c r="H483" s="359" t="str">
        <f t="shared" si="53"/>
        <v>x</v>
      </c>
    </row>
    <row r="484" spans="1:8" x14ac:dyDescent="0.25">
      <c r="A484" s="359">
        <f t="shared" si="49"/>
        <v>2</v>
      </c>
      <c r="B484" s="359" t="str">
        <f t="shared" si="50"/>
        <v>x</v>
      </c>
      <c r="C484" s="359">
        <f t="shared" si="51"/>
        <v>4</v>
      </c>
      <c r="D484" s="360"/>
      <c r="E484" s="359">
        <f t="shared" si="52"/>
        <v>0</v>
      </c>
      <c r="F484" s="359" t="str">
        <f t="shared" si="54"/>
        <v/>
      </c>
      <c r="G484" s="359" t="str">
        <f t="shared" si="55"/>
        <v/>
      </c>
      <c r="H484" s="359" t="str">
        <f t="shared" si="53"/>
        <v>x</v>
      </c>
    </row>
    <row r="485" spans="1:8" x14ac:dyDescent="0.25">
      <c r="A485" s="359">
        <f t="shared" si="49"/>
        <v>3</v>
      </c>
      <c r="B485" s="359" t="str">
        <f t="shared" si="50"/>
        <v>x</v>
      </c>
      <c r="C485" s="359">
        <f t="shared" si="51"/>
        <v>5</v>
      </c>
      <c r="D485" s="360"/>
      <c r="E485" s="359">
        <f t="shared" si="52"/>
        <v>0</v>
      </c>
      <c r="F485" s="359" t="str">
        <f t="shared" si="54"/>
        <v/>
      </c>
      <c r="G485" s="359" t="str">
        <f t="shared" si="55"/>
        <v/>
      </c>
      <c r="H485" s="359" t="str">
        <f t="shared" si="53"/>
        <v>x</v>
      </c>
    </row>
    <row r="486" spans="1:8" x14ac:dyDescent="0.25">
      <c r="A486" s="359">
        <f t="shared" si="49"/>
        <v>4</v>
      </c>
      <c r="B486" s="359" t="str">
        <f t="shared" si="50"/>
        <v>o</v>
      </c>
      <c r="C486" s="359">
        <f t="shared" si="51"/>
        <v>1</v>
      </c>
      <c r="D486" s="360"/>
      <c r="E486" s="359">
        <f t="shared" si="52"/>
        <v>0</v>
      </c>
      <c r="F486" s="359" t="str">
        <f t="shared" si="54"/>
        <v>O</v>
      </c>
      <c r="G486" s="359" t="str">
        <f t="shared" si="55"/>
        <v>-</v>
      </c>
      <c r="H486" s="359" t="str">
        <f t="shared" si="53"/>
        <v>x</v>
      </c>
    </row>
    <row r="487" spans="1:8" x14ac:dyDescent="0.25">
      <c r="A487" s="359">
        <f t="shared" si="49"/>
        <v>1</v>
      </c>
      <c r="B487" s="359" t="str">
        <f t="shared" si="50"/>
        <v>x</v>
      </c>
      <c r="C487" s="359">
        <f t="shared" si="51"/>
        <v>2</v>
      </c>
      <c r="D487" s="360"/>
      <c r="E487" s="359">
        <f t="shared" si="52"/>
        <v>0</v>
      </c>
      <c r="F487" s="359" t="str">
        <f t="shared" si="54"/>
        <v/>
      </c>
      <c r="G487" s="359" t="str">
        <f t="shared" si="55"/>
        <v/>
      </c>
      <c r="H487" s="359" t="str">
        <f t="shared" si="53"/>
        <v>x</v>
      </c>
    </row>
    <row r="488" spans="1:8" x14ac:dyDescent="0.25">
      <c r="A488" s="359">
        <f t="shared" si="49"/>
        <v>2</v>
      </c>
      <c r="B488" s="359" t="str">
        <f t="shared" si="50"/>
        <v>x</v>
      </c>
      <c r="C488" s="359">
        <f t="shared" si="51"/>
        <v>3</v>
      </c>
      <c r="D488" s="360"/>
      <c r="E488" s="359">
        <f t="shared" si="52"/>
        <v>0</v>
      </c>
      <c r="F488" s="359" t="str">
        <f t="shared" si="54"/>
        <v/>
      </c>
      <c r="G488" s="359" t="str">
        <f t="shared" si="55"/>
        <v/>
      </c>
      <c r="H488" s="359" t="str">
        <f t="shared" si="53"/>
        <v>x</v>
      </c>
    </row>
    <row r="489" spans="1:8" x14ac:dyDescent="0.25">
      <c r="A489" s="359">
        <f t="shared" si="49"/>
        <v>3</v>
      </c>
      <c r="B489" s="359" t="str">
        <f t="shared" si="50"/>
        <v>x</v>
      </c>
      <c r="C489" s="359">
        <f t="shared" si="51"/>
        <v>4</v>
      </c>
      <c r="D489" s="360"/>
      <c r="E489" s="359">
        <f t="shared" si="52"/>
        <v>0</v>
      </c>
      <c r="F489" s="359" t="str">
        <f t="shared" si="54"/>
        <v/>
      </c>
      <c r="G489" s="359" t="str">
        <f t="shared" si="55"/>
        <v/>
      </c>
      <c r="H489" s="359" t="str">
        <f t="shared" si="53"/>
        <v>x</v>
      </c>
    </row>
    <row r="490" spans="1:8" x14ac:dyDescent="0.25">
      <c r="A490" s="359">
        <f t="shared" si="49"/>
        <v>4</v>
      </c>
      <c r="B490" s="359" t="str">
        <f t="shared" si="50"/>
        <v>o</v>
      </c>
      <c r="C490" s="359">
        <f t="shared" si="51"/>
        <v>5</v>
      </c>
      <c r="D490" s="360"/>
      <c r="E490" s="359">
        <f t="shared" si="52"/>
        <v>0</v>
      </c>
      <c r="F490" s="359" t="str">
        <f t="shared" si="54"/>
        <v/>
      </c>
      <c r="G490" s="359" t="str">
        <f t="shared" si="55"/>
        <v/>
      </c>
      <c r="H490" s="359" t="str">
        <f t="shared" si="53"/>
        <v>x</v>
      </c>
    </row>
    <row r="491" spans="1:8" x14ac:dyDescent="0.25">
      <c r="A491" s="359">
        <f t="shared" si="49"/>
        <v>1</v>
      </c>
      <c r="B491" s="359" t="str">
        <f t="shared" si="50"/>
        <v>x</v>
      </c>
      <c r="C491" s="359">
        <f t="shared" si="51"/>
        <v>1</v>
      </c>
      <c r="D491" s="360"/>
      <c r="E491" s="359">
        <f t="shared" si="52"/>
        <v>0</v>
      </c>
      <c r="F491" s="359" t="str">
        <f t="shared" si="54"/>
        <v>O</v>
      </c>
      <c r="G491" s="359" t="str">
        <f t="shared" si="55"/>
        <v>-</v>
      </c>
      <c r="H491" s="359" t="str">
        <f t="shared" si="53"/>
        <v>x</v>
      </c>
    </row>
    <row r="492" spans="1:8" x14ac:dyDescent="0.25">
      <c r="A492" s="359">
        <f t="shared" si="49"/>
        <v>2</v>
      </c>
      <c r="B492" s="359" t="str">
        <f t="shared" si="50"/>
        <v>x</v>
      </c>
      <c r="C492" s="359">
        <f t="shared" si="51"/>
        <v>2</v>
      </c>
      <c r="D492" s="360"/>
      <c r="E492" s="359">
        <f t="shared" si="52"/>
        <v>0</v>
      </c>
      <c r="F492" s="359" t="str">
        <f t="shared" si="54"/>
        <v/>
      </c>
      <c r="G492" s="359" t="str">
        <f t="shared" si="55"/>
        <v/>
      </c>
      <c r="H492" s="359" t="str">
        <f t="shared" si="53"/>
        <v>x</v>
      </c>
    </row>
    <row r="493" spans="1:8" x14ac:dyDescent="0.25">
      <c r="A493" s="359">
        <f t="shared" si="49"/>
        <v>3</v>
      </c>
      <c r="B493" s="359" t="str">
        <f t="shared" si="50"/>
        <v>x</v>
      </c>
      <c r="C493" s="359">
        <f t="shared" si="51"/>
        <v>3</v>
      </c>
      <c r="D493" s="360"/>
      <c r="E493" s="359">
        <f t="shared" si="52"/>
        <v>0</v>
      </c>
      <c r="F493" s="359" t="str">
        <f t="shared" si="54"/>
        <v/>
      </c>
      <c r="G493" s="359" t="str">
        <f t="shared" si="55"/>
        <v/>
      </c>
      <c r="H493" s="359" t="str">
        <f t="shared" si="53"/>
        <v>x</v>
      </c>
    </row>
    <row r="494" spans="1:8" x14ac:dyDescent="0.25">
      <c r="A494" s="359">
        <f t="shared" si="49"/>
        <v>4</v>
      </c>
      <c r="B494" s="359" t="str">
        <f t="shared" si="50"/>
        <v>o</v>
      </c>
      <c r="C494" s="359">
        <f t="shared" si="51"/>
        <v>4</v>
      </c>
      <c r="D494" s="360"/>
      <c r="E494" s="359">
        <f t="shared" si="52"/>
        <v>0</v>
      </c>
      <c r="F494" s="359" t="str">
        <f t="shared" si="54"/>
        <v/>
      </c>
      <c r="G494" s="359" t="str">
        <f t="shared" si="55"/>
        <v/>
      </c>
      <c r="H494" s="359" t="str">
        <f t="shared" si="53"/>
        <v>x</v>
      </c>
    </row>
    <row r="495" spans="1:8" x14ac:dyDescent="0.25">
      <c r="A495" s="359">
        <f t="shared" si="49"/>
        <v>1</v>
      </c>
      <c r="B495" s="359" t="str">
        <f t="shared" si="50"/>
        <v>x</v>
      </c>
      <c r="C495" s="359">
        <f t="shared" si="51"/>
        <v>5</v>
      </c>
      <c r="D495" s="360"/>
      <c r="E495" s="359">
        <f t="shared" si="52"/>
        <v>0</v>
      </c>
      <c r="F495" s="359" t="str">
        <f t="shared" si="54"/>
        <v/>
      </c>
      <c r="G495" s="359" t="str">
        <f t="shared" si="55"/>
        <v/>
      </c>
      <c r="H495" s="359" t="str">
        <f t="shared" si="53"/>
        <v>x</v>
      </c>
    </row>
    <row r="496" spans="1:8" x14ac:dyDescent="0.25">
      <c r="A496" s="359">
        <f t="shared" si="49"/>
        <v>2</v>
      </c>
      <c r="B496" s="359" t="str">
        <f t="shared" si="50"/>
        <v>x</v>
      </c>
      <c r="C496" s="359">
        <f t="shared" si="51"/>
        <v>1</v>
      </c>
      <c r="D496" s="360"/>
      <c r="E496" s="359">
        <f t="shared" si="52"/>
        <v>0</v>
      </c>
      <c r="F496" s="359" t="str">
        <f t="shared" si="54"/>
        <v>O</v>
      </c>
      <c r="G496" s="359" t="str">
        <f t="shared" si="55"/>
        <v>-</v>
      </c>
      <c r="H496" s="359" t="str">
        <f t="shared" si="53"/>
        <v>x</v>
      </c>
    </row>
    <row r="497" spans="1:8" x14ac:dyDescent="0.25">
      <c r="A497" s="359">
        <f t="shared" si="49"/>
        <v>3</v>
      </c>
      <c r="B497" s="359" t="str">
        <f t="shared" si="50"/>
        <v>x</v>
      </c>
      <c r="C497" s="359">
        <f t="shared" si="51"/>
        <v>2</v>
      </c>
      <c r="D497" s="360"/>
      <c r="E497" s="359">
        <f t="shared" si="52"/>
        <v>0</v>
      </c>
      <c r="F497" s="359" t="str">
        <f t="shared" si="54"/>
        <v/>
      </c>
      <c r="G497" s="359" t="str">
        <f t="shared" si="55"/>
        <v/>
      </c>
      <c r="H497" s="359" t="str">
        <f t="shared" si="53"/>
        <v>x</v>
      </c>
    </row>
    <row r="498" spans="1:8" x14ac:dyDescent="0.25">
      <c r="A498" s="359">
        <f t="shared" si="49"/>
        <v>4</v>
      </c>
      <c r="B498" s="359" t="str">
        <f t="shared" si="50"/>
        <v>o</v>
      </c>
      <c r="C498" s="359">
        <f t="shared" si="51"/>
        <v>3</v>
      </c>
      <c r="D498" s="360"/>
      <c r="E498" s="359">
        <f t="shared" si="52"/>
        <v>0</v>
      </c>
      <c r="F498" s="359" t="str">
        <f t="shared" si="54"/>
        <v/>
      </c>
      <c r="G498" s="359" t="str">
        <f t="shared" si="55"/>
        <v/>
      </c>
      <c r="H498" s="359" t="str">
        <f t="shared" si="53"/>
        <v>x</v>
      </c>
    </row>
    <row r="499" spans="1:8" x14ac:dyDescent="0.25">
      <c r="A499" s="359">
        <f t="shared" si="49"/>
        <v>1</v>
      </c>
      <c r="B499" s="359" t="str">
        <f t="shared" si="50"/>
        <v>x</v>
      </c>
      <c r="C499" s="359">
        <f t="shared" si="51"/>
        <v>4</v>
      </c>
      <c r="D499" s="360"/>
      <c r="E499" s="359">
        <f t="shared" si="52"/>
        <v>0</v>
      </c>
      <c r="F499" s="359" t="str">
        <f t="shared" si="54"/>
        <v/>
      </c>
      <c r="G499" s="359" t="str">
        <f t="shared" si="55"/>
        <v/>
      </c>
      <c r="H499" s="359" t="str">
        <f t="shared" si="53"/>
        <v>x</v>
      </c>
    </row>
    <row r="500" spans="1:8" x14ac:dyDescent="0.25">
      <c r="A500" s="359">
        <f t="shared" si="49"/>
        <v>2</v>
      </c>
      <c r="B500" s="359" t="str">
        <f t="shared" si="50"/>
        <v>x</v>
      </c>
      <c r="C500" s="359">
        <f t="shared" si="51"/>
        <v>5</v>
      </c>
      <c r="D500" s="360"/>
      <c r="E500" s="359">
        <f t="shared" si="52"/>
        <v>0</v>
      </c>
      <c r="F500" s="359" t="str">
        <f t="shared" si="54"/>
        <v/>
      </c>
      <c r="G500" s="359" t="str">
        <f t="shared" si="55"/>
        <v/>
      </c>
      <c r="H500" s="359" t="str">
        <f t="shared" si="53"/>
        <v>x</v>
      </c>
    </row>
    <row r="501" spans="1:8" x14ac:dyDescent="0.25">
      <c r="A501" s="359">
        <f t="shared" si="49"/>
        <v>3</v>
      </c>
      <c r="B501" s="359" t="str">
        <f t="shared" si="50"/>
        <v>x</v>
      </c>
      <c r="C501" s="359">
        <f t="shared" si="51"/>
        <v>1</v>
      </c>
      <c r="D501" s="360"/>
      <c r="E501" s="359">
        <f t="shared" si="52"/>
        <v>0</v>
      </c>
      <c r="F501" s="359" t="str">
        <f t="shared" si="54"/>
        <v>O</v>
      </c>
      <c r="G501" s="359" t="str">
        <f t="shared" si="55"/>
        <v>X</v>
      </c>
      <c r="H501" s="359" t="str">
        <f t="shared" si="53"/>
        <v>x</v>
      </c>
    </row>
    <row r="502" spans="1:8" x14ac:dyDescent="0.25">
      <c r="A502" s="359">
        <f t="shared" si="49"/>
        <v>4</v>
      </c>
      <c r="B502" s="359" t="str">
        <f t="shared" si="50"/>
        <v>o</v>
      </c>
      <c r="C502" s="359">
        <f t="shared" si="51"/>
        <v>2</v>
      </c>
      <c r="D502" s="360"/>
      <c r="E502" s="359">
        <f t="shared" si="52"/>
        <v>0</v>
      </c>
      <c r="F502" s="359" t="str">
        <f t="shared" si="54"/>
        <v/>
      </c>
      <c r="G502" s="359" t="str">
        <f t="shared" si="55"/>
        <v/>
      </c>
      <c r="H502" s="359" t="str">
        <f t="shared" si="53"/>
        <v>x</v>
      </c>
    </row>
    <row r="503" spans="1:8" x14ac:dyDescent="0.25">
      <c r="A503" s="359">
        <f t="shared" si="49"/>
        <v>1</v>
      </c>
      <c r="B503" s="359" t="str">
        <f t="shared" si="50"/>
        <v>x</v>
      </c>
      <c r="C503" s="359">
        <f t="shared" si="51"/>
        <v>3</v>
      </c>
      <c r="D503" s="360"/>
      <c r="E503" s="359">
        <f t="shared" si="52"/>
        <v>0</v>
      </c>
      <c r="F503" s="359" t="str">
        <f t="shared" si="54"/>
        <v/>
      </c>
      <c r="G503" s="359" t="str">
        <f t="shared" si="55"/>
        <v/>
      </c>
      <c r="H503" s="359" t="str">
        <f t="shared" si="53"/>
        <v>x</v>
      </c>
    </row>
    <row r="504" spans="1:8" x14ac:dyDescent="0.25">
      <c r="A504" s="359">
        <f t="shared" si="49"/>
        <v>2</v>
      </c>
      <c r="B504" s="359" t="str">
        <f t="shared" si="50"/>
        <v>x</v>
      </c>
      <c r="C504" s="359">
        <f t="shared" si="51"/>
        <v>4</v>
      </c>
      <c r="D504" s="360"/>
      <c r="E504" s="359">
        <f t="shared" si="52"/>
        <v>0</v>
      </c>
      <c r="F504" s="359" t="str">
        <f t="shared" si="54"/>
        <v/>
      </c>
      <c r="G504" s="359" t="str">
        <f t="shared" si="55"/>
        <v/>
      </c>
      <c r="H504" s="359" t="str">
        <f t="shared" si="53"/>
        <v>x</v>
      </c>
    </row>
    <row r="505" spans="1:8" x14ac:dyDescent="0.25">
      <c r="A505" s="359">
        <f t="shared" si="49"/>
        <v>3</v>
      </c>
      <c r="B505" s="359" t="str">
        <f t="shared" si="50"/>
        <v>x</v>
      </c>
      <c r="C505" s="359">
        <f t="shared" si="51"/>
        <v>5</v>
      </c>
      <c r="D505" s="360"/>
      <c r="E505" s="359">
        <f t="shared" si="52"/>
        <v>0</v>
      </c>
      <c r="F505" s="359" t="str">
        <f t="shared" si="54"/>
        <v/>
      </c>
      <c r="G505" s="359" t="str">
        <f t="shared" si="55"/>
        <v/>
      </c>
      <c r="H505" s="359" t="str">
        <f t="shared" si="53"/>
        <v>x</v>
      </c>
    </row>
    <row r="506" spans="1:8" x14ac:dyDescent="0.25">
      <c r="A506" s="359">
        <f t="shared" si="49"/>
        <v>4</v>
      </c>
      <c r="B506" s="359" t="str">
        <f t="shared" si="50"/>
        <v>o</v>
      </c>
      <c r="C506" s="359">
        <f t="shared" si="51"/>
        <v>1</v>
      </c>
      <c r="D506" s="360"/>
      <c r="E506" s="359">
        <f t="shared" si="52"/>
        <v>0</v>
      </c>
      <c r="F506" s="359" t="str">
        <f t="shared" si="54"/>
        <v>O</v>
      </c>
      <c r="G506" s="359" t="str">
        <f t="shared" si="55"/>
        <v>-</v>
      </c>
      <c r="H506" s="359" t="str">
        <f t="shared" si="53"/>
        <v>x</v>
      </c>
    </row>
    <row r="507" spans="1:8" x14ac:dyDescent="0.25">
      <c r="A507" s="359">
        <f t="shared" si="49"/>
        <v>1</v>
      </c>
      <c r="B507" s="359" t="str">
        <f t="shared" si="50"/>
        <v>x</v>
      </c>
      <c r="C507" s="359">
        <f t="shared" si="51"/>
        <v>2</v>
      </c>
      <c r="D507" s="360"/>
      <c r="E507" s="359">
        <f t="shared" si="52"/>
        <v>0</v>
      </c>
      <c r="F507" s="359" t="str">
        <f t="shared" si="54"/>
        <v/>
      </c>
      <c r="G507" s="359" t="str">
        <f t="shared" si="55"/>
        <v/>
      </c>
      <c r="H507" s="359" t="str">
        <f t="shared" si="53"/>
        <v>x</v>
      </c>
    </row>
    <row r="508" spans="1:8" x14ac:dyDescent="0.25">
      <c r="A508" s="359">
        <f t="shared" si="49"/>
        <v>2</v>
      </c>
      <c r="B508" s="359" t="str">
        <f t="shared" si="50"/>
        <v>x</v>
      </c>
      <c r="C508" s="359">
        <f t="shared" si="51"/>
        <v>3</v>
      </c>
      <c r="D508" s="360"/>
      <c r="E508" s="359">
        <f t="shared" si="52"/>
        <v>0</v>
      </c>
      <c r="F508" s="359" t="str">
        <f t="shared" si="54"/>
        <v/>
      </c>
      <c r="G508" s="359" t="str">
        <f t="shared" si="55"/>
        <v/>
      </c>
      <c r="H508" s="359" t="str">
        <f t="shared" si="53"/>
        <v>x</v>
      </c>
    </row>
    <row r="509" spans="1:8" x14ac:dyDescent="0.25">
      <c r="A509" s="359">
        <f t="shared" si="49"/>
        <v>3</v>
      </c>
      <c r="B509" s="359" t="str">
        <f t="shared" si="50"/>
        <v>x</v>
      </c>
      <c r="C509" s="359">
        <f t="shared" si="51"/>
        <v>4</v>
      </c>
      <c r="D509" s="360"/>
      <c r="E509" s="359">
        <f t="shared" si="52"/>
        <v>0</v>
      </c>
      <c r="F509" s="359" t="str">
        <f t="shared" si="54"/>
        <v/>
      </c>
      <c r="G509" s="359" t="str">
        <f t="shared" si="55"/>
        <v/>
      </c>
      <c r="H509" s="359" t="str">
        <f t="shared" si="53"/>
        <v>x</v>
      </c>
    </row>
    <row r="510" spans="1:8" x14ac:dyDescent="0.25">
      <c r="A510" s="359">
        <f t="shared" si="49"/>
        <v>4</v>
      </c>
      <c r="B510" s="359" t="str">
        <f t="shared" si="50"/>
        <v>o</v>
      </c>
      <c r="C510" s="359">
        <f t="shared" si="51"/>
        <v>5</v>
      </c>
      <c r="D510" s="360"/>
      <c r="E510" s="359">
        <f t="shared" si="52"/>
        <v>0</v>
      </c>
      <c r="F510" s="359" t="str">
        <f t="shared" si="54"/>
        <v/>
      </c>
      <c r="G510" s="359" t="str">
        <f t="shared" si="55"/>
        <v/>
      </c>
      <c r="H510" s="359" t="str">
        <f t="shared" si="53"/>
        <v>x</v>
      </c>
    </row>
    <row r="511" spans="1:8" x14ac:dyDescent="0.25">
      <c r="A511" s="359">
        <f t="shared" si="49"/>
        <v>1</v>
      </c>
      <c r="B511" s="359" t="str">
        <f t="shared" si="50"/>
        <v>x</v>
      </c>
      <c r="C511" s="359">
        <f t="shared" si="51"/>
        <v>1</v>
      </c>
      <c r="D511" s="360"/>
      <c r="E511" s="359">
        <f t="shared" si="52"/>
        <v>0</v>
      </c>
      <c r="F511" s="359" t="str">
        <f t="shared" si="54"/>
        <v>O</v>
      </c>
      <c r="G511" s="359" t="str">
        <f t="shared" si="55"/>
        <v>-</v>
      </c>
      <c r="H511" s="359" t="str">
        <f t="shared" si="53"/>
        <v>x</v>
      </c>
    </row>
    <row r="512" spans="1:8" x14ac:dyDescent="0.25">
      <c r="A512" s="359">
        <f t="shared" si="49"/>
        <v>2</v>
      </c>
      <c r="B512" s="359" t="str">
        <f t="shared" si="50"/>
        <v>x</v>
      </c>
      <c r="C512" s="359">
        <f t="shared" si="51"/>
        <v>2</v>
      </c>
      <c r="D512" s="360"/>
      <c r="E512" s="359">
        <f t="shared" si="52"/>
        <v>0</v>
      </c>
      <c r="F512" s="359" t="str">
        <f t="shared" si="54"/>
        <v/>
      </c>
      <c r="G512" s="359" t="str">
        <f t="shared" si="55"/>
        <v/>
      </c>
      <c r="H512" s="359" t="str">
        <f t="shared" si="53"/>
        <v>x</v>
      </c>
    </row>
    <row r="513" spans="1:8" x14ac:dyDescent="0.25">
      <c r="A513" s="359">
        <f t="shared" si="49"/>
        <v>3</v>
      </c>
      <c r="B513" s="359" t="str">
        <f t="shared" si="50"/>
        <v>x</v>
      </c>
      <c r="C513" s="359">
        <f t="shared" si="51"/>
        <v>3</v>
      </c>
      <c r="D513" s="360"/>
      <c r="E513" s="359">
        <f t="shared" si="52"/>
        <v>0</v>
      </c>
      <c r="F513" s="359" t="str">
        <f t="shared" si="54"/>
        <v/>
      </c>
      <c r="G513" s="359" t="str">
        <f t="shared" si="55"/>
        <v/>
      </c>
      <c r="H513" s="359" t="str">
        <f t="shared" si="53"/>
        <v>x</v>
      </c>
    </row>
    <row r="514" spans="1:8" x14ac:dyDescent="0.25">
      <c r="A514" s="359">
        <f t="shared" si="49"/>
        <v>4</v>
      </c>
      <c r="B514" s="359" t="str">
        <f t="shared" si="50"/>
        <v>o</v>
      </c>
      <c r="C514" s="359">
        <f t="shared" si="51"/>
        <v>4</v>
      </c>
      <c r="D514" s="360"/>
      <c r="E514" s="359">
        <f t="shared" si="52"/>
        <v>0</v>
      </c>
      <c r="F514" s="359" t="str">
        <f t="shared" si="54"/>
        <v/>
      </c>
      <c r="G514" s="359" t="str">
        <f t="shared" si="55"/>
        <v/>
      </c>
      <c r="H514" s="359" t="str">
        <f t="shared" si="53"/>
        <v>x</v>
      </c>
    </row>
    <row r="515" spans="1:8" x14ac:dyDescent="0.25">
      <c r="A515" s="359">
        <f t="shared" si="49"/>
        <v>1</v>
      </c>
      <c r="B515" s="359" t="str">
        <f t="shared" si="50"/>
        <v>x</v>
      </c>
      <c r="C515" s="359">
        <f t="shared" si="51"/>
        <v>5</v>
      </c>
      <c r="D515" s="360"/>
      <c r="E515" s="359">
        <f t="shared" si="52"/>
        <v>0</v>
      </c>
      <c r="F515" s="359" t="str">
        <f t="shared" si="54"/>
        <v/>
      </c>
      <c r="G515" s="359" t="str">
        <f t="shared" si="55"/>
        <v/>
      </c>
      <c r="H515" s="359" t="str">
        <f t="shared" si="53"/>
        <v>x</v>
      </c>
    </row>
    <row r="516" spans="1:8" x14ac:dyDescent="0.25">
      <c r="A516" s="359">
        <f t="shared" si="49"/>
        <v>2</v>
      </c>
      <c r="B516" s="359" t="str">
        <f t="shared" si="50"/>
        <v>x</v>
      </c>
      <c r="C516" s="359">
        <f t="shared" si="51"/>
        <v>1</v>
      </c>
      <c r="D516" s="360"/>
      <c r="E516" s="359">
        <f t="shared" si="52"/>
        <v>0</v>
      </c>
      <c r="F516" s="359" t="str">
        <f t="shared" si="54"/>
        <v>O</v>
      </c>
      <c r="G516" s="359" t="str">
        <f t="shared" si="55"/>
        <v>-</v>
      </c>
      <c r="H516" s="359" t="str">
        <f t="shared" si="53"/>
        <v>x</v>
      </c>
    </row>
    <row r="517" spans="1:8" x14ac:dyDescent="0.25">
      <c r="A517" s="359">
        <f t="shared" si="49"/>
        <v>3</v>
      </c>
      <c r="B517" s="359" t="str">
        <f t="shared" si="50"/>
        <v>x</v>
      </c>
      <c r="C517" s="359">
        <f t="shared" si="51"/>
        <v>2</v>
      </c>
      <c r="D517" s="360"/>
      <c r="E517" s="359">
        <f t="shared" si="52"/>
        <v>0</v>
      </c>
      <c r="F517" s="359" t="str">
        <f t="shared" si="54"/>
        <v/>
      </c>
      <c r="G517" s="359" t="str">
        <f t="shared" si="55"/>
        <v/>
      </c>
      <c r="H517" s="359" t="str">
        <f t="shared" si="53"/>
        <v>x</v>
      </c>
    </row>
    <row r="518" spans="1:8" x14ac:dyDescent="0.25">
      <c r="A518" s="359">
        <f t="shared" si="49"/>
        <v>4</v>
      </c>
      <c r="B518" s="359" t="str">
        <f t="shared" si="50"/>
        <v>o</v>
      </c>
      <c r="C518" s="359">
        <f t="shared" si="51"/>
        <v>3</v>
      </c>
      <c r="D518" s="360"/>
      <c r="E518" s="359">
        <f t="shared" si="52"/>
        <v>0</v>
      </c>
      <c r="F518" s="359" t="str">
        <f t="shared" si="54"/>
        <v/>
      </c>
      <c r="G518" s="359" t="str">
        <f t="shared" si="55"/>
        <v/>
      </c>
      <c r="H518" s="359" t="str">
        <f t="shared" si="53"/>
        <v>x</v>
      </c>
    </row>
    <row r="519" spans="1:8" x14ac:dyDescent="0.25">
      <c r="A519" s="359">
        <f t="shared" si="49"/>
        <v>1</v>
      </c>
      <c r="B519" s="359" t="str">
        <f t="shared" si="50"/>
        <v>x</v>
      </c>
      <c r="C519" s="359">
        <f t="shared" si="51"/>
        <v>4</v>
      </c>
      <c r="D519" s="360"/>
      <c r="E519" s="359">
        <f t="shared" si="52"/>
        <v>0</v>
      </c>
      <c r="F519" s="359" t="str">
        <f t="shared" si="54"/>
        <v/>
      </c>
      <c r="G519" s="359" t="str">
        <f t="shared" si="55"/>
        <v/>
      </c>
      <c r="H519" s="359" t="str">
        <f t="shared" si="53"/>
        <v>x</v>
      </c>
    </row>
    <row r="520" spans="1:8" x14ac:dyDescent="0.25">
      <c r="A520" s="359">
        <f t="shared" si="49"/>
        <v>2</v>
      </c>
      <c r="B520" s="359" t="str">
        <f t="shared" si="50"/>
        <v>x</v>
      </c>
      <c r="C520" s="359">
        <f t="shared" si="51"/>
        <v>5</v>
      </c>
      <c r="D520" s="360"/>
      <c r="E520" s="359">
        <f t="shared" si="52"/>
        <v>0</v>
      </c>
      <c r="F520" s="359" t="str">
        <f t="shared" si="54"/>
        <v/>
      </c>
      <c r="G520" s="359" t="str">
        <f t="shared" si="55"/>
        <v/>
      </c>
      <c r="H520" s="359" t="str">
        <f t="shared" si="53"/>
        <v>x</v>
      </c>
    </row>
    <row r="521" spans="1:8" x14ac:dyDescent="0.25">
      <c r="A521" s="359">
        <f t="shared" si="49"/>
        <v>3</v>
      </c>
      <c r="B521" s="359" t="str">
        <f t="shared" si="50"/>
        <v>x</v>
      </c>
      <c r="C521" s="359">
        <f t="shared" si="51"/>
        <v>1</v>
      </c>
      <c r="D521" s="360"/>
      <c r="E521" s="359">
        <f t="shared" si="52"/>
        <v>0</v>
      </c>
      <c r="F521" s="359" t="str">
        <f t="shared" si="54"/>
        <v>O</v>
      </c>
      <c r="G521" s="359" t="str">
        <f t="shared" si="55"/>
        <v>X</v>
      </c>
      <c r="H521" s="359" t="str">
        <f t="shared" si="53"/>
        <v>x</v>
      </c>
    </row>
    <row r="522" spans="1:8" x14ac:dyDescent="0.25">
      <c r="A522" s="359">
        <f t="shared" si="49"/>
        <v>4</v>
      </c>
      <c r="B522" s="359" t="str">
        <f t="shared" si="50"/>
        <v>o</v>
      </c>
      <c r="C522" s="359">
        <f t="shared" si="51"/>
        <v>2</v>
      </c>
      <c r="D522" s="360"/>
      <c r="E522" s="359">
        <f t="shared" si="52"/>
        <v>0</v>
      </c>
      <c r="F522" s="359" t="str">
        <f t="shared" si="54"/>
        <v/>
      </c>
      <c r="G522" s="359" t="str">
        <f t="shared" si="55"/>
        <v/>
      </c>
      <c r="H522" s="359" t="str">
        <f t="shared" si="53"/>
        <v>x</v>
      </c>
    </row>
    <row r="523" spans="1:8" x14ac:dyDescent="0.25">
      <c r="A523" s="359">
        <f t="shared" ref="A523:A586" si="56">IF(A522=0,1,IF(A522&lt;($C$2+$C$1),A522+1,1))</f>
        <v>1</v>
      </c>
      <c r="B523" s="359" t="str">
        <f t="shared" ref="B523:B586" si="57">IF(A523&lt;=$C$1,$B$1,$B$2)</f>
        <v>x</v>
      </c>
      <c r="C523" s="359">
        <f t="shared" ref="C523:C586" si="58">IF(D523="o",1,IF(C522&lt;($G$1/$G$2),C522+1,1))</f>
        <v>3</v>
      </c>
      <c r="D523" s="360"/>
      <c r="E523" s="359">
        <f t="shared" si="52"/>
        <v>0</v>
      </c>
      <c r="F523" s="359" t="str">
        <f t="shared" si="54"/>
        <v/>
      </c>
      <c r="G523" s="359" t="str">
        <f t="shared" si="55"/>
        <v/>
      </c>
      <c r="H523" s="359" t="str">
        <f t="shared" si="53"/>
        <v>x</v>
      </c>
    </row>
    <row r="524" spans="1:8" x14ac:dyDescent="0.25">
      <c r="A524" s="359">
        <f t="shared" si="56"/>
        <v>2</v>
      </c>
      <c r="B524" s="359" t="str">
        <f t="shared" si="57"/>
        <v>x</v>
      </c>
      <c r="C524" s="359">
        <f t="shared" si="58"/>
        <v>4</v>
      </c>
      <c r="D524" s="360"/>
      <c r="E524" s="359">
        <f t="shared" ref="E524:E587" si="59">IF(D524="o","o",E523)</f>
        <v>0</v>
      </c>
      <c r="F524" s="359" t="str">
        <f t="shared" si="54"/>
        <v/>
      </c>
      <c r="G524" s="359" t="str">
        <f t="shared" si="55"/>
        <v/>
      </c>
      <c r="H524" s="359" t="str">
        <f t="shared" ref="H524:H587" si="60">IF(H523=$B$6,"x",IF(D524="o",1,IF(G524="",H523,IF(H523="x","x",H523+1))))</f>
        <v>x</v>
      </c>
    </row>
    <row r="525" spans="1:8" x14ac:dyDescent="0.25">
      <c r="A525" s="359">
        <f t="shared" si="56"/>
        <v>3</v>
      </c>
      <c r="B525" s="359" t="str">
        <f t="shared" si="57"/>
        <v>x</v>
      </c>
      <c r="C525" s="359">
        <f t="shared" si="58"/>
        <v>5</v>
      </c>
      <c r="D525" s="360"/>
      <c r="E525" s="359">
        <f t="shared" si="59"/>
        <v>0</v>
      </c>
      <c r="F525" s="359" t="str">
        <f t="shared" ref="F525:F588" si="61">IF(C525=1,"O","")</f>
        <v/>
      </c>
      <c r="G525" s="359" t="str">
        <f t="shared" ref="G525:G588" si="62">IF(F525="O",IF(AND(B523="x",B524="x",B525="x"),"X","-"),"")</f>
        <v/>
      </c>
      <c r="H525" s="359" t="str">
        <f t="shared" si="60"/>
        <v>x</v>
      </c>
    </row>
    <row r="526" spans="1:8" x14ac:dyDescent="0.25">
      <c r="A526" s="359">
        <f t="shared" si="56"/>
        <v>4</v>
      </c>
      <c r="B526" s="359" t="str">
        <f t="shared" si="57"/>
        <v>o</v>
      </c>
      <c r="C526" s="359">
        <f t="shared" si="58"/>
        <v>1</v>
      </c>
      <c r="D526" s="360"/>
      <c r="E526" s="359">
        <f t="shared" si="59"/>
        <v>0</v>
      </c>
      <c r="F526" s="359" t="str">
        <f t="shared" si="61"/>
        <v>O</v>
      </c>
      <c r="G526" s="359" t="str">
        <f t="shared" si="62"/>
        <v>-</v>
      </c>
      <c r="H526" s="359" t="str">
        <f t="shared" si="60"/>
        <v>x</v>
      </c>
    </row>
    <row r="527" spans="1:8" x14ac:dyDescent="0.25">
      <c r="A527" s="359">
        <f t="shared" si="56"/>
        <v>1</v>
      </c>
      <c r="B527" s="359" t="str">
        <f t="shared" si="57"/>
        <v>x</v>
      </c>
      <c r="C527" s="359">
        <f t="shared" si="58"/>
        <v>2</v>
      </c>
      <c r="D527" s="360"/>
      <c r="E527" s="359">
        <f t="shared" si="59"/>
        <v>0</v>
      </c>
      <c r="F527" s="359" t="str">
        <f t="shared" si="61"/>
        <v/>
      </c>
      <c r="G527" s="359" t="str">
        <f t="shared" si="62"/>
        <v/>
      </c>
      <c r="H527" s="359" t="str">
        <f t="shared" si="60"/>
        <v>x</v>
      </c>
    </row>
    <row r="528" spans="1:8" x14ac:dyDescent="0.25">
      <c r="A528" s="359">
        <f t="shared" si="56"/>
        <v>2</v>
      </c>
      <c r="B528" s="359" t="str">
        <f t="shared" si="57"/>
        <v>x</v>
      </c>
      <c r="C528" s="359">
        <f t="shared" si="58"/>
        <v>3</v>
      </c>
      <c r="D528" s="360"/>
      <c r="E528" s="359">
        <f t="shared" si="59"/>
        <v>0</v>
      </c>
      <c r="F528" s="359" t="str">
        <f t="shared" si="61"/>
        <v/>
      </c>
      <c r="G528" s="359" t="str">
        <f t="shared" si="62"/>
        <v/>
      </c>
      <c r="H528" s="359" t="str">
        <f t="shared" si="60"/>
        <v>x</v>
      </c>
    </row>
    <row r="529" spans="1:8" x14ac:dyDescent="0.25">
      <c r="A529" s="359">
        <f t="shared" si="56"/>
        <v>3</v>
      </c>
      <c r="B529" s="359" t="str">
        <f t="shared" si="57"/>
        <v>x</v>
      </c>
      <c r="C529" s="359">
        <f t="shared" si="58"/>
        <v>4</v>
      </c>
      <c r="D529" s="360"/>
      <c r="E529" s="359">
        <f t="shared" si="59"/>
        <v>0</v>
      </c>
      <c r="F529" s="359" t="str">
        <f t="shared" si="61"/>
        <v/>
      </c>
      <c r="G529" s="359" t="str">
        <f t="shared" si="62"/>
        <v/>
      </c>
      <c r="H529" s="359" t="str">
        <f t="shared" si="60"/>
        <v>x</v>
      </c>
    </row>
    <row r="530" spans="1:8" x14ac:dyDescent="0.25">
      <c r="A530" s="359">
        <f t="shared" si="56"/>
        <v>4</v>
      </c>
      <c r="B530" s="359" t="str">
        <f t="shared" si="57"/>
        <v>o</v>
      </c>
      <c r="C530" s="359">
        <f t="shared" si="58"/>
        <v>5</v>
      </c>
      <c r="D530" s="360"/>
      <c r="E530" s="359">
        <f t="shared" si="59"/>
        <v>0</v>
      </c>
      <c r="F530" s="359" t="str">
        <f t="shared" si="61"/>
        <v/>
      </c>
      <c r="G530" s="359" t="str">
        <f t="shared" si="62"/>
        <v/>
      </c>
      <c r="H530" s="359" t="str">
        <f t="shared" si="60"/>
        <v>x</v>
      </c>
    </row>
    <row r="531" spans="1:8" x14ac:dyDescent="0.25">
      <c r="A531" s="359">
        <f t="shared" si="56"/>
        <v>1</v>
      </c>
      <c r="B531" s="359" t="str">
        <f t="shared" si="57"/>
        <v>x</v>
      </c>
      <c r="C531" s="359">
        <f t="shared" si="58"/>
        <v>1</v>
      </c>
      <c r="D531" s="360"/>
      <c r="E531" s="359">
        <f t="shared" si="59"/>
        <v>0</v>
      </c>
      <c r="F531" s="359" t="str">
        <f t="shared" si="61"/>
        <v>O</v>
      </c>
      <c r="G531" s="359" t="str">
        <f t="shared" si="62"/>
        <v>-</v>
      </c>
      <c r="H531" s="359" t="str">
        <f t="shared" si="60"/>
        <v>x</v>
      </c>
    </row>
    <row r="532" spans="1:8" x14ac:dyDescent="0.25">
      <c r="A532" s="359">
        <f t="shared" si="56"/>
        <v>2</v>
      </c>
      <c r="B532" s="359" t="str">
        <f t="shared" si="57"/>
        <v>x</v>
      </c>
      <c r="C532" s="359">
        <f t="shared" si="58"/>
        <v>2</v>
      </c>
      <c r="D532" s="360"/>
      <c r="E532" s="359">
        <f t="shared" si="59"/>
        <v>0</v>
      </c>
      <c r="F532" s="359" t="str">
        <f t="shared" si="61"/>
        <v/>
      </c>
      <c r="G532" s="359" t="str">
        <f t="shared" si="62"/>
        <v/>
      </c>
      <c r="H532" s="359" t="str">
        <f t="shared" si="60"/>
        <v>x</v>
      </c>
    </row>
    <row r="533" spans="1:8" x14ac:dyDescent="0.25">
      <c r="A533" s="359">
        <f t="shared" si="56"/>
        <v>3</v>
      </c>
      <c r="B533" s="359" t="str">
        <f t="shared" si="57"/>
        <v>x</v>
      </c>
      <c r="C533" s="359">
        <f t="shared" si="58"/>
        <v>3</v>
      </c>
      <c r="D533" s="360"/>
      <c r="E533" s="359">
        <f t="shared" si="59"/>
        <v>0</v>
      </c>
      <c r="F533" s="359" t="str">
        <f t="shared" si="61"/>
        <v/>
      </c>
      <c r="G533" s="359" t="str">
        <f t="shared" si="62"/>
        <v/>
      </c>
      <c r="H533" s="359" t="str">
        <f t="shared" si="60"/>
        <v>x</v>
      </c>
    </row>
    <row r="534" spans="1:8" x14ac:dyDescent="0.25">
      <c r="A534" s="359">
        <f t="shared" si="56"/>
        <v>4</v>
      </c>
      <c r="B534" s="359" t="str">
        <f t="shared" si="57"/>
        <v>o</v>
      </c>
      <c r="C534" s="359">
        <f t="shared" si="58"/>
        <v>4</v>
      </c>
      <c r="D534" s="360"/>
      <c r="E534" s="359">
        <f t="shared" si="59"/>
        <v>0</v>
      </c>
      <c r="F534" s="359" t="str">
        <f t="shared" si="61"/>
        <v/>
      </c>
      <c r="G534" s="359" t="str">
        <f t="shared" si="62"/>
        <v/>
      </c>
      <c r="H534" s="359" t="str">
        <f t="shared" si="60"/>
        <v>x</v>
      </c>
    </row>
    <row r="535" spans="1:8" x14ac:dyDescent="0.25">
      <c r="A535" s="359">
        <f t="shared" si="56"/>
        <v>1</v>
      </c>
      <c r="B535" s="359" t="str">
        <f t="shared" si="57"/>
        <v>x</v>
      </c>
      <c r="C535" s="359">
        <f t="shared" si="58"/>
        <v>5</v>
      </c>
      <c r="D535" s="360"/>
      <c r="E535" s="359">
        <f t="shared" si="59"/>
        <v>0</v>
      </c>
      <c r="F535" s="359" t="str">
        <f t="shared" si="61"/>
        <v/>
      </c>
      <c r="G535" s="359" t="str">
        <f t="shared" si="62"/>
        <v/>
      </c>
      <c r="H535" s="359" t="str">
        <f t="shared" si="60"/>
        <v>x</v>
      </c>
    </row>
    <row r="536" spans="1:8" x14ac:dyDescent="0.25">
      <c r="A536" s="359">
        <f t="shared" si="56"/>
        <v>2</v>
      </c>
      <c r="B536" s="359" t="str">
        <f t="shared" si="57"/>
        <v>x</v>
      </c>
      <c r="C536" s="359">
        <f t="shared" si="58"/>
        <v>1</v>
      </c>
      <c r="D536" s="360"/>
      <c r="E536" s="359">
        <f t="shared" si="59"/>
        <v>0</v>
      </c>
      <c r="F536" s="359" t="str">
        <f t="shared" si="61"/>
        <v>O</v>
      </c>
      <c r="G536" s="359" t="str">
        <f t="shared" si="62"/>
        <v>-</v>
      </c>
      <c r="H536" s="359" t="str">
        <f t="shared" si="60"/>
        <v>x</v>
      </c>
    </row>
    <row r="537" spans="1:8" x14ac:dyDescent="0.25">
      <c r="A537" s="359">
        <f t="shared" si="56"/>
        <v>3</v>
      </c>
      <c r="B537" s="359" t="str">
        <f t="shared" si="57"/>
        <v>x</v>
      </c>
      <c r="C537" s="359">
        <f t="shared" si="58"/>
        <v>2</v>
      </c>
      <c r="D537" s="360"/>
      <c r="E537" s="359">
        <f t="shared" si="59"/>
        <v>0</v>
      </c>
      <c r="F537" s="359" t="str">
        <f t="shared" si="61"/>
        <v/>
      </c>
      <c r="G537" s="359" t="str">
        <f t="shared" si="62"/>
        <v/>
      </c>
      <c r="H537" s="359" t="str">
        <f t="shared" si="60"/>
        <v>x</v>
      </c>
    </row>
    <row r="538" spans="1:8" x14ac:dyDescent="0.25">
      <c r="A538" s="359">
        <f t="shared" si="56"/>
        <v>4</v>
      </c>
      <c r="B538" s="359" t="str">
        <f t="shared" si="57"/>
        <v>o</v>
      </c>
      <c r="C538" s="359">
        <f t="shared" si="58"/>
        <v>3</v>
      </c>
      <c r="D538" s="360"/>
      <c r="E538" s="359">
        <f t="shared" si="59"/>
        <v>0</v>
      </c>
      <c r="F538" s="359" t="str">
        <f t="shared" si="61"/>
        <v/>
      </c>
      <c r="G538" s="359" t="str">
        <f t="shared" si="62"/>
        <v/>
      </c>
      <c r="H538" s="359" t="str">
        <f t="shared" si="60"/>
        <v>x</v>
      </c>
    </row>
    <row r="539" spans="1:8" x14ac:dyDescent="0.25">
      <c r="A539" s="359">
        <f t="shared" si="56"/>
        <v>1</v>
      </c>
      <c r="B539" s="359" t="str">
        <f t="shared" si="57"/>
        <v>x</v>
      </c>
      <c r="C539" s="359">
        <f t="shared" si="58"/>
        <v>4</v>
      </c>
      <c r="D539" s="360"/>
      <c r="E539" s="359">
        <f t="shared" si="59"/>
        <v>0</v>
      </c>
      <c r="F539" s="359" t="str">
        <f t="shared" si="61"/>
        <v/>
      </c>
      <c r="G539" s="359" t="str">
        <f t="shared" si="62"/>
        <v/>
      </c>
      <c r="H539" s="359" t="str">
        <f t="shared" si="60"/>
        <v>x</v>
      </c>
    </row>
    <row r="540" spans="1:8" x14ac:dyDescent="0.25">
      <c r="A540" s="359">
        <f t="shared" si="56"/>
        <v>2</v>
      </c>
      <c r="B540" s="359" t="str">
        <f t="shared" si="57"/>
        <v>x</v>
      </c>
      <c r="C540" s="359">
        <f t="shared" si="58"/>
        <v>5</v>
      </c>
      <c r="D540" s="360"/>
      <c r="E540" s="359">
        <f t="shared" si="59"/>
        <v>0</v>
      </c>
      <c r="F540" s="359" t="str">
        <f t="shared" si="61"/>
        <v/>
      </c>
      <c r="G540" s="359" t="str">
        <f t="shared" si="62"/>
        <v/>
      </c>
      <c r="H540" s="359" t="str">
        <f t="shared" si="60"/>
        <v>x</v>
      </c>
    </row>
    <row r="541" spans="1:8" x14ac:dyDescent="0.25">
      <c r="A541" s="359">
        <f t="shared" si="56"/>
        <v>3</v>
      </c>
      <c r="B541" s="359" t="str">
        <f t="shared" si="57"/>
        <v>x</v>
      </c>
      <c r="C541" s="359">
        <f t="shared" si="58"/>
        <v>1</v>
      </c>
      <c r="D541" s="360"/>
      <c r="E541" s="359">
        <f t="shared" si="59"/>
        <v>0</v>
      </c>
      <c r="F541" s="359" t="str">
        <f t="shared" si="61"/>
        <v>O</v>
      </c>
      <c r="G541" s="359" t="str">
        <f t="shared" si="62"/>
        <v>X</v>
      </c>
      <c r="H541" s="359" t="str">
        <f t="shared" si="60"/>
        <v>x</v>
      </c>
    </row>
    <row r="542" spans="1:8" x14ac:dyDescent="0.25">
      <c r="A542" s="359">
        <f t="shared" si="56"/>
        <v>4</v>
      </c>
      <c r="B542" s="359" t="str">
        <f t="shared" si="57"/>
        <v>o</v>
      </c>
      <c r="C542" s="359">
        <f t="shared" si="58"/>
        <v>2</v>
      </c>
      <c r="D542" s="360"/>
      <c r="E542" s="359">
        <f t="shared" si="59"/>
        <v>0</v>
      </c>
      <c r="F542" s="359" t="str">
        <f t="shared" si="61"/>
        <v/>
      </c>
      <c r="G542" s="359" t="str">
        <f t="shared" si="62"/>
        <v/>
      </c>
      <c r="H542" s="359" t="str">
        <f t="shared" si="60"/>
        <v>x</v>
      </c>
    </row>
    <row r="543" spans="1:8" x14ac:dyDescent="0.25">
      <c r="A543" s="359">
        <f t="shared" si="56"/>
        <v>1</v>
      </c>
      <c r="B543" s="359" t="str">
        <f t="shared" si="57"/>
        <v>x</v>
      </c>
      <c r="C543" s="359">
        <f t="shared" si="58"/>
        <v>3</v>
      </c>
      <c r="D543" s="360"/>
      <c r="E543" s="359">
        <f t="shared" si="59"/>
        <v>0</v>
      </c>
      <c r="F543" s="359" t="str">
        <f t="shared" si="61"/>
        <v/>
      </c>
      <c r="G543" s="359" t="str">
        <f t="shared" si="62"/>
        <v/>
      </c>
      <c r="H543" s="359" t="str">
        <f t="shared" si="60"/>
        <v>x</v>
      </c>
    </row>
    <row r="544" spans="1:8" x14ac:dyDescent="0.25">
      <c r="A544" s="359">
        <f t="shared" si="56"/>
        <v>2</v>
      </c>
      <c r="B544" s="359" t="str">
        <f t="shared" si="57"/>
        <v>x</v>
      </c>
      <c r="C544" s="359">
        <f t="shared" si="58"/>
        <v>4</v>
      </c>
      <c r="D544" s="360"/>
      <c r="E544" s="359">
        <f t="shared" si="59"/>
        <v>0</v>
      </c>
      <c r="F544" s="359" t="str">
        <f t="shared" si="61"/>
        <v/>
      </c>
      <c r="G544" s="359" t="str">
        <f t="shared" si="62"/>
        <v/>
      </c>
      <c r="H544" s="359" t="str">
        <f t="shared" si="60"/>
        <v>x</v>
      </c>
    </row>
    <row r="545" spans="1:8" x14ac:dyDescent="0.25">
      <c r="A545" s="359">
        <f t="shared" si="56"/>
        <v>3</v>
      </c>
      <c r="B545" s="359" t="str">
        <f t="shared" si="57"/>
        <v>x</v>
      </c>
      <c r="C545" s="359">
        <f t="shared" si="58"/>
        <v>5</v>
      </c>
      <c r="D545" s="360"/>
      <c r="E545" s="359">
        <f t="shared" si="59"/>
        <v>0</v>
      </c>
      <c r="F545" s="359" t="str">
        <f t="shared" si="61"/>
        <v/>
      </c>
      <c r="G545" s="359" t="str">
        <f t="shared" si="62"/>
        <v/>
      </c>
      <c r="H545" s="359" t="str">
        <f t="shared" si="60"/>
        <v>x</v>
      </c>
    </row>
    <row r="546" spans="1:8" x14ac:dyDescent="0.25">
      <c r="A546" s="359">
        <f t="shared" si="56"/>
        <v>4</v>
      </c>
      <c r="B546" s="359" t="str">
        <f t="shared" si="57"/>
        <v>o</v>
      </c>
      <c r="C546" s="359">
        <f t="shared" si="58"/>
        <v>1</v>
      </c>
      <c r="D546" s="360"/>
      <c r="E546" s="359">
        <f t="shared" si="59"/>
        <v>0</v>
      </c>
      <c r="F546" s="359" t="str">
        <f t="shared" si="61"/>
        <v>O</v>
      </c>
      <c r="G546" s="359" t="str">
        <f t="shared" si="62"/>
        <v>-</v>
      </c>
      <c r="H546" s="359" t="str">
        <f t="shared" si="60"/>
        <v>x</v>
      </c>
    </row>
    <row r="547" spans="1:8" x14ac:dyDescent="0.25">
      <c r="A547" s="359">
        <f t="shared" si="56"/>
        <v>1</v>
      </c>
      <c r="B547" s="359" t="str">
        <f t="shared" si="57"/>
        <v>x</v>
      </c>
      <c r="C547" s="359">
        <f t="shared" si="58"/>
        <v>2</v>
      </c>
      <c r="D547" s="360"/>
      <c r="E547" s="359">
        <f t="shared" si="59"/>
        <v>0</v>
      </c>
      <c r="F547" s="359" t="str">
        <f t="shared" si="61"/>
        <v/>
      </c>
      <c r="G547" s="359" t="str">
        <f t="shared" si="62"/>
        <v/>
      </c>
      <c r="H547" s="359" t="str">
        <f t="shared" si="60"/>
        <v>x</v>
      </c>
    </row>
    <row r="548" spans="1:8" x14ac:dyDescent="0.25">
      <c r="A548" s="359">
        <f t="shared" si="56"/>
        <v>2</v>
      </c>
      <c r="B548" s="359" t="str">
        <f t="shared" si="57"/>
        <v>x</v>
      </c>
      <c r="C548" s="359">
        <f t="shared" si="58"/>
        <v>3</v>
      </c>
      <c r="D548" s="360"/>
      <c r="E548" s="359">
        <f t="shared" si="59"/>
        <v>0</v>
      </c>
      <c r="F548" s="359" t="str">
        <f t="shared" si="61"/>
        <v/>
      </c>
      <c r="G548" s="359" t="str">
        <f t="shared" si="62"/>
        <v/>
      </c>
      <c r="H548" s="359" t="str">
        <f t="shared" si="60"/>
        <v>x</v>
      </c>
    </row>
    <row r="549" spans="1:8" x14ac:dyDescent="0.25">
      <c r="A549" s="359">
        <f t="shared" si="56"/>
        <v>3</v>
      </c>
      <c r="B549" s="359" t="str">
        <f t="shared" si="57"/>
        <v>x</v>
      </c>
      <c r="C549" s="359">
        <f t="shared" si="58"/>
        <v>4</v>
      </c>
      <c r="D549" s="360"/>
      <c r="E549" s="359">
        <f t="shared" si="59"/>
        <v>0</v>
      </c>
      <c r="F549" s="359" t="str">
        <f t="shared" si="61"/>
        <v/>
      </c>
      <c r="G549" s="359" t="str">
        <f t="shared" si="62"/>
        <v/>
      </c>
      <c r="H549" s="359" t="str">
        <f t="shared" si="60"/>
        <v>x</v>
      </c>
    </row>
    <row r="550" spans="1:8" x14ac:dyDescent="0.25">
      <c r="A550" s="359">
        <f t="shared" si="56"/>
        <v>4</v>
      </c>
      <c r="B550" s="359" t="str">
        <f t="shared" si="57"/>
        <v>o</v>
      </c>
      <c r="C550" s="359">
        <f t="shared" si="58"/>
        <v>5</v>
      </c>
      <c r="D550" s="360"/>
      <c r="E550" s="359">
        <f t="shared" si="59"/>
        <v>0</v>
      </c>
      <c r="F550" s="359" t="str">
        <f t="shared" si="61"/>
        <v/>
      </c>
      <c r="G550" s="359" t="str">
        <f t="shared" si="62"/>
        <v/>
      </c>
      <c r="H550" s="359" t="str">
        <f t="shared" si="60"/>
        <v>x</v>
      </c>
    </row>
    <row r="551" spans="1:8" x14ac:dyDescent="0.25">
      <c r="A551" s="359">
        <f t="shared" si="56"/>
        <v>1</v>
      </c>
      <c r="B551" s="359" t="str">
        <f t="shared" si="57"/>
        <v>x</v>
      </c>
      <c r="C551" s="359">
        <f t="shared" si="58"/>
        <v>1</v>
      </c>
      <c r="D551" s="360"/>
      <c r="E551" s="359">
        <f t="shared" si="59"/>
        <v>0</v>
      </c>
      <c r="F551" s="359" t="str">
        <f t="shared" si="61"/>
        <v>O</v>
      </c>
      <c r="G551" s="359" t="str">
        <f t="shared" si="62"/>
        <v>-</v>
      </c>
      <c r="H551" s="359" t="str">
        <f t="shared" si="60"/>
        <v>x</v>
      </c>
    </row>
    <row r="552" spans="1:8" x14ac:dyDescent="0.25">
      <c r="A552" s="359">
        <f t="shared" si="56"/>
        <v>2</v>
      </c>
      <c r="B552" s="359" t="str">
        <f t="shared" si="57"/>
        <v>x</v>
      </c>
      <c r="C552" s="359">
        <f t="shared" si="58"/>
        <v>2</v>
      </c>
      <c r="D552" s="360"/>
      <c r="E552" s="359">
        <f t="shared" si="59"/>
        <v>0</v>
      </c>
      <c r="F552" s="359" t="str">
        <f t="shared" si="61"/>
        <v/>
      </c>
      <c r="G552" s="359" t="str">
        <f t="shared" si="62"/>
        <v/>
      </c>
      <c r="H552" s="359" t="str">
        <f t="shared" si="60"/>
        <v>x</v>
      </c>
    </row>
    <row r="553" spans="1:8" x14ac:dyDescent="0.25">
      <c r="A553" s="359">
        <f t="shared" si="56"/>
        <v>3</v>
      </c>
      <c r="B553" s="359" t="str">
        <f t="shared" si="57"/>
        <v>x</v>
      </c>
      <c r="C553" s="359">
        <f t="shared" si="58"/>
        <v>3</v>
      </c>
      <c r="D553" s="360"/>
      <c r="E553" s="359">
        <f t="shared" si="59"/>
        <v>0</v>
      </c>
      <c r="F553" s="359" t="str">
        <f t="shared" si="61"/>
        <v/>
      </c>
      <c r="G553" s="359" t="str">
        <f t="shared" si="62"/>
        <v/>
      </c>
      <c r="H553" s="359" t="str">
        <f t="shared" si="60"/>
        <v>x</v>
      </c>
    </row>
    <row r="554" spans="1:8" x14ac:dyDescent="0.25">
      <c r="A554" s="359">
        <f t="shared" si="56"/>
        <v>4</v>
      </c>
      <c r="B554" s="359" t="str">
        <f t="shared" si="57"/>
        <v>o</v>
      </c>
      <c r="C554" s="359">
        <f t="shared" si="58"/>
        <v>4</v>
      </c>
      <c r="D554" s="360"/>
      <c r="E554" s="359">
        <f t="shared" si="59"/>
        <v>0</v>
      </c>
      <c r="F554" s="359" t="str">
        <f t="shared" si="61"/>
        <v/>
      </c>
      <c r="G554" s="359" t="str">
        <f t="shared" si="62"/>
        <v/>
      </c>
      <c r="H554" s="359" t="str">
        <f t="shared" si="60"/>
        <v>x</v>
      </c>
    </row>
    <row r="555" spans="1:8" x14ac:dyDescent="0.25">
      <c r="A555" s="359">
        <f t="shared" si="56"/>
        <v>1</v>
      </c>
      <c r="B555" s="359" t="str">
        <f t="shared" si="57"/>
        <v>x</v>
      </c>
      <c r="C555" s="359">
        <f t="shared" si="58"/>
        <v>5</v>
      </c>
      <c r="D555" s="360"/>
      <c r="E555" s="359">
        <f t="shared" si="59"/>
        <v>0</v>
      </c>
      <c r="F555" s="359" t="str">
        <f t="shared" si="61"/>
        <v/>
      </c>
      <c r="G555" s="359" t="str">
        <f t="shared" si="62"/>
        <v/>
      </c>
      <c r="H555" s="359" t="str">
        <f t="shared" si="60"/>
        <v>x</v>
      </c>
    </row>
    <row r="556" spans="1:8" x14ac:dyDescent="0.25">
      <c r="A556" s="359">
        <f t="shared" si="56"/>
        <v>2</v>
      </c>
      <c r="B556" s="359" t="str">
        <f t="shared" si="57"/>
        <v>x</v>
      </c>
      <c r="C556" s="359">
        <f t="shared" si="58"/>
        <v>1</v>
      </c>
      <c r="D556" s="360"/>
      <c r="E556" s="359">
        <f t="shared" si="59"/>
        <v>0</v>
      </c>
      <c r="F556" s="359" t="str">
        <f t="shared" si="61"/>
        <v>O</v>
      </c>
      <c r="G556" s="359" t="str">
        <f t="shared" si="62"/>
        <v>-</v>
      </c>
      <c r="H556" s="359" t="str">
        <f t="shared" si="60"/>
        <v>x</v>
      </c>
    </row>
    <row r="557" spans="1:8" x14ac:dyDescent="0.25">
      <c r="A557" s="359">
        <f t="shared" si="56"/>
        <v>3</v>
      </c>
      <c r="B557" s="359" t="str">
        <f t="shared" si="57"/>
        <v>x</v>
      </c>
      <c r="C557" s="359">
        <f t="shared" si="58"/>
        <v>2</v>
      </c>
      <c r="D557" s="360"/>
      <c r="E557" s="359">
        <f t="shared" si="59"/>
        <v>0</v>
      </c>
      <c r="F557" s="359" t="str">
        <f t="shared" si="61"/>
        <v/>
      </c>
      <c r="G557" s="359" t="str">
        <f t="shared" si="62"/>
        <v/>
      </c>
      <c r="H557" s="359" t="str">
        <f t="shared" si="60"/>
        <v>x</v>
      </c>
    </row>
    <row r="558" spans="1:8" x14ac:dyDescent="0.25">
      <c r="A558" s="359">
        <f t="shared" si="56"/>
        <v>4</v>
      </c>
      <c r="B558" s="359" t="str">
        <f t="shared" si="57"/>
        <v>o</v>
      </c>
      <c r="C558" s="359">
        <f t="shared" si="58"/>
        <v>3</v>
      </c>
      <c r="D558" s="360"/>
      <c r="E558" s="359">
        <f t="shared" si="59"/>
        <v>0</v>
      </c>
      <c r="F558" s="359" t="str">
        <f t="shared" si="61"/>
        <v/>
      </c>
      <c r="G558" s="359" t="str">
        <f t="shared" si="62"/>
        <v/>
      </c>
      <c r="H558" s="359" t="str">
        <f t="shared" si="60"/>
        <v>x</v>
      </c>
    </row>
    <row r="559" spans="1:8" x14ac:dyDescent="0.25">
      <c r="A559" s="359">
        <f t="shared" si="56"/>
        <v>1</v>
      </c>
      <c r="B559" s="359" t="str">
        <f t="shared" si="57"/>
        <v>x</v>
      </c>
      <c r="C559" s="359">
        <f t="shared" si="58"/>
        <v>4</v>
      </c>
      <c r="D559" s="360"/>
      <c r="E559" s="359">
        <f t="shared" si="59"/>
        <v>0</v>
      </c>
      <c r="F559" s="359" t="str">
        <f t="shared" si="61"/>
        <v/>
      </c>
      <c r="G559" s="359" t="str">
        <f t="shared" si="62"/>
        <v/>
      </c>
      <c r="H559" s="359" t="str">
        <f t="shared" si="60"/>
        <v>x</v>
      </c>
    </row>
    <row r="560" spans="1:8" x14ac:dyDescent="0.25">
      <c r="A560" s="359">
        <f t="shared" si="56"/>
        <v>2</v>
      </c>
      <c r="B560" s="359" t="str">
        <f t="shared" si="57"/>
        <v>x</v>
      </c>
      <c r="C560" s="359">
        <f t="shared" si="58"/>
        <v>5</v>
      </c>
      <c r="D560" s="360"/>
      <c r="E560" s="359">
        <f t="shared" si="59"/>
        <v>0</v>
      </c>
      <c r="F560" s="359" t="str">
        <f t="shared" si="61"/>
        <v/>
      </c>
      <c r="G560" s="359" t="str">
        <f t="shared" si="62"/>
        <v/>
      </c>
      <c r="H560" s="359" t="str">
        <f t="shared" si="60"/>
        <v>x</v>
      </c>
    </row>
    <row r="561" spans="1:8" x14ac:dyDescent="0.25">
      <c r="A561" s="359">
        <f t="shared" si="56"/>
        <v>3</v>
      </c>
      <c r="B561" s="359" t="str">
        <f t="shared" si="57"/>
        <v>x</v>
      </c>
      <c r="C561" s="359">
        <f t="shared" si="58"/>
        <v>1</v>
      </c>
      <c r="D561" s="360"/>
      <c r="E561" s="359">
        <f t="shared" si="59"/>
        <v>0</v>
      </c>
      <c r="F561" s="359" t="str">
        <f t="shared" si="61"/>
        <v>O</v>
      </c>
      <c r="G561" s="359" t="str">
        <f t="shared" si="62"/>
        <v>X</v>
      </c>
      <c r="H561" s="359" t="str">
        <f t="shared" si="60"/>
        <v>x</v>
      </c>
    </row>
    <row r="562" spans="1:8" x14ac:dyDescent="0.25">
      <c r="A562" s="359">
        <f t="shared" si="56"/>
        <v>4</v>
      </c>
      <c r="B562" s="359" t="str">
        <f t="shared" si="57"/>
        <v>o</v>
      </c>
      <c r="C562" s="359">
        <f t="shared" si="58"/>
        <v>2</v>
      </c>
      <c r="D562" s="360"/>
      <c r="E562" s="359">
        <f t="shared" si="59"/>
        <v>0</v>
      </c>
      <c r="F562" s="359" t="str">
        <f t="shared" si="61"/>
        <v/>
      </c>
      <c r="G562" s="359" t="str">
        <f t="shared" si="62"/>
        <v/>
      </c>
      <c r="H562" s="359" t="str">
        <f t="shared" si="60"/>
        <v>x</v>
      </c>
    </row>
    <row r="563" spans="1:8" x14ac:dyDescent="0.25">
      <c r="A563" s="359">
        <f t="shared" si="56"/>
        <v>1</v>
      </c>
      <c r="B563" s="359" t="str">
        <f t="shared" si="57"/>
        <v>x</v>
      </c>
      <c r="C563" s="359">
        <f t="shared" si="58"/>
        <v>3</v>
      </c>
      <c r="D563" s="360"/>
      <c r="E563" s="359">
        <f t="shared" si="59"/>
        <v>0</v>
      </c>
      <c r="F563" s="359" t="str">
        <f t="shared" si="61"/>
        <v/>
      </c>
      <c r="G563" s="359" t="str">
        <f t="shared" si="62"/>
        <v/>
      </c>
      <c r="H563" s="359" t="str">
        <f t="shared" si="60"/>
        <v>x</v>
      </c>
    </row>
    <row r="564" spans="1:8" x14ac:dyDescent="0.25">
      <c r="A564" s="359">
        <f t="shared" si="56"/>
        <v>2</v>
      </c>
      <c r="B564" s="359" t="str">
        <f t="shared" si="57"/>
        <v>x</v>
      </c>
      <c r="C564" s="359">
        <f t="shared" si="58"/>
        <v>4</v>
      </c>
      <c r="D564" s="360"/>
      <c r="E564" s="359">
        <f t="shared" si="59"/>
        <v>0</v>
      </c>
      <c r="F564" s="359" t="str">
        <f t="shared" si="61"/>
        <v/>
      </c>
      <c r="G564" s="359" t="str">
        <f t="shared" si="62"/>
        <v/>
      </c>
      <c r="H564" s="359" t="str">
        <f t="shared" si="60"/>
        <v>x</v>
      </c>
    </row>
    <row r="565" spans="1:8" x14ac:dyDescent="0.25">
      <c r="A565" s="359">
        <f t="shared" si="56"/>
        <v>3</v>
      </c>
      <c r="B565" s="359" t="str">
        <f t="shared" si="57"/>
        <v>x</v>
      </c>
      <c r="C565" s="359">
        <f t="shared" si="58"/>
        <v>5</v>
      </c>
      <c r="D565" s="360"/>
      <c r="E565" s="359">
        <f t="shared" si="59"/>
        <v>0</v>
      </c>
      <c r="F565" s="359" t="str">
        <f t="shared" si="61"/>
        <v/>
      </c>
      <c r="G565" s="359" t="str">
        <f t="shared" si="62"/>
        <v/>
      </c>
      <c r="H565" s="359" t="str">
        <f t="shared" si="60"/>
        <v>x</v>
      </c>
    </row>
    <row r="566" spans="1:8" x14ac:dyDescent="0.25">
      <c r="A566" s="359">
        <f t="shared" si="56"/>
        <v>4</v>
      </c>
      <c r="B566" s="359" t="str">
        <f t="shared" si="57"/>
        <v>o</v>
      </c>
      <c r="C566" s="359">
        <f t="shared" si="58"/>
        <v>1</v>
      </c>
      <c r="D566" s="360"/>
      <c r="E566" s="359">
        <f t="shared" si="59"/>
        <v>0</v>
      </c>
      <c r="F566" s="359" t="str">
        <f t="shared" si="61"/>
        <v>O</v>
      </c>
      <c r="G566" s="359" t="str">
        <f t="shared" si="62"/>
        <v>-</v>
      </c>
      <c r="H566" s="359" t="str">
        <f t="shared" si="60"/>
        <v>x</v>
      </c>
    </row>
    <row r="567" spans="1:8" x14ac:dyDescent="0.25">
      <c r="A567" s="359">
        <f t="shared" si="56"/>
        <v>1</v>
      </c>
      <c r="B567" s="359" t="str">
        <f t="shared" si="57"/>
        <v>x</v>
      </c>
      <c r="C567" s="359">
        <f t="shared" si="58"/>
        <v>2</v>
      </c>
      <c r="D567" s="360"/>
      <c r="E567" s="359">
        <f t="shared" si="59"/>
        <v>0</v>
      </c>
      <c r="F567" s="359" t="str">
        <f t="shared" si="61"/>
        <v/>
      </c>
      <c r="G567" s="359" t="str">
        <f t="shared" si="62"/>
        <v/>
      </c>
      <c r="H567" s="359" t="str">
        <f t="shared" si="60"/>
        <v>x</v>
      </c>
    </row>
    <row r="568" spans="1:8" x14ac:dyDescent="0.25">
      <c r="A568" s="359">
        <f t="shared" si="56"/>
        <v>2</v>
      </c>
      <c r="B568" s="359" t="str">
        <f t="shared" si="57"/>
        <v>x</v>
      </c>
      <c r="C568" s="359">
        <f t="shared" si="58"/>
        <v>3</v>
      </c>
      <c r="D568" s="360"/>
      <c r="E568" s="359">
        <f t="shared" si="59"/>
        <v>0</v>
      </c>
      <c r="F568" s="359" t="str">
        <f t="shared" si="61"/>
        <v/>
      </c>
      <c r="G568" s="359" t="str">
        <f t="shared" si="62"/>
        <v/>
      </c>
      <c r="H568" s="359" t="str">
        <f t="shared" si="60"/>
        <v>x</v>
      </c>
    </row>
    <row r="569" spans="1:8" x14ac:dyDescent="0.25">
      <c r="A569" s="359">
        <f t="shared" si="56"/>
        <v>3</v>
      </c>
      <c r="B569" s="359" t="str">
        <f t="shared" si="57"/>
        <v>x</v>
      </c>
      <c r="C569" s="359">
        <f t="shared" si="58"/>
        <v>4</v>
      </c>
      <c r="D569" s="360"/>
      <c r="E569" s="359">
        <f t="shared" si="59"/>
        <v>0</v>
      </c>
      <c r="F569" s="359" t="str">
        <f t="shared" si="61"/>
        <v/>
      </c>
      <c r="G569" s="359" t="str">
        <f t="shared" si="62"/>
        <v/>
      </c>
      <c r="H569" s="359" t="str">
        <f t="shared" si="60"/>
        <v>x</v>
      </c>
    </row>
    <row r="570" spans="1:8" x14ac:dyDescent="0.25">
      <c r="A570" s="359">
        <f t="shared" si="56"/>
        <v>4</v>
      </c>
      <c r="B570" s="359" t="str">
        <f t="shared" si="57"/>
        <v>o</v>
      </c>
      <c r="C570" s="359">
        <f t="shared" si="58"/>
        <v>5</v>
      </c>
      <c r="D570" s="360"/>
      <c r="E570" s="359">
        <f t="shared" si="59"/>
        <v>0</v>
      </c>
      <c r="F570" s="359" t="str">
        <f t="shared" si="61"/>
        <v/>
      </c>
      <c r="G570" s="359" t="str">
        <f t="shared" si="62"/>
        <v/>
      </c>
      <c r="H570" s="359" t="str">
        <f t="shared" si="60"/>
        <v>x</v>
      </c>
    </row>
    <row r="571" spans="1:8" x14ac:dyDescent="0.25">
      <c r="A571" s="359">
        <f t="shared" si="56"/>
        <v>1</v>
      </c>
      <c r="B571" s="359" t="str">
        <f t="shared" si="57"/>
        <v>x</v>
      </c>
      <c r="C571" s="359">
        <f t="shared" si="58"/>
        <v>1</v>
      </c>
      <c r="D571" s="360"/>
      <c r="E571" s="359">
        <f t="shared" si="59"/>
        <v>0</v>
      </c>
      <c r="F571" s="359" t="str">
        <f t="shared" si="61"/>
        <v>O</v>
      </c>
      <c r="G571" s="359" t="str">
        <f t="shared" si="62"/>
        <v>-</v>
      </c>
      <c r="H571" s="359" t="str">
        <f t="shared" si="60"/>
        <v>x</v>
      </c>
    </row>
    <row r="572" spans="1:8" x14ac:dyDescent="0.25">
      <c r="A572" s="359">
        <f t="shared" si="56"/>
        <v>2</v>
      </c>
      <c r="B572" s="359" t="str">
        <f t="shared" si="57"/>
        <v>x</v>
      </c>
      <c r="C572" s="359">
        <f t="shared" si="58"/>
        <v>2</v>
      </c>
      <c r="D572" s="360"/>
      <c r="E572" s="359">
        <f t="shared" si="59"/>
        <v>0</v>
      </c>
      <c r="F572" s="359" t="str">
        <f t="shared" si="61"/>
        <v/>
      </c>
      <c r="G572" s="359" t="str">
        <f t="shared" si="62"/>
        <v/>
      </c>
      <c r="H572" s="359" t="str">
        <f t="shared" si="60"/>
        <v>x</v>
      </c>
    </row>
    <row r="573" spans="1:8" x14ac:dyDescent="0.25">
      <c r="A573" s="359">
        <f t="shared" si="56"/>
        <v>3</v>
      </c>
      <c r="B573" s="359" t="str">
        <f t="shared" si="57"/>
        <v>x</v>
      </c>
      <c r="C573" s="359">
        <f t="shared" si="58"/>
        <v>3</v>
      </c>
      <c r="D573" s="360"/>
      <c r="E573" s="359">
        <f t="shared" si="59"/>
        <v>0</v>
      </c>
      <c r="F573" s="359" t="str">
        <f t="shared" si="61"/>
        <v/>
      </c>
      <c r="G573" s="359" t="str">
        <f t="shared" si="62"/>
        <v/>
      </c>
      <c r="H573" s="359" t="str">
        <f t="shared" si="60"/>
        <v>x</v>
      </c>
    </row>
    <row r="574" spans="1:8" x14ac:dyDescent="0.25">
      <c r="A574" s="359">
        <f t="shared" si="56"/>
        <v>4</v>
      </c>
      <c r="B574" s="359" t="str">
        <f t="shared" si="57"/>
        <v>o</v>
      </c>
      <c r="C574" s="359">
        <f t="shared" si="58"/>
        <v>4</v>
      </c>
      <c r="D574" s="360"/>
      <c r="E574" s="359">
        <f t="shared" si="59"/>
        <v>0</v>
      </c>
      <c r="F574" s="359" t="str">
        <f t="shared" si="61"/>
        <v/>
      </c>
      <c r="G574" s="359" t="str">
        <f t="shared" si="62"/>
        <v/>
      </c>
      <c r="H574" s="359" t="str">
        <f t="shared" si="60"/>
        <v>x</v>
      </c>
    </row>
    <row r="575" spans="1:8" x14ac:dyDescent="0.25">
      <c r="A575" s="359">
        <f t="shared" si="56"/>
        <v>1</v>
      </c>
      <c r="B575" s="359" t="str">
        <f t="shared" si="57"/>
        <v>x</v>
      </c>
      <c r="C575" s="359">
        <f t="shared" si="58"/>
        <v>5</v>
      </c>
      <c r="D575" s="360"/>
      <c r="E575" s="359">
        <f t="shared" si="59"/>
        <v>0</v>
      </c>
      <c r="F575" s="359" t="str">
        <f t="shared" si="61"/>
        <v/>
      </c>
      <c r="G575" s="359" t="str">
        <f t="shared" si="62"/>
        <v/>
      </c>
      <c r="H575" s="359" t="str">
        <f t="shared" si="60"/>
        <v>x</v>
      </c>
    </row>
    <row r="576" spans="1:8" x14ac:dyDescent="0.25">
      <c r="A576" s="359">
        <f t="shared" si="56"/>
        <v>2</v>
      </c>
      <c r="B576" s="359" t="str">
        <f t="shared" si="57"/>
        <v>x</v>
      </c>
      <c r="C576" s="359">
        <f t="shared" si="58"/>
        <v>1</v>
      </c>
      <c r="D576" s="360"/>
      <c r="E576" s="359">
        <f t="shared" si="59"/>
        <v>0</v>
      </c>
      <c r="F576" s="359" t="str">
        <f t="shared" si="61"/>
        <v>O</v>
      </c>
      <c r="G576" s="359" t="str">
        <f t="shared" si="62"/>
        <v>-</v>
      </c>
      <c r="H576" s="359" t="str">
        <f t="shared" si="60"/>
        <v>x</v>
      </c>
    </row>
    <row r="577" spans="1:8" x14ac:dyDescent="0.25">
      <c r="A577" s="359">
        <f t="shared" si="56"/>
        <v>3</v>
      </c>
      <c r="B577" s="359" t="str">
        <f t="shared" si="57"/>
        <v>x</v>
      </c>
      <c r="C577" s="359">
        <f t="shared" si="58"/>
        <v>2</v>
      </c>
      <c r="D577" s="360"/>
      <c r="E577" s="359">
        <f t="shared" si="59"/>
        <v>0</v>
      </c>
      <c r="F577" s="359" t="str">
        <f t="shared" si="61"/>
        <v/>
      </c>
      <c r="G577" s="359" t="str">
        <f t="shared" si="62"/>
        <v/>
      </c>
      <c r="H577" s="359" t="str">
        <f t="shared" si="60"/>
        <v>x</v>
      </c>
    </row>
    <row r="578" spans="1:8" x14ac:dyDescent="0.25">
      <c r="A578" s="359">
        <f t="shared" si="56"/>
        <v>4</v>
      </c>
      <c r="B578" s="359" t="str">
        <f t="shared" si="57"/>
        <v>o</v>
      </c>
      <c r="C578" s="359">
        <f t="shared" si="58"/>
        <v>3</v>
      </c>
      <c r="D578" s="360"/>
      <c r="E578" s="359">
        <f t="shared" si="59"/>
        <v>0</v>
      </c>
      <c r="F578" s="359" t="str">
        <f t="shared" si="61"/>
        <v/>
      </c>
      <c r="G578" s="359" t="str">
        <f t="shared" si="62"/>
        <v/>
      </c>
      <c r="H578" s="359" t="str">
        <f t="shared" si="60"/>
        <v>x</v>
      </c>
    </row>
    <row r="579" spans="1:8" x14ac:dyDescent="0.25">
      <c r="A579" s="359">
        <f t="shared" si="56"/>
        <v>1</v>
      </c>
      <c r="B579" s="359" t="str">
        <f t="shared" si="57"/>
        <v>x</v>
      </c>
      <c r="C579" s="359">
        <f t="shared" si="58"/>
        <v>4</v>
      </c>
      <c r="D579" s="360"/>
      <c r="E579" s="359">
        <f t="shared" si="59"/>
        <v>0</v>
      </c>
      <c r="F579" s="359" t="str">
        <f t="shared" si="61"/>
        <v/>
      </c>
      <c r="G579" s="359" t="str">
        <f t="shared" si="62"/>
        <v/>
      </c>
      <c r="H579" s="359" t="str">
        <f t="shared" si="60"/>
        <v>x</v>
      </c>
    </row>
    <row r="580" spans="1:8" x14ac:dyDescent="0.25">
      <c r="A580" s="359">
        <f t="shared" si="56"/>
        <v>2</v>
      </c>
      <c r="B580" s="359" t="str">
        <f t="shared" si="57"/>
        <v>x</v>
      </c>
      <c r="C580" s="359">
        <f t="shared" si="58"/>
        <v>5</v>
      </c>
      <c r="D580" s="360"/>
      <c r="E580" s="359">
        <f t="shared" si="59"/>
        <v>0</v>
      </c>
      <c r="F580" s="359" t="str">
        <f t="shared" si="61"/>
        <v/>
      </c>
      <c r="G580" s="359" t="str">
        <f t="shared" si="62"/>
        <v/>
      </c>
      <c r="H580" s="359" t="str">
        <f t="shared" si="60"/>
        <v>x</v>
      </c>
    </row>
    <row r="581" spans="1:8" x14ac:dyDescent="0.25">
      <c r="A581" s="359">
        <f t="shared" si="56"/>
        <v>3</v>
      </c>
      <c r="B581" s="359" t="str">
        <f t="shared" si="57"/>
        <v>x</v>
      </c>
      <c r="C581" s="359">
        <f t="shared" si="58"/>
        <v>1</v>
      </c>
      <c r="D581" s="360"/>
      <c r="E581" s="359">
        <f t="shared" si="59"/>
        <v>0</v>
      </c>
      <c r="F581" s="359" t="str">
        <f t="shared" si="61"/>
        <v>O</v>
      </c>
      <c r="G581" s="359" t="str">
        <f t="shared" si="62"/>
        <v>X</v>
      </c>
      <c r="H581" s="359" t="str">
        <f t="shared" si="60"/>
        <v>x</v>
      </c>
    </row>
    <row r="582" spans="1:8" x14ac:dyDescent="0.25">
      <c r="A582" s="359">
        <f t="shared" si="56"/>
        <v>4</v>
      </c>
      <c r="B582" s="359" t="str">
        <f t="shared" si="57"/>
        <v>o</v>
      </c>
      <c r="C582" s="359">
        <f t="shared" si="58"/>
        <v>2</v>
      </c>
      <c r="D582" s="360"/>
      <c r="E582" s="359">
        <f t="shared" si="59"/>
        <v>0</v>
      </c>
      <c r="F582" s="359" t="str">
        <f t="shared" si="61"/>
        <v/>
      </c>
      <c r="G582" s="359" t="str">
        <f t="shared" si="62"/>
        <v/>
      </c>
      <c r="H582" s="359" t="str">
        <f t="shared" si="60"/>
        <v>x</v>
      </c>
    </row>
    <row r="583" spans="1:8" x14ac:dyDescent="0.25">
      <c r="A583" s="359">
        <f t="shared" si="56"/>
        <v>1</v>
      </c>
      <c r="B583" s="359" t="str">
        <f t="shared" si="57"/>
        <v>x</v>
      </c>
      <c r="C583" s="359">
        <f t="shared" si="58"/>
        <v>3</v>
      </c>
      <c r="D583" s="360"/>
      <c r="E583" s="359">
        <f t="shared" si="59"/>
        <v>0</v>
      </c>
      <c r="F583" s="359" t="str">
        <f t="shared" si="61"/>
        <v/>
      </c>
      <c r="G583" s="359" t="str">
        <f t="shared" si="62"/>
        <v/>
      </c>
      <c r="H583" s="359" t="str">
        <f t="shared" si="60"/>
        <v>x</v>
      </c>
    </row>
    <row r="584" spans="1:8" x14ac:dyDescent="0.25">
      <c r="A584" s="359">
        <f t="shared" si="56"/>
        <v>2</v>
      </c>
      <c r="B584" s="359" t="str">
        <f t="shared" si="57"/>
        <v>x</v>
      </c>
      <c r="C584" s="359">
        <f t="shared" si="58"/>
        <v>4</v>
      </c>
      <c r="D584" s="360"/>
      <c r="E584" s="359">
        <f t="shared" si="59"/>
        <v>0</v>
      </c>
      <c r="F584" s="359" t="str">
        <f t="shared" si="61"/>
        <v/>
      </c>
      <c r="G584" s="359" t="str">
        <f t="shared" si="62"/>
        <v/>
      </c>
      <c r="H584" s="359" t="str">
        <f t="shared" si="60"/>
        <v>x</v>
      </c>
    </row>
    <row r="585" spans="1:8" x14ac:dyDescent="0.25">
      <c r="A585" s="359">
        <f t="shared" si="56"/>
        <v>3</v>
      </c>
      <c r="B585" s="359" t="str">
        <f t="shared" si="57"/>
        <v>x</v>
      </c>
      <c r="C585" s="359">
        <f t="shared" si="58"/>
        <v>5</v>
      </c>
      <c r="D585" s="360"/>
      <c r="E585" s="359">
        <f t="shared" si="59"/>
        <v>0</v>
      </c>
      <c r="F585" s="359" t="str">
        <f t="shared" si="61"/>
        <v/>
      </c>
      <c r="G585" s="359" t="str">
        <f t="shared" si="62"/>
        <v/>
      </c>
      <c r="H585" s="359" t="str">
        <f t="shared" si="60"/>
        <v>x</v>
      </c>
    </row>
    <row r="586" spans="1:8" x14ac:dyDescent="0.25">
      <c r="A586" s="359">
        <f t="shared" si="56"/>
        <v>4</v>
      </c>
      <c r="B586" s="359" t="str">
        <f t="shared" si="57"/>
        <v>o</v>
      </c>
      <c r="C586" s="359">
        <f t="shared" si="58"/>
        <v>1</v>
      </c>
      <c r="D586" s="360"/>
      <c r="E586" s="359">
        <f t="shared" si="59"/>
        <v>0</v>
      </c>
      <c r="F586" s="359" t="str">
        <f t="shared" si="61"/>
        <v>O</v>
      </c>
      <c r="G586" s="359" t="str">
        <f t="shared" si="62"/>
        <v>-</v>
      </c>
      <c r="H586" s="359" t="str">
        <f t="shared" si="60"/>
        <v>x</v>
      </c>
    </row>
    <row r="587" spans="1:8" x14ac:dyDescent="0.25">
      <c r="A587" s="359">
        <f t="shared" ref="A587:A650" si="63">IF(A586=0,1,IF(A586&lt;($C$2+$C$1),A586+1,1))</f>
        <v>1</v>
      </c>
      <c r="B587" s="359" t="str">
        <f t="shared" ref="B587:B650" si="64">IF(A587&lt;=$C$1,$B$1,$B$2)</f>
        <v>x</v>
      </c>
      <c r="C587" s="359">
        <f t="shared" ref="C587:C650" si="65">IF(D587="o",1,IF(C586&lt;($G$1/$G$2),C586+1,1))</f>
        <v>2</v>
      </c>
      <c r="D587" s="360"/>
      <c r="E587" s="359">
        <f t="shared" si="59"/>
        <v>0</v>
      </c>
      <c r="F587" s="359" t="str">
        <f t="shared" si="61"/>
        <v/>
      </c>
      <c r="G587" s="359" t="str">
        <f t="shared" si="62"/>
        <v/>
      </c>
      <c r="H587" s="359" t="str">
        <f t="shared" si="60"/>
        <v>x</v>
      </c>
    </row>
    <row r="588" spans="1:8" x14ac:dyDescent="0.25">
      <c r="A588" s="359">
        <f t="shared" si="63"/>
        <v>2</v>
      </c>
      <c r="B588" s="359" t="str">
        <f t="shared" si="64"/>
        <v>x</v>
      </c>
      <c r="C588" s="359">
        <f t="shared" si="65"/>
        <v>3</v>
      </c>
      <c r="D588" s="360"/>
      <c r="E588" s="359">
        <f t="shared" ref="E588:E651" si="66">IF(D588="o","o",E587)</f>
        <v>0</v>
      </c>
      <c r="F588" s="359" t="str">
        <f t="shared" si="61"/>
        <v/>
      </c>
      <c r="G588" s="359" t="str">
        <f t="shared" si="62"/>
        <v/>
      </c>
      <c r="H588" s="359" t="str">
        <f t="shared" ref="H588:H651" si="67">IF(H587=$B$6,"x",IF(D588="o",1,IF(G588="",H587,IF(H587="x","x",H587+1))))</f>
        <v>x</v>
      </c>
    </row>
    <row r="589" spans="1:8" x14ac:dyDescent="0.25">
      <c r="A589" s="359">
        <f t="shared" si="63"/>
        <v>3</v>
      </c>
      <c r="B589" s="359" t="str">
        <f t="shared" si="64"/>
        <v>x</v>
      </c>
      <c r="C589" s="359">
        <f t="shared" si="65"/>
        <v>4</v>
      </c>
      <c r="D589" s="360"/>
      <c r="E589" s="359">
        <f t="shared" si="66"/>
        <v>0</v>
      </c>
      <c r="F589" s="359" t="str">
        <f t="shared" ref="F589:F652" si="68">IF(C589=1,"O","")</f>
        <v/>
      </c>
      <c r="G589" s="359" t="str">
        <f t="shared" ref="G589:G652" si="69">IF(F589="O",IF(AND(B587="x",B588="x",B589="x"),"X","-"),"")</f>
        <v/>
      </c>
      <c r="H589" s="359" t="str">
        <f t="shared" si="67"/>
        <v>x</v>
      </c>
    </row>
    <row r="590" spans="1:8" x14ac:dyDescent="0.25">
      <c r="A590" s="359">
        <f t="shared" si="63"/>
        <v>4</v>
      </c>
      <c r="B590" s="359" t="str">
        <f t="shared" si="64"/>
        <v>o</v>
      </c>
      <c r="C590" s="359">
        <f t="shared" si="65"/>
        <v>5</v>
      </c>
      <c r="D590" s="360"/>
      <c r="E590" s="359">
        <f t="shared" si="66"/>
        <v>0</v>
      </c>
      <c r="F590" s="359" t="str">
        <f t="shared" si="68"/>
        <v/>
      </c>
      <c r="G590" s="359" t="str">
        <f t="shared" si="69"/>
        <v/>
      </c>
      <c r="H590" s="359" t="str">
        <f t="shared" si="67"/>
        <v>x</v>
      </c>
    </row>
    <row r="591" spans="1:8" x14ac:dyDescent="0.25">
      <c r="A591" s="359">
        <f t="shared" si="63"/>
        <v>1</v>
      </c>
      <c r="B591" s="359" t="str">
        <f t="shared" si="64"/>
        <v>x</v>
      </c>
      <c r="C591" s="359">
        <f t="shared" si="65"/>
        <v>1</v>
      </c>
      <c r="D591" s="360"/>
      <c r="E591" s="359">
        <f t="shared" si="66"/>
        <v>0</v>
      </c>
      <c r="F591" s="359" t="str">
        <f t="shared" si="68"/>
        <v>O</v>
      </c>
      <c r="G591" s="359" t="str">
        <f t="shared" si="69"/>
        <v>-</v>
      </c>
      <c r="H591" s="359" t="str">
        <f t="shared" si="67"/>
        <v>x</v>
      </c>
    </row>
    <row r="592" spans="1:8" x14ac:dyDescent="0.25">
      <c r="A592" s="359">
        <f t="shared" si="63"/>
        <v>2</v>
      </c>
      <c r="B592" s="359" t="str">
        <f t="shared" si="64"/>
        <v>x</v>
      </c>
      <c r="C592" s="359">
        <f t="shared" si="65"/>
        <v>2</v>
      </c>
      <c r="D592" s="360"/>
      <c r="E592" s="359">
        <f t="shared" si="66"/>
        <v>0</v>
      </c>
      <c r="F592" s="359" t="str">
        <f t="shared" si="68"/>
        <v/>
      </c>
      <c r="G592" s="359" t="str">
        <f t="shared" si="69"/>
        <v/>
      </c>
      <c r="H592" s="359" t="str">
        <f t="shared" si="67"/>
        <v>x</v>
      </c>
    </row>
    <row r="593" spans="1:8" x14ac:dyDescent="0.25">
      <c r="A593" s="359">
        <f t="shared" si="63"/>
        <v>3</v>
      </c>
      <c r="B593" s="359" t="str">
        <f t="shared" si="64"/>
        <v>x</v>
      </c>
      <c r="C593" s="359">
        <f t="shared" si="65"/>
        <v>3</v>
      </c>
      <c r="D593" s="360"/>
      <c r="E593" s="359">
        <f t="shared" si="66"/>
        <v>0</v>
      </c>
      <c r="F593" s="359" t="str">
        <f t="shared" si="68"/>
        <v/>
      </c>
      <c r="G593" s="359" t="str">
        <f t="shared" si="69"/>
        <v/>
      </c>
      <c r="H593" s="359" t="str">
        <f t="shared" si="67"/>
        <v>x</v>
      </c>
    </row>
    <row r="594" spans="1:8" x14ac:dyDescent="0.25">
      <c r="A594" s="359">
        <f t="shared" si="63"/>
        <v>4</v>
      </c>
      <c r="B594" s="359" t="str">
        <f t="shared" si="64"/>
        <v>o</v>
      </c>
      <c r="C594" s="359">
        <f t="shared" si="65"/>
        <v>4</v>
      </c>
      <c r="D594" s="360"/>
      <c r="E594" s="359">
        <f t="shared" si="66"/>
        <v>0</v>
      </c>
      <c r="F594" s="359" t="str">
        <f t="shared" si="68"/>
        <v/>
      </c>
      <c r="G594" s="359" t="str">
        <f t="shared" si="69"/>
        <v/>
      </c>
      <c r="H594" s="359" t="str">
        <f t="shared" si="67"/>
        <v>x</v>
      </c>
    </row>
    <row r="595" spans="1:8" x14ac:dyDescent="0.25">
      <c r="A595" s="359">
        <f t="shared" si="63"/>
        <v>1</v>
      </c>
      <c r="B595" s="359" t="str">
        <f t="shared" si="64"/>
        <v>x</v>
      </c>
      <c r="C595" s="359">
        <f t="shared" si="65"/>
        <v>5</v>
      </c>
      <c r="D595" s="360"/>
      <c r="E595" s="359">
        <f t="shared" si="66"/>
        <v>0</v>
      </c>
      <c r="F595" s="359" t="str">
        <f t="shared" si="68"/>
        <v/>
      </c>
      <c r="G595" s="359" t="str">
        <f t="shared" si="69"/>
        <v/>
      </c>
      <c r="H595" s="359" t="str">
        <f t="shared" si="67"/>
        <v>x</v>
      </c>
    </row>
    <row r="596" spans="1:8" x14ac:dyDescent="0.25">
      <c r="A596" s="359">
        <f t="shared" si="63"/>
        <v>2</v>
      </c>
      <c r="B596" s="359" t="str">
        <f t="shared" si="64"/>
        <v>x</v>
      </c>
      <c r="C596" s="359">
        <f t="shared" si="65"/>
        <v>1</v>
      </c>
      <c r="D596" s="360"/>
      <c r="E596" s="359">
        <f t="shared" si="66"/>
        <v>0</v>
      </c>
      <c r="F596" s="359" t="str">
        <f t="shared" si="68"/>
        <v>O</v>
      </c>
      <c r="G596" s="359" t="str">
        <f t="shared" si="69"/>
        <v>-</v>
      </c>
      <c r="H596" s="359" t="str">
        <f t="shared" si="67"/>
        <v>x</v>
      </c>
    </row>
    <row r="597" spans="1:8" x14ac:dyDescent="0.25">
      <c r="A597" s="359">
        <f t="shared" si="63"/>
        <v>3</v>
      </c>
      <c r="B597" s="359" t="str">
        <f t="shared" si="64"/>
        <v>x</v>
      </c>
      <c r="C597" s="359">
        <f t="shared" si="65"/>
        <v>2</v>
      </c>
      <c r="D597" s="360"/>
      <c r="E597" s="359">
        <f t="shared" si="66"/>
        <v>0</v>
      </c>
      <c r="F597" s="359" t="str">
        <f t="shared" si="68"/>
        <v/>
      </c>
      <c r="G597" s="359" t="str">
        <f t="shared" si="69"/>
        <v/>
      </c>
      <c r="H597" s="359" t="str">
        <f t="shared" si="67"/>
        <v>x</v>
      </c>
    </row>
    <row r="598" spans="1:8" x14ac:dyDescent="0.25">
      <c r="A598" s="359">
        <f t="shared" si="63"/>
        <v>4</v>
      </c>
      <c r="B598" s="359" t="str">
        <f t="shared" si="64"/>
        <v>o</v>
      </c>
      <c r="C598" s="359">
        <f t="shared" si="65"/>
        <v>3</v>
      </c>
      <c r="D598" s="360"/>
      <c r="E598" s="359">
        <f t="shared" si="66"/>
        <v>0</v>
      </c>
      <c r="F598" s="359" t="str">
        <f t="shared" si="68"/>
        <v/>
      </c>
      <c r="G598" s="359" t="str">
        <f t="shared" si="69"/>
        <v/>
      </c>
      <c r="H598" s="359" t="str">
        <f t="shared" si="67"/>
        <v>x</v>
      </c>
    </row>
    <row r="599" spans="1:8" x14ac:dyDescent="0.25">
      <c r="A599" s="359">
        <f t="shared" si="63"/>
        <v>1</v>
      </c>
      <c r="B599" s="359" t="str">
        <f t="shared" si="64"/>
        <v>x</v>
      </c>
      <c r="C599" s="359">
        <f t="shared" si="65"/>
        <v>4</v>
      </c>
      <c r="D599" s="360"/>
      <c r="E599" s="359">
        <f t="shared" si="66"/>
        <v>0</v>
      </c>
      <c r="F599" s="359" t="str">
        <f t="shared" si="68"/>
        <v/>
      </c>
      <c r="G599" s="359" t="str">
        <f t="shared" si="69"/>
        <v/>
      </c>
      <c r="H599" s="359" t="str">
        <f t="shared" si="67"/>
        <v>x</v>
      </c>
    </row>
    <row r="600" spans="1:8" x14ac:dyDescent="0.25">
      <c r="A600" s="359">
        <f t="shared" si="63"/>
        <v>2</v>
      </c>
      <c r="B600" s="359" t="str">
        <f t="shared" si="64"/>
        <v>x</v>
      </c>
      <c r="C600" s="359">
        <f t="shared" si="65"/>
        <v>5</v>
      </c>
      <c r="D600" s="360"/>
      <c r="E600" s="359">
        <f t="shared" si="66"/>
        <v>0</v>
      </c>
      <c r="F600" s="359" t="str">
        <f t="shared" si="68"/>
        <v/>
      </c>
      <c r="G600" s="359" t="str">
        <f t="shared" si="69"/>
        <v/>
      </c>
      <c r="H600" s="359" t="str">
        <f t="shared" si="67"/>
        <v>x</v>
      </c>
    </row>
    <row r="601" spans="1:8" x14ac:dyDescent="0.25">
      <c r="A601" s="359">
        <f t="shared" si="63"/>
        <v>3</v>
      </c>
      <c r="B601" s="359" t="str">
        <f t="shared" si="64"/>
        <v>x</v>
      </c>
      <c r="C601" s="359">
        <f t="shared" si="65"/>
        <v>1</v>
      </c>
      <c r="D601" s="360"/>
      <c r="E601" s="359">
        <f t="shared" si="66"/>
        <v>0</v>
      </c>
      <c r="F601" s="359" t="str">
        <f t="shared" si="68"/>
        <v>O</v>
      </c>
      <c r="G601" s="359" t="str">
        <f t="shared" si="69"/>
        <v>X</v>
      </c>
      <c r="H601" s="359" t="str">
        <f t="shared" si="67"/>
        <v>x</v>
      </c>
    </row>
    <row r="602" spans="1:8" x14ac:dyDescent="0.25">
      <c r="A602" s="359">
        <f t="shared" si="63"/>
        <v>4</v>
      </c>
      <c r="B602" s="359" t="str">
        <f t="shared" si="64"/>
        <v>o</v>
      </c>
      <c r="C602" s="359">
        <f t="shared" si="65"/>
        <v>2</v>
      </c>
      <c r="D602" s="360"/>
      <c r="E602" s="359">
        <f t="shared" si="66"/>
        <v>0</v>
      </c>
      <c r="F602" s="359" t="str">
        <f t="shared" si="68"/>
        <v/>
      </c>
      <c r="G602" s="359" t="str">
        <f t="shared" si="69"/>
        <v/>
      </c>
      <c r="H602" s="359" t="str">
        <f t="shared" si="67"/>
        <v>x</v>
      </c>
    </row>
    <row r="603" spans="1:8" x14ac:dyDescent="0.25">
      <c r="A603" s="359">
        <f t="shared" si="63"/>
        <v>1</v>
      </c>
      <c r="B603" s="359" t="str">
        <f t="shared" si="64"/>
        <v>x</v>
      </c>
      <c r="C603" s="359">
        <f t="shared" si="65"/>
        <v>3</v>
      </c>
      <c r="D603" s="360"/>
      <c r="E603" s="359">
        <f t="shared" si="66"/>
        <v>0</v>
      </c>
      <c r="F603" s="359" t="str">
        <f t="shared" si="68"/>
        <v/>
      </c>
      <c r="G603" s="359" t="str">
        <f t="shared" si="69"/>
        <v/>
      </c>
      <c r="H603" s="359" t="str">
        <f t="shared" si="67"/>
        <v>x</v>
      </c>
    </row>
    <row r="604" spans="1:8" x14ac:dyDescent="0.25">
      <c r="A604" s="359">
        <f t="shared" si="63"/>
        <v>2</v>
      </c>
      <c r="B604" s="359" t="str">
        <f t="shared" si="64"/>
        <v>x</v>
      </c>
      <c r="C604" s="359">
        <f t="shared" si="65"/>
        <v>4</v>
      </c>
      <c r="D604" s="360"/>
      <c r="E604" s="359">
        <f t="shared" si="66"/>
        <v>0</v>
      </c>
      <c r="F604" s="359" t="str">
        <f t="shared" si="68"/>
        <v/>
      </c>
      <c r="G604" s="359" t="str">
        <f t="shared" si="69"/>
        <v/>
      </c>
      <c r="H604" s="359" t="str">
        <f t="shared" si="67"/>
        <v>x</v>
      </c>
    </row>
    <row r="605" spans="1:8" x14ac:dyDescent="0.25">
      <c r="A605" s="359">
        <f t="shared" si="63"/>
        <v>3</v>
      </c>
      <c r="B605" s="359" t="str">
        <f t="shared" si="64"/>
        <v>x</v>
      </c>
      <c r="C605" s="359">
        <f t="shared" si="65"/>
        <v>5</v>
      </c>
      <c r="D605" s="360"/>
      <c r="E605" s="359">
        <f t="shared" si="66"/>
        <v>0</v>
      </c>
      <c r="F605" s="359" t="str">
        <f t="shared" si="68"/>
        <v/>
      </c>
      <c r="G605" s="359" t="str">
        <f t="shared" si="69"/>
        <v/>
      </c>
      <c r="H605" s="359" t="str">
        <f t="shared" si="67"/>
        <v>x</v>
      </c>
    </row>
    <row r="606" spans="1:8" x14ac:dyDescent="0.25">
      <c r="A606" s="359">
        <f t="shared" si="63"/>
        <v>4</v>
      </c>
      <c r="B606" s="359" t="str">
        <f t="shared" si="64"/>
        <v>o</v>
      </c>
      <c r="C606" s="359">
        <f t="shared" si="65"/>
        <v>1</v>
      </c>
      <c r="D606" s="360"/>
      <c r="E606" s="359">
        <f t="shared" si="66"/>
        <v>0</v>
      </c>
      <c r="F606" s="359" t="str">
        <f t="shared" si="68"/>
        <v>O</v>
      </c>
      <c r="G606" s="359" t="str">
        <f t="shared" si="69"/>
        <v>-</v>
      </c>
      <c r="H606" s="359" t="str">
        <f t="shared" si="67"/>
        <v>x</v>
      </c>
    </row>
    <row r="607" spans="1:8" x14ac:dyDescent="0.25">
      <c r="A607" s="359">
        <f t="shared" si="63"/>
        <v>1</v>
      </c>
      <c r="B607" s="359" t="str">
        <f t="shared" si="64"/>
        <v>x</v>
      </c>
      <c r="C607" s="359">
        <f t="shared" si="65"/>
        <v>2</v>
      </c>
      <c r="D607" s="360"/>
      <c r="E607" s="359">
        <f t="shared" si="66"/>
        <v>0</v>
      </c>
      <c r="F607" s="359" t="str">
        <f t="shared" si="68"/>
        <v/>
      </c>
      <c r="G607" s="359" t="str">
        <f t="shared" si="69"/>
        <v/>
      </c>
      <c r="H607" s="359" t="str">
        <f t="shared" si="67"/>
        <v>x</v>
      </c>
    </row>
    <row r="608" spans="1:8" x14ac:dyDescent="0.25">
      <c r="A608" s="359">
        <f t="shared" si="63"/>
        <v>2</v>
      </c>
      <c r="B608" s="359" t="str">
        <f t="shared" si="64"/>
        <v>x</v>
      </c>
      <c r="C608" s="359">
        <f t="shared" si="65"/>
        <v>3</v>
      </c>
      <c r="D608" s="360"/>
      <c r="E608" s="359">
        <f t="shared" si="66"/>
        <v>0</v>
      </c>
      <c r="F608" s="359" t="str">
        <f t="shared" si="68"/>
        <v/>
      </c>
      <c r="G608" s="359" t="str">
        <f t="shared" si="69"/>
        <v/>
      </c>
      <c r="H608" s="359" t="str">
        <f t="shared" si="67"/>
        <v>x</v>
      </c>
    </row>
    <row r="609" spans="1:8" x14ac:dyDescent="0.25">
      <c r="A609" s="359">
        <f t="shared" si="63"/>
        <v>3</v>
      </c>
      <c r="B609" s="359" t="str">
        <f t="shared" si="64"/>
        <v>x</v>
      </c>
      <c r="C609" s="359">
        <f t="shared" si="65"/>
        <v>4</v>
      </c>
      <c r="D609" s="360"/>
      <c r="E609" s="359">
        <f t="shared" si="66"/>
        <v>0</v>
      </c>
      <c r="F609" s="359" t="str">
        <f t="shared" si="68"/>
        <v/>
      </c>
      <c r="G609" s="359" t="str">
        <f t="shared" si="69"/>
        <v/>
      </c>
      <c r="H609" s="359" t="str">
        <f t="shared" si="67"/>
        <v>x</v>
      </c>
    </row>
    <row r="610" spans="1:8" x14ac:dyDescent="0.25">
      <c r="A610" s="359">
        <f t="shared" si="63"/>
        <v>4</v>
      </c>
      <c r="B610" s="359" t="str">
        <f t="shared" si="64"/>
        <v>o</v>
      </c>
      <c r="C610" s="359">
        <f t="shared" si="65"/>
        <v>5</v>
      </c>
      <c r="D610" s="360"/>
      <c r="E610" s="359">
        <f t="shared" si="66"/>
        <v>0</v>
      </c>
      <c r="F610" s="359" t="str">
        <f t="shared" si="68"/>
        <v/>
      </c>
      <c r="G610" s="359" t="str">
        <f t="shared" si="69"/>
        <v/>
      </c>
      <c r="H610" s="359" t="str">
        <f t="shared" si="67"/>
        <v>x</v>
      </c>
    </row>
    <row r="611" spans="1:8" x14ac:dyDescent="0.25">
      <c r="A611" s="359">
        <f t="shared" si="63"/>
        <v>1</v>
      </c>
      <c r="B611" s="359" t="str">
        <f t="shared" si="64"/>
        <v>x</v>
      </c>
      <c r="C611" s="359">
        <f t="shared" si="65"/>
        <v>1</v>
      </c>
      <c r="D611" s="360"/>
      <c r="E611" s="359">
        <f t="shared" si="66"/>
        <v>0</v>
      </c>
      <c r="F611" s="359" t="str">
        <f t="shared" si="68"/>
        <v>O</v>
      </c>
      <c r="G611" s="359" t="str">
        <f t="shared" si="69"/>
        <v>-</v>
      </c>
      <c r="H611" s="359" t="str">
        <f t="shared" si="67"/>
        <v>x</v>
      </c>
    </row>
    <row r="612" spans="1:8" x14ac:dyDescent="0.25">
      <c r="A612" s="359">
        <f t="shared" si="63"/>
        <v>2</v>
      </c>
      <c r="B612" s="359" t="str">
        <f t="shared" si="64"/>
        <v>x</v>
      </c>
      <c r="C612" s="359">
        <f t="shared" si="65"/>
        <v>2</v>
      </c>
      <c r="D612" s="360"/>
      <c r="E612" s="359">
        <f t="shared" si="66"/>
        <v>0</v>
      </c>
      <c r="F612" s="359" t="str">
        <f t="shared" si="68"/>
        <v/>
      </c>
      <c r="G612" s="359" t="str">
        <f t="shared" si="69"/>
        <v/>
      </c>
      <c r="H612" s="359" t="str">
        <f t="shared" si="67"/>
        <v>x</v>
      </c>
    </row>
    <row r="613" spans="1:8" x14ac:dyDescent="0.25">
      <c r="A613" s="359">
        <f t="shared" si="63"/>
        <v>3</v>
      </c>
      <c r="B613" s="359" t="str">
        <f t="shared" si="64"/>
        <v>x</v>
      </c>
      <c r="C613" s="359">
        <f t="shared" si="65"/>
        <v>3</v>
      </c>
      <c r="D613" s="360"/>
      <c r="E613" s="359">
        <f t="shared" si="66"/>
        <v>0</v>
      </c>
      <c r="F613" s="359" t="str">
        <f t="shared" si="68"/>
        <v/>
      </c>
      <c r="G613" s="359" t="str">
        <f t="shared" si="69"/>
        <v/>
      </c>
      <c r="H613" s="359" t="str">
        <f t="shared" si="67"/>
        <v>x</v>
      </c>
    </row>
    <row r="614" spans="1:8" x14ac:dyDescent="0.25">
      <c r="A614" s="359">
        <f t="shared" si="63"/>
        <v>4</v>
      </c>
      <c r="B614" s="359" t="str">
        <f t="shared" si="64"/>
        <v>o</v>
      </c>
      <c r="C614" s="359">
        <f t="shared" si="65"/>
        <v>4</v>
      </c>
      <c r="D614" s="360"/>
      <c r="E614" s="359">
        <f t="shared" si="66"/>
        <v>0</v>
      </c>
      <c r="F614" s="359" t="str">
        <f t="shared" si="68"/>
        <v/>
      </c>
      <c r="G614" s="359" t="str">
        <f t="shared" si="69"/>
        <v/>
      </c>
      <c r="H614" s="359" t="str">
        <f t="shared" si="67"/>
        <v>x</v>
      </c>
    </row>
    <row r="615" spans="1:8" x14ac:dyDescent="0.25">
      <c r="A615" s="359">
        <f t="shared" si="63"/>
        <v>1</v>
      </c>
      <c r="B615" s="359" t="str">
        <f t="shared" si="64"/>
        <v>x</v>
      </c>
      <c r="C615" s="359">
        <f t="shared" si="65"/>
        <v>5</v>
      </c>
      <c r="D615" s="360"/>
      <c r="E615" s="359">
        <f t="shared" si="66"/>
        <v>0</v>
      </c>
      <c r="F615" s="359" t="str">
        <f t="shared" si="68"/>
        <v/>
      </c>
      <c r="G615" s="359" t="str">
        <f t="shared" si="69"/>
        <v/>
      </c>
      <c r="H615" s="359" t="str">
        <f t="shared" si="67"/>
        <v>x</v>
      </c>
    </row>
    <row r="616" spans="1:8" x14ac:dyDescent="0.25">
      <c r="A616" s="359">
        <f t="shared" si="63"/>
        <v>2</v>
      </c>
      <c r="B616" s="359" t="str">
        <f t="shared" si="64"/>
        <v>x</v>
      </c>
      <c r="C616" s="359">
        <f t="shared" si="65"/>
        <v>1</v>
      </c>
      <c r="D616" s="360"/>
      <c r="E616" s="359">
        <f t="shared" si="66"/>
        <v>0</v>
      </c>
      <c r="F616" s="359" t="str">
        <f t="shared" si="68"/>
        <v>O</v>
      </c>
      <c r="G616" s="359" t="str">
        <f t="shared" si="69"/>
        <v>-</v>
      </c>
      <c r="H616" s="359" t="str">
        <f t="shared" si="67"/>
        <v>x</v>
      </c>
    </row>
    <row r="617" spans="1:8" x14ac:dyDescent="0.25">
      <c r="A617" s="359">
        <f t="shared" si="63"/>
        <v>3</v>
      </c>
      <c r="B617" s="359" t="str">
        <f t="shared" si="64"/>
        <v>x</v>
      </c>
      <c r="C617" s="359">
        <f t="shared" si="65"/>
        <v>2</v>
      </c>
      <c r="D617" s="360"/>
      <c r="E617" s="359">
        <f t="shared" si="66"/>
        <v>0</v>
      </c>
      <c r="F617" s="359" t="str">
        <f t="shared" si="68"/>
        <v/>
      </c>
      <c r="G617" s="359" t="str">
        <f t="shared" si="69"/>
        <v/>
      </c>
      <c r="H617" s="359" t="str">
        <f t="shared" si="67"/>
        <v>x</v>
      </c>
    </row>
    <row r="618" spans="1:8" x14ac:dyDescent="0.25">
      <c r="A618" s="359">
        <f t="shared" si="63"/>
        <v>4</v>
      </c>
      <c r="B618" s="359" t="str">
        <f t="shared" si="64"/>
        <v>o</v>
      </c>
      <c r="C618" s="359">
        <f t="shared" si="65"/>
        <v>3</v>
      </c>
      <c r="D618" s="360"/>
      <c r="E618" s="359">
        <f t="shared" si="66"/>
        <v>0</v>
      </c>
      <c r="F618" s="359" t="str">
        <f t="shared" si="68"/>
        <v/>
      </c>
      <c r="G618" s="359" t="str">
        <f t="shared" si="69"/>
        <v/>
      </c>
      <c r="H618" s="359" t="str">
        <f t="shared" si="67"/>
        <v>x</v>
      </c>
    </row>
    <row r="619" spans="1:8" x14ac:dyDescent="0.25">
      <c r="A619" s="359">
        <f t="shared" si="63"/>
        <v>1</v>
      </c>
      <c r="B619" s="359" t="str">
        <f t="shared" si="64"/>
        <v>x</v>
      </c>
      <c r="C619" s="359">
        <f t="shared" si="65"/>
        <v>4</v>
      </c>
      <c r="D619" s="360"/>
      <c r="E619" s="359">
        <f t="shared" si="66"/>
        <v>0</v>
      </c>
      <c r="F619" s="359" t="str">
        <f t="shared" si="68"/>
        <v/>
      </c>
      <c r="G619" s="359" t="str">
        <f t="shared" si="69"/>
        <v/>
      </c>
      <c r="H619" s="359" t="str">
        <f t="shared" si="67"/>
        <v>x</v>
      </c>
    </row>
    <row r="620" spans="1:8" x14ac:dyDescent="0.25">
      <c r="A620" s="359">
        <f t="shared" si="63"/>
        <v>2</v>
      </c>
      <c r="B620" s="359" t="str">
        <f t="shared" si="64"/>
        <v>x</v>
      </c>
      <c r="C620" s="359">
        <f t="shared" si="65"/>
        <v>5</v>
      </c>
      <c r="D620" s="360"/>
      <c r="E620" s="359">
        <f t="shared" si="66"/>
        <v>0</v>
      </c>
      <c r="F620" s="359" t="str">
        <f t="shared" si="68"/>
        <v/>
      </c>
      <c r="G620" s="359" t="str">
        <f t="shared" si="69"/>
        <v/>
      </c>
      <c r="H620" s="359" t="str">
        <f t="shared" si="67"/>
        <v>x</v>
      </c>
    </row>
    <row r="621" spans="1:8" x14ac:dyDescent="0.25">
      <c r="A621" s="359">
        <f t="shared" si="63"/>
        <v>3</v>
      </c>
      <c r="B621" s="359" t="str">
        <f t="shared" si="64"/>
        <v>x</v>
      </c>
      <c r="C621" s="359">
        <f t="shared" si="65"/>
        <v>1</v>
      </c>
      <c r="D621" s="360"/>
      <c r="E621" s="359">
        <f t="shared" si="66"/>
        <v>0</v>
      </c>
      <c r="F621" s="359" t="str">
        <f t="shared" si="68"/>
        <v>O</v>
      </c>
      <c r="G621" s="359" t="str">
        <f t="shared" si="69"/>
        <v>X</v>
      </c>
      <c r="H621" s="359" t="str">
        <f t="shared" si="67"/>
        <v>x</v>
      </c>
    </row>
    <row r="622" spans="1:8" x14ac:dyDescent="0.25">
      <c r="A622" s="359">
        <f t="shared" si="63"/>
        <v>4</v>
      </c>
      <c r="B622" s="359" t="str">
        <f t="shared" si="64"/>
        <v>o</v>
      </c>
      <c r="C622" s="359">
        <f t="shared" si="65"/>
        <v>2</v>
      </c>
      <c r="D622" s="360"/>
      <c r="E622" s="359">
        <f t="shared" si="66"/>
        <v>0</v>
      </c>
      <c r="F622" s="359" t="str">
        <f t="shared" si="68"/>
        <v/>
      </c>
      <c r="G622" s="359" t="str">
        <f t="shared" si="69"/>
        <v/>
      </c>
      <c r="H622" s="359" t="str">
        <f t="shared" si="67"/>
        <v>x</v>
      </c>
    </row>
    <row r="623" spans="1:8" x14ac:dyDescent="0.25">
      <c r="A623" s="359">
        <f t="shared" si="63"/>
        <v>1</v>
      </c>
      <c r="B623" s="359" t="str">
        <f t="shared" si="64"/>
        <v>x</v>
      </c>
      <c r="C623" s="359">
        <f t="shared" si="65"/>
        <v>3</v>
      </c>
      <c r="D623" s="360"/>
      <c r="E623" s="359">
        <f t="shared" si="66"/>
        <v>0</v>
      </c>
      <c r="F623" s="359" t="str">
        <f t="shared" si="68"/>
        <v/>
      </c>
      <c r="G623" s="359" t="str">
        <f t="shared" si="69"/>
        <v/>
      </c>
      <c r="H623" s="359" t="str">
        <f t="shared" si="67"/>
        <v>x</v>
      </c>
    </row>
    <row r="624" spans="1:8" x14ac:dyDescent="0.25">
      <c r="A624" s="359">
        <f t="shared" si="63"/>
        <v>2</v>
      </c>
      <c r="B624" s="359" t="str">
        <f t="shared" si="64"/>
        <v>x</v>
      </c>
      <c r="C624" s="359">
        <f t="shared" si="65"/>
        <v>4</v>
      </c>
      <c r="D624" s="360"/>
      <c r="E624" s="359">
        <f t="shared" si="66"/>
        <v>0</v>
      </c>
      <c r="F624" s="359" t="str">
        <f t="shared" si="68"/>
        <v/>
      </c>
      <c r="G624" s="359" t="str">
        <f t="shared" si="69"/>
        <v/>
      </c>
      <c r="H624" s="359" t="str">
        <f t="shared" si="67"/>
        <v>x</v>
      </c>
    </row>
    <row r="625" spans="1:8" x14ac:dyDescent="0.25">
      <c r="A625" s="359">
        <f t="shared" si="63"/>
        <v>3</v>
      </c>
      <c r="B625" s="359" t="str">
        <f t="shared" si="64"/>
        <v>x</v>
      </c>
      <c r="C625" s="359">
        <f t="shared" si="65"/>
        <v>5</v>
      </c>
      <c r="D625" s="360"/>
      <c r="E625" s="359">
        <f t="shared" si="66"/>
        <v>0</v>
      </c>
      <c r="F625" s="359" t="str">
        <f t="shared" si="68"/>
        <v/>
      </c>
      <c r="G625" s="359" t="str">
        <f t="shared" si="69"/>
        <v/>
      </c>
      <c r="H625" s="359" t="str">
        <f t="shared" si="67"/>
        <v>x</v>
      </c>
    </row>
    <row r="626" spans="1:8" x14ac:dyDescent="0.25">
      <c r="A626" s="359">
        <f t="shared" si="63"/>
        <v>4</v>
      </c>
      <c r="B626" s="359" t="str">
        <f t="shared" si="64"/>
        <v>o</v>
      </c>
      <c r="C626" s="359">
        <f t="shared" si="65"/>
        <v>1</v>
      </c>
      <c r="D626" s="360"/>
      <c r="E626" s="359">
        <f t="shared" si="66"/>
        <v>0</v>
      </c>
      <c r="F626" s="359" t="str">
        <f t="shared" si="68"/>
        <v>O</v>
      </c>
      <c r="G626" s="359" t="str">
        <f t="shared" si="69"/>
        <v>-</v>
      </c>
      <c r="H626" s="359" t="str">
        <f t="shared" si="67"/>
        <v>x</v>
      </c>
    </row>
    <row r="627" spans="1:8" x14ac:dyDescent="0.25">
      <c r="A627" s="359">
        <f t="shared" si="63"/>
        <v>1</v>
      </c>
      <c r="B627" s="359" t="str">
        <f t="shared" si="64"/>
        <v>x</v>
      </c>
      <c r="C627" s="359">
        <f t="shared" si="65"/>
        <v>2</v>
      </c>
      <c r="D627" s="360"/>
      <c r="E627" s="359">
        <f t="shared" si="66"/>
        <v>0</v>
      </c>
      <c r="F627" s="359" t="str">
        <f t="shared" si="68"/>
        <v/>
      </c>
      <c r="G627" s="359" t="str">
        <f t="shared" si="69"/>
        <v/>
      </c>
      <c r="H627" s="359" t="str">
        <f t="shared" si="67"/>
        <v>x</v>
      </c>
    </row>
    <row r="628" spans="1:8" x14ac:dyDescent="0.25">
      <c r="A628" s="359">
        <f t="shared" si="63"/>
        <v>2</v>
      </c>
      <c r="B628" s="359" t="str">
        <f t="shared" si="64"/>
        <v>x</v>
      </c>
      <c r="C628" s="359">
        <f t="shared" si="65"/>
        <v>3</v>
      </c>
      <c r="D628" s="360"/>
      <c r="E628" s="359">
        <f t="shared" si="66"/>
        <v>0</v>
      </c>
      <c r="F628" s="359" t="str">
        <f t="shared" si="68"/>
        <v/>
      </c>
      <c r="G628" s="359" t="str">
        <f t="shared" si="69"/>
        <v/>
      </c>
      <c r="H628" s="359" t="str">
        <f t="shared" si="67"/>
        <v>x</v>
      </c>
    </row>
    <row r="629" spans="1:8" x14ac:dyDescent="0.25">
      <c r="A629" s="359">
        <f t="shared" si="63"/>
        <v>3</v>
      </c>
      <c r="B629" s="359" t="str">
        <f t="shared" si="64"/>
        <v>x</v>
      </c>
      <c r="C629" s="359">
        <f t="shared" si="65"/>
        <v>4</v>
      </c>
      <c r="D629" s="360"/>
      <c r="E629" s="359">
        <f t="shared" si="66"/>
        <v>0</v>
      </c>
      <c r="F629" s="359" t="str">
        <f t="shared" si="68"/>
        <v/>
      </c>
      <c r="G629" s="359" t="str">
        <f t="shared" si="69"/>
        <v/>
      </c>
      <c r="H629" s="359" t="str">
        <f t="shared" si="67"/>
        <v>x</v>
      </c>
    </row>
    <row r="630" spans="1:8" x14ac:dyDescent="0.25">
      <c r="A630" s="359">
        <f t="shared" si="63"/>
        <v>4</v>
      </c>
      <c r="B630" s="359" t="str">
        <f t="shared" si="64"/>
        <v>o</v>
      </c>
      <c r="C630" s="359">
        <f t="shared" si="65"/>
        <v>5</v>
      </c>
      <c r="D630" s="360"/>
      <c r="E630" s="359">
        <f t="shared" si="66"/>
        <v>0</v>
      </c>
      <c r="F630" s="359" t="str">
        <f t="shared" si="68"/>
        <v/>
      </c>
      <c r="G630" s="359" t="str">
        <f t="shared" si="69"/>
        <v/>
      </c>
      <c r="H630" s="359" t="str">
        <f t="shared" si="67"/>
        <v>x</v>
      </c>
    </row>
    <row r="631" spans="1:8" x14ac:dyDescent="0.25">
      <c r="A631" s="359">
        <f t="shared" si="63"/>
        <v>1</v>
      </c>
      <c r="B631" s="359" t="str">
        <f t="shared" si="64"/>
        <v>x</v>
      </c>
      <c r="C631" s="359">
        <f t="shared" si="65"/>
        <v>1</v>
      </c>
      <c r="D631" s="360"/>
      <c r="E631" s="359">
        <f t="shared" si="66"/>
        <v>0</v>
      </c>
      <c r="F631" s="359" t="str">
        <f t="shared" si="68"/>
        <v>O</v>
      </c>
      <c r="G631" s="359" t="str">
        <f t="shared" si="69"/>
        <v>-</v>
      </c>
      <c r="H631" s="359" t="str">
        <f t="shared" si="67"/>
        <v>x</v>
      </c>
    </row>
    <row r="632" spans="1:8" x14ac:dyDescent="0.25">
      <c r="A632" s="359">
        <f t="shared" si="63"/>
        <v>2</v>
      </c>
      <c r="B632" s="359" t="str">
        <f t="shared" si="64"/>
        <v>x</v>
      </c>
      <c r="C632" s="359">
        <f t="shared" si="65"/>
        <v>2</v>
      </c>
      <c r="D632" s="360"/>
      <c r="E632" s="359">
        <f t="shared" si="66"/>
        <v>0</v>
      </c>
      <c r="F632" s="359" t="str">
        <f t="shared" si="68"/>
        <v/>
      </c>
      <c r="G632" s="359" t="str">
        <f t="shared" si="69"/>
        <v/>
      </c>
      <c r="H632" s="359" t="str">
        <f t="shared" si="67"/>
        <v>x</v>
      </c>
    </row>
    <row r="633" spans="1:8" x14ac:dyDescent="0.25">
      <c r="A633" s="359">
        <f t="shared" si="63"/>
        <v>3</v>
      </c>
      <c r="B633" s="359" t="str">
        <f t="shared" si="64"/>
        <v>x</v>
      </c>
      <c r="C633" s="359">
        <f t="shared" si="65"/>
        <v>3</v>
      </c>
      <c r="D633" s="360"/>
      <c r="E633" s="359">
        <f t="shared" si="66"/>
        <v>0</v>
      </c>
      <c r="F633" s="359" t="str">
        <f t="shared" si="68"/>
        <v/>
      </c>
      <c r="G633" s="359" t="str">
        <f t="shared" si="69"/>
        <v/>
      </c>
      <c r="H633" s="359" t="str">
        <f t="shared" si="67"/>
        <v>x</v>
      </c>
    </row>
    <row r="634" spans="1:8" x14ac:dyDescent="0.25">
      <c r="A634" s="359">
        <f t="shared" si="63"/>
        <v>4</v>
      </c>
      <c r="B634" s="359" t="str">
        <f t="shared" si="64"/>
        <v>o</v>
      </c>
      <c r="C634" s="359">
        <f t="shared" si="65"/>
        <v>4</v>
      </c>
      <c r="D634" s="360"/>
      <c r="E634" s="359">
        <f t="shared" si="66"/>
        <v>0</v>
      </c>
      <c r="F634" s="359" t="str">
        <f t="shared" si="68"/>
        <v/>
      </c>
      <c r="G634" s="359" t="str">
        <f t="shared" si="69"/>
        <v/>
      </c>
      <c r="H634" s="359" t="str">
        <f t="shared" si="67"/>
        <v>x</v>
      </c>
    </row>
    <row r="635" spans="1:8" x14ac:dyDescent="0.25">
      <c r="A635" s="359">
        <f t="shared" si="63"/>
        <v>1</v>
      </c>
      <c r="B635" s="359" t="str">
        <f t="shared" si="64"/>
        <v>x</v>
      </c>
      <c r="C635" s="359">
        <f t="shared" si="65"/>
        <v>5</v>
      </c>
      <c r="D635" s="360"/>
      <c r="E635" s="359">
        <f t="shared" si="66"/>
        <v>0</v>
      </c>
      <c r="F635" s="359" t="str">
        <f t="shared" si="68"/>
        <v/>
      </c>
      <c r="G635" s="359" t="str">
        <f t="shared" si="69"/>
        <v/>
      </c>
      <c r="H635" s="359" t="str">
        <f t="shared" si="67"/>
        <v>x</v>
      </c>
    </row>
    <row r="636" spans="1:8" x14ac:dyDescent="0.25">
      <c r="A636" s="359">
        <f t="shared" si="63"/>
        <v>2</v>
      </c>
      <c r="B636" s="359" t="str">
        <f t="shared" si="64"/>
        <v>x</v>
      </c>
      <c r="C636" s="359">
        <f t="shared" si="65"/>
        <v>1</v>
      </c>
      <c r="D636" s="360"/>
      <c r="E636" s="359">
        <f t="shared" si="66"/>
        <v>0</v>
      </c>
      <c r="F636" s="359" t="str">
        <f t="shared" si="68"/>
        <v>O</v>
      </c>
      <c r="G636" s="359" t="str">
        <f t="shared" si="69"/>
        <v>-</v>
      </c>
      <c r="H636" s="359" t="str">
        <f t="shared" si="67"/>
        <v>x</v>
      </c>
    </row>
    <row r="637" spans="1:8" x14ac:dyDescent="0.25">
      <c r="A637" s="359">
        <f t="shared" si="63"/>
        <v>3</v>
      </c>
      <c r="B637" s="359" t="str">
        <f t="shared" si="64"/>
        <v>x</v>
      </c>
      <c r="C637" s="359">
        <f t="shared" si="65"/>
        <v>2</v>
      </c>
      <c r="D637" s="360"/>
      <c r="E637" s="359">
        <f t="shared" si="66"/>
        <v>0</v>
      </c>
      <c r="F637" s="359" t="str">
        <f t="shared" si="68"/>
        <v/>
      </c>
      <c r="G637" s="359" t="str">
        <f t="shared" si="69"/>
        <v/>
      </c>
      <c r="H637" s="359" t="str">
        <f t="shared" si="67"/>
        <v>x</v>
      </c>
    </row>
    <row r="638" spans="1:8" x14ac:dyDescent="0.25">
      <c r="A638" s="359">
        <f t="shared" si="63"/>
        <v>4</v>
      </c>
      <c r="B638" s="359" t="str">
        <f t="shared" si="64"/>
        <v>o</v>
      </c>
      <c r="C638" s="359">
        <f t="shared" si="65"/>
        <v>3</v>
      </c>
      <c r="D638" s="360"/>
      <c r="E638" s="359">
        <f t="shared" si="66"/>
        <v>0</v>
      </c>
      <c r="F638" s="359" t="str">
        <f t="shared" si="68"/>
        <v/>
      </c>
      <c r="G638" s="359" t="str">
        <f t="shared" si="69"/>
        <v/>
      </c>
      <c r="H638" s="359" t="str">
        <f t="shared" si="67"/>
        <v>x</v>
      </c>
    </row>
    <row r="639" spans="1:8" x14ac:dyDescent="0.25">
      <c r="A639" s="359">
        <f t="shared" si="63"/>
        <v>1</v>
      </c>
      <c r="B639" s="359" t="str">
        <f t="shared" si="64"/>
        <v>x</v>
      </c>
      <c r="C639" s="359">
        <f t="shared" si="65"/>
        <v>4</v>
      </c>
      <c r="D639" s="360"/>
      <c r="E639" s="359">
        <f t="shared" si="66"/>
        <v>0</v>
      </c>
      <c r="F639" s="359" t="str">
        <f t="shared" si="68"/>
        <v/>
      </c>
      <c r="G639" s="359" t="str">
        <f t="shared" si="69"/>
        <v/>
      </c>
      <c r="H639" s="359" t="str">
        <f t="shared" si="67"/>
        <v>x</v>
      </c>
    </row>
    <row r="640" spans="1:8" x14ac:dyDescent="0.25">
      <c r="A640" s="359">
        <f t="shared" si="63"/>
        <v>2</v>
      </c>
      <c r="B640" s="359" t="str">
        <f t="shared" si="64"/>
        <v>x</v>
      </c>
      <c r="C640" s="359">
        <f t="shared" si="65"/>
        <v>5</v>
      </c>
      <c r="D640" s="360"/>
      <c r="E640" s="359">
        <f t="shared" si="66"/>
        <v>0</v>
      </c>
      <c r="F640" s="359" t="str">
        <f t="shared" si="68"/>
        <v/>
      </c>
      <c r="G640" s="359" t="str">
        <f t="shared" si="69"/>
        <v/>
      </c>
      <c r="H640" s="359" t="str">
        <f t="shared" si="67"/>
        <v>x</v>
      </c>
    </row>
    <row r="641" spans="1:8" x14ac:dyDescent="0.25">
      <c r="A641" s="359">
        <f t="shared" si="63"/>
        <v>3</v>
      </c>
      <c r="B641" s="359" t="str">
        <f t="shared" si="64"/>
        <v>x</v>
      </c>
      <c r="C641" s="359">
        <f t="shared" si="65"/>
        <v>1</v>
      </c>
      <c r="D641" s="360"/>
      <c r="E641" s="359">
        <f t="shared" si="66"/>
        <v>0</v>
      </c>
      <c r="F641" s="359" t="str">
        <f t="shared" si="68"/>
        <v>O</v>
      </c>
      <c r="G641" s="359" t="str">
        <f t="shared" si="69"/>
        <v>X</v>
      </c>
      <c r="H641" s="359" t="str">
        <f t="shared" si="67"/>
        <v>x</v>
      </c>
    </row>
    <row r="642" spans="1:8" x14ac:dyDescent="0.25">
      <c r="A642" s="359">
        <f t="shared" si="63"/>
        <v>4</v>
      </c>
      <c r="B642" s="359" t="str">
        <f t="shared" si="64"/>
        <v>o</v>
      </c>
      <c r="C642" s="359">
        <f t="shared" si="65"/>
        <v>2</v>
      </c>
      <c r="D642" s="360"/>
      <c r="E642" s="359">
        <f t="shared" si="66"/>
        <v>0</v>
      </c>
      <c r="F642" s="359" t="str">
        <f t="shared" si="68"/>
        <v/>
      </c>
      <c r="G642" s="359" t="str">
        <f t="shared" si="69"/>
        <v/>
      </c>
      <c r="H642" s="359" t="str">
        <f t="shared" si="67"/>
        <v>x</v>
      </c>
    </row>
    <row r="643" spans="1:8" x14ac:dyDescent="0.25">
      <c r="A643" s="359">
        <f t="shared" si="63"/>
        <v>1</v>
      </c>
      <c r="B643" s="359" t="str">
        <f t="shared" si="64"/>
        <v>x</v>
      </c>
      <c r="C643" s="359">
        <f t="shared" si="65"/>
        <v>3</v>
      </c>
      <c r="D643" s="360"/>
      <c r="E643" s="359">
        <f t="shared" si="66"/>
        <v>0</v>
      </c>
      <c r="F643" s="359" t="str">
        <f t="shared" si="68"/>
        <v/>
      </c>
      <c r="G643" s="359" t="str">
        <f t="shared" si="69"/>
        <v/>
      </c>
      <c r="H643" s="359" t="str">
        <f t="shared" si="67"/>
        <v>x</v>
      </c>
    </row>
    <row r="644" spans="1:8" x14ac:dyDescent="0.25">
      <c r="A644" s="359">
        <f t="shared" si="63"/>
        <v>2</v>
      </c>
      <c r="B644" s="359" t="str">
        <f t="shared" si="64"/>
        <v>x</v>
      </c>
      <c r="C644" s="359">
        <f t="shared" si="65"/>
        <v>4</v>
      </c>
      <c r="D644" s="360"/>
      <c r="E644" s="359">
        <f t="shared" si="66"/>
        <v>0</v>
      </c>
      <c r="F644" s="359" t="str">
        <f t="shared" si="68"/>
        <v/>
      </c>
      <c r="G644" s="359" t="str">
        <f t="shared" si="69"/>
        <v/>
      </c>
      <c r="H644" s="359" t="str">
        <f t="shared" si="67"/>
        <v>x</v>
      </c>
    </row>
    <row r="645" spans="1:8" x14ac:dyDescent="0.25">
      <c r="A645" s="359">
        <f t="shared" si="63"/>
        <v>3</v>
      </c>
      <c r="B645" s="359" t="str">
        <f t="shared" si="64"/>
        <v>x</v>
      </c>
      <c r="C645" s="359">
        <f t="shared" si="65"/>
        <v>5</v>
      </c>
      <c r="D645" s="360"/>
      <c r="E645" s="359">
        <f t="shared" si="66"/>
        <v>0</v>
      </c>
      <c r="F645" s="359" t="str">
        <f t="shared" si="68"/>
        <v/>
      </c>
      <c r="G645" s="359" t="str">
        <f t="shared" si="69"/>
        <v/>
      </c>
      <c r="H645" s="359" t="str">
        <f t="shared" si="67"/>
        <v>x</v>
      </c>
    </row>
    <row r="646" spans="1:8" x14ac:dyDescent="0.25">
      <c r="A646" s="359">
        <f t="shared" si="63"/>
        <v>4</v>
      </c>
      <c r="B646" s="359" t="str">
        <f t="shared" si="64"/>
        <v>o</v>
      </c>
      <c r="C646" s="359">
        <f t="shared" si="65"/>
        <v>1</v>
      </c>
      <c r="D646" s="360"/>
      <c r="E646" s="359">
        <f t="shared" si="66"/>
        <v>0</v>
      </c>
      <c r="F646" s="359" t="str">
        <f t="shared" si="68"/>
        <v>O</v>
      </c>
      <c r="G646" s="359" t="str">
        <f t="shared" si="69"/>
        <v>-</v>
      </c>
      <c r="H646" s="359" t="str">
        <f t="shared" si="67"/>
        <v>x</v>
      </c>
    </row>
    <row r="647" spans="1:8" x14ac:dyDescent="0.25">
      <c r="A647" s="359">
        <f t="shared" si="63"/>
        <v>1</v>
      </c>
      <c r="B647" s="359" t="str">
        <f t="shared" si="64"/>
        <v>x</v>
      </c>
      <c r="C647" s="359">
        <f t="shared" si="65"/>
        <v>2</v>
      </c>
      <c r="D647" s="360"/>
      <c r="E647" s="359">
        <f t="shared" si="66"/>
        <v>0</v>
      </c>
      <c r="F647" s="359" t="str">
        <f t="shared" si="68"/>
        <v/>
      </c>
      <c r="G647" s="359" t="str">
        <f t="shared" si="69"/>
        <v/>
      </c>
      <c r="H647" s="359" t="str">
        <f t="shared" si="67"/>
        <v>x</v>
      </c>
    </row>
    <row r="648" spans="1:8" x14ac:dyDescent="0.25">
      <c r="A648" s="359">
        <f t="shared" si="63"/>
        <v>2</v>
      </c>
      <c r="B648" s="359" t="str">
        <f t="shared" si="64"/>
        <v>x</v>
      </c>
      <c r="C648" s="359">
        <f t="shared" si="65"/>
        <v>3</v>
      </c>
      <c r="D648" s="360"/>
      <c r="E648" s="359">
        <f t="shared" si="66"/>
        <v>0</v>
      </c>
      <c r="F648" s="359" t="str">
        <f t="shared" si="68"/>
        <v/>
      </c>
      <c r="G648" s="359" t="str">
        <f t="shared" si="69"/>
        <v/>
      </c>
      <c r="H648" s="359" t="str">
        <f t="shared" si="67"/>
        <v>x</v>
      </c>
    </row>
    <row r="649" spans="1:8" x14ac:dyDescent="0.25">
      <c r="A649" s="359">
        <f t="shared" si="63"/>
        <v>3</v>
      </c>
      <c r="B649" s="359" t="str">
        <f t="shared" si="64"/>
        <v>x</v>
      </c>
      <c r="C649" s="359">
        <f t="shared" si="65"/>
        <v>4</v>
      </c>
      <c r="D649" s="360"/>
      <c r="E649" s="359">
        <f t="shared" si="66"/>
        <v>0</v>
      </c>
      <c r="F649" s="359" t="str">
        <f t="shared" si="68"/>
        <v/>
      </c>
      <c r="G649" s="359" t="str">
        <f t="shared" si="69"/>
        <v/>
      </c>
      <c r="H649" s="359" t="str">
        <f t="shared" si="67"/>
        <v>x</v>
      </c>
    </row>
    <row r="650" spans="1:8" x14ac:dyDescent="0.25">
      <c r="A650" s="359">
        <f t="shared" si="63"/>
        <v>4</v>
      </c>
      <c r="B650" s="359" t="str">
        <f t="shared" si="64"/>
        <v>o</v>
      </c>
      <c r="C650" s="359">
        <f t="shared" si="65"/>
        <v>5</v>
      </c>
      <c r="D650" s="360"/>
      <c r="E650" s="359">
        <f t="shared" si="66"/>
        <v>0</v>
      </c>
      <c r="F650" s="359" t="str">
        <f t="shared" si="68"/>
        <v/>
      </c>
      <c r="G650" s="359" t="str">
        <f t="shared" si="69"/>
        <v/>
      </c>
      <c r="H650" s="359" t="str">
        <f t="shared" si="67"/>
        <v>x</v>
      </c>
    </row>
    <row r="651" spans="1:8" x14ac:dyDescent="0.25">
      <c r="A651" s="359">
        <f t="shared" ref="A651:A714" si="70">IF(A650=0,1,IF(A650&lt;($C$2+$C$1),A650+1,1))</f>
        <v>1</v>
      </c>
      <c r="B651" s="359" t="str">
        <f t="shared" ref="B651:B714" si="71">IF(A651&lt;=$C$1,$B$1,$B$2)</f>
        <v>x</v>
      </c>
      <c r="C651" s="359">
        <f t="shared" ref="C651:C714" si="72">IF(D651="o",1,IF(C650&lt;($G$1/$G$2),C650+1,1))</f>
        <v>1</v>
      </c>
      <c r="D651" s="360"/>
      <c r="E651" s="359">
        <f t="shared" si="66"/>
        <v>0</v>
      </c>
      <c r="F651" s="359" t="str">
        <f t="shared" si="68"/>
        <v>O</v>
      </c>
      <c r="G651" s="359" t="str">
        <f t="shared" si="69"/>
        <v>-</v>
      </c>
      <c r="H651" s="359" t="str">
        <f t="shared" si="67"/>
        <v>x</v>
      </c>
    </row>
    <row r="652" spans="1:8" x14ac:dyDescent="0.25">
      <c r="A652" s="359">
        <f t="shared" si="70"/>
        <v>2</v>
      </c>
      <c r="B652" s="359" t="str">
        <f t="shared" si="71"/>
        <v>x</v>
      </c>
      <c r="C652" s="359">
        <f t="shared" si="72"/>
        <v>2</v>
      </c>
      <c r="D652" s="360"/>
      <c r="E652" s="359">
        <f t="shared" ref="E652:E715" si="73">IF(D652="o","o",E651)</f>
        <v>0</v>
      </c>
      <c r="F652" s="359" t="str">
        <f t="shared" si="68"/>
        <v/>
      </c>
      <c r="G652" s="359" t="str">
        <f t="shared" si="69"/>
        <v/>
      </c>
      <c r="H652" s="359" t="str">
        <f t="shared" ref="H652:H715" si="74">IF(H651=$B$6,"x",IF(D652="o",1,IF(G652="",H651,IF(H651="x","x",H651+1))))</f>
        <v>x</v>
      </c>
    </row>
    <row r="653" spans="1:8" x14ac:dyDescent="0.25">
      <c r="A653" s="359">
        <f t="shared" si="70"/>
        <v>3</v>
      </c>
      <c r="B653" s="359" t="str">
        <f t="shared" si="71"/>
        <v>x</v>
      </c>
      <c r="C653" s="359">
        <f t="shared" si="72"/>
        <v>3</v>
      </c>
      <c r="D653" s="360"/>
      <c r="E653" s="359">
        <f t="shared" si="73"/>
        <v>0</v>
      </c>
      <c r="F653" s="359" t="str">
        <f t="shared" ref="F653:F716" si="75">IF(C653=1,"O","")</f>
        <v/>
      </c>
      <c r="G653" s="359" t="str">
        <f t="shared" ref="G653:G716" si="76">IF(F653="O",IF(AND(B651="x",B652="x",B653="x"),"X","-"),"")</f>
        <v/>
      </c>
      <c r="H653" s="359" t="str">
        <f t="shared" si="74"/>
        <v>x</v>
      </c>
    </row>
    <row r="654" spans="1:8" x14ac:dyDescent="0.25">
      <c r="A654" s="359">
        <f t="shared" si="70"/>
        <v>4</v>
      </c>
      <c r="B654" s="359" t="str">
        <f t="shared" si="71"/>
        <v>o</v>
      </c>
      <c r="C654" s="359">
        <f t="shared" si="72"/>
        <v>4</v>
      </c>
      <c r="D654" s="360"/>
      <c r="E654" s="359">
        <f t="shared" si="73"/>
        <v>0</v>
      </c>
      <c r="F654" s="359" t="str">
        <f t="shared" si="75"/>
        <v/>
      </c>
      <c r="G654" s="359" t="str">
        <f t="shared" si="76"/>
        <v/>
      </c>
      <c r="H654" s="359" t="str">
        <f t="shared" si="74"/>
        <v>x</v>
      </c>
    </row>
    <row r="655" spans="1:8" x14ac:dyDescent="0.25">
      <c r="A655" s="359">
        <f t="shared" si="70"/>
        <v>1</v>
      </c>
      <c r="B655" s="359" t="str">
        <f t="shared" si="71"/>
        <v>x</v>
      </c>
      <c r="C655" s="359">
        <f t="shared" si="72"/>
        <v>5</v>
      </c>
      <c r="D655" s="360"/>
      <c r="E655" s="359">
        <f t="shared" si="73"/>
        <v>0</v>
      </c>
      <c r="F655" s="359" t="str">
        <f t="shared" si="75"/>
        <v/>
      </c>
      <c r="G655" s="359" t="str">
        <f t="shared" si="76"/>
        <v/>
      </c>
      <c r="H655" s="359" t="str">
        <f t="shared" si="74"/>
        <v>x</v>
      </c>
    </row>
    <row r="656" spans="1:8" x14ac:dyDescent="0.25">
      <c r="A656" s="359">
        <f t="shared" si="70"/>
        <v>2</v>
      </c>
      <c r="B656" s="359" t="str">
        <f t="shared" si="71"/>
        <v>x</v>
      </c>
      <c r="C656" s="359">
        <f t="shared" si="72"/>
        <v>1</v>
      </c>
      <c r="D656" s="360"/>
      <c r="E656" s="359">
        <f t="shared" si="73"/>
        <v>0</v>
      </c>
      <c r="F656" s="359" t="str">
        <f t="shared" si="75"/>
        <v>O</v>
      </c>
      <c r="G656" s="359" t="str">
        <f t="shared" si="76"/>
        <v>-</v>
      </c>
      <c r="H656" s="359" t="str">
        <f t="shared" si="74"/>
        <v>x</v>
      </c>
    </row>
    <row r="657" spans="1:8" x14ac:dyDescent="0.25">
      <c r="A657" s="359">
        <f t="shared" si="70"/>
        <v>3</v>
      </c>
      <c r="B657" s="359" t="str">
        <f t="shared" si="71"/>
        <v>x</v>
      </c>
      <c r="C657" s="359">
        <f t="shared" si="72"/>
        <v>2</v>
      </c>
      <c r="D657" s="360"/>
      <c r="E657" s="359">
        <f t="shared" si="73"/>
        <v>0</v>
      </c>
      <c r="F657" s="359" t="str">
        <f t="shared" si="75"/>
        <v/>
      </c>
      <c r="G657" s="359" t="str">
        <f t="shared" si="76"/>
        <v/>
      </c>
      <c r="H657" s="359" t="str">
        <f t="shared" si="74"/>
        <v>x</v>
      </c>
    </row>
    <row r="658" spans="1:8" x14ac:dyDescent="0.25">
      <c r="A658" s="359">
        <f t="shared" si="70"/>
        <v>4</v>
      </c>
      <c r="B658" s="359" t="str">
        <f t="shared" si="71"/>
        <v>o</v>
      </c>
      <c r="C658" s="359">
        <f t="shared" si="72"/>
        <v>3</v>
      </c>
      <c r="D658" s="360"/>
      <c r="E658" s="359">
        <f t="shared" si="73"/>
        <v>0</v>
      </c>
      <c r="F658" s="359" t="str">
        <f t="shared" si="75"/>
        <v/>
      </c>
      <c r="G658" s="359" t="str">
        <f t="shared" si="76"/>
        <v/>
      </c>
      <c r="H658" s="359" t="str">
        <f t="shared" si="74"/>
        <v>x</v>
      </c>
    </row>
    <row r="659" spans="1:8" x14ac:dyDescent="0.25">
      <c r="A659" s="359">
        <f t="shared" si="70"/>
        <v>1</v>
      </c>
      <c r="B659" s="359" t="str">
        <f t="shared" si="71"/>
        <v>x</v>
      </c>
      <c r="C659" s="359">
        <f t="shared" si="72"/>
        <v>4</v>
      </c>
      <c r="D659" s="360"/>
      <c r="E659" s="359">
        <f t="shared" si="73"/>
        <v>0</v>
      </c>
      <c r="F659" s="359" t="str">
        <f t="shared" si="75"/>
        <v/>
      </c>
      <c r="G659" s="359" t="str">
        <f t="shared" si="76"/>
        <v/>
      </c>
      <c r="H659" s="359" t="str">
        <f t="shared" si="74"/>
        <v>x</v>
      </c>
    </row>
    <row r="660" spans="1:8" x14ac:dyDescent="0.25">
      <c r="A660" s="359">
        <f t="shared" si="70"/>
        <v>2</v>
      </c>
      <c r="B660" s="359" t="str">
        <f t="shared" si="71"/>
        <v>x</v>
      </c>
      <c r="C660" s="359">
        <f t="shared" si="72"/>
        <v>5</v>
      </c>
      <c r="D660" s="360"/>
      <c r="E660" s="359">
        <f t="shared" si="73"/>
        <v>0</v>
      </c>
      <c r="F660" s="359" t="str">
        <f t="shared" si="75"/>
        <v/>
      </c>
      <c r="G660" s="359" t="str">
        <f t="shared" si="76"/>
        <v/>
      </c>
      <c r="H660" s="359" t="str">
        <f t="shared" si="74"/>
        <v>x</v>
      </c>
    </row>
    <row r="661" spans="1:8" x14ac:dyDescent="0.25">
      <c r="A661" s="359">
        <f t="shared" si="70"/>
        <v>3</v>
      </c>
      <c r="B661" s="359" t="str">
        <f t="shared" si="71"/>
        <v>x</v>
      </c>
      <c r="C661" s="359">
        <f t="shared" si="72"/>
        <v>1</v>
      </c>
      <c r="D661" s="360"/>
      <c r="E661" s="359">
        <f t="shared" si="73"/>
        <v>0</v>
      </c>
      <c r="F661" s="359" t="str">
        <f t="shared" si="75"/>
        <v>O</v>
      </c>
      <c r="G661" s="359" t="str">
        <f t="shared" si="76"/>
        <v>X</v>
      </c>
      <c r="H661" s="359" t="str">
        <f t="shared" si="74"/>
        <v>x</v>
      </c>
    </row>
    <row r="662" spans="1:8" x14ac:dyDescent="0.25">
      <c r="A662" s="359">
        <f t="shared" si="70"/>
        <v>4</v>
      </c>
      <c r="B662" s="359" t="str">
        <f t="shared" si="71"/>
        <v>o</v>
      </c>
      <c r="C662" s="359">
        <f t="shared" si="72"/>
        <v>2</v>
      </c>
      <c r="D662" s="360"/>
      <c r="E662" s="359">
        <f t="shared" si="73"/>
        <v>0</v>
      </c>
      <c r="F662" s="359" t="str">
        <f t="shared" si="75"/>
        <v/>
      </c>
      <c r="G662" s="359" t="str">
        <f t="shared" si="76"/>
        <v/>
      </c>
      <c r="H662" s="359" t="str">
        <f t="shared" si="74"/>
        <v>x</v>
      </c>
    </row>
    <row r="663" spans="1:8" x14ac:dyDescent="0.25">
      <c r="A663" s="359">
        <f t="shared" si="70"/>
        <v>1</v>
      </c>
      <c r="B663" s="359" t="str">
        <f t="shared" si="71"/>
        <v>x</v>
      </c>
      <c r="C663" s="359">
        <f t="shared" si="72"/>
        <v>3</v>
      </c>
      <c r="D663" s="360"/>
      <c r="E663" s="359">
        <f t="shared" si="73"/>
        <v>0</v>
      </c>
      <c r="F663" s="359" t="str">
        <f t="shared" si="75"/>
        <v/>
      </c>
      <c r="G663" s="359" t="str">
        <f t="shared" si="76"/>
        <v/>
      </c>
      <c r="H663" s="359" t="str">
        <f t="shared" si="74"/>
        <v>x</v>
      </c>
    </row>
    <row r="664" spans="1:8" x14ac:dyDescent="0.25">
      <c r="A664" s="359">
        <f t="shared" si="70"/>
        <v>2</v>
      </c>
      <c r="B664" s="359" t="str">
        <f t="shared" si="71"/>
        <v>x</v>
      </c>
      <c r="C664" s="359">
        <f t="shared" si="72"/>
        <v>4</v>
      </c>
      <c r="D664" s="360"/>
      <c r="E664" s="359">
        <f t="shared" si="73"/>
        <v>0</v>
      </c>
      <c r="F664" s="359" t="str">
        <f t="shared" si="75"/>
        <v/>
      </c>
      <c r="G664" s="359" t="str">
        <f t="shared" si="76"/>
        <v/>
      </c>
      <c r="H664" s="359" t="str">
        <f t="shared" si="74"/>
        <v>x</v>
      </c>
    </row>
    <row r="665" spans="1:8" x14ac:dyDescent="0.25">
      <c r="A665" s="359">
        <f t="shared" si="70"/>
        <v>3</v>
      </c>
      <c r="B665" s="359" t="str">
        <f t="shared" si="71"/>
        <v>x</v>
      </c>
      <c r="C665" s="359">
        <f t="shared" si="72"/>
        <v>5</v>
      </c>
      <c r="D665" s="360"/>
      <c r="E665" s="359">
        <f t="shared" si="73"/>
        <v>0</v>
      </c>
      <c r="F665" s="359" t="str">
        <f t="shared" si="75"/>
        <v/>
      </c>
      <c r="G665" s="359" t="str">
        <f t="shared" si="76"/>
        <v/>
      </c>
      <c r="H665" s="359" t="str">
        <f t="shared" si="74"/>
        <v>x</v>
      </c>
    </row>
    <row r="666" spans="1:8" x14ac:dyDescent="0.25">
      <c r="A666" s="359">
        <f t="shared" si="70"/>
        <v>4</v>
      </c>
      <c r="B666" s="359" t="str">
        <f t="shared" si="71"/>
        <v>o</v>
      </c>
      <c r="C666" s="359">
        <f t="shared" si="72"/>
        <v>1</v>
      </c>
      <c r="D666" s="360"/>
      <c r="E666" s="359">
        <f t="shared" si="73"/>
        <v>0</v>
      </c>
      <c r="F666" s="359" t="str">
        <f t="shared" si="75"/>
        <v>O</v>
      </c>
      <c r="G666" s="359" t="str">
        <f t="shared" si="76"/>
        <v>-</v>
      </c>
      <c r="H666" s="359" t="str">
        <f t="shared" si="74"/>
        <v>x</v>
      </c>
    </row>
    <row r="667" spans="1:8" x14ac:dyDescent="0.25">
      <c r="A667" s="359">
        <f t="shared" si="70"/>
        <v>1</v>
      </c>
      <c r="B667" s="359" t="str">
        <f t="shared" si="71"/>
        <v>x</v>
      </c>
      <c r="C667" s="359">
        <f t="shared" si="72"/>
        <v>2</v>
      </c>
      <c r="D667" s="360"/>
      <c r="E667" s="359">
        <f t="shared" si="73"/>
        <v>0</v>
      </c>
      <c r="F667" s="359" t="str">
        <f t="shared" si="75"/>
        <v/>
      </c>
      <c r="G667" s="359" t="str">
        <f t="shared" si="76"/>
        <v/>
      </c>
      <c r="H667" s="359" t="str">
        <f t="shared" si="74"/>
        <v>x</v>
      </c>
    </row>
    <row r="668" spans="1:8" x14ac:dyDescent="0.25">
      <c r="A668" s="359">
        <f t="shared" si="70"/>
        <v>2</v>
      </c>
      <c r="B668" s="359" t="str">
        <f t="shared" si="71"/>
        <v>x</v>
      </c>
      <c r="C668" s="359">
        <f t="shared" si="72"/>
        <v>3</v>
      </c>
      <c r="D668" s="360"/>
      <c r="E668" s="359">
        <f t="shared" si="73"/>
        <v>0</v>
      </c>
      <c r="F668" s="359" t="str">
        <f t="shared" si="75"/>
        <v/>
      </c>
      <c r="G668" s="359" t="str">
        <f t="shared" si="76"/>
        <v/>
      </c>
      <c r="H668" s="359" t="str">
        <f t="shared" si="74"/>
        <v>x</v>
      </c>
    </row>
    <row r="669" spans="1:8" x14ac:dyDescent="0.25">
      <c r="A669" s="359">
        <f t="shared" si="70"/>
        <v>3</v>
      </c>
      <c r="B669" s="359" t="str">
        <f t="shared" si="71"/>
        <v>x</v>
      </c>
      <c r="C669" s="359">
        <f t="shared" si="72"/>
        <v>4</v>
      </c>
      <c r="D669" s="360"/>
      <c r="E669" s="359">
        <f t="shared" si="73"/>
        <v>0</v>
      </c>
      <c r="F669" s="359" t="str">
        <f t="shared" si="75"/>
        <v/>
      </c>
      <c r="G669" s="359" t="str">
        <f t="shared" si="76"/>
        <v/>
      </c>
      <c r="H669" s="359" t="str">
        <f t="shared" si="74"/>
        <v>x</v>
      </c>
    </row>
    <row r="670" spans="1:8" x14ac:dyDescent="0.25">
      <c r="A670" s="359">
        <f t="shared" si="70"/>
        <v>4</v>
      </c>
      <c r="B670" s="359" t="str">
        <f t="shared" si="71"/>
        <v>o</v>
      </c>
      <c r="C670" s="359">
        <f t="shared" si="72"/>
        <v>5</v>
      </c>
      <c r="D670" s="360"/>
      <c r="E670" s="359">
        <f t="shared" si="73"/>
        <v>0</v>
      </c>
      <c r="F670" s="359" t="str">
        <f t="shared" si="75"/>
        <v/>
      </c>
      <c r="G670" s="359" t="str">
        <f t="shared" si="76"/>
        <v/>
      </c>
      <c r="H670" s="359" t="str">
        <f t="shared" si="74"/>
        <v>x</v>
      </c>
    </row>
    <row r="671" spans="1:8" x14ac:dyDescent="0.25">
      <c r="A671" s="359">
        <f t="shared" si="70"/>
        <v>1</v>
      </c>
      <c r="B671" s="359" t="str">
        <f t="shared" si="71"/>
        <v>x</v>
      </c>
      <c r="C671" s="359">
        <f t="shared" si="72"/>
        <v>1</v>
      </c>
      <c r="D671" s="360"/>
      <c r="E671" s="359">
        <f t="shared" si="73"/>
        <v>0</v>
      </c>
      <c r="F671" s="359" t="str">
        <f t="shared" si="75"/>
        <v>O</v>
      </c>
      <c r="G671" s="359" t="str">
        <f t="shared" si="76"/>
        <v>-</v>
      </c>
      <c r="H671" s="359" t="str">
        <f t="shared" si="74"/>
        <v>x</v>
      </c>
    </row>
    <row r="672" spans="1:8" x14ac:dyDescent="0.25">
      <c r="A672" s="359">
        <f t="shared" si="70"/>
        <v>2</v>
      </c>
      <c r="B672" s="359" t="str">
        <f t="shared" si="71"/>
        <v>x</v>
      </c>
      <c r="C672" s="359">
        <f t="shared" si="72"/>
        <v>2</v>
      </c>
      <c r="D672" s="360"/>
      <c r="E672" s="359">
        <f t="shared" si="73"/>
        <v>0</v>
      </c>
      <c r="F672" s="359" t="str">
        <f t="shared" si="75"/>
        <v/>
      </c>
      <c r="G672" s="359" t="str">
        <f t="shared" si="76"/>
        <v/>
      </c>
      <c r="H672" s="359" t="str">
        <f t="shared" si="74"/>
        <v>x</v>
      </c>
    </row>
    <row r="673" spans="1:8" x14ac:dyDescent="0.25">
      <c r="A673" s="359">
        <f t="shared" si="70"/>
        <v>3</v>
      </c>
      <c r="B673" s="359" t="str">
        <f t="shared" si="71"/>
        <v>x</v>
      </c>
      <c r="C673" s="359">
        <f t="shared" si="72"/>
        <v>3</v>
      </c>
      <c r="D673" s="360"/>
      <c r="E673" s="359">
        <f t="shared" si="73"/>
        <v>0</v>
      </c>
      <c r="F673" s="359" t="str">
        <f t="shared" si="75"/>
        <v/>
      </c>
      <c r="G673" s="359" t="str">
        <f t="shared" si="76"/>
        <v/>
      </c>
      <c r="H673" s="359" t="str">
        <f t="shared" si="74"/>
        <v>x</v>
      </c>
    </row>
    <row r="674" spans="1:8" x14ac:dyDescent="0.25">
      <c r="A674" s="359">
        <f t="shared" si="70"/>
        <v>4</v>
      </c>
      <c r="B674" s="359" t="str">
        <f t="shared" si="71"/>
        <v>o</v>
      </c>
      <c r="C674" s="359">
        <f t="shared" si="72"/>
        <v>4</v>
      </c>
      <c r="D674" s="360"/>
      <c r="E674" s="359">
        <f t="shared" si="73"/>
        <v>0</v>
      </c>
      <c r="F674" s="359" t="str">
        <f t="shared" si="75"/>
        <v/>
      </c>
      <c r="G674" s="359" t="str">
        <f t="shared" si="76"/>
        <v/>
      </c>
      <c r="H674" s="359" t="str">
        <f t="shared" si="74"/>
        <v>x</v>
      </c>
    </row>
    <row r="675" spans="1:8" x14ac:dyDescent="0.25">
      <c r="A675" s="359">
        <f t="shared" si="70"/>
        <v>1</v>
      </c>
      <c r="B675" s="359" t="str">
        <f t="shared" si="71"/>
        <v>x</v>
      </c>
      <c r="C675" s="359">
        <f t="shared" si="72"/>
        <v>5</v>
      </c>
      <c r="D675" s="360"/>
      <c r="E675" s="359">
        <f t="shared" si="73"/>
        <v>0</v>
      </c>
      <c r="F675" s="359" t="str">
        <f t="shared" si="75"/>
        <v/>
      </c>
      <c r="G675" s="359" t="str">
        <f t="shared" si="76"/>
        <v/>
      </c>
      <c r="H675" s="359" t="str">
        <f t="shared" si="74"/>
        <v>x</v>
      </c>
    </row>
    <row r="676" spans="1:8" x14ac:dyDescent="0.25">
      <c r="A676" s="359">
        <f t="shared" si="70"/>
        <v>2</v>
      </c>
      <c r="B676" s="359" t="str">
        <f t="shared" si="71"/>
        <v>x</v>
      </c>
      <c r="C676" s="359">
        <f t="shared" si="72"/>
        <v>1</v>
      </c>
      <c r="D676" s="360"/>
      <c r="E676" s="359">
        <f t="shared" si="73"/>
        <v>0</v>
      </c>
      <c r="F676" s="359" t="str">
        <f t="shared" si="75"/>
        <v>O</v>
      </c>
      <c r="G676" s="359" t="str">
        <f t="shared" si="76"/>
        <v>-</v>
      </c>
      <c r="H676" s="359" t="str">
        <f t="shared" si="74"/>
        <v>x</v>
      </c>
    </row>
    <row r="677" spans="1:8" x14ac:dyDescent="0.25">
      <c r="A677" s="359">
        <f t="shared" si="70"/>
        <v>3</v>
      </c>
      <c r="B677" s="359" t="str">
        <f t="shared" si="71"/>
        <v>x</v>
      </c>
      <c r="C677" s="359">
        <f t="shared" si="72"/>
        <v>2</v>
      </c>
      <c r="D677" s="360"/>
      <c r="E677" s="359">
        <f t="shared" si="73"/>
        <v>0</v>
      </c>
      <c r="F677" s="359" t="str">
        <f t="shared" si="75"/>
        <v/>
      </c>
      <c r="G677" s="359" t="str">
        <f t="shared" si="76"/>
        <v/>
      </c>
      <c r="H677" s="359" t="str">
        <f t="shared" si="74"/>
        <v>x</v>
      </c>
    </row>
    <row r="678" spans="1:8" x14ac:dyDescent="0.25">
      <c r="A678" s="359">
        <f t="shared" si="70"/>
        <v>4</v>
      </c>
      <c r="B678" s="359" t="str">
        <f t="shared" si="71"/>
        <v>o</v>
      </c>
      <c r="C678" s="359">
        <f t="shared" si="72"/>
        <v>3</v>
      </c>
      <c r="D678" s="360"/>
      <c r="E678" s="359">
        <f t="shared" si="73"/>
        <v>0</v>
      </c>
      <c r="F678" s="359" t="str">
        <f t="shared" si="75"/>
        <v/>
      </c>
      <c r="G678" s="359" t="str">
        <f t="shared" si="76"/>
        <v/>
      </c>
      <c r="H678" s="359" t="str">
        <f t="shared" si="74"/>
        <v>x</v>
      </c>
    </row>
    <row r="679" spans="1:8" x14ac:dyDescent="0.25">
      <c r="A679" s="359">
        <f t="shared" si="70"/>
        <v>1</v>
      </c>
      <c r="B679" s="359" t="str">
        <f t="shared" si="71"/>
        <v>x</v>
      </c>
      <c r="C679" s="359">
        <f t="shared" si="72"/>
        <v>4</v>
      </c>
      <c r="D679" s="360"/>
      <c r="E679" s="359">
        <f t="shared" si="73"/>
        <v>0</v>
      </c>
      <c r="F679" s="359" t="str">
        <f t="shared" si="75"/>
        <v/>
      </c>
      <c r="G679" s="359" t="str">
        <f t="shared" si="76"/>
        <v/>
      </c>
      <c r="H679" s="359" t="str">
        <f t="shared" si="74"/>
        <v>x</v>
      </c>
    </row>
    <row r="680" spans="1:8" x14ac:dyDescent="0.25">
      <c r="A680" s="359">
        <f t="shared" si="70"/>
        <v>2</v>
      </c>
      <c r="B680" s="359" t="str">
        <f t="shared" si="71"/>
        <v>x</v>
      </c>
      <c r="C680" s="359">
        <f t="shared" si="72"/>
        <v>5</v>
      </c>
      <c r="D680" s="360"/>
      <c r="E680" s="359">
        <f t="shared" si="73"/>
        <v>0</v>
      </c>
      <c r="F680" s="359" t="str">
        <f t="shared" si="75"/>
        <v/>
      </c>
      <c r="G680" s="359" t="str">
        <f t="shared" si="76"/>
        <v/>
      </c>
      <c r="H680" s="359" t="str">
        <f t="shared" si="74"/>
        <v>x</v>
      </c>
    </row>
    <row r="681" spans="1:8" x14ac:dyDescent="0.25">
      <c r="A681" s="359">
        <f t="shared" si="70"/>
        <v>3</v>
      </c>
      <c r="B681" s="359" t="str">
        <f t="shared" si="71"/>
        <v>x</v>
      </c>
      <c r="C681" s="359">
        <f t="shared" si="72"/>
        <v>1</v>
      </c>
      <c r="D681" s="360"/>
      <c r="E681" s="359">
        <f t="shared" si="73"/>
        <v>0</v>
      </c>
      <c r="F681" s="359" t="str">
        <f t="shared" si="75"/>
        <v>O</v>
      </c>
      <c r="G681" s="359" t="str">
        <f t="shared" si="76"/>
        <v>X</v>
      </c>
      <c r="H681" s="359" t="str">
        <f t="shared" si="74"/>
        <v>x</v>
      </c>
    </row>
    <row r="682" spans="1:8" x14ac:dyDescent="0.25">
      <c r="A682" s="359">
        <f t="shared" si="70"/>
        <v>4</v>
      </c>
      <c r="B682" s="359" t="str">
        <f t="shared" si="71"/>
        <v>o</v>
      </c>
      <c r="C682" s="359">
        <f t="shared" si="72"/>
        <v>2</v>
      </c>
      <c r="D682" s="360"/>
      <c r="E682" s="359">
        <f t="shared" si="73"/>
        <v>0</v>
      </c>
      <c r="F682" s="359" t="str">
        <f t="shared" si="75"/>
        <v/>
      </c>
      <c r="G682" s="359" t="str">
        <f t="shared" si="76"/>
        <v/>
      </c>
      <c r="H682" s="359" t="str">
        <f t="shared" si="74"/>
        <v>x</v>
      </c>
    </row>
    <row r="683" spans="1:8" x14ac:dyDescent="0.25">
      <c r="A683" s="359">
        <f t="shared" si="70"/>
        <v>1</v>
      </c>
      <c r="B683" s="359" t="str">
        <f t="shared" si="71"/>
        <v>x</v>
      </c>
      <c r="C683" s="359">
        <f t="shared" si="72"/>
        <v>3</v>
      </c>
      <c r="D683" s="360"/>
      <c r="E683" s="359">
        <f t="shared" si="73"/>
        <v>0</v>
      </c>
      <c r="F683" s="359" t="str">
        <f t="shared" si="75"/>
        <v/>
      </c>
      <c r="G683" s="359" t="str">
        <f t="shared" si="76"/>
        <v/>
      </c>
      <c r="H683" s="359" t="str">
        <f t="shared" si="74"/>
        <v>x</v>
      </c>
    </row>
    <row r="684" spans="1:8" x14ac:dyDescent="0.25">
      <c r="A684" s="359">
        <f t="shared" si="70"/>
        <v>2</v>
      </c>
      <c r="B684" s="359" t="str">
        <f t="shared" si="71"/>
        <v>x</v>
      </c>
      <c r="C684" s="359">
        <f t="shared" si="72"/>
        <v>4</v>
      </c>
      <c r="D684" s="360"/>
      <c r="E684" s="359">
        <f t="shared" si="73"/>
        <v>0</v>
      </c>
      <c r="F684" s="359" t="str">
        <f t="shared" si="75"/>
        <v/>
      </c>
      <c r="G684" s="359" t="str">
        <f t="shared" si="76"/>
        <v/>
      </c>
      <c r="H684" s="359" t="str">
        <f t="shared" si="74"/>
        <v>x</v>
      </c>
    </row>
    <row r="685" spans="1:8" x14ac:dyDescent="0.25">
      <c r="A685" s="359">
        <f t="shared" si="70"/>
        <v>3</v>
      </c>
      <c r="B685" s="359" t="str">
        <f t="shared" si="71"/>
        <v>x</v>
      </c>
      <c r="C685" s="359">
        <f t="shared" si="72"/>
        <v>5</v>
      </c>
      <c r="D685" s="360"/>
      <c r="E685" s="359">
        <f t="shared" si="73"/>
        <v>0</v>
      </c>
      <c r="F685" s="359" t="str">
        <f t="shared" si="75"/>
        <v/>
      </c>
      <c r="G685" s="359" t="str">
        <f t="shared" si="76"/>
        <v/>
      </c>
      <c r="H685" s="359" t="str">
        <f t="shared" si="74"/>
        <v>x</v>
      </c>
    </row>
    <row r="686" spans="1:8" x14ac:dyDescent="0.25">
      <c r="A686" s="359">
        <f t="shared" si="70"/>
        <v>4</v>
      </c>
      <c r="B686" s="359" t="str">
        <f t="shared" si="71"/>
        <v>o</v>
      </c>
      <c r="C686" s="359">
        <f t="shared" si="72"/>
        <v>1</v>
      </c>
      <c r="D686" s="360"/>
      <c r="E686" s="359">
        <f t="shared" si="73"/>
        <v>0</v>
      </c>
      <c r="F686" s="359" t="str">
        <f t="shared" si="75"/>
        <v>O</v>
      </c>
      <c r="G686" s="359" t="str">
        <f t="shared" si="76"/>
        <v>-</v>
      </c>
      <c r="H686" s="359" t="str">
        <f t="shared" si="74"/>
        <v>x</v>
      </c>
    </row>
    <row r="687" spans="1:8" x14ac:dyDescent="0.25">
      <c r="A687" s="359">
        <f t="shared" si="70"/>
        <v>1</v>
      </c>
      <c r="B687" s="359" t="str">
        <f t="shared" si="71"/>
        <v>x</v>
      </c>
      <c r="C687" s="359">
        <f t="shared" si="72"/>
        <v>2</v>
      </c>
      <c r="D687" s="360"/>
      <c r="E687" s="359">
        <f t="shared" si="73"/>
        <v>0</v>
      </c>
      <c r="F687" s="359" t="str">
        <f t="shared" si="75"/>
        <v/>
      </c>
      <c r="G687" s="359" t="str">
        <f t="shared" si="76"/>
        <v/>
      </c>
      <c r="H687" s="359" t="str">
        <f t="shared" si="74"/>
        <v>x</v>
      </c>
    </row>
    <row r="688" spans="1:8" x14ac:dyDescent="0.25">
      <c r="A688" s="359">
        <f t="shared" si="70"/>
        <v>2</v>
      </c>
      <c r="B688" s="359" t="str">
        <f t="shared" si="71"/>
        <v>x</v>
      </c>
      <c r="C688" s="359">
        <f t="shared" si="72"/>
        <v>3</v>
      </c>
      <c r="D688" s="360"/>
      <c r="E688" s="359">
        <f t="shared" si="73"/>
        <v>0</v>
      </c>
      <c r="F688" s="359" t="str">
        <f t="shared" si="75"/>
        <v/>
      </c>
      <c r="G688" s="359" t="str">
        <f t="shared" si="76"/>
        <v/>
      </c>
      <c r="H688" s="359" t="str">
        <f t="shared" si="74"/>
        <v>x</v>
      </c>
    </row>
    <row r="689" spans="1:8" x14ac:dyDescent="0.25">
      <c r="A689" s="359">
        <f t="shared" si="70"/>
        <v>3</v>
      </c>
      <c r="B689" s="359" t="str">
        <f t="shared" si="71"/>
        <v>x</v>
      </c>
      <c r="C689" s="359">
        <f t="shared" si="72"/>
        <v>4</v>
      </c>
      <c r="D689" s="360"/>
      <c r="E689" s="359">
        <f t="shared" si="73"/>
        <v>0</v>
      </c>
      <c r="F689" s="359" t="str">
        <f t="shared" si="75"/>
        <v/>
      </c>
      <c r="G689" s="359" t="str">
        <f t="shared" si="76"/>
        <v/>
      </c>
      <c r="H689" s="359" t="str">
        <f t="shared" si="74"/>
        <v>x</v>
      </c>
    </row>
    <row r="690" spans="1:8" x14ac:dyDescent="0.25">
      <c r="A690" s="359">
        <f t="shared" si="70"/>
        <v>4</v>
      </c>
      <c r="B690" s="359" t="str">
        <f t="shared" si="71"/>
        <v>o</v>
      </c>
      <c r="C690" s="359">
        <f t="shared" si="72"/>
        <v>5</v>
      </c>
      <c r="D690" s="360"/>
      <c r="E690" s="359">
        <f t="shared" si="73"/>
        <v>0</v>
      </c>
      <c r="F690" s="359" t="str">
        <f t="shared" si="75"/>
        <v/>
      </c>
      <c r="G690" s="359" t="str">
        <f t="shared" si="76"/>
        <v/>
      </c>
      <c r="H690" s="359" t="str">
        <f t="shared" si="74"/>
        <v>x</v>
      </c>
    </row>
    <row r="691" spans="1:8" x14ac:dyDescent="0.25">
      <c r="A691" s="359">
        <f t="shared" si="70"/>
        <v>1</v>
      </c>
      <c r="B691" s="359" t="str">
        <f t="shared" si="71"/>
        <v>x</v>
      </c>
      <c r="C691" s="359">
        <f t="shared" si="72"/>
        <v>1</v>
      </c>
      <c r="D691" s="360"/>
      <c r="E691" s="359">
        <f t="shared" si="73"/>
        <v>0</v>
      </c>
      <c r="F691" s="359" t="str">
        <f t="shared" si="75"/>
        <v>O</v>
      </c>
      <c r="G691" s="359" t="str">
        <f t="shared" si="76"/>
        <v>-</v>
      </c>
      <c r="H691" s="359" t="str">
        <f t="shared" si="74"/>
        <v>x</v>
      </c>
    </row>
    <row r="692" spans="1:8" x14ac:dyDescent="0.25">
      <c r="A692" s="359">
        <f t="shared" si="70"/>
        <v>2</v>
      </c>
      <c r="B692" s="359" t="str">
        <f t="shared" si="71"/>
        <v>x</v>
      </c>
      <c r="C692" s="359">
        <f t="shared" si="72"/>
        <v>2</v>
      </c>
      <c r="D692" s="360"/>
      <c r="E692" s="359">
        <f t="shared" si="73"/>
        <v>0</v>
      </c>
      <c r="F692" s="359" t="str">
        <f t="shared" si="75"/>
        <v/>
      </c>
      <c r="G692" s="359" t="str">
        <f t="shared" si="76"/>
        <v/>
      </c>
      <c r="H692" s="359" t="str">
        <f t="shared" si="74"/>
        <v>x</v>
      </c>
    </row>
    <row r="693" spans="1:8" x14ac:dyDescent="0.25">
      <c r="A693" s="359">
        <f t="shared" si="70"/>
        <v>3</v>
      </c>
      <c r="B693" s="359" t="str">
        <f t="shared" si="71"/>
        <v>x</v>
      </c>
      <c r="C693" s="359">
        <f t="shared" si="72"/>
        <v>3</v>
      </c>
      <c r="D693" s="360"/>
      <c r="E693" s="359">
        <f t="shared" si="73"/>
        <v>0</v>
      </c>
      <c r="F693" s="359" t="str">
        <f t="shared" si="75"/>
        <v/>
      </c>
      <c r="G693" s="359" t="str">
        <f t="shared" si="76"/>
        <v/>
      </c>
      <c r="H693" s="359" t="str">
        <f t="shared" si="74"/>
        <v>x</v>
      </c>
    </row>
    <row r="694" spans="1:8" x14ac:dyDescent="0.25">
      <c r="A694" s="359">
        <f t="shared" si="70"/>
        <v>4</v>
      </c>
      <c r="B694" s="359" t="str">
        <f t="shared" si="71"/>
        <v>o</v>
      </c>
      <c r="C694" s="359">
        <f t="shared" si="72"/>
        <v>4</v>
      </c>
      <c r="D694" s="360"/>
      <c r="E694" s="359">
        <f t="shared" si="73"/>
        <v>0</v>
      </c>
      <c r="F694" s="359" t="str">
        <f t="shared" si="75"/>
        <v/>
      </c>
      <c r="G694" s="359" t="str">
        <f t="shared" si="76"/>
        <v/>
      </c>
      <c r="H694" s="359" t="str">
        <f t="shared" si="74"/>
        <v>x</v>
      </c>
    </row>
    <row r="695" spans="1:8" x14ac:dyDescent="0.25">
      <c r="A695" s="359">
        <f t="shared" si="70"/>
        <v>1</v>
      </c>
      <c r="B695" s="359" t="str">
        <f t="shared" si="71"/>
        <v>x</v>
      </c>
      <c r="C695" s="359">
        <f t="shared" si="72"/>
        <v>5</v>
      </c>
      <c r="D695" s="360"/>
      <c r="E695" s="359">
        <f t="shared" si="73"/>
        <v>0</v>
      </c>
      <c r="F695" s="359" t="str">
        <f t="shared" si="75"/>
        <v/>
      </c>
      <c r="G695" s="359" t="str">
        <f t="shared" si="76"/>
        <v/>
      </c>
      <c r="H695" s="359" t="str">
        <f t="shared" si="74"/>
        <v>x</v>
      </c>
    </row>
    <row r="696" spans="1:8" x14ac:dyDescent="0.25">
      <c r="A696" s="359">
        <f t="shared" si="70"/>
        <v>2</v>
      </c>
      <c r="B696" s="359" t="str">
        <f t="shared" si="71"/>
        <v>x</v>
      </c>
      <c r="C696" s="359">
        <f t="shared" si="72"/>
        <v>1</v>
      </c>
      <c r="D696" s="360"/>
      <c r="E696" s="359">
        <f t="shared" si="73"/>
        <v>0</v>
      </c>
      <c r="F696" s="359" t="str">
        <f t="shared" si="75"/>
        <v>O</v>
      </c>
      <c r="G696" s="359" t="str">
        <f t="shared" si="76"/>
        <v>-</v>
      </c>
      <c r="H696" s="359" t="str">
        <f t="shared" si="74"/>
        <v>x</v>
      </c>
    </row>
    <row r="697" spans="1:8" x14ac:dyDescent="0.25">
      <c r="A697" s="359">
        <f t="shared" si="70"/>
        <v>3</v>
      </c>
      <c r="B697" s="359" t="str">
        <f t="shared" si="71"/>
        <v>x</v>
      </c>
      <c r="C697" s="359">
        <f t="shared" si="72"/>
        <v>2</v>
      </c>
      <c r="D697" s="360"/>
      <c r="E697" s="359">
        <f t="shared" si="73"/>
        <v>0</v>
      </c>
      <c r="F697" s="359" t="str">
        <f t="shared" si="75"/>
        <v/>
      </c>
      <c r="G697" s="359" t="str">
        <f t="shared" si="76"/>
        <v/>
      </c>
      <c r="H697" s="359" t="str">
        <f t="shared" si="74"/>
        <v>x</v>
      </c>
    </row>
    <row r="698" spans="1:8" x14ac:dyDescent="0.25">
      <c r="A698" s="359">
        <f t="shared" si="70"/>
        <v>4</v>
      </c>
      <c r="B698" s="359" t="str">
        <f t="shared" si="71"/>
        <v>o</v>
      </c>
      <c r="C698" s="359">
        <f t="shared" si="72"/>
        <v>3</v>
      </c>
      <c r="D698" s="360"/>
      <c r="E698" s="359">
        <f t="shared" si="73"/>
        <v>0</v>
      </c>
      <c r="F698" s="359" t="str">
        <f t="shared" si="75"/>
        <v/>
      </c>
      <c r="G698" s="359" t="str">
        <f t="shared" si="76"/>
        <v/>
      </c>
      <c r="H698" s="359" t="str">
        <f t="shared" si="74"/>
        <v>x</v>
      </c>
    </row>
    <row r="699" spans="1:8" x14ac:dyDescent="0.25">
      <c r="A699" s="359">
        <f t="shared" si="70"/>
        <v>1</v>
      </c>
      <c r="B699" s="359" t="str">
        <f t="shared" si="71"/>
        <v>x</v>
      </c>
      <c r="C699" s="359">
        <f t="shared" si="72"/>
        <v>4</v>
      </c>
      <c r="D699" s="360"/>
      <c r="E699" s="359">
        <f t="shared" si="73"/>
        <v>0</v>
      </c>
      <c r="F699" s="359" t="str">
        <f t="shared" si="75"/>
        <v/>
      </c>
      <c r="G699" s="359" t="str">
        <f t="shared" si="76"/>
        <v/>
      </c>
      <c r="H699" s="359" t="str">
        <f t="shared" si="74"/>
        <v>x</v>
      </c>
    </row>
    <row r="700" spans="1:8" x14ac:dyDescent="0.25">
      <c r="A700" s="359">
        <f t="shared" si="70"/>
        <v>2</v>
      </c>
      <c r="B700" s="359" t="str">
        <f t="shared" si="71"/>
        <v>x</v>
      </c>
      <c r="C700" s="359">
        <f t="shared" si="72"/>
        <v>5</v>
      </c>
      <c r="D700" s="360"/>
      <c r="E700" s="359">
        <f t="shared" si="73"/>
        <v>0</v>
      </c>
      <c r="F700" s="359" t="str">
        <f t="shared" si="75"/>
        <v/>
      </c>
      <c r="G700" s="359" t="str">
        <f t="shared" si="76"/>
        <v/>
      </c>
      <c r="H700" s="359" t="str">
        <f t="shared" si="74"/>
        <v>x</v>
      </c>
    </row>
    <row r="701" spans="1:8" x14ac:dyDescent="0.25">
      <c r="A701" s="359">
        <f t="shared" si="70"/>
        <v>3</v>
      </c>
      <c r="B701" s="359" t="str">
        <f t="shared" si="71"/>
        <v>x</v>
      </c>
      <c r="C701" s="359">
        <f t="shared" si="72"/>
        <v>1</v>
      </c>
      <c r="D701" s="360"/>
      <c r="E701" s="359">
        <f t="shared" si="73"/>
        <v>0</v>
      </c>
      <c r="F701" s="359" t="str">
        <f t="shared" si="75"/>
        <v>O</v>
      </c>
      <c r="G701" s="359" t="str">
        <f t="shared" si="76"/>
        <v>X</v>
      </c>
      <c r="H701" s="359" t="str">
        <f t="shared" si="74"/>
        <v>x</v>
      </c>
    </row>
    <row r="702" spans="1:8" x14ac:dyDescent="0.25">
      <c r="A702" s="359">
        <f t="shared" si="70"/>
        <v>4</v>
      </c>
      <c r="B702" s="359" t="str">
        <f t="shared" si="71"/>
        <v>o</v>
      </c>
      <c r="C702" s="359">
        <f t="shared" si="72"/>
        <v>2</v>
      </c>
      <c r="D702" s="360"/>
      <c r="E702" s="359">
        <f t="shared" si="73"/>
        <v>0</v>
      </c>
      <c r="F702" s="359" t="str">
        <f t="shared" si="75"/>
        <v/>
      </c>
      <c r="G702" s="359" t="str">
        <f t="shared" si="76"/>
        <v/>
      </c>
      <c r="H702" s="359" t="str">
        <f t="shared" si="74"/>
        <v>x</v>
      </c>
    </row>
    <row r="703" spans="1:8" x14ac:dyDescent="0.25">
      <c r="A703" s="359">
        <f t="shared" si="70"/>
        <v>1</v>
      </c>
      <c r="B703" s="359" t="str">
        <f t="shared" si="71"/>
        <v>x</v>
      </c>
      <c r="C703" s="359">
        <f t="shared" si="72"/>
        <v>3</v>
      </c>
      <c r="D703" s="360"/>
      <c r="E703" s="359">
        <f t="shared" si="73"/>
        <v>0</v>
      </c>
      <c r="F703" s="359" t="str">
        <f t="shared" si="75"/>
        <v/>
      </c>
      <c r="G703" s="359" t="str">
        <f t="shared" si="76"/>
        <v/>
      </c>
      <c r="H703" s="359" t="str">
        <f t="shared" si="74"/>
        <v>x</v>
      </c>
    </row>
    <row r="704" spans="1:8" x14ac:dyDescent="0.25">
      <c r="A704" s="359">
        <f t="shared" si="70"/>
        <v>2</v>
      </c>
      <c r="B704" s="359" t="str">
        <f t="shared" si="71"/>
        <v>x</v>
      </c>
      <c r="C704" s="359">
        <f t="shared" si="72"/>
        <v>4</v>
      </c>
      <c r="D704" s="360"/>
      <c r="E704" s="359">
        <f t="shared" si="73"/>
        <v>0</v>
      </c>
      <c r="F704" s="359" t="str">
        <f t="shared" si="75"/>
        <v/>
      </c>
      <c r="G704" s="359" t="str">
        <f t="shared" si="76"/>
        <v/>
      </c>
      <c r="H704" s="359" t="str">
        <f t="shared" si="74"/>
        <v>x</v>
      </c>
    </row>
    <row r="705" spans="1:8" x14ac:dyDescent="0.25">
      <c r="A705" s="359">
        <f t="shared" si="70"/>
        <v>3</v>
      </c>
      <c r="B705" s="359" t="str">
        <f t="shared" si="71"/>
        <v>x</v>
      </c>
      <c r="C705" s="359">
        <f t="shared" si="72"/>
        <v>5</v>
      </c>
      <c r="D705" s="360"/>
      <c r="E705" s="359">
        <f t="shared" si="73"/>
        <v>0</v>
      </c>
      <c r="F705" s="359" t="str">
        <f t="shared" si="75"/>
        <v/>
      </c>
      <c r="G705" s="359" t="str">
        <f t="shared" si="76"/>
        <v/>
      </c>
      <c r="H705" s="359" t="str">
        <f t="shared" si="74"/>
        <v>x</v>
      </c>
    </row>
    <row r="706" spans="1:8" x14ac:dyDescent="0.25">
      <c r="A706" s="359">
        <f t="shared" si="70"/>
        <v>4</v>
      </c>
      <c r="B706" s="359" t="str">
        <f t="shared" si="71"/>
        <v>o</v>
      </c>
      <c r="C706" s="359">
        <f t="shared" si="72"/>
        <v>1</v>
      </c>
      <c r="D706" s="360"/>
      <c r="E706" s="359">
        <f t="shared" si="73"/>
        <v>0</v>
      </c>
      <c r="F706" s="359" t="str">
        <f t="shared" si="75"/>
        <v>O</v>
      </c>
      <c r="G706" s="359" t="str">
        <f t="shared" si="76"/>
        <v>-</v>
      </c>
      <c r="H706" s="359" t="str">
        <f t="shared" si="74"/>
        <v>x</v>
      </c>
    </row>
    <row r="707" spans="1:8" x14ac:dyDescent="0.25">
      <c r="A707" s="359">
        <f t="shared" si="70"/>
        <v>1</v>
      </c>
      <c r="B707" s="359" t="str">
        <f t="shared" si="71"/>
        <v>x</v>
      </c>
      <c r="C707" s="359">
        <f t="shared" si="72"/>
        <v>2</v>
      </c>
      <c r="D707" s="360"/>
      <c r="E707" s="359">
        <f t="shared" si="73"/>
        <v>0</v>
      </c>
      <c r="F707" s="359" t="str">
        <f t="shared" si="75"/>
        <v/>
      </c>
      <c r="G707" s="359" t="str">
        <f t="shared" si="76"/>
        <v/>
      </c>
      <c r="H707" s="359" t="str">
        <f t="shared" si="74"/>
        <v>x</v>
      </c>
    </row>
    <row r="708" spans="1:8" x14ac:dyDescent="0.25">
      <c r="A708" s="359">
        <f t="shared" si="70"/>
        <v>2</v>
      </c>
      <c r="B708" s="359" t="str">
        <f t="shared" si="71"/>
        <v>x</v>
      </c>
      <c r="C708" s="359">
        <f t="shared" si="72"/>
        <v>3</v>
      </c>
      <c r="D708" s="360"/>
      <c r="E708" s="359">
        <f t="shared" si="73"/>
        <v>0</v>
      </c>
      <c r="F708" s="359" t="str">
        <f t="shared" si="75"/>
        <v/>
      </c>
      <c r="G708" s="359" t="str">
        <f t="shared" si="76"/>
        <v/>
      </c>
      <c r="H708" s="359" t="str">
        <f t="shared" si="74"/>
        <v>x</v>
      </c>
    </row>
    <row r="709" spans="1:8" x14ac:dyDescent="0.25">
      <c r="A709" s="359">
        <f t="shared" si="70"/>
        <v>3</v>
      </c>
      <c r="B709" s="359" t="str">
        <f t="shared" si="71"/>
        <v>x</v>
      </c>
      <c r="C709" s="359">
        <f t="shared" si="72"/>
        <v>4</v>
      </c>
      <c r="D709" s="360"/>
      <c r="E709" s="359">
        <f t="shared" si="73"/>
        <v>0</v>
      </c>
      <c r="F709" s="359" t="str">
        <f t="shared" si="75"/>
        <v/>
      </c>
      <c r="G709" s="359" t="str">
        <f t="shared" si="76"/>
        <v/>
      </c>
      <c r="H709" s="359" t="str">
        <f t="shared" si="74"/>
        <v>x</v>
      </c>
    </row>
    <row r="710" spans="1:8" x14ac:dyDescent="0.25">
      <c r="A710" s="359">
        <f t="shared" si="70"/>
        <v>4</v>
      </c>
      <c r="B710" s="359" t="str">
        <f t="shared" si="71"/>
        <v>o</v>
      </c>
      <c r="C710" s="359">
        <f t="shared" si="72"/>
        <v>5</v>
      </c>
      <c r="D710" s="360"/>
      <c r="E710" s="359">
        <f t="shared" si="73"/>
        <v>0</v>
      </c>
      <c r="F710" s="359" t="str">
        <f t="shared" si="75"/>
        <v/>
      </c>
      <c r="G710" s="359" t="str">
        <f t="shared" si="76"/>
        <v/>
      </c>
      <c r="H710" s="359" t="str">
        <f t="shared" si="74"/>
        <v>x</v>
      </c>
    </row>
    <row r="711" spans="1:8" x14ac:dyDescent="0.25">
      <c r="A711" s="359">
        <f t="shared" si="70"/>
        <v>1</v>
      </c>
      <c r="B711" s="359" t="str">
        <f t="shared" si="71"/>
        <v>x</v>
      </c>
      <c r="C711" s="359">
        <f t="shared" si="72"/>
        <v>1</v>
      </c>
      <c r="D711" s="360"/>
      <c r="E711" s="359">
        <f t="shared" si="73"/>
        <v>0</v>
      </c>
      <c r="F711" s="359" t="str">
        <f t="shared" si="75"/>
        <v>O</v>
      </c>
      <c r="G711" s="359" t="str">
        <f t="shared" si="76"/>
        <v>-</v>
      </c>
      <c r="H711" s="359" t="str">
        <f t="shared" si="74"/>
        <v>x</v>
      </c>
    </row>
    <row r="712" spans="1:8" x14ac:dyDescent="0.25">
      <c r="A712" s="359">
        <f t="shared" si="70"/>
        <v>2</v>
      </c>
      <c r="B712" s="359" t="str">
        <f t="shared" si="71"/>
        <v>x</v>
      </c>
      <c r="C712" s="359">
        <f t="shared" si="72"/>
        <v>2</v>
      </c>
      <c r="D712" s="360"/>
      <c r="E712" s="359">
        <f t="shared" si="73"/>
        <v>0</v>
      </c>
      <c r="F712" s="359" t="str">
        <f t="shared" si="75"/>
        <v/>
      </c>
      <c r="G712" s="359" t="str">
        <f t="shared" si="76"/>
        <v/>
      </c>
      <c r="H712" s="359" t="str">
        <f t="shared" si="74"/>
        <v>x</v>
      </c>
    </row>
    <row r="713" spans="1:8" x14ac:dyDescent="0.25">
      <c r="A713" s="359">
        <f t="shared" si="70"/>
        <v>3</v>
      </c>
      <c r="B713" s="359" t="str">
        <f t="shared" si="71"/>
        <v>x</v>
      </c>
      <c r="C713" s="359">
        <f t="shared" si="72"/>
        <v>3</v>
      </c>
      <c r="D713" s="360"/>
      <c r="E713" s="359">
        <f t="shared" si="73"/>
        <v>0</v>
      </c>
      <c r="F713" s="359" t="str">
        <f t="shared" si="75"/>
        <v/>
      </c>
      <c r="G713" s="359" t="str">
        <f t="shared" si="76"/>
        <v/>
      </c>
      <c r="H713" s="359" t="str">
        <f t="shared" si="74"/>
        <v>x</v>
      </c>
    </row>
    <row r="714" spans="1:8" x14ac:dyDescent="0.25">
      <c r="A714" s="359">
        <f t="shared" si="70"/>
        <v>4</v>
      </c>
      <c r="B714" s="359" t="str">
        <f t="shared" si="71"/>
        <v>o</v>
      </c>
      <c r="C714" s="359">
        <f t="shared" si="72"/>
        <v>4</v>
      </c>
      <c r="D714" s="360"/>
      <c r="E714" s="359">
        <f t="shared" si="73"/>
        <v>0</v>
      </c>
      <c r="F714" s="359" t="str">
        <f t="shared" si="75"/>
        <v/>
      </c>
      <c r="G714" s="359" t="str">
        <f t="shared" si="76"/>
        <v/>
      </c>
      <c r="H714" s="359" t="str">
        <f t="shared" si="74"/>
        <v>x</v>
      </c>
    </row>
    <row r="715" spans="1:8" x14ac:dyDescent="0.25">
      <c r="A715" s="359">
        <f t="shared" ref="A715:A778" si="77">IF(A714=0,1,IF(A714&lt;($C$2+$C$1),A714+1,1))</f>
        <v>1</v>
      </c>
      <c r="B715" s="359" t="str">
        <f t="shared" ref="B715:B778" si="78">IF(A715&lt;=$C$1,$B$1,$B$2)</f>
        <v>x</v>
      </c>
      <c r="C715" s="359">
        <f t="shared" ref="C715:C778" si="79">IF(D715="o",1,IF(C714&lt;($G$1/$G$2),C714+1,1))</f>
        <v>5</v>
      </c>
      <c r="D715" s="360"/>
      <c r="E715" s="359">
        <f t="shared" si="73"/>
        <v>0</v>
      </c>
      <c r="F715" s="359" t="str">
        <f t="shared" si="75"/>
        <v/>
      </c>
      <c r="G715" s="359" t="str">
        <f t="shared" si="76"/>
        <v/>
      </c>
      <c r="H715" s="359" t="str">
        <f t="shared" si="74"/>
        <v>x</v>
      </c>
    </row>
    <row r="716" spans="1:8" x14ac:dyDescent="0.25">
      <c r="A716" s="359">
        <f t="shared" si="77"/>
        <v>2</v>
      </c>
      <c r="B716" s="359" t="str">
        <f t="shared" si="78"/>
        <v>x</v>
      </c>
      <c r="C716" s="359">
        <f t="shared" si="79"/>
        <v>1</v>
      </c>
      <c r="D716" s="360"/>
      <c r="E716" s="359">
        <f t="shared" ref="E716:E779" si="80">IF(D716="o","o",E715)</f>
        <v>0</v>
      </c>
      <c r="F716" s="359" t="str">
        <f t="shared" si="75"/>
        <v>O</v>
      </c>
      <c r="G716" s="359" t="str">
        <f t="shared" si="76"/>
        <v>-</v>
      </c>
      <c r="H716" s="359" t="str">
        <f t="shared" ref="H716:H779" si="81">IF(H715=$B$6,"x",IF(D716="o",1,IF(G716="",H715,IF(H715="x","x",H715+1))))</f>
        <v>x</v>
      </c>
    </row>
    <row r="717" spans="1:8" x14ac:dyDescent="0.25">
      <c r="A717" s="359">
        <f t="shared" si="77"/>
        <v>3</v>
      </c>
      <c r="B717" s="359" t="str">
        <f t="shared" si="78"/>
        <v>x</v>
      </c>
      <c r="C717" s="359">
        <f t="shared" si="79"/>
        <v>2</v>
      </c>
      <c r="D717" s="360"/>
      <c r="E717" s="359">
        <f t="shared" si="80"/>
        <v>0</v>
      </c>
      <c r="F717" s="359" t="str">
        <f t="shared" ref="F717:F780" si="82">IF(C717=1,"O","")</f>
        <v/>
      </c>
      <c r="G717" s="359" t="str">
        <f t="shared" ref="G717:G780" si="83">IF(F717="O",IF(AND(B715="x",B716="x",B717="x"),"X","-"),"")</f>
        <v/>
      </c>
      <c r="H717" s="359" t="str">
        <f t="shared" si="81"/>
        <v>x</v>
      </c>
    </row>
    <row r="718" spans="1:8" x14ac:dyDescent="0.25">
      <c r="A718" s="359">
        <f t="shared" si="77"/>
        <v>4</v>
      </c>
      <c r="B718" s="359" t="str">
        <f t="shared" si="78"/>
        <v>o</v>
      </c>
      <c r="C718" s="359">
        <f t="shared" si="79"/>
        <v>3</v>
      </c>
      <c r="D718" s="360"/>
      <c r="E718" s="359">
        <f t="shared" si="80"/>
        <v>0</v>
      </c>
      <c r="F718" s="359" t="str">
        <f t="shared" si="82"/>
        <v/>
      </c>
      <c r="G718" s="359" t="str">
        <f t="shared" si="83"/>
        <v/>
      </c>
      <c r="H718" s="359" t="str">
        <f t="shared" si="81"/>
        <v>x</v>
      </c>
    </row>
    <row r="719" spans="1:8" x14ac:dyDescent="0.25">
      <c r="A719" s="359">
        <f t="shared" si="77"/>
        <v>1</v>
      </c>
      <c r="B719" s="359" t="str">
        <f t="shared" si="78"/>
        <v>x</v>
      </c>
      <c r="C719" s="359">
        <f t="shared" si="79"/>
        <v>4</v>
      </c>
      <c r="D719" s="360"/>
      <c r="E719" s="359">
        <f t="shared" si="80"/>
        <v>0</v>
      </c>
      <c r="F719" s="359" t="str">
        <f t="shared" si="82"/>
        <v/>
      </c>
      <c r="G719" s="359" t="str">
        <f t="shared" si="83"/>
        <v/>
      </c>
      <c r="H719" s="359" t="str">
        <f t="shared" si="81"/>
        <v>x</v>
      </c>
    </row>
    <row r="720" spans="1:8" x14ac:dyDescent="0.25">
      <c r="A720" s="359">
        <f t="shared" si="77"/>
        <v>2</v>
      </c>
      <c r="B720" s="359" t="str">
        <f t="shared" si="78"/>
        <v>x</v>
      </c>
      <c r="C720" s="359">
        <f t="shared" si="79"/>
        <v>5</v>
      </c>
      <c r="D720" s="360"/>
      <c r="E720" s="359">
        <f t="shared" si="80"/>
        <v>0</v>
      </c>
      <c r="F720" s="359" t="str">
        <f t="shared" si="82"/>
        <v/>
      </c>
      <c r="G720" s="359" t="str">
        <f t="shared" si="83"/>
        <v/>
      </c>
      <c r="H720" s="359" t="str">
        <f t="shared" si="81"/>
        <v>x</v>
      </c>
    </row>
    <row r="721" spans="1:8" x14ac:dyDescent="0.25">
      <c r="A721" s="359">
        <f t="shared" si="77"/>
        <v>3</v>
      </c>
      <c r="B721" s="359" t="str">
        <f t="shared" si="78"/>
        <v>x</v>
      </c>
      <c r="C721" s="359">
        <f t="shared" si="79"/>
        <v>1</v>
      </c>
      <c r="D721" s="360"/>
      <c r="E721" s="359">
        <f t="shared" si="80"/>
        <v>0</v>
      </c>
      <c r="F721" s="359" t="str">
        <f t="shared" si="82"/>
        <v>O</v>
      </c>
      <c r="G721" s="359" t="str">
        <f t="shared" si="83"/>
        <v>X</v>
      </c>
      <c r="H721" s="359" t="str">
        <f t="shared" si="81"/>
        <v>x</v>
      </c>
    </row>
    <row r="722" spans="1:8" x14ac:dyDescent="0.25">
      <c r="A722" s="359">
        <f t="shared" si="77"/>
        <v>4</v>
      </c>
      <c r="B722" s="359" t="str">
        <f t="shared" si="78"/>
        <v>o</v>
      </c>
      <c r="C722" s="359">
        <f t="shared" si="79"/>
        <v>2</v>
      </c>
      <c r="D722" s="360"/>
      <c r="E722" s="359">
        <f t="shared" si="80"/>
        <v>0</v>
      </c>
      <c r="F722" s="359" t="str">
        <f t="shared" si="82"/>
        <v/>
      </c>
      <c r="G722" s="359" t="str">
        <f t="shared" si="83"/>
        <v/>
      </c>
      <c r="H722" s="359" t="str">
        <f t="shared" si="81"/>
        <v>x</v>
      </c>
    </row>
    <row r="723" spans="1:8" x14ac:dyDescent="0.25">
      <c r="A723" s="359">
        <f t="shared" si="77"/>
        <v>1</v>
      </c>
      <c r="B723" s="359" t="str">
        <f t="shared" si="78"/>
        <v>x</v>
      </c>
      <c r="C723" s="359">
        <f t="shared" si="79"/>
        <v>3</v>
      </c>
      <c r="D723" s="360"/>
      <c r="E723" s="359">
        <f t="shared" si="80"/>
        <v>0</v>
      </c>
      <c r="F723" s="359" t="str">
        <f t="shared" si="82"/>
        <v/>
      </c>
      <c r="G723" s="359" t="str">
        <f t="shared" si="83"/>
        <v/>
      </c>
      <c r="H723" s="359" t="str">
        <f t="shared" si="81"/>
        <v>x</v>
      </c>
    </row>
    <row r="724" spans="1:8" x14ac:dyDescent="0.25">
      <c r="A724" s="359">
        <f t="shared" si="77"/>
        <v>2</v>
      </c>
      <c r="B724" s="359" t="str">
        <f t="shared" si="78"/>
        <v>x</v>
      </c>
      <c r="C724" s="359">
        <f t="shared" si="79"/>
        <v>4</v>
      </c>
      <c r="D724" s="360"/>
      <c r="E724" s="359">
        <f t="shared" si="80"/>
        <v>0</v>
      </c>
      <c r="F724" s="359" t="str">
        <f t="shared" si="82"/>
        <v/>
      </c>
      <c r="G724" s="359" t="str">
        <f t="shared" si="83"/>
        <v/>
      </c>
      <c r="H724" s="359" t="str">
        <f t="shared" si="81"/>
        <v>x</v>
      </c>
    </row>
    <row r="725" spans="1:8" x14ac:dyDescent="0.25">
      <c r="A725" s="359">
        <f t="shared" si="77"/>
        <v>3</v>
      </c>
      <c r="B725" s="359" t="str">
        <f t="shared" si="78"/>
        <v>x</v>
      </c>
      <c r="C725" s="359">
        <f t="shared" si="79"/>
        <v>5</v>
      </c>
      <c r="D725" s="360"/>
      <c r="E725" s="359">
        <f t="shared" si="80"/>
        <v>0</v>
      </c>
      <c r="F725" s="359" t="str">
        <f t="shared" si="82"/>
        <v/>
      </c>
      <c r="G725" s="359" t="str">
        <f t="shared" si="83"/>
        <v/>
      </c>
      <c r="H725" s="359" t="str">
        <f t="shared" si="81"/>
        <v>x</v>
      </c>
    </row>
    <row r="726" spans="1:8" x14ac:dyDescent="0.25">
      <c r="A726" s="359">
        <f t="shared" si="77"/>
        <v>4</v>
      </c>
      <c r="B726" s="359" t="str">
        <f t="shared" si="78"/>
        <v>o</v>
      </c>
      <c r="C726" s="359">
        <f t="shared" si="79"/>
        <v>1</v>
      </c>
      <c r="D726" s="360"/>
      <c r="E726" s="359">
        <f t="shared" si="80"/>
        <v>0</v>
      </c>
      <c r="F726" s="359" t="str">
        <f t="shared" si="82"/>
        <v>O</v>
      </c>
      <c r="G726" s="359" t="str">
        <f t="shared" si="83"/>
        <v>-</v>
      </c>
      <c r="H726" s="359" t="str">
        <f t="shared" si="81"/>
        <v>x</v>
      </c>
    </row>
    <row r="727" spans="1:8" x14ac:dyDescent="0.25">
      <c r="A727" s="359">
        <f t="shared" si="77"/>
        <v>1</v>
      </c>
      <c r="B727" s="359" t="str">
        <f t="shared" si="78"/>
        <v>x</v>
      </c>
      <c r="C727" s="359">
        <f t="shared" si="79"/>
        <v>2</v>
      </c>
      <c r="D727" s="360"/>
      <c r="E727" s="359">
        <f t="shared" si="80"/>
        <v>0</v>
      </c>
      <c r="F727" s="359" t="str">
        <f t="shared" si="82"/>
        <v/>
      </c>
      <c r="G727" s="359" t="str">
        <f t="shared" si="83"/>
        <v/>
      </c>
      <c r="H727" s="359" t="str">
        <f t="shared" si="81"/>
        <v>x</v>
      </c>
    </row>
    <row r="728" spans="1:8" x14ac:dyDescent="0.25">
      <c r="A728" s="359">
        <f t="shared" si="77"/>
        <v>2</v>
      </c>
      <c r="B728" s="359" t="str">
        <f t="shared" si="78"/>
        <v>x</v>
      </c>
      <c r="C728" s="359">
        <f t="shared" si="79"/>
        <v>3</v>
      </c>
      <c r="D728" s="360"/>
      <c r="E728" s="359">
        <f t="shared" si="80"/>
        <v>0</v>
      </c>
      <c r="F728" s="359" t="str">
        <f t="shared" si="82"/>
        <v/>
      </c>
      <c r="G728" s="359" t="str">
        <f t="shared" si="83"/>
        <v/>
      </c>
      <c r="H728" s="359" t="str">
        <f t="shared" si="81"/>
        <v>x</v>
      </c>
    </row>
    <row r="729" spans="1:8" x14ac:dyDescent="0.25">
      <c r="A729" s="359">
        <f t="shared" si="77"/>
        <v>3</v>
      </c>
      <c r="B729" s="359" t="str">
        <f t="shared" si="78"/>
        <v>x</v>
      </c>
      <c r="C729" s="359">
        <f t="shared" si="79"/>
        <v>4</v>
      </c>
      <c r="D729" s="360"/>
      <c r="E729" s="359">
        <f t="shared" si="80"/>
        <v>0</v>
      </c>
      <c r="F729" s="359" t="str">
        <f t="shared" si="82"/>
        <v/>
      </c>
      <c r="G729" s="359" t="str">
        <f t="shared" si="83"/>
        <v/>
      </c>
      <c r="H729" s="359" t="str">
        <f t="shared" si="81"/>
        <v>x</v>
      </c>
    </row>
    <row r="730" spans="1:8" x14ac:dyDescent="0.25">
      <c r="A730" s="359">
        <f t="shared" si="77"/>
        <v>4</v>
      </c>
      <c r="B730" s="359" t="str">
        <f t="shared" si="78"/>
        <v>o</v>
      </c>
      <c r="C730" s="359">
        <f t="shared" si="79"/>
        <v>5</v>
      </c>
      <c r="D730" s="360"/>
      <c r="E730" s="359">
        <f t="shared" si="80"/>
        <v>0</v>
      </c>
      <c r="F730" s="359" t="str">
        <f t="shared" si="82"/>
        <v/>
      </c>
      <c r="G730" s="359" t="str">
        <f t="shared" si="83"/>
        <v/>
      </c>
      <c r="H730" s="359" t="str">
        <f t="shared" si="81"/>
        <v>x</v>
      </c>
    </row>
    <row r="731" spans="1:8" x14ac:dyDescent="0.25">
      <c r="A731" s="359">
        <f t="shared" si="77"/>
        <v>1</v>
      </c>
      <c r="B731" s="359" t="str">
        <f t="shared" si="78"/>
        <v>x</v>
      </c>
      <c r="C731" s="359">
        <f t="shared" si="79"/>
        <v>1</v>
      </c>
      <c r="D731" s="360"/>
      <c r="E731" s="359">
        <f t="shared" si="80"/>
        <v>0</v>
      </c>
      <c r="F731" s="359" t="str">
        <f t="shared" si="82"/>
        <v>O</v>
      </c>
      <c r="G731" s="359" t="str">
        <f t="shared" si="83"/>
        <v>-</v>
      </c>
      <c r="H731" s="359" t="str">
        <f t="shared" si="81"/>
        <v>x</v>
      </c>
    </row>
    <row r="732" spans="1:8" x14ac:dyDescent="0.25">
      <c r="A732" s="359">
        <f t="shared" si="77"/>
        <v>2</v>
      </c>
      <c r="B732" s="359" t="str">
        <f t="shared" si="78"/>
        <v>x</v>
      </c>
      <c r="C732" s="359">
        <f t="shared" si="79"/>
        <v>2</v>
      </c>
      <c r="D732" s="360"/>
      <c r="E732" s="359">
        <f t="shared" si="80"/>
        <v>0</v>
      </c>
      <c r="F732" s="359" t="str">
        <f t="shared" si="82"/>
        <v/>
      </c>
      <c r="G732" s="359" t="str">
        <f t="shared" si="83"/>
        <v/>
      </c>
      <c r="H732" s="359" t="str">
        <f t="shared" si="81"/>
        <v>x</v>
      </c>
    </row>
    <row r="733" spans="1:8" x14ac:dyDescent="0.25">
      <c r="A733" s="359">
        <f t="shared" si="77"/>
        <v>3</v>
      </c>
      <c r="B733" s="359" t="str">
        <f t="shared" si="78"/>
        <v>x</v>
      </c>
      <c r="C733" s="359">
        <f t="shared" si="79"/>
        <v>3</v>
      </c>
      <c r="D733" s="360"/>
      <c r="E733" s="359">
        <f t="shared" si="80"/>
        <v>0</v>
      </c>
      <c r="F733" s="359" t="str">
        <f t="shared" si="82"/>
        <v/>
      </c>
      <c r="G733" s="359" t="str">
        <f t="shared" si="83"/>
        <v/>
      </c>
      <c r="H733" s="359" t="str">
        <f t="shared" si="81"/>
        <v>x</v>
      </c>
    </row>
    <row r="734" spans="1:8" x14ac:dyDescent="0.25">
      <c r="A734" s="359">
        <f t="shared" si="77"/>
        <v>4</v>
      </c>
      <c r="B734" s="359" t="str">
        <f t="shared" si="78"/>
        <v>o</v>
      </c>
      <c r="C734" s="359">
        <f t="shared" si="79"/>
        <v>4</v>
      </c>
      <c r="D734" s="360"/>
      <c r="E734" s="359">
        <f t="shared" si="80"/>
        <v>0</v>
      </c>
      <c r="F734" s="359" t="str">
        <f t="shared" si="82"/>
        <v/>
      </c>
      <c r="G734" s="359" t="str">
        <f t="shared" si="83"/>
        <v/>
      </c>
      <c r="H734" s="359" t="str">
        <f t="shared" si="81"/>
        <v>x</v>
      </c>
    </row>
    <row r="735" spans="1:8" x14ac:dyDescent="0.25">
      <c r="A735" s="359">
        <f t="shared" si="77"/>
        <v>1</v>
      </c>
      <c r="B735" s="359" t="str">
        <f t="shared" si="78"/>
        <v>x</v>
      </c>
      <c r="C735" s="359">
        <f t="shared" si="79"/>
        <v>5</v>
      </c>
      <c r="D735" s="360"/>
      <c r="E735" s="359">
        <f t="shared" si="80"/>
        <v>0</v>
      </c>
      <c r="F735" s="359" t="str">
        <f t="shared" si="82"/>
        <v/>
      </c>
      <c r="G735" s="359" t="str">
        <f t="shared" si="83"/>
        <v/>
      </c>
      <c r="H735" s="359" t="str">
        <f t="shared" si="81"/>
        <v>x</v>
      </c>
    </row>
    <row r="736" spans="1:8" x14ac:dyDescent="0.25">
      <c r="A736" s="359">
        <f t="shared" si="77"/>
        <v>2</v>
      </c>
      <c r="B736" s="359" t="str">
        <f t="shared" si="78"/>
        <v>x</v>
      </c>
      <c r="C736" s="359">
        <f t="shared" si="79"/>
        <v>1</v>
      </c>
      <c r="D736" s="360"/>
      <c r="E736" s="359">
        <f t="shared" si="80"/>
        <v>0</v>
      </c>
      <c r="F736" s="359" t="str">
        <f t="shared" si="82"/>
        <v>O</v>
      </c>
      <c r="G736" s="359" t="str">
        <f t="shared" si="83"/>
        <v>-</v>
      </c>
      <c r="H736" s="359" t="str">
        <f t="shared" si="81"/>
        <v>x</v>
      </c>
    </row>
    <row r="737" spans="1:8" x14ac:dyDescent="0.25">
      <c r="A737" s="359">
        <f t="shared" si="77"/>
        <v>3</v>
      </c>
      <c r="B737" s="359" t="str">
        <f t="shared" si="78"/>
        <v>x</v>
      </c>
      <c r="C737" s="359">
        <f t="shared" si="79"/>
        <v>2</v>
      </c>
      <c r="D737" s="360"/>
      <c r="E737" s="359">
        <f t="shared" si="80"/>
        <v>0</v>
      </c>
      <c r="F737" s="359" t="str">
        <f t="shared" si="82"/>
        <v/>
      </c>
      <c r="G737" s="359" t="str">
        <f t="shared" si="83"/>
        <v/>
      </c>
      <c r="H737" s="359" t="str">
        <f t="shared" si="81"/>
        <v>x</v>
      </c>
    </row>
    <row r="738" spans="1:8" x14ac:dyDescent="0.25">
      <c r="A738" s="359">
        <f t="shared" si="77"/>
        <v>4</v>
      </c>
      <c r="B738" s="359" t="str">
        <f t="shared" si="78"/>
        <v>o</v>
      </c>
      <c r="C738" s="359">
        <f t="shared" si="79"/>
        <v>3</v>
      </c>
      <c r="D738" s="360"/>
      <c r="E738" s="359">
        <f t="shared" si="80"/>
        <v>0</v>
      </c>
      <c r="F738" s="359" t="str">
        <f t="shared" si="82"/>
        <v/>
      </c>
      <c r="G738" s="359" t="str">
        <f t="shared" si="83"/>
        <v/>
      </c>
      <c r="H738" s="359" t="str">
        <f t="shared" si="81"/>
        <v>x</v>
      </c>
    </row>
    <row r="739" spans="1:8" x14ac:dyDescent="0.25">
      <c r="A739" s="359">
        <f t="shared" si="77"/>
        <v>1</v>
      </c>
      <c r="B739" s="359" t="str">
        <f t="shared" si="78"/>
        <v>x</v>
      </c>
      <c r="C739" s="359">
        <f t="shared" si="79"/>
        <v>4</v>
      </c>
      <c r="D739" s="360"/>
      <c r="E739" s="359">
        <f t="shared" si="80"/>
        <v>0</v>
      </c>
      <c r="F739" s="359" t="str">
        <f t="shared" si="82"/>
        <v/>
      </c>
      <c r="G739" s="359" t="str">
        <f t="shared" si="83"/>
        <v/>
      </c>
      <c r="H739" s="359" t="str">
        <f t="shared" si="81"/>
        <v>x</v>
      </c>
    </row>
    <row r="740" spans="1:8" x14ac:dyDescent="0.25">
      <c r="A740" s="359">
        <f t="shared" si="77"/>
        <v>2</v>
      </c>
      <c r="B740" s="359" t="str">
        <f t="shared" si="78"/>
        <v>x</v>
      </c>
      <c r="C740" s="359">
        <f t="shared" si="79"/>
        <v>5</v>
      </c>
      <c r="D740" s="360"/>
      <c r="E740" s="359">
        <f t="shared" si="80"/>
        <v>0</v>
      </c>
      <c r="F740" s="359" t="str">
        <f t="shared" si="82"/>
        <v/>
      </c>
      <c r="G740" s="359" t="str">
        <f t="shared" si="83"/>
        <v/>
      </c>
      <c r="H740" s="359" t="str">
        <f t="shared" si="81"/>
        <v>x</v>
      </c>
    </row>
    <row r="741" spans="1:8" x14ac:dyDescent="0.25">
      <c r="A741" s="359">
        <f t="shared" si="77"/>
        <v>3</v>
      </c>
      <c r="B741" s="359" t="str">
        <f t="shared" si="78"/>
        <v>x</v>
      </c>
      <c r="C741" s="359">
        <f t="shared" si="79"/>
        <v>1</v>
      </c>
      <c r="D741" s="360"/>
      <c r="E741" s="359">
        <f t="shared" si="80"/>
        <v>0</v>
      </c>
      <c r="F741" s="359" t="str">
        <f t="shared" si="82"/>
        <v>O</v>
      </c>
      <c r="G741" s="359" t="str">
        <f t="shared" si="83"/>
        <v>X</v>
      </c>
      <c r="H741" s="359" t="str">
        <f t="shared" si="81"/>
        <v>x</v>
      </c>
    </row>
    <row r="742" spans="1:8" x14ac:dyDescent="0.25">
      <c r="A742" s="359">
        <f t="shared" si="77"/>
        <v>4</v>
      </c>
      <c r="B742" s="359" t="str">
        <f t="shared" si="78"/>
        <v>o</v>
      </c>
      <c r="C742" s="359">
        <f t="shared" si="79"/>
        <v>2</v>
      </c>
      <c r="D742" s="360"/>
      <c r="E742" s="359">
        <f t="shared" si="80"/>
        <v>0</v>
      </c>
      <c r="F742" s="359" t="str">
        <f t="shared" si="82"/>
        <v/>
      </c>
      <c r="G742" s="359" t="str">
        <f t="shared" si="83"/>
        <v/>
      </c>
      <c r="H742" s="359" t="str">
        <f t="shared" si="81"/>
        <v>x</v>
      </c>
    </row>
    <row r="743" spans="1:8" x14ac:dyDescent="0.25">
      <c r="A743" s="359">
        <f t="shared" si="77"/>
        <v>1</v>
      </c>
      <c r="B743" s="359" t="str">
        <f t="shared" si="78"/>
        <v>x</v>
      </c>
      <c r="C743" s="359">
        <f t="shared" si="79"/>
        <v>3</v>
      </c>
      <c r="D743" s="360"/>
      <c r="E743" s="359">
        <f t="shared" si="80"/>
        <v>0</v>
      </c>
      <c r="F743" s="359" t="str">
        <f t="shared" si="82"/>
        <v/>
      </c>
      <c r="G743" s="359" t="str">
        <f t="shared" si="83"/>
        <v/>
      </c>
      <c r="H743" s="359" t="str">
        <f t="shared" si="81"/>
        <v>x</v>
      </c>
    </row>
    <row r="744" spans="1:8" x14ac:dyDescent="0.25">
      <c r="A744" s="359">
        <f t="shared" si="77"/>
        <v>2</v>
      </c>
      <c r="B744" s="359" t="str">
        <f t="shared" si="78"/>
        <v>x</v>
      </c>
      <c r="C744" s="359">
        <f t="shared" si="79"/>
        <v>4</v>
      </c>
      <c r="D744" s="360"/>
      <c r="E744" s="359">
        <f t="shared" si="80"/>
        <v>0</v>
      </c>
      <c r="F744" s="359" t="str">
        <f t="shared" si="82"/>
        <v/>
      </c>
      <c r="G744" s="359" t="str">
        <f t="shared" si="83"/>
        <v/>
      </c>
      <c r="H744" s="359" t="str">
        <f t="shared" si="81"/>
        <v>x</v>
      </c>
    </row>
    <row r="745" spans="1:8" x14ac:dyDescent="0.25">
      <c r="A745" s="359">
        <f t="shared" si="77"/>
        <v>3</v>
      </c>
      <c r="B745" s="359" t="str">
        <f t="shared" si="78"/>
        <v>x</v>
      </c>
      <c r="C745" s="359">
        <f t="shared" si="79"/>
        <v>5</v>
      </c>
      <c r="D745" s="360"/>
      <c r="E745" s="359">
        <f t="shared" si="80"/>
        <v>0</v>
      </c>
      <c r="F745" s="359" t="str">
        <f t="shared" si="82"/>
        <v/>
      </c>
      <c r="G745" s="359" t="str">
        <f t="shared" si="83"/>
        <v/>
      </c>
      <c r="H745" s="359" t="str">
        <f t="shared" si="81"/>
        <v>x</v>
      </c>
    </row>
    <row r="746" spans="1:8" x14ac:dyDescent="0.25">
      <c r="A746" s="359">
        <f t="shared" si="77"/>
        <v>4</v>
      </c>
      <c r="B746" s="359" t="str">
        <f t="shared" si="78"/>
        <v>o</v>
      </c>
      <c r="C746" s="359">
        <f t="shared" si="79"/>
        <v>1</v>
      </c>
      <c r="D746" s="360"/>
      <c r="E746" s="359">
        <f t="shared" si="80"/>
        <v>0</v>
      </c>
      <c r="F746" s="359" t="str">
        <f t="shared" si="82"/>
        <v>O</v>
      </c>
      <c r="G746" s="359" t="str">
        <f t="shared" si="83"/>
        <v>-</v>
      </c>
      <c r="H746" s="359" t="str">
        <f t="shared" si="81"/>
        <v>x</v>
      </c>
    </row>
    <row r="747" spans="1:8" x14ac:dyDescent="0.25">
      <c r="A747" s="359">
        <f t="shared" si="77"/>
        <v>1</v>
      </c>
      <c r="B747" s="359" t="str">
        <f t="shared" si="78"/>
        <v>x</v>
      </c>
      <c r="C747" s="359">
        <f t="shared" si="79"/>
        <v>2</v>
      </c>
      <c r="D747" s="360"/>
      <c r="E747" s="359">
        <f t="shared" si="80"/>
        <v>0</v>
      </c>
      <c r="F747" s="359" t="str">
        <f t="shared" si="82"/>
        <v/>
      </c>
      <c r="G747" s="359" t="str">
        <f t="shared" si="83"/>
        <v/>
      </c>
      <c r="H747" s="359" t="str">
        <f t="shared" si="81"/>
        <v>x</v>
      </c>
    </row>
    <row r="748" spans="1:8" x14ac:dyDescent="0.25">
      <c r="A748" s="359">
        <f t="shared" si="77"/>
        <v>2</v>
      </c>
      <c r="B748" s="359" t="str">
        <f t="shared" si="78"/>
        <v>x</v>
      </c>
      <c r="C748" s="359">
        <f t="shared" si="79"/>
        <v>3</v>
      </c>
      <c r="D748" s="360"/>
      <c r="E748" s="359">
        <f t="shared" si="80"/>
        <v>0</v>
      </c>
      <c r="F748" s="359" t="str">
        <f t="shared" si="82"/>
        <v/>
      </c>
      <c r="G748" s="359" t="str">
        <f t="shared" si="83"/>
        <v/>
      </c>
      <c r="H748" s="359" t="str">
        <f t="shared" si="81"/>
        <v>x</v>
      </c>
    </row>
    <row r="749" spans="1:8" x14ac:dyDescent="0.25">
      <c r="A749" s="359">
        <f t="shared" si="77"/>
        <v>3</v>
      </c>
      <c r="B749" s="359" t="str">
        <f t="shared" si="78"/>
        <v>x</v>
      </c>
      <c r="C749" s="359">
        <f t="shared" si="79"/>
        <v>4</v>
      </c>
      <c r="D749" s="360"/>
      <c r="E749" s="359">
        <f t="shared" si="80"/>
        <v>0</v>
      </c>
      <c r="F749" s="359" t="str">
        <f t="shared" si="82"/>
        <v/>
      </c>
      <c r="G749" s="359" t="str">
        <f t="shared" si="83"/>
        <v/>
      </c>
      <c r="H749" s="359" t="str">
        <f t="shared" si="81"/>
        <v>x</v>
      </c>
    </row>
    <row r="750" spans="1:8" x14ac:dyDescent="0.25">
      <c r="A750" s="359">
        <f t="shared" si="77"/>
        <v>4</v>
      </c>
      <c r="B750" s="359" t="str">
        <f t="shared" si="78"/>
        <v>o</v>
      </c>
      <c r="C750" s="359">
        <f t="shared" si="79"/>
        <v>5</v>
      </c>
      <c r="D750" s="360"/>
      <c r="E750" s="359">
        <f t="shared" si="80"/>
        <v>0</v>
      </c>
      <c r="F750" s="359" t="str">
        <f t="shared" si="82"/>
        <v/>
      </c>
      <c r="G750" s="359" t="str">
        <f t="shared" si="83"/>
        <v/>
      </c>
      <c r="H750" s="359" t="str">
        <f t="shared" si="81"/>
        <v>x</v>
      </c>
    </row>
    <row r="751" spans="1:8" x14ac:dyDescent="0.25">
      <c r="A751" s="359">
        <f t="shared" si="77"/>
        <v>1</v>
      </c>
      <c r="B751" s="359" t="str">
        <f t="shared" si="78"/>
        <v>x</v>
      </c>
      <c r="C751" s="359">
        <f t="shared" si="79"/>
        <v>1</v>
      </c>
      <c r="D751" s="360"/>
      <c r="E751" s="359">
        <f t="shared" si="80"/>
        <v>0</v>
      </c>
      <c r="F751" s="359" t="str">
        <f t="shared" si="82"/>
        <v>O</v>
      </c>
      <c r="G751" s="359" t="str">
        <f t="shared" si="83"/>
        <v>-</v>
      </c>
      <c r="H751" s="359" t="str">
        <f t="shared" si="81"/>
        <v>x</v>
      </c>
    </row>
    <row r="752" spans="1:8" x14ac:dyDescent="0.25">
      <c r="A752" s="359">
        <f t="shared" si="77"/>
        <v>2</v>
      </c>
      <c r="B752" s="359" t="str">
        <f t="shared" si="78"/>
        <v>x</v>
      </c>
      <c r="C752" s="359">
        <f t="shared" si="79"/>
        <v>2</v>
      </c>
      <c r="D752" s="360"/>
      <c r="E752" s="359">
        <f t="shared" si="80"/>
        <v>0</v>
      </c>
      <c r="F752" s="359" t="str">
        <f t="shared" si="82"/>
        <v/>
      </c>
      <c r="G752" s="359" t="str">
        <f t="shared" si="83"/>
        <v/>
      </c>
      <c r="H752" s="359" t="str">
        <f t="shared" si="81"/>
        <v>x</v>
      </c>
    </row>
    <row r="753" spans="1:8" x14ac:dyDescent="0.25">
      <c r="A753" s="359">
        <f t="shared" si="77"/>
        <v>3</v>
      </c>
      <c r="B753" s="359" t="str">
        <f t="shared" si="78"/>
        <v>x</v>
      </c>
      <c r="C753" s="359">
        <f t="shared" si="79"/>
        <v>3</v>
      </c>
      <c r="D753" s="360"/>
      <c r="E753" s="359">
        <f t="shared" si="80"/>
        <v>0</v>
      </c>
      <c r="F753" s="359" t="str">
        <f t="shared" si="82"/>
        <v/>
      </c>
      <c r="G753" s="359" t="str">
        <f t="shared" si="83"/>
        <v/>
      </c>
      <c r="H753" s="359" t="str">
        <f t="shared" si="81"/>
        <v>x</v>
      </c>
    </row>
    <row r="754" spans="1:8" x14ac:dyDescent="0.25">
      <c r="A754" s="359">
        <f t="shared" si="77"/>
        <v>4</v>
      </c>
      <c r="B754" s="359" t="str">
        <f t="shared" si="78"/>
        <v>o</v>
      </c>
      <c r="C754" s="359">
        <f t="shared" si="79"/>
        <v>4</v>
      </c>
      <c r="D754" s="360"/>
      <c r="E754" s="359">
        <f t="shared" si="80"/>
        <v>0</v>
      </c>
      <c r="F754" s="359" t="str">
        <f t="shared" si="82"/>
        <v/>
      </c>
      <c r="G754" s="359" t="str">
        <f t="shared" si="83"/>
        <v/>
      </c>
      <c r="H754" s="359" t="str">
        <f t="shared" si="81"/>
        <v>x</v>
      </c>
    </row>
    <row r="755" spans="1:8" x14ac:dyDescent="0.25">
      <c r="A755" s="359">
        <f t="shared" si="77"/>
        <v>1</v>
      </c>
      <c r="B755" s="359" t="str">
        <f t="shared" si="78"/>
        <v>x</v>
      </c>
      <c r="C755" s="359">
        <f t="shared" si="79"/>
        <v>5</v>
      </c>
      <c r="D755" s="360"/>
      <c r="E755" s="359">
        <f t="shared" si="80"/>
        <v>0</v>
      </c>
      <c r="F755" s="359" t="str">
        <f t="shared" si="82"/>
        <v/>
      </c>
      <c r="G755" s="359" t="str">
        <f t="shared" si="83"/>
        <v/>
      </c>
      <c r="H755" s="359" t="str">
        <f t="shared" si="81"/>
        <v>x</v>
      </c>
    </row>
    <row r="756" spans="1:8" x14ac:dyDescent="0.25">
      <c r="A756" s="359">
        <f t="shared" si="77"/>
        <v>2</v>
      </c>
      <c r="B756" s="359" t="str">
        <f t="shared" si="78"/>
        <v>x</v>
      </c>
      <c r="C756" s="359">
        <f t="shared" si="79"/>
        <v>1</v>
      </c>
      <c r="D756" s="360"/>
      <c r="E756" s="359">
        <f t="shared" si="80"/>
        <v>0</v>
      </c>
      <c r="F756" s="359" t="str">
        <f t="shared" si="82"/>
        <v>O</v>
      </c>
      <c r="G756" s="359" t="str">
        <f t="shared" si="83"/>
        <v>-</v>
      </c>
      <c r="H756" s="359" t="str">
        <f t="shared" si="81"/>
        <v>x</v>
      </c>
    </row>
    <row r="757" spans="1:8" x14ac:dyDescent="0.25">
      <c r="A757" s="359">
        <f t="shared" si="77"/>
        <v>3</v>
      </c>
      <c r="B757" s="359" t="str">
        <f t="shared" si="78"/>
        <v>x</v>
      </c>
      <c r="C757" s="359">
        <f t="shared" si="79"/>
        <v>2</v>
      </c>
      <c r="D757" s="360"/>
      <c r="E757" s="359">
        <f t="shared" si="80"/>
        <v>0</v>
      </c>
      <c r="F757" s="359" t="str">
        <f t="shared" si="82"/>
        <v/>
      </c>
      <c r="G757" s="359" t="str">
        <f t="shared" si="83"/>
        <v/>
      </c>
      <c r="H757" s="359" t="str">
        <f t="shared" si="81"/>
        <v>x</v>
      </c>
    </row>
    <row r="758" spans="1:8" x14ac:dyDescent="0.25">
      <c r="A758" s="359">
        <f t="shared" si="77"/>
        <v>4</v>
      </c>
      <c r="B758" s="359" t="str">
        <f t="shared" si="78"/>
        <v>o</v>
      </c>
      <c r="C758" s="359">
        <f t="shared" si="79"/>
        <v>3</v>
      </c>
      <c r="D758" s="360"/>
      <c r="E758" s="359">
        <f t="shared" si="80"/>
        <v>0</v>
      </c>
      <c r="F758" s="359" t="str">
        <f t="shared" si="82"/>
        <v/>
      </c>
      <c r="G758" s="359" t="str">
        <f t="shared" si="83"/>
        <v/>
      </c>
      <c r="H758" s="359" t="str">
        <f t="shared" si="81"/>
        <v>x</v>
      </c>
    </row>
    <row r="759" spans="1:8" x14ac:dyDescent="0.25">
      <c r="A759" s="359">
        <f t="shared" si="77"/>
        <v>1</v>
      </c>
      <c r="B759" s="359" t="str">
        <f t="shared" si="78"/>
        <v>x</v>
      </c>
      <c r="C759" s="359">
        <f t="shared" si="79"/>
        <v>4</v>
      </c>
      <c r="D759" s="360"/>
      <c r="E759" s="359">
        <f t="shared" si="80"/>
        <v>0</v>
      </c>
      <c r="F759" s="359" t="str">
        <f t="shared" si="82"/>
        <v/>
      </c>
      <c r="G759" s="359" t="str">
        <f t="shared" si="83"/>
        <v/>
      </c>
      <c r="H759" s="359" t="str">
        <f t="shared" si="81"/>
        <v>x</v>
      </c>
    </row>
    <row r="760" spans="1:8" x14ac:dyDescent="0.25">
      <c r="A760" s="359">
        <f t="shared" si="77"/>
        <v>2</v>
      </c>
      <c r="B760" s="359" t="str">
        <f t="shared" si="78"/>
        <v>x</v>
      </c>
      <c r="C760" s="359">
        <f t="shared" si="79"/>
        <v>5</v>
      </c>
      <c r="D760" s="360"/>
      <c r="E760" s="359">
        <f t="shared" si="80"/>
        <v>0</v>
      </c>
      <c r="F760" s="359" t="str">
        <f t="shared" si="82"/>
        <v/>
      </c>
      <c r="G760" s="359" t="str">
        <f t="shared" si="83"/>
        <v/>
      </c>
      <c r="H760" s="359" t="str">
        <f t="shared" si="81"/>
        <v>x</v>
      </c>
    </row>
    <row r="761" spans="1:8" x14ac:dyDescent="0.25">
      <c r="A761" s="359">
        <f t="shared" si="77"/>
        <v>3</v>
      </c>
      <c r="B761" s="359" t="str">
        <f t="shared" si="78"/>
        <v>x</v>
      </c>
      <c r="C761" s="359">
        <f t="shared" si="79"/>
        <v>1</v>
      </c>
      <c r="D761" s="360"/>
      <c r="E761" s="359">
        <f t="shared" si="80"/>
        <v>0</v>
      </c>
      <c r="F761" s="359" t="str">
        <f t="shared" si="82"/>
        <v>O</v>
      </c>
      <c r="G761" s="359" t="str">
        <f t="shared" si="83"/>
        <v>X</v>
      </c>
      <c r="H761" s="359" t="str">
        <f t="shared" si="81"/>
        <v>x</v>
      </c>
    </row>
    <row r="762" spans="1:8" x14ac:dyDescent="0.25">
      <c r="A762" s="359">
        <f t="shared" si="77"/>
        <v>4</v>
      </c>
      <c r="B762" s="359" t="str">
        <f t="shared" si="78"/>
        <v>o</v>
      </c>
      <c r="C762" s="359">
        <f t="shared" si="79"/>
        <v>2</v>
      </c>
      <c r="D762" s="360"/>
      <c r="E762" s="359">
        <f t="shared" si="80"/>
        <v>0</v>
      </c>
      <c r="F762" s="359" t="str">
        <f t="shared" si="82"/>
        <v/>
      </c>
      <c r="G762" s="359" t="str">
        <f t="shared" si="83"/>
        <v/>
      </c>
      <c r="H762" s="359" t="str">
        <f t="shared" si="81"/>
        <v>x</v>
      </c>
    </row>
    <row r="763" spans="1:8" x14ac:dyDescent="0.25">
      <c r="A763" s="359">
        <f t="shared" si="77"/>
        <v>1</v>
      </c>
      <c r="B763" s="359" t="str">
        <f t="shared" si="78"/>
        <v>x</v>
      </c>
      <c r="C763" s="359">
        <f t="shared" si="79"/>
        <v>3</v>
      </c>
      <c r="D763" s="360"/>
      <c r="E763" s="359">
        <f t="shared" si="80"/>
        <v>0</v>
      </c>
      <c r="F763" s="359" t="str">
        <f t="shared" si="82"/>
        <v/>
      </c>
      <c r="G763" s="359" t="str">
        <f t="shared" si="83"/>
        <v/>
      </c>
      <c r="H763" s="359" t="str">
        <f t="shared" si="81"/>
        <v>x</v>
      </c>
    </row>
    <row r="764" spans="1:8" x14ac:dyDescent="0.25">
      <c r="A764" s="359">
        <f t="shared" si="77"/>
        <v>2</v>
      </c>
      <c r="B764" s="359" t="str">
        <f t="shared" si="78"/>
        <v>x</v>
      </c>
      <c r="C764" s="359">
        <f t="shared" si="79"/>
        <v>4</v>
      </c>
      <c r="D764" s="360"/>
      <c r="E764" s="359">
        <f t="shared" si="80"/>
        <v>0</v>
      </c>
      <c r="F764" s="359" t="str">
        <f t="shared" si="82"/>
        <v/>
      </c>
      <c r="G764" s="359" t="str">
        <f t="shared" si="83"/>
        <v/>
      </c>
      <c r="H764" s="359" t="str">
        <f t="shared" si="81"/>
        <v>x</v>
      </c>
    </row>
    <row r="765" spans="1:8" x14ac:dyDescent="0.25">
      <c r="A765" s="359">
        <f t="shared" si="77"/>
        <v>3</v>
      </c>
      <c r="B765" s="359" t="str">
        <f t="shared" si="78"/>
        <v>x</v>
      </c>
      <c r="C765" s="359">
        <f t="shared" si="79"/>
        <v>5</v>
      </c>
      <c r="D765" s="360"/>
      <c r="E765" s="359">
        <f t="shared" si="80"/>
        <v>0</v>
      </c>
      <c r="F765" s="359" t="str">
        <f t="shared" si="82"/>
        <v/>
      </c>
      <c r="G765" s="359" t="str">
        <f t="shared" si="83"/>
        <v/>
      </c>
      <c r="H765" s="359" t="str">
        <f t="shared" si="81"/>
        <v>x</v>
      </c>
    </row>
    <row r="766" spans="1:8" x14ac:dyDescent="0.25">
      <c r="A766" s="359">
        <f t="shared" si="77"/>
        <v>4</v>
      </c>
      <c r="B766" s="359" t="str">
        <f t="shared" si="78"/>
        <v>o</v>
      </c>
      <c r="C766" s="359">
        <f t="shared" si="79"/>
        <v>1</v>
      </c>
      <c r="D766" s="360"/>
      <c r="E766" s="359">
        <f t="shared" si="80"/>
        <v>0</v>
      </c>
      <c r="F766" s="359" t="str">
        <f t="shared" si="82"/>
        <v>O</v>
      </c>
      <c r="G766" s="359" t="str">
        <f t="shared" si="83"/>
        <v>-</v>
      </c>
      <c r="H766" s="359" t="str">
        <f t="shared" si="81"/>
        <v>x</v>
      </c>
    </row>
    <row r="767" spans="1:8" x14ac:dyDescent="0.25">
      <c r="A767" s="359">
        <f t="shared" si="77"/>
        <v>1</v>
      </c>
      <c r="B767" s="359" t="str">
        <f t="shared" si="78"/>
        <v>x</v>
      </c>
      <c r="C767" s="359">
        <f t="shared" si="79"/>
        <v>2</v>
      </c>
      <c r="D767" s="360"/>
      <c r="E767" s="359">
        <f t="shared" si="80"/>
        <v>0</v>
      </c>
      <c r="F767" s="359" t="str">
        <f t="shared" si="82"/>
        <v/>
      </c>
      <c r="G767" s="359" t="str">
        <f t="shared" si="83"/>
        <v/>
      </c>
      <c r="H767" s="359" t="str">
        <f t="shared" si="81"/>
        <v>x</v>
      </c>
    </row>
    <row r="768" spans="1:8" x14ac:dyDescent="0.25">
      <c r="A768" s="359">
        <f t="shared" si="77"/>
        <v>2</v>
      </c>
      <c r="B768" s="359" t="str">
        <f t="shared" si="78"/>
        <v>x</v>
      </c>
      <c r="C768" s="359">
        <f t="shared" si="79"/>
        <v>3</v>
      </c>
      <c r="D768" s="360"/>
      <c r="E768" s="359">
        <f t="shared" si="80"/>
        <v>0</v>
      </c>
      <c r="F768" s="359" t="str">
        <f t="shared" si="82"/>
        <v/>
      </c>
      <c r="G768" s="359" t="str">
        <f t="shared" si="83"/>
        <v/>
      </c>
      <c r="H768" s="359" t="str">
        <f t="shared" si="81"/>
        <v>x</v>
      </c>
    </row>
    <row r="769" spans="1:8" x14ac:dyDescent="0.25">
      <c r="A769" s="359">
        <f t="shared" si="77"/>
        <v>3</v>
      </c>
      <c r="B769" s="359" t="str">
        <f t="shared" si="78"/>
        <v>x</v>
      </c>
      <c r="C769" s="359">
        <f t="shared" si="79"/>
        <v>4</v>
      </c>
      <c r="D769" s="360"/>
      <c r="E769" s="359">
        <f t="shared" si="80"/>
        <v>0</v>
      </c>
      <c r="F769" s="359" t="str">
        <f t="shared" si="82"/>
        <v/>
      </c>
      <c r="G769" s="359" t="str">
        <f t="shared" si="83"/>
        <v/>
      </c>
      <c r="H769" s="359" t="str">
        <f t="shared" si="81"/>
        <v>x</v>
      </c>
    </row>
    <row r="770" spans="1:8" x14ac:dyDescent="0.25">
      <c r="A770" s="359">
        <f t="shared" si="77"/>
        <v>4</v>
      </c>
      <c r="B770" s="359" t="str">
        <f t="shared" si="78"/>
        <v>o</v>
      </c>
      <c r="C770" s="359">
        <f t="shared" si="79"/>
        <v>5</v>
      </c>
      <c r="D770" s="360"/>
      <c r="E770" s="359">
        <f t="shared" si="80"/>
        <v>0</v>
      </c>
      <c r="F770" s="359" t="str">
        <f t="shared" si="82"/>
        <v/>
      </c>
      <c r="G770" s="359" t="str">
        <f t="shared" si="83"/>
        <v/>
      </c>
      <c r="H770" s="359" t="str">
        <f t="shared" si="81"/>
        <v>x</v>
      </c>
    </row>
    <row r="771" spans="1:8" x14ac:dyDescent="0.25">
      <c r="A771" s="359">
        <f t="shared" si="77"/>
        <v>1</v>
      </c>
      <c r="B771" s="359" t="str">
        <f t="shared" si="78"/>
        <v>x</v>
      </c>
      <c r="C771" s="359">
        <f t="shared" si="79"/>
        <v>1</v>
      </c>
      <c r="D771" s="360"/>
      <c r="E771" s="359">
        <f t="shared" si="80"/>
        <v>0</v>
      </c>
      <c r="F771" s="359" t="str">
        <f t="shared" si="82"/>
        <v>O</v>
      </c>
      <c r="G771" s="359" t="str">
        <f t="shared" si="83"/>
        <v>-</v>
      </c>
      <c r="H771" s="359" t="str">
        <f t="shared" si="81"/>
        <v>x</v>
      </c>
    </row>
    <row r="772" spans="1:8" x14ac:dyDescent="0.25">
      <c r="A772" s="359">
        <f t="shared" si="77"/>
        <v>2</v>
      </c>
      <c r="B772" s="359" t="str">
        <f t="shared" si="78"/>
        <v>x</v>
      </c>
      <c r="C772" s="359">
        <f t="shared" si="79"/>
        <v>2</v>
      </c>
      <c r="D772" s="360"/>
      <c r="E772" s="359">
        <f t="shared" si="80"/>
        <v>0</v>
      </c>
      <c r="F772" s="359" t="str">
        <f t="shared" si="82"/>
        <v/>
      </c>
      <c r="G772" s="359" t="str">
        <f t="shared" si="83"/>
        <v/>
      </c>
      <c r="H772" s="359" t="str">
        <f t="shared" si="81"/>
        <v>x</v>
      </c>
    </row>
    <row r="773" spans="1:8" x14ac:dyDescent="0.25">
      <c r="A773" s="359">
        <f t="shared" si="77"/>
        <v>3</v>
      </c>
      <c r="B773" s="359" t="str">
        <f t="shared" si="78"/>
        <v>x</v>
      </c>
      <c r="C773" s="359">
        <f t="shared" si="79"/>
        <v>3</v>
      </c>
      <c r="D773" s="360"/>
      <c r="E773" s="359">
        <f t="shared" si="80"/>
        <v>0</v>
      </c>
      <c r="F773" s="359" t="str">
        <f t="shared" si="82"/>
        <v/>
      </c>
      <c r="G773" s="359" t="str">
        <f t="shared" si="83"/>
        <v/>
      </c>
      <c r="H773" s="359" t="str">
        <f t="shared" si="81"/>
        <v>x</v>
      </c>
    </row>
    <row r="774" spans="1:8" x14ac:dyDescent="0.25">
      <c r="A774" s="359">
        <f t="shared" si="77"/>
        <v>4</v>
      </c>
      <c r="B774" s="359" t="str">
        <f t="shared" si="78"/>
        <v>o</v>
      </c>
      <c r="C774" s="359">
        <f t="shared" si="79"/>
        <v>4</v>
      </c>
      <c r="D774" s="360"/>
      <c r="E774" s="359">
        <f t="shared" si="80"/>
        <v>0</v>
      </c>
      <c r="F774" s="359" t="str">
        <f t="shared" si="82"/>
        <v/>
      </c>
      <c r="G774" s="359" t="str">
        <f t="shared" si="83"/>
        <v/>
      </c>
      <c r="H774" s="359" t="str">
        <f t="shared" si="81"/>
        <v>x</v>
      </c>
    </row>
    <row r="775" spans="1:8" x14ac:dyDescent="0.25">
      <c r="A775" s="359">
        <f t="shared" si="77"/>
        <v>1</v>
      </c>
      <c r="B775" s="359" t="str">
        <f t="shared" si="78"/>
        <v>x</v>
      </c>
      <c r="C775" s="359">
        <f t="shared" si="79"/>
        <v>5</v>
      </c>
      <c r="D775" s="360"/>
      <c r="E775" s="359">
        <f t="shared" si="80"/>
        <v>0</v>
      </c>
      <c r="F775" s="359" t="str">
        <f t="shared" si="82"/>
        <v/>
      </c>
      <c r="G775" s="359" t="str">
        <f t="shared" si="83"/>
        <v/>
      </c>
      <c r="H775" s="359" t="str">
        <f t="shared" si="81"/>
        <v>x</v>
      </c>
    </row>
    <row r="776" spans="1:8" x14ac:dyDescent="0.25">
      <c r="A776" s="359">
        <f t="shared" si="77"/>
        <v>2</v>
      </c>
      <c r="B776" s="359" t="str">
        <f t="shared" si="78"/>
        <v>x</v>
      </c>
      <c r="C776" s="359">
        <f t="shared" si="79"/>
        <v>1</v>
      </c>
      <c r="D776" s="360"/>
      <c r="E776" s="359">
        <f t="shared" si="80"/>
        <v>0</v>
      </c>
      <c r="F776" s="359" t="str">
        <f t="shared" si="82"/>
        <v>O</v>
      </c>
      <c r="G776" s="359" t="str">
        <f t="shared" si="83"/>
        <v>-</v>
      </c>
      <c r="H776" s="359" t="str">
        <f t="shared" si="81"/>
        <v>x</v>
      </c>
    </row>
    <row r="777" spans="1:8" x14ac:dyDescent="0.25">
      <c r="A777" s="359">
        <f t="shared" si="77"/>
        <v>3</v>
      </c>
      <c r="B777" s="359" t="str">
        <f t="shared" si="78"/>
        <v>x</v>
      </c>
      <c r="C777" s="359">
        <f t="shared" si="79"/>
        <v>2</v>
      </c>
      <c r="D777" s="360"/>
      <c r="E777" s="359">
        <f t="shared" si="80"/>
        <v>0</v>
      </c>
      <c r="F777" s="359" t="str">
        <f t="shared" si="82"/>
        <v/>
      </c>
      <c r="G777" s="359" t="str">
        <f t="shared" si="83"/>
        <v/>
      </c>
      <c r="H777" s="359" t="str">
        <f t="shared" si="81"/>
        <v>x</v>
      </c>
    </row>
    <row r="778" spans="1:8" x14ac:dyDescent="0.25">
      <c r="A778" s="359">
        <f t="shared" si="77"/>
        <v>4</v>
      </c>
      <c r="B778" s="359" t="str">
        <f t="shared" si="78"/>
        <v>o</v>
      </c>
      <c r="C778" s="359">
        <f t="shared" si="79"/>
        <v>3</v>
      </c>
      <c r="D778" s="360"/>
      <c r="E778" s="359">
        <f t="shared" si="80"/>
        <v>0</v>
      </c>
      <c r="F778" s="359" t="str">
        <f t="shared" si="82"/>
        <v/>
      </c>
      <c r="G778" s="359" t="str">
        <f t="shared" si="83"/>
        <v/>
      </c>
      <c r="H778" s="359" t="str">
        <f t="shared" si="81"/>
        <v>x</v>
      </c>
    </row>
    <row r="779" spans="1:8" x14ac:dyDescent="0.25">
      <c r="A779" s="359">
        <f t="shared" ref="A779:A842" si="84">IF(A778=0,1,IF(A778&lt;($C$2+$C$1),A778+1,1))</f>
        <v>1</v>
      </c>
      <c r="B779" s="359" t="str">
        <f t="shared" ref="B779:B842" si="85">IF(A779&lt;=$C$1,$B$1,$B$2)</f>
        <v>x</v>
      </c>
      <c r="C779" s="359">
        <f t="shared" ref="C779:C842" si="86">IF(D779="o",1,IF(C778&lt;($G$1/$G$2),C778+1,1))</f>
        <v>4</v>
      </c>
      <c r="D779" s="360"/>
      <c r="E779" s="359">
        <f t="shared" si="80"/>
        <v>0</v>
      </c>
      <c r="F779" s="359" t="str">
        <f t="shared" si="82"/>
        <v/>
      </c>
      <c r="G779" s="359" t="str">
        <f t="shared" si="83"/>
        <v/>
      </c>
      <c r="H779" s="359" t="str">
        <f t="shared" si="81"/>
        <v>x</v>
      </c>
    </row>
    <row r="780" spans="1:8" x14ac:dyDescent="0.25">
      <c r="A780" s="359">
        <f t="shared" si="84"/>
        <v>2</v>
      </c>
      <c r="B780" s="359" t="str">
        <f t="shared" si="85"/>
        <v>x</v>
      </c>
      <c r="C780" s="359">
        <f t="shared" si="86"/>
        <v>5</v>
      </c>
      <c r="D780" s="360"/>
      <c r="E780" s="359">
        <f t="shared" ref="E780:E843" si="87">IF(D780="o","o",E779)</f>
        <v>0</v>
      </c>
      <c r="F780" s="359" t="str">
        <f t="shared" si="82"/>
        <v/>
      </c>
      <c r="G780" s="359" t="str">
        <f t="shared" si="83"/>
        <v/>
      </c>
      <c r="H780" s="359" t="str">
        <f t="shared" ref="H780:H843" si="88">IF(H779=$B$6,"x",IF(D780="o",1,IF(G780="",H779,IF(H779="x","x",H779+1))))</f>
        <v>x</v>
      </c>
    </row>
    <row r="781" spans="1:8" x14ac:dyDescent="0.25">
      <c r="A781" s="359">
        <f t="shared" si="84"/>
        <v>3</v>
      </c>
      <c r="B781" s="359" t="str">
        <f t="shared" si="85"/>
        <v>x</v>
      </c>
      <c r="C781" s="359">
        <f t="shared" si="86"/>
        <v>1</v>
      </c>
      <c r="D781" s="360"/>
      <c r="E781" s="359">
        <f t="shared" si="87"/>
        <v>0</v>
      </c>
      <c r="F781" s="359" t="str">
        <f t="shared" ref="F781:F844" si="89">IF(C781=1,"O","")</f>
        <v>O</v>
      </c>
      <c r="G781" s="359" t="str">
        <f t="shared" ref="G781:G844" si="90">IF(F781="O",IF(AND(B779="x",B780="x",B781="x"),"X","-"),"")</f>
        <v>X</v>
      </c>
      <c r="H781" s="359" t="str">
        <f t="shared" si="88"/>
        <v>x</v>
      </c>
    </row>
    <row r="782" spans="1:8" x14ac:dyDescent="0.25">
      <c r="A782" s="359">
        <f t="shared" si="84"/>
        <v>4</v>
      </c>
      <c r="B782" s="359" t="str">
        <f t="shared" si="85"/>
        <v>o</v>
      </c>
      <c r="C782" s="359">
        <f t="shared" si="86"/>
        <v>2</v>
      </c>
      <c r="D782" s="360"/>
      <c r="E782" s="359">
        <f t="shared" si="87"/>
        <v>0</v>
      </c>
      <c r="F782" s="359" t="str">
        <f t="shared" si="89"/>
        <v/>
      </c>
      <c r="G782" s="359" t="str">
        <f t="shared" si="90"/>
        <v/>
      </c>
      <c r="H782" s="359" t="str">
        <f t="shared" si="88"/>
        <v>x</v>
      </c>
    </row>
    <row r="783" spans="1:8" x14ac:dyDescent="0.25">
      <c r="A783" s="359">
        <f t="shared" si="84"/>
        <v>1</v>
      </c>
      <c r="B783" s="359" t="str">
        <f t="shared" si="85"/>
        <v>x</v>
      </c>
      <c r="C783" s="359">
        <f t="shared" si="86"/>
        <v>3</v>
      </c>
      <c r="D783" s="360"/>
      <c r="E783" s="359">
        <f t="shared" si="87"/>
        <v>0</v>
      </c>
      <c r="F783" s="359" t="str">
        <f t="shared" si="89"/>
        <v/>
      </c>
      <c r="G783" s="359" t="str">
        <f t="shared" si="90"/>
        <v/>
      </c>
      <c r="H783" s="359" t="str">
        <f t="shared" si="88"/>
        <v>x</v>
      </c>
    </row>
    <row r="784" spans="1:8" x14ac:dyDescent="0.25">
      <c r="A784" s="359">
        <f t="shared" si="84"/>
        <v>2</v>
      </c>
      <c r="B784" s="359" t="str">
        <f t="shared" si="85"/>
        <v>x</v>
      </c>
      <c r="C784" s="359">
        <f t="shared" si="86"/>
        <v>4</v>
      </c>
      <c r="D784" s="360"/>
      <c r="E784" s="359">
        <f t="shared" si="87"/>
        <v>0</v>
      </c>
      <c r="F784" s="359" t="str">
        <f t="shared" si="89"/>
        <v/>
      </c>
      <c r="G784" s="359" t="str">
        <f t="shared" si="90"/>
        <v/>
      </c>
      <c r="H784" s="359" t="str">
        <f t="shared" si="88"/>
        <v>x</v>
      </c>
    </row>
    <row r="785" spans="1:8" x14ac:dyDescent="0.25">
      <c r="A785" s="359">
        <f t="shared" si="84"/>
        <v>3</v>
      </c>
      <c r="B785" s="359" t="str">
        <f t="shared" si="85"/>
        <v>x</v>
      </c>
      <c r="C785" s="359">
        <f t="shared" si="86"/>
        <v>5</v>
      </c>
      <c r="D785" s="360"/>
      <c r="E785" s="359">
        <f t="shared" si="87"/>
        <v>0</v>
      </c>
      <c r="F785" s="359" t="str">
        <f t="shared" si="89"/>
        <v/>
      </c>
      <c r="G785" s="359" t="str">
        <f t="shared" si="90"/>
        <v/>
      </c>
      <c r="H785" s="359" t="str">
        <f t="shared" si="88"/>
        <v>x</v>
      </c>
    </row>
    <row r="786" spans="1:8" x14ac:dyDescent="0.25">
      <c r="A786" s="359">
        <f t="shared" si="84"/>
        <v>4</v>
      </c>
      <c r="B786" s="359" t="str">
        <f t="shared" si="85"/>
        <v>o</v>
      </c>
      <c r="C786" s="359">
        <f t="shared" si="86"/>
        <v>1</v>
      </c>
      <c r="D786" s="360"/>
      <c r="E786" s="359">
        <f t="shared" si="87"/>
        <v>0</v>
      </c>
      <c r="F786" s="359" t="str">
        <f t="shared" si="89"/>
        <v>O</v>
      </c>
      <c r="G786" s="359" t="str">
        <f t="shared" si="90"/>
        <v>-</v>
      </c>
      <c r="H786" s="359" t="str">
        <f t="shared" si="88"/>
        <v>x</v>
      </c>
    </row>
    <row r="787" spans="1:8" x14ac:dyDescent="0.25">
      <c r="A787" s="359">
        <f t="shared" si="84"/>
        <v>1</v>
      </c>
      <c r="B787" s="359" t="str">
        <f t="shared" si="85"/>
        <v>x</v>
      </c>
      <c r="C787" s="359">
        <f t="shared" si="86"/>
        <v>2</v>
      </c>
      <c r="D787" s="360"/>
      <c r="E787" s="359">
        <f t="shared" si="87"/>
        <v>0</v>
      </c>
      <c r="F787" s="359" t="str">
        <f t="shared" si="89"/>
        <v/>
      </c>
      <c r="G787" s="359" t="str">
        <f t="shared" si="90"/>
        <v/>
      </c>
      <c r="H787" s="359" t="str">
        <f t="shared" si="88"/>
        <v>x</v>
      </c>
    </row>
    <row r="788" spans="1:8" x14ac:dyDescent="0.25">
      <c r="A788" s="359">
        <f t="shared" si="84"/>
        <v>2</v>
      </c>
      <c r="B788" s="359" t="str">
        <f t="shared" si="85"/>
        <v>x</v>
      </c>
      <c r="C788" s="359">
        <f t="shared" si="86"/>
        <v>3</v>
      </c>
      <c r="D788" s="360"/>
      <c r="E788" s="359">
        <f t="shared" si="87"/>
        <v>0</v>
      </c>
      <c r="F788" s="359" t="str">
        <f t="shared" si="89"/>
        <v/>
      </c>
      <c r="G788" s="359" t="str">
        <f t="shared" si="90"/>
        <v/>
      </c>
      <c r="H788" s="359" t="str">
        <f t="shared" si="88"/>
        <v>x</v>
      </c>
    </row>
    <row r="789" spans="1:8" x14ac:dyDescent="0.25">
      <c r="A789" s="359">
        <f t="shared" si="84"/>
        <v>3</v>
      </c>
      <c r="B789" s="359" t="str">
        <f t="shared" si="85"/>
        <v>x</v>
      </c>
      <c r="C789" s="359">
        <f t="shared" si="86"/>
        <v>4</v>
      </c>
      <c r="D789" s="360"/>
      <c r="E789" s="359">
        <f t="shared" si="87"/>
        <v>0</v>
      </c>
      <c r="F789" s="359" t="str">
        <f t="shared" si="89"/>
        <v/>
      </c>
      <c r="G789" s="359" t="str">
        <f t="shared" si="90"/>
        <v/>
      </c>
      <c r="H789" s="359" t="str">
        <f t="shared" si="88"/>
        <v>x</v>
      </c>
    </row>
    <row r="790" spans="1:8" x14ac:dyDescent="0.25">
      <c r="A790" s="359">
        <f t="shared" si="84"/>
        <v>4</v>
      </c>
      <c r="B790" s="359" t="str">
        <f t="shared" si="85"/>
        <v>o</v>
      </c>
      <c r="C790" s="359">
        <f t="shared" si="86"/>
        <v>5</v>
      </c>
      <c r="D790" s="360"/>
      <c r="E790" s="359">
        <f t="shared" si="87"/>
        <v>0</v>
      </c>
      <c r="F790" s="359" t="str">
        <f t="shared" si="89"/>
        <v/>
      </c>
      <c r="G790" s="359" t="str">
        <f t="shared" si="90"/>
        <v/>
      </c>
      <c r="H790" s="359" t="str">
        <f t="shared" si="88"/>
        <v>x</v>
      </c>
    </row>
    <row r="791" spans="1:8" x14ac:dyDescent="0.25">
      <c r="A791" s="359">
        <f t="shared" si="84"/>
        <v>1</v>
      </c>
      <c r="B791" s="359" t="str">
        <f t="shared" si="85"/>
        <v>x</v>
      </c>
      <c r="C791" s="359">
        <f t="shared" si="86"/>
        <v>1</v>
      </c>
      <c r="D791" s="360"/>
      <c r="E791" s="359">
        <f t="shared" si="87"/>
        <v>0</v>
      </c>
      <c r="F791" s="359" t="str">
        <f t="shared" si="89"/>
        <v>O</v>
      </c>
      <c r="G791" s="359" t="str">
        <f t="shared" si="90"/>
        <v>-</v>
      </c>
      <c r="H791" s="359" t="str">
        <f t="shared" si="88"/>
        <v>x</v>
      </c>
    </row>
    <row r="792" spans="1:8" x14ac:dyDescent="0.25">
      <c r="A792" s="359">
        <f t="shared" si="84"/>
        <v>2</v>
      </c>
      <c r="B792" s="359" t="str">
        <f t="shared" si="85"/>
        <v>x</v>
      </c>
      <c r="C792" s="359">
        <f t="shared" si="86"/>
        <v>2</v>
      </c>
      <c r="D792" s="360"/>
      <c r="E792" s="359">
        <f t="shared" si="87"/>
        <v>0</v>
      </c>
      <c r="F792" s="359" t="str">
        <f t="shared" si="89"/>
        <v/>
      </c>
      <c r="G792" s="359" t="str">
        <f t="shared" si="90"/>
        <v/>
      </c>
      <c r="H792" s="359" t="str">
        <f t="shared" si="88"/>
        <v>x</v>
      </c>
    </row>
    <row r="793" spans="1:8" x14ac:dyDescent="0.25">
      <c r="A793" s="359">
        <f t="shared" si="84"/>
        <v>3</v>
      </c>
      <c r="B793" s="359" t="str">
        <f t="shared" si="85"/>
        <v>x</v>
      </c>
      <c r="C793" s="359">
        <f t="shared" si="86"/>
        <v>3</v>
      </c>
      <c r="D793" s="360"/>
      <c r="E793" s="359">
        <f t="shared" si="87"/>
        <v>0</v>
      </c>
      <c r="F793" s="359" t="str">
        <f t="shared" si="89"/>
        <v/>
      </c>
      <c r="G793" s="359" t="str">
        <f t="shared" si="90"/>
        <v/>
      </c>
      <c r="H793" s="359" t="str">
        <f t="shared" si="88"/>
        <v>x</v>
      </c>
    </row>
    <row r="794" spans="1:8" x14ac:dyDescent="0.25">
      <c r="A794" s="359">
        <f t="shared" si="84"/>
        <v>4</v>
      </c>
      <c r="B794" s="359" t="str">
        <f t="shared" si="85"/>
        <v>o</v>
      </c>
      <c r="C794" s="359">
        <f t="shared" si="86"/>
        <v>4</v>
      </c>
      <c r="D794" s="360"/>
      <c r="E794" s="359">
        <f t="shared" si="87"/>
        <v>0</v>
      </c>
      <c r="F794" s="359" t="str">
        <f t="shared" si="89"/>
        <v/>
      </c>
      <c r="G794" s="359" t="str">
        <f t="shared" si="90"/>
        <v/>
      </c>
      <c r="H794" s="359" t="str">
        <f t="shared" si="88"/>
        <v>x</v>
      </c>
    </row>
    <row r="795" spans="1:8" x14ac:dyDescent="0.25">
      <c r="A795" s="359">
        <f t="shared" si="84"/>
        <v>1</v>
      </c>
      <c r="B795" s="359" t="str">
        <f t="shared" si="85"/>
        <v>x</v>
      </c>
      <c r="C795" s="359">
        <f t="shared" si="86"/>
        <v>5</v>
      </c>
      <c r="D795" s="360"/>
      <c r="E795" s="359">
        <f t="shared" si="87"/>
        <v>0</v>
      </c>
      <c r="F795" s="359" t="str">
        <f t="shared" si="89"/>
        <v/>
      </c>
      <c r="G795" s="359" t="str">
        <f t="shared" si="90"/>
        <v/>
      </c>
      <c r="H795" s="359" t="str">
        <f t="shared" si="88"/>
        <v>x</v>
      </c>
    </row>
    <row r="796" spans="1:8" x14ac:dyDescent="0.25">
      <c r="A796" s="359">
        <f t="shared" si="84"/>
        <v>2</v>
      </c>
      <c r="B796" s="359" t="str">
        <f t="shared" si="85"/>
        <v>x</v>
      </c>
      <c r="C796" s="359">
        <f t="shared" si="86"/>
        <v>1</v>
      </c>
      <c r="D796" s="360"/>
      <c r="E796" s="359">
        <f t="shared" si="87"/>
        <v>0</v>
      </c>
      <c r="F796" s="359" t="str">
        <f t="shared" si="89"/>
        <v>O</v>
      </c>
      <c r="G796" s="359" t="str">
        <f t="shared" si="90"/>
        <v>-</v>
      </c>
      <c r="H796" s="359" t="str">
        <f t="shared" si="88"/>
        <v>x</v>
      </c>
    </row>
    <row r="797" spans="1:8" x14ac:dyDescent="0.25">
      <c r="A797" s="359">
        <f t="shared" si="84"/>
        <v>3</v>
      </c>
      <c r="B797" s="359" t="str">
        <f t="shared" si="85"/>
        <v>x</v>
      </c>
      <c r="C797" s="359">
        <f t="shared" si="86"/>
        <v>2</v>
      </c>
      <c r="D797" s="360"/>
      <c r="E797" s="359">
        <f t="shared" si="87"/>
        <v>0</v>
      </c>
      <c r="F797" s="359" t="str">
        <f t="shared" si="89"/>
        <v/>
      </c>
      <c r="G797" s="359" t="str">
        <f t="shared" si="90"/>
        <v/>
      </c>
      <c r="H797" s="359" t="str">
        <f t="shared" si="88"/>
        <v>x</v>
      </c>
    </row>
    <row r="798" spans="1:8" x14ac:dyDescent="0.25">
      <c r="A798" s="359">
        <f t="shared" si="84"/>
        <v>4</v>
      </c>
      <c r="B798" s="359" t="str">
        <f t="shared" si="85"/>
        <v>o</v>
      </c>
      <c r="C798" s="359">
        <f t="shared" si="86"/>
        <v>3</v>
      </c>
      <c r="D798" s="360"/>
      <c r="E798" s="359">
        <f t="shared" si="87"/>
        <v>0</v>
      </c>
      <c r="F798" s="359" t="str">
        <f t="shared" si="89"/>
        <v/>
      </c>
      <c r="G798" s="359" t="str">
        <f t="shared" si="90"/>
        <v/>
      </c>
      <c r="H798" s="359" t="str">
        <f t="shared" si="88"/>
        <v>x</v>
      </c>
    </row>
    <row r="799" spans="1:8" x14ac:dyDescent="0.25">
      <c r="A799" s="359">
        <f t="shared" si="84"/>
        <v>1</v>
      </c>
      <c r="B799" s="359" t="str">
        <f t="shared" si="85"/>
        <v>x</v>
      </c>
      <c r="C799" s="359">
        <f t="shared" si="86"/>
        <v>4</v>
      </c>
      <c r="D799" s="360"/>
      <c r="E799" s="359">
        <f t="shared" si="87"/>
        <v>0</v>
      </c>
      <c r="F799" s="359" t="str">
        <f t="shared" si="89"/>
        <v/>
      </c>
      <c r="G799" s="359" t="str">
        <f t="shared" si="90"/>
        <v/>
      </c>
      <c r="H799" s="359" t="str">
        <f t="shared" si="88"/>
        <v>x</v>
      </c>
    </row>
    <row r="800" spans="1:8" x14ac:dyDescent="0.25">
      <c r="A800" s="359">
        <f t="shared" si="84"/>
        <v>2</v>
      </c>
      <c r="B800" s="359" t="str">
        <f t="shared" si="85"/>
        <v>x</v>
      </c>
      <c r="C800" s="359">
        <f t="shared" si="86"/>
        <v>5</v>
      </c>
      <c r="D800" s="360"/>
      <c r="E800" s="359">
        <f t="shared" si="87"/>
        <v>0</v>
      </c>
      <c r="F800" s="359" t="str">
        <f t="shared" si="89"/>
        <v/>
      </c>
      <c r="G800" s="359" t="str">
        <f t="shared" si="90"/>
        <v/>
      </c>
      <c r="H800" s="359" t="str">
        <f t="shared" si="88"/>
        <v>x</v>
      </c>
    </row>
    <row r="801" spans="1:8" x14ac:dyDescent="0.25">
      <c r="A801" s="359">
        <f t="shared" si="84"/>
        <v>3</v>
      </c>
      <c r="B801" s="359" t="str">
        <f t="shared" si="85"/>
        <v>x</v>
      </c>
      <c r="C801" s="359">
        <f t="shared" si="86"/>
        <v>1</v>
      </c>
      <c r="D801" s="360"/>
      <c r="E801" s="359">
        <f t="shared" si="87"/>
        <v>0</v>
      </c>
      <c r="F801" s="359" t="str">
        <f t="shared" si="89"/>
        <v>O</v>
      </c>
      <c r="G801" s="359" t="str">
        <f t="shared" si="90"/>
        <v>X</v>
      </c>
      <c r="H801" s="359" t="str">
        <f t="shared" si="88"/>
        <v>x</v>
      </c>
    </row>
    <row r="802" spans="1:8" x14ac:dyDescent="0.25">
      <c r="A802" s="359">
        <f t="shared" si="84"/>
        <v>4</v>
      </c>
      <c r="B802" s="359" t="str">
        <f t="shared" si="85"/>
        <v>o</v>
      </c>
      <c r="C802" s="359">
        <f t="shared" si="86"/>
        <v>2</v>
      </c>
      <c r="D802" s="360"/>
      <c r="E802" s="359">
        <f t="shared" si="87"/>
        <v>0</v>
      </c>
      <c r="F802" s="359" t="str">
        <f t="shared" si="89"/>
        <v/>
      </c>
      <c r="G802" s="359" t="str">
        <f t="shared" si="90"/>
        <v/>
      </c>
      <c r="H802" s="359" t="str">
        <f t="shared" si="88"/>
        <v>x</v>
      </c>
    </row>
    <row r="803" spans="1:8" x14ac:dyDescent="0.25">
      <c r="A803" s="359">
        <f t="shared" si="84"/>
        <v>1</v>
      </c>
      <c r="B803" s="359" t="str">
        <f t="shared" si="85"/>
        <v>x</v>
      </c>
      <c r="C803" s="359">
        <f t="shared" si="86"/>
        <v>3</v>
      </c>
      <c r="D803" s="360"/>
      <c r="E803" s="359">
        <f t="shared" si="87"/>
        <v>0</v>
      </c>
      <c r="F803" s="359" t="str">
        <f t="shared" si="89"/>
        <v/>
      </c>
      <c r="G803" s="359" t="str">
        <f t="shared" si="90"/>
        <v/>
      </c>
      <c r="H803" s="359" t="str">
        <f t="shared" si="88"/>
        <v>x</v>
      </c>
    </row>
    <row r="804" spans="1:8" x14ac:dyDescent="0.25">
      <c r="A804" s="359">
        <f t="shared" si="84"/>
        <v>2</v>
      </c>
      <c r="B804" s="359" t="str">
        <f t="shared" si="85"/>
        <v>x</v>
      </c>
      <c r="C804" s="359">
        <f t="shared" si="86"/>
        <v>4</v>
      </c>
      <c r="D804" s="360"/>
      <c r="E804" s="359">
        <f t="shared" si="87"/>
        <v>0</v>
      </c>
      <c r="F804" s="359" t="str">
        <f t="shared" si="89"/>
        <v/>
      </c>
      <c r="G804" s="359" t="str">
        <f t="shared" si="90"/>
        <v/>
      </c>
      <c r="H804" s="359" t="str">
        <f t="shared" si="88"/>
        <v>x</v>
      </c>
    </row>
    <row r="805" spans="1:8" x14ac:dyDescent="0.25">
      <c r="A805" s="359">
        <f t="shared" si="84"/>
        <v>3</v>
      </c>
      <c r="B805" s="359" t="str">
        <f t="shared" si="85"/>
        <v>x</v>
      </c>
      <c r="C805" s="359">
        <f t="shared" si="86"/>
        <v>5</v>
      </c>
      <c r="D805" s="360"/>
      <c r="E805" s="359">
        <f t="shared" si="87"/>
        <v>0</v>
      </c>
      <c r="F805" s="359" t="str">
        <f t="shared" si="89"/>
        <v/>
      </c>
      <c r="G805" s="359" t="str">
        <f t="shared" si="90"/>
        <v/>
      </c>
      <c r="H805" s="359" t="str">
        <f t="shared" si="88"/>
        <v>x</v>
      </c>
    </row>
    <row r="806" spans="1:8" x14ac:dyDescent="0.25">
      <c r="A806" s="359">
        <f t="shared" si="84"/>
        <v>4</v>
      </c>
      <c r="B806" s="359" t="str">
        <f t="shared" si="85"/>
        <v>o</v>
      </c>
      <c r="C806" s="359">
        <f t="shared" si="86"/>
        <v>1</v>
      </c>
      <c r="D806" s="360"/>
      <c r="E806" s="359">
        <f t="shared" si="87"/>
        <v>0</v>
      </c>
      <c r="F806" s="359" t="str">
        <f t="shared" si="89"/>
        <v>O</v>
      </c>
      <c r="G806" s="359" t="str">
        <f t="shared" si="90"/>
        <v>-</v>
      </c>
      <c r="H806" s="359" t="str">
        <f t="shared" si="88"/>
        <v>x</v>
      </c>
    </row>
    <row r="807" spans="1:8" x14ac:dyDescent="0.25">
      <c r="A807" s="359">
        <f t="shared" si="84"/>
        <v>1</v>
      </c>
      <c r="B807" s="359" t="str">
        <f t="shared" si="85"/>
        <v>x</v>
      </c>
      <c r="C807" s="359">
        <f t="shared" si="86"/>
        <v>2</v>
      </c>
      <c r="D807" s="360"/>
      <c r="E807" s="359">
        <f t="shared" si="87"/>
        <v>0</v>
      </c>
      <c r="F807" s="359" t="str">
        <f t="shared" si="89"/>
        <v/>
      </c>
      <c r="G807" s="359" t="str">
        <f t="shared" si="90"/>
        <v/>
      </c>
      <c r="H807" s="359" t="str">
        <f t="shared" si="88"/>
        <v>x</v>
      </c>
    </row>
    <row r="808" spans="1:8" x14ac:dyDescent="0.25">
      <c r="A808" s="359">
        <f t="shared" si="84"/>
        <v>2</v>
      </c>
      <c r="B808" s="359" t="str">
        <f t="shared" si="85"/>
        <v>x</v>
      </c>
      <c r="C808" s="359">
        <f t="shared" si="86"/>
        <v>3</v>
      </c>
      <c r="D808" s="360"/>
      <c r="E808" s="359">
        <f t="shared" si="87"/>
        <v>0</v>
      </c>
      <c r="F808" s="359" t="str">
        <f t="shared" si="89"/>
        <v/>
      </c>
      <c r="G808" s="359" t="str">
        <f t="shared" si="90"/>
        <v/>
      </c>
      <c r="H808" s="359" t="str">
        <f t="shared" si="88"/>
        <v>x</v>
      </c>
    </row>
    <row r="809" spans="1:8" x14ac:dyDescent="0.25">
      <c r="A809" s="359">
        <f t="shared" si="84"/>
        <v>3</v>
      </c>
      <c r="B809" s="359" t="str">
        <f t="shared" si="85"/>
        <v>x</v>
      </c>
      <c r="C809" s="359">
        <f t="shared" si="86"/>
        <v>4</v>
      </c>
      <c r="D809" s="360"/>
      <c r="E809" s="359">
        <f t="shared" si="87"/>
        <v>0</v>
      </c>
      <c r="F809" s="359" t="str">
        <f t="shared" si="89"/>
        <v/>
      </c>
      <c r="G809" s="359" t="str">
        <f t="shared" si="90"/>
        <v/>
      </c>
      <c r="H809" s="359" t="str">
        <f t="shared" si="88"/>
        <v>x</v>
      </c>
    </row>
    <row r="810" spans="1:8" x14ac:dyDescent="0.25">
      <c r="A810" s="359">
        <f t="shared" si="84"/>
        <v>4</v>
      </c>
      <c r="B810" s="359" t="str">
        <f t="shared" si="85"/>
        <v>o</v>
      </c>
      <c r="C810" s="359">
        <f t="shared" si="86"/>
        <v>5</v>
      </c>
      <c r="D810" s="360"/>
      <c r="E810" s="359">
        <f t="shared" si="87"/>
        <v>0</v>
      </c>
      <c r="F810" s="359" t="str">
        <f t="shared" si="89"/>
        <v/>
      </c>
      <c r="G810" s="359" t="str">
        <f t="shared" si="90"/>
        <v/>
      </c>
      <c r="H810" s="359" t="str">
        <f t="shared" si="88"/>
        <v>x</v>
      </c>
    </row>
    <row r="811" spans="1:8" x14ac:dyDescent="0.25">
      <c r="A811" s="359">
        <f t="shared" si="84"/>
        <v>1</v>
      </c>
      <c r="B811" s="359" t="str">
        <f t="shared" si="85"/>
        <v>x</v>
      </c>
      <c r="C811" s="359">
        <f t="shared" si="86"/>
        <v>1</v>
      </c>
      <c r="D811" s="360"/>
      <c r="E811" s="359">
        <f t="shared" si="87"/>
        <v>0</v>
      </c>
      <c r="F811" s="359" t="str">
        <f t="shared" si="89"/>
        <v>O</v>
      </c>
      <c r="G811" s="359" t="str">
        <f t="shared" si="90"/>
        <v>-</v>
      </c>
      <c r="H811" s="359" t="str">
        <f t="shared" si="88"/>
        <v>x</v>
      </c>
    </row>
    <row r="812" spans="1:8" x14ac:dyDescent="0.25">
      <c r="A812" s="359">
        <f t="shared" si="84"/>
        <v>2</v>
      </c>
      <c r="B812" s="359" t="str">
        <f t="shared" si="85"/>
        <v>x</v>
      </c>
      <c r="C812" s="359">
        <f t="shared" si="86"/>
        <v>2</v>
      </c>
      <c r="D812" s="360"/>
      <c r="E812" s="359">
        <f t="shared" si="87"/>
        <v>0</v>
      </c>
      <c r="F812" s="359" t="str">
        <f t="shared" si="89"/>
        <v/>
      </c>
      <c r="G812" s="359" t="str">
        <f t="shared" si="90"/>
        <v/>
      </c>
      <c r="H812" s="359" t="str">
        <f t="shared" si="88"/>
        <v>x</v>
      </c>
    </row>
    <row r="813" spans="1:8" x14ac:dyDescent="0.25">
      <c r="A813" s="359">
        <f t="shared" si="84"/>
        <v>3</v>
      </c>
      <c r="B813" s="359" t="str">
        <f t="shared" si="85"/>
        <v>x</v>
      </c>
      <c r="C813" s="359">
        <f t="shared" si="86"/>
        <v>3</v>
      </c>
      <c r="D813" s="360"/>
      <c r="E813" s="359">
        <f t="shared" si="87"/>
        <v>0</v>
      </c>
      <c r="F813" s="359" t="str">
        <f t="shared" si="89"/>
        <v/>
      </c>
      <c r="G813" s="359" t="str">
        <f t="shared" si="90"/>
        <v/>
      </c>
      <c r="H813" s="359" t="str">
        <f t="shared" si="88"/>
        <v>x</v>
      </c>
    </row>
    <row r="814" spans="1:8" x14ac:dyDescent="0.25">
      <c r="A814" s="359">
        <f t="shared" si="84"/>
        <v>4</v>
      </c>
      <c r="B814" s="359" t="str">
        <f t="shared" si="85"/>
        <v>o</v>
      </c>
      <c r="C814" s="359">
        <f t="shared" si="86"/>
        <v>4</v>
      </c>
      <c r="D814" s="360"/>
      <c r="E814" s="359">
        <f t="shared" si="87"/>
        <v>0</v>
      </c>
      <c r="F814" s="359" t="str">
        <f t="shared" si="89"/>
        <v/>
      </c>
      <c r="G814" s="359" t="str">
        <f t="shared" si="90"/>
        <v/>
      </c>
      <c r="H814" s="359" t="str">
        <f t="shared" si="88"/>
        <v>x</v>
      </c>
    </row>
    <row r="815" spans="1:8" x14ac:dyDescent="0.25">
      <c r="A815" s="359">
        <f t="shared" si="84"/>
        <v>1</v>
      </c>
      <c r="B815" s="359" t="str">
        <f t="shared" si="85"/>
        <v>x</v>
      </c>
      <c r="C815" s="359">
        <f t="shared" si="86"/>
        <v>5</v>
      </c>
      <c r="D815" s="360"/>
      <c r="E815" s="359">
        <f t="shared" si="87"/>
        <v>0</v>
      </c>
      <c r="F815" s="359" t="str">
        <f t="shared" si="89"/>
        <v/>
      </c>
      <c r="G815" s="359" t="str">
        <f t="shared" si="90"/>
        <v/>
      </c>
      <c r="H815" s="359" t="str">
        <f t="shared" si="88"/>
        <v>x</v>
      </c>
    </row>
    <row r="816" spans="1:8" x14ac:dyDescent="0.25">
      <c r="A816" s="359">
        <f t="shared" si="84"/>
        <v>2</v>
      </c>
      <c r="B816" s="359" t="str">
        <f t="shared" si="85"/>
        <v>x</v>
      </c>
      <c r="C816" s="359">
        <f t="shared" si="86"/>
        <v>1</v>
      </c>
      <c r="D816" s="360"/>
      <c r="E816" s="359">
        <f t="shared" si="87"/>
        <v>0</v>
      </c>
      <c r="F816" s="359" t="str">
        <f t="shared" si="89"/>
        <v>O</v>
      </c>
      <c r="G816" s="359" t="str">
        <f t="shared" si="90"/>
        <v>-</v>
      </c>
      <c r="H816" s="359" t="str">
        <f t="shared" si="88"/>
        <v>x</v>
      </c>
    </row>
    <row r="817" spans="1:8" x14ac:dyDescent="0.25">
      <c r="A817" s="359">
        <f t="shared" si="84"/>
        <v>3</v>
      </c>
      <c r="B817" s="359" t="str">
        <f t="shared" si="85"/>
        <v>x</v>
      </c>
      <c r="C817" s="359">
        <f t="shared" si="86"/>
        <v>2</v>
      </c>
      <c r="D817" s="360"/>
      <c r="E817" s="359">
        <f t="shared" si="87"/>
        <v>0</v>
      </c>
      <c r="F817" s="359" t="str">
        <f t="shared" si="89"/>
        <v/>
      </c>
      <c r="G817" s="359" t="str">
        <f t="shared" si="90"/>
        <v/>
      </c>
      <c r="H817" s="359" t="str">
        <f t="shared" si="88"/>
        <v>x</v>
      </c>
    </row>
    <row r="818" spans="1:8" x14ac:dyDescent="0.25">
      <c r="A818" s="359">
        <f t="shared" si="84"/>
        <v>4</v>
      </c>
      <c r="B818" s="359" t="str">
        <f t="shared" si="85"/>
        <v>o</v>
      </c>
      <c r="C818" s="359">
        <f t="shared" si="86"/>
        <v>3</v>
      </c>
      <c r="D818" s="360"/>
      <c r="E818" s="359">
        <f t="shared" si="87"/>
        <v>0</v>
      </c>
      <c r="F818" s="359" t="str">
        <f t="shared" si="89"/>
        <v/>
      </c>
      <c r="G818" s="359" t="str">
        <f t="shared" si="90"/>
        <v/>
      </c>
      <c r="H818" s="359" t="str">
        <f t="shared" si="88"/>
        <v>x</v>
      </c>
    </row>
    <row r="819" spans="1:8" x14ac:dyDescent="0.25">
      <c r="A819" s="359">
        <f t="shared" si="84"/>
        <v>1</v>
      </c>
      <c r="B819" s="359" t="str">
        <f t="shared" si="85"/>
        <v>x</v>
      </c>
      <c r="C819" s="359">
        <f t="shared" si="86"/>
        <v>4</v>
      </c>
      <c r="D819" s="360"/>
      <c r="E819" s="359">
        <f t="shared" si="87"/>
        <v>0</v>
      </c>
      <c r="F819" s="359" t="str">
        <f t="shared" si="89"/>
        <v/>
      </c>
      <c r="G819" s="359" t="str">
        <f t="shared" si="90"/>
        <v/>
      </c>
      <c r="H819" s="359" t="str">
        <f t="shared" si="88"/>
        <v>x</v>
      </c>
    </row>
    <row r="820" spans="1:8" x14ac:dyDescent="0.25">
      <c r="A820" s="359">
        <f t="shared" si="84"/>
        <v>2</v>
      </c>
      <c r="B820" s="359" t="str">
        <f t="shared" si="85"/>
        <v>x</v>
      </c>
      <c r="C820" s="359">
        <f t="shared" si="86"/>
        <v>5</v>
      </c>
      <c r="D820" s="360"/>
      <c r="E820" s="359">
        <f t="shared" si="87"/>
        <v>0</v>
      </c>
      <c r="F820" s="359" t="str">
        <f t="shared" si="89"/>
        <v/>
      </c>
      <c r="G820" s="359" t="str">
        <f t="shared" si="90"/>
        <v/>
      </c>
      <c r="H820" s="359" t="str">
        <f t="shared" si="88"/>
        <v>x</v>
      </c>
    </row>
    <row r="821" spans="1:8" x14ac:dyDescent="0.25">
      <c r="A821" s="359">
        <f t="shared" si="84"/>
        <v>3</v>
      </c>
      <c r="B821" s="359" t="str">
        <f t="shared" si="85"/>
        <v>x</v>
      </c>
      <c r="C821" s="359">
        <f t="shared" si="86"/>
        <v>1</v>
      </c>
      <c r="D821" s="360"/>
      <c r="E821" s="359">
        <f t="shared" si="87"/>
        <v>0</v>
      </c>
      <c r="F821" s="359" t="str">
        <f t="shared" si="89"/>
        <v>O</v>
      </c>
      <c r="G821" s="359" t="str">
        <f t="shared" si="90"/>
        <v>X</v>
      </c>
      <c r="H821" s="359" t="str">
        <f t="shared" si="88"/>
        <v>x</v>
      </c>
    </row>
    <row r="822" spans="1:8" x14ac:dyDescent="0.25">
      <c r="A822" s="359">
        <f t="shared" si="84"/>
        <v>4</v>
      </c>
      <c r="B822" s="359" t="str">
        <f t="shared" si="85"/>
        <v>o</v>
      </c>
      <c r="C822" s="359">
        <f t="shared" si="86"/>
        <v>2</v>
      </c>
      <c r="D822" s="360"/>
      <c r="E822" s="359">
        <f t="shared" si="87"/>
        <v>0</v>
      </c>
      <c r="F822" s="359" t="str">
        <f t="shared" si="89"/>
        <v/>
      </c>
      <c r="G822" s="359" t="str">
        <f t="shared" si="90"/>
        <v/>
      </c>
      <c r="H822" s="359" t="str">
        <f t="shared" si="88"/>
        <v>x</v>
      </c>
    </row>
    <row r="823" spans="1:8" x14ac:dyDescent="0.25">
      <c r="A823" s="359">
        <f t="shared" si="84"/>
        <v>1</v>
      </c>
      <c r="B823" s="359" t="str">
        <f t="shared" si="85"/>
        <v>x</v>
      </c>
      <c r="C823" s="359">
        <f t="shared" si="86"/>
        <v>3</v>
      </c>
      <c r="D823" s="360"/>
      <c r="E823" s="359">
        <f t="shared" si="87"/>
        <v>0</v>
      </c>
      <c r="F823" s="359" t="str">
        <f t="shared" si="89"/>
        <v/>
      </c>
      <c r="G823" s="359" t="str">
        <f t="shared" si="90"/>
        <v/>
      </c>
      <c r="H823" s="359" t="str">
        <f t="shared" si="88"/>
        <v>x</v>
      </c>
    </row>
    <row r="824" spans="1:8" x14ac:dyDescent="0.25">
      <c r="A824" s="359">
        <f t="shared" si="84"/>
        <v>2</v>
      </c>
      <c r="B824" s="359" t="str">
        <f t="shared" si="85"/>
        <v>x</v>
      </c>
      <c r="C824" s="359">
        <f t="shared" si="86"/>
        <v>4</v>
      </c>
      <c r="D824" s="360"/>
      <c r="E824" s="359">
        <f t="shared" si="87"/>
        <v>0</v>
      </c>
      <c r="F824" s="359" t="str">
        <f t="shared" si="89"/>
        <v/>
      </c>
      <c r="G824" s="359" t="str">
        <f t="shared" si="90"/>
        <v/>
      </c>
      <c r="H824" s="359" t="str">
        <f t="shared" si="88"/>
        <v>x</v>
      </c>
    </row>
    <row r="825" spans="1:8" x14ac:dyDescent="0.25">
      <c r="A825" s="359">
        <f t="shared" si="84"/>
        <v>3</v>
      </c>
      <c r="B825" s="359" t="str">
        <f t="shared" si="85"/>
        <v>x</v>
      </c>
      <c r="C825" s="359">
        <f t="shared" si="86"/>
        <v>5</v>
      </c>
      <c r="D825" s="360"/>
      <c r="E825" s="359">
        <f t="shared" si="87"/>
        <v>0</v>
      </c>
      <c r="F825" s="359" t="str">
        <f t="shared" si="89"/>
        <v/>
      </c>
      <c r="G825" s="359" t="str">
        <f t="shared" si="90"/>
        <v/>
      </c>
      <c r="H825" s="359" t="str">
        <f t="shared" si="88"/>
        <v>x</v>
      </c>
    </row>
    <row r="826" spans="1:8" x14ac:dyDescent="0.25">
      <c r="A826" s="359">
        <f t="shared" si="84"/>
        <v>4</v>
      </c>
      <c r="B826" s="359" t="str">
        <f t="shared" si="85"/>
        <v>o</v>
      </c>
      <c r="C826" s="359">
        <f t="shared" si="86"/>
        <v>1</v>
      </c>
      <c r="D826" s="360"/>
      <c r="E826" s="359">
        <f t="shared" si="87"/>
        <v>0</v>
      </c>
      <c r="F826" s="359" t="str">
        <f t="shared" si="89"/>
        <v>O</v>
      </c>
      <c r="G826" s="359" t="str">
        <f t="shared" si="90"/>
        <v>-</v>
      </c>
      <c r="H826" s="359" t="str">
        <f t="shared" si="88"/>
        <v>x</v>
      </c>
    </row>
    <row r="827" spans="1:8" x14ac:dyDescent="0.25">
      <c r="A827" s="359">
        <f t="shared" si="84"/>
        <v>1</v>
      </c>
      <c r="B827" s="359" t="str">
        <f t="shared" si="85"/>
        <v>x</v>
      </c>
      <c r="C827" s="359">
        <f t="shared" si="86"/>
        <v>2</v>
      </c>
      <c r="D827" s="360"/>
      <c r="E827" s="359">
        <f t="shared" si="87"/>
        <v>0</v>
      </c>
      <c r="F827" s="359" t="str">
        <f t="shared" si="89"/>
        <v/>
      </c>
      <c r="G827" s="359" t="str">
        <f t="shared" si="90"/>
        <v/>
      </c>
      <c r="H827" s="359" t="str">
        <f t="shared" si="88"/>
        <v>x</v>
      </c>
    </row>
    <row r="828" spans="1:8" x14ac:dyDescent="0.25">
      <c r="A828" s="359">
        <f t="shared" si="84"/>
        <v>2</v>
      </c>
      <c r="B828" s="359" t="str">
        <f t="shared" si="85"/>
        <v>x</v>
      </c>
      <c r="C828" s="359">
        <f t="shared" si="86"/>
        <v>3</v>
      </c>
      <c r="D828" s="360"/>
      <c r="E828" s="359">
        <f t="shared" si="87"/>
        <v>0</v>
      </c>
      <c r="F828" s="359" t="str">
        <f t="shared" si="89"/>
        <v/>
      </c>
      <c r="G828" s="359" t="str">
        <f t="shared" si="90"/>
        <v/>
      </c>
      <c r="H828" s="359" t="str">
        <f t="shared" si="88"/>
        <v>x</v>
      </c>
    </row>
    <row r="829" spans="1:8" x14ac:dyDescent="0.25">
      <c r="A829" s="359">
        <f t="shared" si="84"/>
        <v>3</v>
      </c>
      <c r="B829" s="359" t="str">
        <f t="shared" si="85"/>
        <v>x</v>
      </c>
      <c r="C829" s="359">
        <f t="shared" si="86"/>
        <v>4</v>
      </c>
      <c r="D829" s="360"/>
      <c r="E829" s="359">
        <f t="shared" si="87"/>
        <v>0</v>
      </c>
      <c r="F829" s="359" t="str">
        <f t="shared" si="89"/>
        <v/>
      </c>
      <c r="G829" s="359" t="str">
        <f t="shared" si="90"/>
        <v/>
      </c>
      <c r="H829" s="359" t="str">
        <f t="shared" si="88"/>
        <v>x</v>
      </c>
    </row>
    <row r="830" spans="1:8" x14ac:dyDescent="0.25">
      <c r="A830" s="359">
        <f t="shared" si="84"/>
        <v>4</v>
      </c>
      <c r="B830" s="359" t="str">
        <f t="shared" si="85"/>
        <v>o</v>
      </c>
      <c r="C830" s="359">
        <f t="shared" si="86"/>
        <v>5</v>
      </c>
      <c r="D830" s="360"/>
      <c r="E830" s="359">
        <f t="shared" si="87"/>
        <v>0</v>
      </c>
      <c r="F830" s="359" t="str">
        <f t="shared" si="89"/>
        <v/>
      </c>
      <c r="G830" s="359" t="str">
        <f t="shared" si="90"/>
        <v/>
      </c>
      <c r="H830" s="359" t="str">
        <f t="shared" si="88"/>
        <v>x</v>
      </c>
    </row>
    <row r="831" spans="1:8" x14ac:dyDescent="0.25">
      <c r="A831" s="359">
        <f t="shared" si="84"/>
        <v>1</v>
      </c>
      <c r="B831" s="359" t="str">
        <f t="shared" si="85"/>
        <v>x</v>
      </c>
      <c r="C831" s="359">
        <f t="shared" si="86"/>
        <v>1</v>
      </c>
      <c r="D831" s="360"/>
      <c r="E831" s="359">
        <f t="shared" si="87"/>
        <v>0</v>
      </c>
      <c r="F831" s="359" t="str">
        <f t="shared" si="89"/>
        <v>O</v>
      </c>
      <c r="G831" s="359" t="str">
        <f t="shared" si="90"/>
        <v>-</v>
      </c>
      <c r="H831" s="359" t="str">
        <f t="shared" si="88"/>
        <v>x</v>
      </c>
    </row>
    <row r="832" spans="1:8" x14ac:dyDescent="0.25">
      <c r="A832" s="359">
        <f t="shared" si="84"/>
        <v>2</v>
      </c>
      <c r="B832" s="359" t="str">
        <f t="shared" si="85"/>
        <v>x</v>
      </c>
      <c r="C832" s="359">
        <f t="shared" si="86"/>
        <v>2</v>
      </c>
      <c r="D832" s="360"/>
      <c r="E832" s="359">
        <f t="shared" si="87"/>
        <v>0</v>
      </c>
      <c r="F832" s="359" t="str">
        <f t="shared" si="89"/>
        <v/>
      </c>
      <c r="G832" s="359" t="str">
        <f t="shared" si="90"/>
        <v/>
      </c>
      <c r="H832" s="359" t="str">
        <f t="shared" si="88"/>
        <v>x</v>
      </c>
    </row>
    <row r="833" spans="1:8" x14ac:dyDescent="0.25">
      <c r="A833" s="359">
        <f t="shared" si="84"/>
        <v>3</v>
      </c>
      <c r="B833" s="359" t="str">
        <f t="shared" si="85"/>
        <v>x</v>
      </c>
      <c r="C833" s="359">
        <f t="shared" si="86"/>
        <v>3</v>
      </c>
      <c r="D833" s="360"/>
      <c r="E833" s="359">
        <f t="shared" si="87"/>
        <v>0</v>
      </c>
      <c r="F833" s="359" t="str">
        <f t="shared" si="89"/>
        <v/>
      </c>
      <c r="G833" s="359" t="str">
        <f t="shared" si="90"/>
        <v/>
      </c>
      <c r="H833" s="359" t="str">
        <f t="shared" si="88"/>
        <v>x</v>
      </c>
    </row>
    <row r="834" spans="1:8" x14ac:dyDescent="0.25">
      <c r="A834" s="359">
        <f t="shared" si="84"/>
        <v>4</v>
      </c>
      <c r="B834" s="359" t="str">
        <f t="shared" si="85"/>
        <v>o</v>
      </c>
      <c r="C834" s="359">
        <f t="shared" si="86"/>
        <v>4</v>
      </c>
      <c r="D834" s="360"/>
      <c r="E834" s="359">
        <f t="shared" si="87"/>
        <v>0</v>
      </c>
      <c r="F834" s="359" t="str">
        <f t="shared" si="89"/>
        <v/>
      </c>
      <c r="G834" s="359" t="str">
        <f t="shared" si="90"/>
        <v/>
      </c>
      <c r="H834" s="359" t="str">
        <f t="shared" si="88"/>
        <v>x</v>
      </c>
    </row>
    <row r="835" spans="1:8" x14ac:dyDescent="0.25">
      <c r="A835" s="359">
        <f t="shared" si="84"/>
        <v>1</v>
      </c>
      <c r="B835" s="359" t="str">
        <f t="shared" si="85"/>
        <v>x</v>
      </c>
      <c r="C835" s="359">
        <f t="shared" si="86"/>
        <v>5</v>
      </c>
      <c r="D835" s="360"/>
      <c r="E835" s="359">
        <f t="shared" si="87"/>
        <v>0</v>
      </c>
      <c r="F835" s="359" t="str">
        <f t="shared" si="89"/>
        <v/>
      </c>
      <c r="G835" s="359" t="str">
        <f t="shared" si="90"/>
        <v/>
      </c>
      <c r="H835" s="359" t="str">
        <f t="shared" si="88"/>
        <v>x</v>
      </c>
    </row>
    <row r="836" spans="1:8" x14ac:dyDescent="0.25">
      <c r="A836" s="359">
        <f t="shared" si="84"/>
        <v>2</v>
      </c>
      <c r="B836" s="359" t="str">
        <f t="shared" si="85"/>
        <v>x</v>
      </c>
      <c r="C836" s="359">
        <f t="shared" si="86"/>
        <v>1</v>
      </c>
      <c r="D836" s="360"/>
      <c r="E836" s="359">
        <f t="shared" si="87"/>
        <v>0</v>
      </c>
      <c r="F836" s="359" t="str">
        <f t="shared" si="89"/>
        <v>O</v>
      </c>
      <c r="G836" s="359" t="str">
        <f t="shared" si="90"/>
        <v>-</v>
      </c>
      <c r="H836" s="359" t="str">
        <f t="shared" si="88"/>
        <v>x</v>
      </c>
    </row>
    <row r="837" spans="1:8" x14ac:dyDescent="0.25">
      <c r="A837" s="359">
        <f t="shared" si="84"/>
        <v>3</v>
      </c>
      <c r="B837" s="359" t="str">
        <f t="shared" si="85"/>
        <v>x</v>
      </c>
      <c r="C837" s="359">
        <f t="shared" si="86"/>
        <v>2</v>
      </c>
      <c r="D837" s="360"/>
      <c r="E837" s="359">
        <f t="shared" si="87"/>
        <v>0</v>
      </c>
      <c r="F837" s="359" t="str">
        <f t="shared" si="89"/>
        <v/>
      </c>
      <c r="G837" s="359" t="str">
        <f t="shared" si="90"/>
        <v/>
      </c>
      <c r="H837" s="359" t="str">
        <f t="shared" si="88"/>
        <v>x</v>
      </c>
    </row>
    <row r="838" spans="1:8" x14ac:dyDescent="0.25">
      <c r="A838" s="359">
        <f t="shared" si="84"/>
        <v>4</v>
      </c>
      <c r="B838" s="359" t="str">
        <f t="shared" si="85"/>
        <v>o</v>
      </c>
      <c r="C838" s="359">
        <f t="shared" si="86"/>
        <v>3</v>
      </c>
      <c r="D838" s="360"/>
      <c r="E838" s="359">
        <f t="shared" si="87"/>
        <v>0</v>
      </c>
      <c r="F838" s="359" t="str">
        <f t="shared" si="89"/>
        <v/>
      </c>
      <c r="G838" s="359" t="str">
        <f t="shared" si="90"/>
        <v/>
      </c>
      <c r="H838" s="359" t="str">
        <f t="shared" si="88"/>
        <v>x</v>
      </c>
    </row>
    <row r="839" spans="1:8" x14ac:dyDescent="0.25">
      <c r="A839" s="359">
        <f t="shared" si="84"/>
        <v>1</v>
      </c>
      <c r="B839" s="359" t="str">
        <f t="shared" si="85"/>
        <v>x</v>
      </c>
      <c r="C839" s="359">
        <f t="shared" si="86"/>
        <v>4</v>
      </c>
      <c r="D839" s="360"/>
      <c r="E839" s="359">
        <f t="shared" si="87"/>
        <v>0</v>
      </c>
      <c r="F839" s="359" t="str">
        <f t="shared" si="89"/>
        <v/>
      </c>
      <c r="G839" s="359" t="str">
        <f t="shared" si="90"/>
        <v/>
      </c>
      <c r="H839" s="359" t="str">
        <f t="shared" si="88"/>
        <v>x</v>
      </c>
    </row>
    <row r="840" spans="1:8" x14ac:dyDescent="0.25">
      <c r="A840" s="359">
        <f t="shared" si="84"/>
        <v>2</v>
      </c>
      <c r="B840" s="359" t="str">
        <f t="shared" si="85"/>
        <v>x</v>
      </c>
      <c r="C840" s="359">
        <f t="shared" si="86"/>
        <v>5</v>
      </c>
      <c r="D840" s="360"/>
      <c r="E840" s="359">
        <f t="shared" si="87"/>
        <v>0</v>
      </c>
      <c r="F840" s="359" t="str">
        <f t="shared" si="89"/>
        <v/>
      </c>
      <c r="G840" s="359" t="str">
        <f t="shared" si="90"/>
        <v/>
      </c>
      <c r="H840" s="359" t="str">
        <f t="shared" si="88"/>
        <v>x</v>
      </c>
    </row>
    <row r="841" spans="1:8" x14ac:dyDescent="0.25">
      <c r="A841" s="359">
        <f t="shared" si="84"/>
        <v>3</v>
      </c>
      <c r="B841" s="359" t="str">
        <f t="shared" si="85"/>
        <v>x</v>
      </c>
      <c r="C841" s="359">
        <f t="shared" si="86"/>
        <v>1</v>
      </c>
      <c r="D841" s="360"/>
      <c r="E841" s="359">
        <f t="shared" si="87"/>
        <v>0</v>
      </c>
      <c r="F841" s="359" t="str">
        <f t="shared" si="89"/>
        <v>O</v>
      </c>
      <c r="G841" s="359" t="str">
        <f t="shared" si="90"/>
        <v>X</v>
      </c>
      <c r="H841" s="359" t="str">
        <f t="shared" si="88"/>
        <v>x</v>
      </c>
    </row>
    <row r="842" spans="1:8" x14ac:dyDescent="0.25">
      <c r="A842" s="359">
        <f t="shared" si="84"/>
        <v>4</v>
      </c>
      <c r="B842" s="359" t="str">
        <f t="shared" si="85"/>
        <v>o</v>
      </c>
      <c r="C842" s="359">
        <f t="shared" si="86"/>
        <v>2</v>
      </c>
      <c r="D842" s="360"/>
      <c r="E842" s="359">
        <f t="shared" si="87"/>
        <v>0</v>
      </c>
      <c r="F842" s="359" t="str">
        <f t="shared" si="89"/>
        <v/>
      </c>
      <c r="G842" s="359" t="str">
        <f t="shared" si="90"/>
        <v/>
      </c>
      <c r="H842" s="359" t="str">
        <f t="shared" si="88"/>
        <v>x</v>
      </c>
    </row>
    <row r="843" spans="1:8" x14ac:dyDescent="0.25">
      <c r="A843" s="359">
        <f t="shared" ref="A843:A906" si="91">IF(A842=0,1,IF(A842&lt;($C$2+$C$1),A842+1,1))</f>
        <v>1</v>
      </c>
      <c r="B843" s="359" t="str">
        <f t="shared" ref="B843:B906" si="92">IF(A843&lt;=$C$1,$B$1,$B$2)</f>
        <v>x</v>
      </c>
      <c r="C843" s="359">
        <f t="shared" ref="C843:C906" si="93">IF(D843="o",1,IF(C842&lt;($G$1/$G$2),C842+1,1))</f>
        <v>3</v>
      </c>
      <c r="D843" s="360"/>
      <c r="E843" s="359">
        <f t="shared" si="87"/>
        <v>0</v>
      </c>
      <c r="F843" s="359" t="str">
        <f t="shared" si="89"/>
        <v/>
      </c>
      <c r="G843" s="359" t="str">
        <f t="shared" si="90"/>
        <v/>
      </c>
      <c r="H843" s="359" t="str">
        <f t="shared" si="88"/>
        <v>x</v>
      </c>
    </row>
    <row r="844" spans="1:8" x14ac:dyDescent="0.25">
      <c r="A844" s="359">
        <f t="shared" si="91"/>
        <v>2</v>
      </c>
      <c r="B844" s="359" t="str">
        <f t="shared" si="92"/>
        <v>x</v>
      </c>
      <c r="C844" s="359">
        <f t="shared" si="93"/>
        <v>4</v>
      </c>
      <c r="D844" s="360"/>
      <c r="E844" s="359">
        <f t="shared" ref="E844:E907" si="94">IF(D844="o","o",E843)</f>
        <v>0</v>
      </c>
      <c r="F844" s="359" t="str">
        <f t="shared" si="89"/>
        <v/>
      </c>
      <c r="G844" s="359" t="str">
        <f t="shared" si="90"/>
        <v/>
      </c>
      <c r="H844" s="359" t="str">
        <f t="shared" ref="H844:H907" si="95">IF(H843=$B$6,"x",IF(D844="o",1,IF(G844="",H843,IF(H843="x","x",H843+1))))</f>
        <v>x</v>
      </c>
    </row>
    <row r="845" spans="1:8" x14ac:dyDescent="0.25">
      <c r="A845" s="359">
        <f t="shared" si="91"/>
        <v>3</v>
      </c>
      <c r="B845" s="359" t="str">
        <f t="shared" si="92"/>
        <v>x</v>
      </c>
      <c r="C845" s="359">
        <f t="shared" si="93"/>
        <v>5</v>
      </c>
      <c r="D845" s="360"/>
      <c r="E845" s="359">
        <f t="shared" si="94"/>
        <v>0</v>
      </c>
      <c r="F845" s="359" t="str">
        <f t="shared" ref="F845:F908" si="96">IF(C845=1,"O","")</f>
        <v/>
      </c>
      <c r="G845" s="359" t="str">
        <f t="shared" ref="G845:G908" si="97">IF(F845="O",IF(AND(B843="x",B844="x",B845="x"),"X","-"),"")</f>
        <v/>
      </c>
      <c r="H845" s="359" t="str">
        <f t="shared" si="95"/>
        <v>x</v>
      </c>
    </row>
    <row r="846" spans="1:8" x14ac:dyDescent="0.25">
      <c r="A846" s="359">
        <f t="shared" si="91"/>
        <v>4</v>
      </c>
      <c r="B846" s="359" t="str">
        <f t="shared" si="92"/>
        <v>o</v>
      </c>
      <c r="C846" s="359">
        <f t="shared" si="93"/>
        <v>1</v>
      </c>
      <c r="D846" s="360"/>
      <c r="E846" s="359">
        <f t="shared" si="94"/>
        <v>0</v>
      </c>
      <c r="F846" s="359" t="str">
        <f t="shared" si="96"/>
        <v>O</v>
      </c>
      <c r="G846" s="359" t="str">
        <f t="shared" si="97"/>
        <v>-</v>
      </c>
      <c r="H846" s="359" t="str">
        <f t="shared" si="95"/>
        <v>x</v>
      </c>
    </row>
    <row r="847" spans="1:8" x14ac:dyDescent="0.25">
      <c r="A847" s="359">
        <f t="shared" si="91"/>
        <v>1</v>
      </c>
      <c r="B847" s="359" t="str">
        <f t="shared" si="92"/>
        <v>x</v>
      </c>
      <c r="C847" s="359">
        <f t="shared" si="93"/>
        <v>2</v>
      </c>
      <c r="D847" s="360"/>
      <c r="E847" s="359">
        <f t="shared" si="94"/>
        <v>0</v>
      </c>
      <c r="F847" s="359" t="str">
        <f t="shared" si="96"/>
        <v/>
      </c>
      <c r="G847" s="359" t="str">
        <f t="shared" si="97"/>
        <v/>
      </c>
      <c r="H847" s="359" t="str">
        <f t="shared" si="95"/>
        <v>x</v>
      </c>
    </row>
    <row r="848" spans="1:8" x14ac:dyDescent="0.25">
      <c r="A848" s="359">
        <f t="shared" si="91"/>
        <v>2</v>
      </c>
      <c r="B848" s="359" t="str">
        <f t="shared" si="92"/>
        <v>x</v>
      </c>
      <c r="C848" s="359">
        <f t="shared" si="93"/>
        <v>3</v>
      </c>
      <c r="D848" s="360"/>
      <c r="E848" s="359">
        <f t="shared" si="94"/>
        <v>0</v>
      </c>
      <c r="F848" s="359" t="str">
        <f t="shared" si="96"/>
        <v/>
      </c>
      <c r="G848" s="359" t="str">
        <f t="shared" si="97"/>
        <v/>
      </c>
      <c r="H848" s="359" t="str">
        <f t="shared" si="95"/>
        <v>x</v>
      </c>
    </row>
    <row r="849" spans="1:8" x14ac:dyDescent="0.25">
      <c r="A849" s="359">
        <f t="shared" si="91"/>
        <v>3</v>
      </c>
      <c r="B849" s="359" t="str">
        <f t="shared" si="92"/>
        <v>x</v>
      </c>
      <c r="C849" s="359">
        <f t="shared" si="93"/>
        <v>4</v>
      </c>
      <c r="D849" s="360"/>
      <c r="E849" s="359">
        <f t="shared" si="94"/>
        <v>0</v>
      </c>
      <c r="F849" s="359" t="str">
        <f t="shared" si="96"/>
        <v/>
      </c>
      <c r="G849" s="359" t="str">
        <f t="shared" si="97"/>
        <v/>
      </c>
      <c r="H849" s="359" t="str">
        <f t="shared" si="95"/>
        <v>x</v>
      </c>
    </row>
    <row r="850" spans="1:8" x14ac:dyDescent="0.25">
      <c r="A850" s="359">
        <f t="shared" si="91"/>
        <v>4</v>
      </c>
      <c r="B850" s="359" t="str">
        <f t="shared" si="92"/>
        <v>o</v>
      </c>
      <c r="C850" s="359">
        <f t="shared" si="93"/>
        <v>5</v>
      </c>
      <c r="D850" s="360"/>
      <c r="E850" s="359">
        <f t="shared" si="94"/>
        <v>0</v>
      </c>
      <c r="F850" s="359" t="str">
        <f t="shared" si="96"/>
        <v/>
      </c>
      <c r="G850" s="359" t="str">
        <f t="shared" si="97"/>
        <v/>
      </c>
      <c r="H850" s="359" t="str">
        <f t="shared" si="95"/>
        <v>x</v>
      </c>
    </row>
    <row r="851" spans="1:8" x14ac:dyDescent="0.25">
      <c r="A851" s="359">
        <f t="shared" si="91"/>
        <v>1</v>
      </c>
      <c r="B851" s="359" t="str">
        <f t="shared" si="92"/>
        <v>x</v>
      </c>
      <c r="C851" s="359">
        <f t="shared" si="93"/>
        <v>1</v>
      </c>
      <c r="D851" s="360"/>
      <c r="E851" s="359">
        <f t="shared" si="94"/>
        <v>0</v>
      </c>
      <c r="F851" s="359" t="str">
        <f t="shared" si="96"/>
        <v>O</v>
      </c>
      <c r="G851" s="359" t="str">
        <f t="shared" si="97"/>
        <v>-</v>
      </c>
      <c r="H851" s="359" t="str">
        <f t="shared" si="95"/>
        <v>x</v>
      </c>
    </row>
    <row r="852" spans="1:8" x14ac:dyDescent="0.25">
      <c r="A852" s="359">
        <f t="shared" si="91"/>
        <v>2</v>
      </c>
      <c r="B852" s="359" t="str">
        <f t="shared" si="92"/>
        <v>x</v>
      </c>
      <c r="C852" s="359">
        <f t="shared" si="93"/>
        <v>2</v>
      </c>
      <c r="D852" s="360"/>
      <c r="E852" s="359">
        <f t="shared" si="94"/>
        <v>0</v>
      </c>
      <c r="F852" s="359" t="str">
        <f t="shared" si="96"/>
        <v/>
      </c>
      <c r="G852" s="359" t="str">
        <f t="shared" si="97"/>
        <v/>
      </c>
      <c r="H852" s="359" t="str">
        <f t="shared" si="95"/>
        <v>x</v>
      </c>
    </row>
    <row r="853" spans="1:8" x14ac:dyDescent="0.25">
      <c r="A853" s="359">
        <f t="shared" si="91"/>
        <v>3</v>
      </c>
      <c r="B853" s="359" t="str">
        <f t="shared" si="92"/>
        <v>x</v>
      </c>
      <c r="C853" s="359">
        <f t="shared" si="93"/>
        <v>3</v>
      </c>
      <c r="D853" s="360"/>
      <c r="E853" s="359">
        <f t="shared" si="94"/>
        <v>0</v>
      </c>
      <c r="F853" s="359" t="str">
        <f t="shared" si="96"/>
        <v/>
      </c>
      <c r="G853" s="359" t="str">
        <f t="shared" si="97"/>
        <v/>
      </c>
      <c r="H853" s="359" t="str">
        <f t="shared" si="95"/>
        <v>x</v>
      </c>
    </row>
    <row r="854" spans="1:8" x14ac:dyDescent="0.25">
      <c r="A854" s="359">
        <f t="shared" si="91"/>
        <v>4</v>
      </c>
      <c r="B854" s="359" t="str">
        <f t="shared" si="92"/>
        <v>o</v>
      </c>
      <c r="C854" s="359">
        <f t="shared" si="93"/>
        <v>4</v>
      </c>
      <c r="D854" s="360"/>
      <c r="E854" s="359">
        <f t="shared" si="94"/>
        <v>0</v>
      </c>
      <c r="F854" s="359" t="str">
        <f t="shared" si="96"/>
        <v/>
      </c>
      <c r="G854" s="359" t="str">
        <f t="shared" si="97"/>
        <v/>
      </c>
      <c r="H854" s="359" t="str">
        <f t="shared" si="95"/>
        <v>x</v>
      </c>
    </row>
    <row r="855" spans="1:8" x14ac:dyDescent="0.25">
      <c r="A855" s="359">
        <f t="shared" si="91"/>
        <v>1</v>
      </c>
      <c r="B855" s="359" t="str">
        <f t="shared" si="92"/>
        <v>x</v>
      </c>
      <c r="C855" s="359">
        <f t="shared" si="93"/>
        <v>5</v>
      </c>
      <c r="D855" s="360"/>
      <c r="E855" s="359">
        <f t="shared" si="94"/>
        <v>0</v>
      </c>
      <c r="F855" s="359" t="str">
        <f t="shared" si="96"/>
        <v/>
      </c>
      <c r="G855" s="359" t="str">
        <f t="shared" si="97"/>
        <v/>
      </c>
      <c r="H855" s="359" t="str">
        <f t="shared" si="95"/>
        <v>x</v>
      </c>
    </row>
    <row r="856" spans="1:8" x14ac:dyDescent="0.25">
      <c r="A856" s="359">
        <f t="shared" si="91"/>
        <v>2</v>
      </c>
      <c r="B856" s="359" t="str">
        <f t="shared" si="92"/>
        <v>x</v>
      </c>
      <c r="C856" s="359">
        <f t="shared" si="93"/>
        <v>1</v>
      </c>
      <c r="D856" s="360"/>
      <c r="E856" s="359">
        <f t="shared" si="94"/>
        <v>0</v>
      </c>
      <c r="F856" s="359" t="str">
        <f t="shared" si="96"/>
        <v>O</v>
      </c>
      <c r="G856" s="359" t="str">
        <f t="shared" si="97"/>
        <v>-</v>
      </c>
      <c r="H856" s="359" t="str">
        <f t="shared" si="95"/>
        <v>x</v>
      </c>
    </row>
    <row r="857" spans="1:8" x14ac:dyDescent="0.25">
      <c r="A857" s="359">
        <f t="shared" si="91"/>
        <v>3</v>
      </c>
      <c r="B857" s="359" t="str">
        <f t="shared" si="92"/>
        <v>x</v>
      </c>
      <c r="C857" s="359">
        <f t="shared" si="93"/>
        <v>2</v>
      </c>
      <c r="D857" s="360"/>
      <c r="E857" s="359">
        <f t="shared" si="94"/>
        <v>0</v>
      </c>
      <c r="F857" s="359" t="str">
        <f t="shared" si="96"/>
        <v/>
      </c>
      <c r="G857" s="359" t="str">
        <f t="shared" si="97"/>
        <v/>
      </c>
      <c r="H857" s="359" t="str">
        <f t="shared" si="95"/>
        <v>x</v>
      </c>
    </row>
    <row r="858" spans="1:8" x14ac:dyDescent="0.25">
      <c r="A858" s="359">
        <f t="shared" si="91"/>
        <v>4</v>
      </c>
      <c r="B858" s="359" t="str">
        <f t="shared" si="92"/>
        <v>o</v>
      </c>
      <c r="C858" s="359">
        <f t="shared" si="93"/>
        <v>3</v>
      </c>
      <c r="D858" s="360"/>
      <c r="E858" s="359">
        <f t="shared" si="94"/>
        <v>0</v>
      </c>
      <c r="F858" s="359" t="str">
        <f t="shared" si="96"/>
        <v/>
      </c>
      <c r="G858" s="359" t="str">
        <f t="shared" si="97"/>
        <v/>
      </c>
      <c r="H858" s="359" t="str">
        <f t="shared" si="95"/>
        <v>x</v>
      </c>
    </row>
    <row r="859" spans="1:8" x14ac:dyDescent="0.25">
      <c r="A859" s="359">
        <f t="shared" si="91"/>
        <v>1</v>
      </c>
      <c r="B859" s="359" t="str">
        <f t="shared" si="92"/>
        <v>x</v>
      </c>
      <c r="C859" s="359">
        <f t="shared" si="93"/>
        <v>4</v>
      </c>
      <c r="D859" s="360"/>
      <c r="E859" s="359">
        <f t="shared" si="94"/>
        <v>0</v>
      </c>
      <c r="F859" s="359" t="str">
        <f t="shared" si="96"/>
        <v/>
      </c>
      <c r="G859" s="359" t="str">
        <f t="shared" si="97"/>
        <v/>
      </c>
      <c r="H859" s="359" t="str">
        <f t="shared" si="95"/>
        <v>x</v>
      </c>
    </row>
    <row r="860" spans="1:8" x14ac:dyDescent="0.25">
      <c r="A860" s="359">
        <f t="shared" si="91"/>
        <v>2</v>
      </c>
      <c r="B860" s="359" t="str">
        <f t="shared" si="92"/>
        <v>x</v>
      </c>
      <c r="C860" s="359">
        <f t="shared" si="93"/>
        <v>5</v>
      </c>
      <c r="D860" s="360"/>
      <c r="E860" s="359">
        <f t="shared" si="94"/>
        <v>0</v>
      </c>
      <c r="F860" s="359" t="str">
        <f t="shared" si="96"/>
        <v/>
      </c>
      <c r="G860" s="359" t="str">
        <f t="shared" si="97"/>
        <v/>
      </c>
      <c r="H860" s="359" t="str">
        <f t="shared" si="95"/>
        <v>x</v>
      </c>
    </row>
    <row r="861" spans="1:8" x14ac:dyDescent="0.25">
      <c r="A861" s="359">
        <f t="shared" si="91"/>
        <v>3</v>
      </c>
      <c r="B861" s="359" t="str">
        <f t="shared" si="92"/>
        <v>x</v>
      </c>
      <c r="C861" s="359">
        <f t="shared" si="93"/>
        <v>1</v>
      </c>
      <c r="D861" s="360"/>
      <c r="E861" s="359">
        <f t="shared" si="94"/>
        <v>0</v>
      </c>
      <c r="F861" s="359" t="str">
        <f t="shared" si="96"/>
        <v>O</v>
      </c>
      <c r="G861" s="359" t="str">
        <f t="shared" si="97"/>
        <v>X</v>
      </c>
      <c r="H861" s="359" t="str">
        <f t="shared" si="95"/>
        <v>x</v>
      </c>
    </row>
    <row r="862" spans="1:8" x14ac:dyDescent="0.25">
      <c r="A862" s="359">
        <f t="shared" si="91"/>
        <v>4</v>
      </c>
      <c r="B862" s="359" t="str">
        <f t="shared" si="92"/>
        <v>o</v>
      </c>
      <c r="C862" s="359">
        <f t="shared" si="93"/>
        <v>2</v>
      </c>
      <c r="D862" s="360"/>
      <c r="E862" s="359">
        <f t="shared" si="94"/>
        <v>0</v>
      </c>
      <c r="F862" s="359" t="str">
        <f t="shared" si="96"/>
        <v/>
      </c>
      <c r="G862" s="359" t="str">
        <f t="shared" si="97"/>
        <v/>
      </c>
      <c r="H862" s="359" t="str">
        <f t="shared" si="95"/>
        <v>x</v>
      </c>
    </row>
    <row r="863" spans="1:8" x14ac:dyDescent="0.25">
      <c r="A863" s="359">
        <f t="shared" si="91"/>
        <v>1</v>
      </c>
      <c r="B863" s="359" t="str">
        <f t="shared" si="92"/>
        <v>x</v>
      </c>
      <c r="C863" s="359">
        <f t="shared" si="93"/>
        <v>3</v>
      </c>
      <c r="D863" s="360"/>
      <c r="E863" s="359">
        <f t="shared" si="94"/>
        <v>0</v>
      </c>
      <c r="F863" s="359" t="str">
        <f t="shared" si="96"/>
        <v/>
      </c>
      <c r="G863" s="359" t="str">
        <f t="shared" si="97"/>
        <v/>
      </c>
      <c r="H863" s="359" t="str">
        <f t="shared" si="95"/>
        <v>x</v>
      </c>
    </row>
    <row r="864" spans="1:8" x14ac:dyDescent="0.25">
      <c r="A864" s="359">
        <f t="shared" si="91"/>
        <v>2</v>
      </c>
      <c r="B864" s="359" t="str">
        <f t="shared" si="92"/>
        <v>x</v>
      </c>
      <c r="C864" s="359">
        <f t="shared" si="93"/>
        <v>4</v>
      </c>
      <c r="D864" s="360"/>
      <c r="E864" s="359">
        <f t="shared" si="94"/>
        <v>0</v>
      </c>
      <c r="F864" s="359" t="str">
        <f t="shared" si="96"/>
        <v/>
      </c>
      <c r="G864" s="359" t="str">
        <f t="shared" si="97"/>
        <v/>
      </c>
      <c r="H864" s="359" t="str">
        <f t="shared" si="95"/>
        <v>x</v>
      </c>
    </row>
    <row r="865" spans="1:8" x14ac:dyDescent="0.25">
      <c r="A865" s="359">
        <f t="shared" si="91"/>
        <v>3</v>
      </c>
      <c r="B865" s="359" t="str">
        <f t="shared" si="92"/>
        <v>x</v>
      </c>
      <c r="C865" s="359">
        <f t="shared" si="93"/>
        <v>5</v>
      </c>
      <c r="D865" s="360"/>
      <c r="E865" s="359">
        <f t="shared" si="94"/>
        <v>0</v>
      </c>
      <c r="F865" s="359" t="str">
        <f t="shared" si="96"/>
        <v/>
      </c>
      <c r="G865" s="359" t="str">
        <f t="shared" si="97"/>
        <v/>
      </c>
      <c r="H865" s="359" t="str">
        <f t="shared" si="95"/>
        <v>x</v>
      </c>
    </row>
    <row r="866" spans="1:8" x14ac:dyDescent="0.25">
      <c r="A866" s="359">
        <f t="shared" si="91"/>
        <v>4</v>
      </c>
      <c r="B866" s="359" t="str">
        <f t="shared" si="92"/>
        <v>o</v>
      </c>
      <c r="C866" s="359">
        <f t="shared" si="93"/>
        <v>1</v>
      </c>
      <c r="D866" s="360"/>
      <c r="E866" s="359">
        <f t="shared" si="94"/>
        <v>0</v>
      </c>
      <c r="F866" s="359" t="str">
        <f t="shared" si="96"/>
        <v>O</v>
      </c>
      <c r="G866" s="359" t="str">
        <f t="shared" si="97"/>
        <v>-</v>
      </c>
      <c r="H866" s="359" t="str">
        <f t="shared" si="95"/>
        <v>x</v>
      </c>
    </row>
    <row r="867" spans="1:8" x14ac:dyDescent="0.25">
      <c r="A867" s="359">
        <f t="shared" si="91"/>
        <v>1</v>
      </c>
      <c r="B867" s="359" t="str">
        <f t="shared" si="92"/>
        <v>x</v>
      </c>
      <c r="C867" s="359">
        <f t="shared" si="93"/>
        <v>2</v>
      </c>
      <c r="D867" s="360"/>
      <c r="E867" s="359">
        <f t="shared" si="94"/>
        <v>0</v>
      </c>
      <c r="F867" s="359" t="str">
        <f t="shared" si="96"/>
        <v/>
      </c>
      <c r="G867" s="359" t="str">
        <f t="shared" si="97"/>
        <v/>
      </c>
      <c r="H867" s="359" t="str">
        <f t="shared" si="95"/>
        <v>x</v>
      </c>
    </row>
    <row r="868" spans="1:8" x14ac:dyDescent="0.25">
      <c r="A868" s="359">
        <f t="shared" si="91"/>
        <v>2</v>
      </c>
      <c r="B868" s="359" t="str">
        <f t="shared" si="92"/>
        <v>x</v>
      </c>
      <c r="C868" s="359">
        <f t="shared" si="93"/>
        <v>3</v>
      </c>
      <c r="D868" s="360"/>
      <c r="E868" s="359">
        <f t="shared" si="94"/>
        <v>0</v>
      </c>
      <c r="F868" s="359" t="str">
        <f t="shared" si="96"/>
        <v/>
      </c>
      <c r="G868" s="359" t="str">
        <f t="shared" si="97"/>
        <v/>
      </c>
      <c r="H868" s="359" t="str">
        <f t="shared" si="95"/>
        <v>x</v>
      </c>
    </row>
    <row r="869" spans="1:8" x14ac:dyDescent="0.25">
      <c r="A869" s="359">
        <f t="shared" si="91"/>
        <v>3</v>
      </c>
      <c r="B869" s="359" t="str">
        <f t="shared" si="92"/>
        <v>x</v>
      </c>
      <c r="C869" s="359">
        <f t="shared" si="93"/>
        <v>4</v>
      </c>
      <c r="D869" s="360"/>
      <c r="E869" s="359">
        <f t="shared" si="94"/>
        <v>0</v>
      </c>
      <c r="F869" s="359" t="str">
        <f t="shared" si="96"/>
        <v/>
      </c>
      <c r="G869" s="359" t="str">
        <f t="shared" si="97"/>
        <v/>
      </c>
      <c r="H869" s="359" t="str">
        <f t="shared" si="95"/>
        <v>x</v>
      </c>
    </row>
    <row r="870" spans="1:8" x14ac:dyDescent="0.25">
      <c r="A870" s="359">
        <f t="shared" si="91"/>
        <v>4</v>
      </c>
      <c r="B870" s="359" t="str">
        <f t="shared" si="92"/>
        <v>o</v>
      </c>
      <c r="C870" s="359">
        <f t="shared" si="93"/>
        <v>5</v>
      </c>
      <c r="D870" s="360"/>
      <c r="E870" s="359">
        <f t="shared" si="94"/>
        <v>0</v>
      </c>
      <c r="F870" s="359" t="str">
        <f t="shared" si="96"/>
        <v/>
      </c>
      <c r="G870" s="359" t="str">
        <f t="shared" si="97"/>
        <v/>
      </c>
      <c r="H870" s="359" t="str">
        <f t="shared" si="95"/>
        <v>x</v>
      </c>
    </row>
    <row r="871" spans="1:8" x14ac:dyDescent="0.25">
      <c r="A871" s="359">
        <f t="shared" si="91"/>
        <v>1</v>
      </c>
      <c r="B871" s="359" t="str">
        <f t="shared" si="92"/>
        <v>x</v>
      </c>
      <c r="C871" s="359">
        <f t="shared" si="93"/>
        <v>1</v>
      </c>
      <c r="D871" s="360"/>
      <c r="E871" s="359">
        <f t="shared" si="94"/>
        <v>0</v>
      </c>
      <c r="F871" s="359" t="str">
        <f t="shared" si="96"/>
        <v>O</v>
      </c>
      <c r="G871" s="359" t="str">
        <f t="shared" si="97"/>
        <v>-</v>
      </c>
      <c r="H871" s="359" t="str">
        <f t="shared" si="95"/>
        <v>x</v>
      </c>
    </row>
    <row r="872" spans="1:8" x14ac:dyDescent="0.25">
      <c r="A872" s="359">
        <f t="shared" si="91"/>
        <v>2</v>
      </c>
      <c r="B872" s="359" t="str">
        <f t="shared" si="92"/>
        <v>x</v>
      </c>
      <c r="C872" s="359">
        <f t="shared" si="93"/>
        <v>2</v>
      </c>
      <c r="D872" s="360"/>
      <c r="E872" s="359">
        <f t="shared" si="94"/>
        <v>0</v>
      </c>
      <c r="F872" s="359" t="str">
        <f t="shared" si="96"/>
        <v/>
      </c>
      <c r="G872" s="359" t="str">
        <f t="shared" si="97"/>
        <v/>
      </c>
      <c r="H872" s="359" t="str">
        <f t="shared" si="95"/>
        <v>x</v>
      </c>
    </row>
    <row r="873" spans="1:8" x14ac:dyDescent="0.25">
      <c r="A873" s="359">
        <f t="shared" si="91"/>
        <v>3</v>
      </c>
      <c r="B873" s="359" t="str">
        <f t="shared" si="92"/>
        <v>x</v>
      </c>
      <c r="C873" s="359">
        <f t="shared" si="93"/>
        <v>3</v>
      </c>
      <c r="D873" s="360"/>
      <c r="E873" s="359">
        <f t="shared" si="94"/>
        <v>0</v>
      </c>
      <c r="F873" s="359" t="str">
        <f t="shared" si="96"/>
        <v/>
      </c>
      <c r="G873" s="359" t="str">
        <f t="shared" si="97"/>
        <v/>
      </c>
      <c r="H873" s="359" t="str">
        <f t="shared" si="95"/>
        <v>x</v>
      </c>
    </row>
    <row r="874" spans="1:8" x14ac:dyDescent="0.25">
      <c r="A874" s="359">
        <f t="shared" si="91"/>
        <v>4</v>
      </c>
      <c r="B874" s="359" t="str">
        <f t="shared" si="92"/>
        <v>o</v>
      </c>
      <c r="C874" s="359">
        <f t="shared" si="93"/>
        <v>4</v>
      </c>
      <c r="D874" s="360"/>
      <c r="E874" s="359">
        <f t="shared" si="94"/>
        <v>0</v>
      </c>
      <c r="F874" s="359" t="str">
        <f t="shared" si="96"/>
        <v/>
      </c>
      <c r="G874" s="359" t="str">
        <f t="shared" si="97"/>
        <v/>
      </c>
      <c r="H874" s="359" t="str">
        <f t="shared" si="95"/>
        <v>x</v>
      </c>
    </row>
    <row r="875" spans="1:8" x14ac:dyDescent="0.25">
      <c r="A875" s="359">
        <f t="shared" si="91"/>
        <v>1</v>
      </c>
      <c r="B875" s="359" t="str">
        <f t="shared" si="92"/>
        <v>x</v>
      </c>
      <c r="C875" s="359">
        <f t="shared" si="93"/>
        <v>5</v>
      </c>
      <c r="D875" s="360"/>
      <c r="E875" s="359">
        <f t="shared" si="94"/>
        <v>0</v>
      </c>
      <c r="F875" s="359" t="str">
        <f t="shared" si="96"/>
        <v/>
      </c>
      <c r="G875" s="359" t="str">
        <f t="shared" si="97"/>
        <v/>
      </c>
      <c r="H875" s="359" t="str">
        <f t="shared" si="95"/>
        <v>x</v>
      </c>
    </row>
    <row r="876" spans="1:8" x14ac:dyDescent="0.25">
      <c r="A876" s="359">
        <f t="shared" si="91"/>
        <v>2</v>
      </c>
      <c r="B876" s="359" t="str">
        <f t="shared" si="92"/>
        <v>x</v>
      </c>
      <c r="C876" s="359">
        <f t="shared" si="93"/>
        <v>1</v>
      </c>
      <c r="D876" s="360"/>
      <c r="E876" s="359">
        <f t="shared" si="94"/>
        <v>0</v>
      </c>
      <c r="F876" s="359" t="str">
        <f t="shared" si="96"/>
        <v>O</v>
      </c>
      <c r="G876" s="359" t="str">
        <f t="shared" si="97"/>
        <v>-</v>
      </c>
      <c r="H876" s="359" t="str">
        <f t="shared" si="95"/>
        <v>x</v>
      </c>
    </row>
    <row r="877" spans="1:8" x14ac:dyDescent="0.25">
      <c r="A877" s="359">
        <f t="shared" si="91"/>
        <v>3</v>
      </c>
      <c r="B877" s="359" t="str">
        <f t="shared" si="92"/>
        <v>x</v>
      </c>
      <c r="C877" s="359">
        <f t="shared" si="93"/>
        <v>2</v>
      </c>
      <c r="D877" s="360"/>
      <c r="E877" s="359">
        <f t="shared" si="94"/>
        <v>0</v>
      </c>
      <c r="F877" s="359" t="str">
        <f t="shared" si="96"/>
        <v/>
      </c>
      <c r="G877" s="359" t="str">
        <f t="shared" si="97"/>
        <v/>
      </c>
      <c r="H877" s="359" t="str">
        <f t="shared" si="95"/>
        <v>x</v>
      </c>
    </row>
    <row r="878" spans="1:8" x14ac:dyDescent="0.25">
      <c r="A878" s="359">
        <f t="shared" si="91"/>
        <v>4</v>
      </c>
      <c r="B878" s="359" t="str">
        <f t="shared" si="92"/>
        <v>o</v>
      </c>
      <c r="C878" s="359">
        <f t="shared" si="93"/>
        <v>3</v>
      </c>
      <c r="D878" s="360"/>
      <c r="E878" s="359">
        <f t="shared" si="94"/>
        <v>0</v>
      </c>
      <c r="F878" s="359" t="str">
        <f t="shared" si="96"/>
        <v/>
      </c>
      <c r="G878" s="359" t="str">
        <f t="shared" si="97"/>
        <v/>
      </c>
      <c r="H878" s="359" t="str">
        <f t="shared" si="95"/>
        <v>x</v>
      </c>
    </row>
    <row r="879" spans="1:8" x14ac:dyDescent="0.25">
      <c r="A879" s="359">
        <f t="shared" si="91"/>
        <v>1</v>
      </c>
      <c r="B879" s="359" t="str">
        <f t="shared" si="92"/>
        <v>x</v>
      </c>
      <c r="C879" s="359">
        <f t="shared" si="93"/>
        <v>4</v>
      </c>
      <c r="D879" s="360"/>
      <c r="E879" s="359">
        <f t="shared" si="94"/>
        <v>0</v>
      </c>
      <c r="F879" s="359" t="str">
        <f t="shared" si="96"/>
        <v/>
      </c>
      <c r="G879" s="359" t="str">
        <f t="shared" si="97"/>
        <v/>
      </c>
      <c r="H879" s="359" t="str">
        <f t="shared" si="95"/>
        <v>x</v>
      </c>
    </row>
    <row r="880" spans="1:8" x14ac:dyDescent="0.25">
      <c r="A880" s="359">
        <f t="shared" si="91"/>
        <v>2</v>
      </c>
      <c r="B880" s="359" t="str">
        <f t="shared" si="92"/>
        <v>x</v>
      </c>
      <c r="C880" s="359">
        <f t="shared" si="93"/>
        <v>5</v>
      </c>
      <c r="D880" s="360"/>
      <c r="E880" s="359">
        <f t="shared" si="94"/>
        <v>0</v>
      </c>
      <c r="F880" s="359" t="str">
        <f t="shared" si="96"/>
        <v/>
      </c>
      <c r="G880" s="359" t="str">
        <f t="shared" si="97"/>
        <v/>
      </c>
      <c r="H880" s="359" t="str">
        <f t="shared" si="95"/>
        <v>x</v>
      </c>
    </row>
    <row r="881" spans="1:8" x14ac:dyDescent="0.25">
      <c r="A881" s="359">
        <f t="shared" si="91"/>
        <v>3</v>
      </c>
      <c r="B881" s="359" t="str">
        <f t="shared" si="92"/>
        <v>x</v>
      </c>
      <c r="C881" s="359">
        <f t="shared" si="93"/>
        <v>1</v>
      </c>
      <c r="D881" s="360"/>
      <c r="E881" s="359">
        <f t="shared" si="94"/>
        <v>0</v>
      </c>
      <c r="F881" s="359" t="str">
        <f t="shared" si="96"/>
        <v>O</v>
      </c>
      <c r="G881" s="359" t="str">
        <f t="shared" si="97"/>
        <v>X</v>
      </c>
      <c r="H881" s="359" t="str">
        <f t="shared" si="95"/>
        <v>x</v>
      </c>
    </row>
    <row r="882" spans="1:8" x14ac:dyDescent="0.25">
      <c r="A882" s="359">
        <f t="shared" si="91"/>
        <v>4</v>
      </c>
      <c r="B882" s="359" t="str">
        <f t="shared" si="92"/>
        <v>o</v>
      </c>
      <c r="C882" s="359">
        <f t="shared" si="93"/>
        <v>2</v>
      </c>
      <c r="D882" s="360"/>
      <c r="E882" s="359">
        <f t="shared" si="94"/>
        <v>0</v>
      </c>
      <c r="F882" s="359" t="str">
        <f t="shared" si="96"/>
        <v/>
      </c>
      <c r="G882" s="359" t="str">
        <f t="shared" si="97"/>
        <v/>
      </c>
      <c r="H882" s="359" t="str">
        <f t="shared" si="95"/>
        <v>x</v>
      </c>
    </row>
    <row r="883" spans="1:8" x14ac:dyDescent="0.25">
      <c r="A883" s="359">
        <f t="shared" si="91"/>
        <v>1</v>
      </c>
      <c r="B883" s="359" t="str">
        <f t="shared" si="92"/>
        <v>x</v>
      </c>
      <c r="C883" s="359">
        <f t="shared" si="93"/>
        <v>3</v>
      </c>
      <c r="D883" s="360"/>
      <c r="E883" s="359">
        <f t="shared" si="94"/>
        <v>0</v>
      </c>
      <c r="F883" s="359" t="str">
        <f t="shared" si="96"/>
        <v/>
      </c>
      <c r="G883" s="359" t="str">
        <f t="shared" si="97"/>
        <v/>
      </c>
      <c r="H883" s="359" t="str">
        <f t="shared" si="95"/>
        <v>x</v>
      </c>
    </row>
    <row r="884" spans="1:8" x14ac:dyDescent="0.25">
      <c r="A884" s="359">
        <f t="shared" si="91"/>
        <v>2</v>
      </c>
      <c r="B884" s="359" t="str">
        <f t="shared" si="92"/>
        <v>x</v>
      </c>
      <c r="C884" s="359">
        <f t="shared" si="93"/>
        <v>4</v>
      </c>
      <c r="D884" s="360"/>
      <c r="E884" s="359">
        <f t="shared" si="94"/>
        <v>0</v>
      </c>
      <c r="F884" s="359" t="str">
        <f t="shared" si="96"/>
        <v/>
      </c>
      <c r="G884" s="359" t="str">
        <f t="shared" si="97"/>
        <v/>
      </c>
      <c r="H884" s="359" t="str">
        <f t="shared" si="95"/>
        <v>x</v>
      </c>
    </row>
    <row r="885" spans="1:8" x14ac:dyDescent="0.25">
      <c r="A885" s="359">
        <f t="shared" si="91"/>
        <v>3</v>
      </c>
      <c r="B885" s="359" t="str">
        <f t="shared" si="92"/>
        <v>x</v>
      </c>
      <c r="C885" s="359">
        <f t="shared" si="93"/>
        <v>5</v>
      </c>
      <c r="D885" s="360"/>
      <c r="E885" s="359">
        <f t="shared" si="94"/>
        <v>0</v>
      </c>
      <c r="F885" s="359" t="str">
        <f t="shared" si="96"/>
        <v/>
      </c>
      <c r="G885" s="359" t="str">
        <f t="shared" si="97"/>
        <v/>
      </c>
      <c r="H885" s="359" t="str">
        <f t="shared" si="95"/>
        <v>x</v>
      </c>
    </row>
    <row r="886" spans="1:8" x14ac:dyDescent="0.25">
      <c r="A886" s="359">
        <f t="shared" si="91"/>
        <v>4</v>
      </c>
      <c r="B886" s="359" t="str">
        <f t="shared" si="92"/>
        <v>o</v>
      </c>
      <c r="C886" s="359">
        <f t="shared" si="93"/>
        <v>1</v>
      </c>
      <c r="D886" s="360"/>
      <c r="E886" s="359">
        <f t="shared" si="94"/>
        <v>0</v>
      </c>
      <c r="F886" s="359" t="str">
        <f t="shared" si="96"/>
        <v>O</v>
      </c>
      <c r="G886" s="359" t="str">
        <f t="shared" si="97"/>
        <v>-</v>
      </c>
      <c r="H886" s="359" t="str">
        <f t="shared" si="95"/>
        <v>x</v>
      </c>
    </row>
    <row r="887" spans="1:8" x14ac:dyDescent="0.25">
      <c r="A887" s="359">
        <f t="shared" si="91"/>
        <v>1</v>
      </c>
      <c r="B887" s="359" t="str">
        <f t="shared" si="92"/>
        <v>x</v>
      </c>
      <c r="C887" s="359">
        <f t="shared" si="93"/>
        <v>2</v>
      </c>
      <c r="D887" s="360"/>
      <c r="E887" s="359">
        <f t="shared" si="94"/>
        <v>0</v>
      </c>
      <c r="F887" s="359" t="str">
        <f t="shared" si="96"/>
        <v/>
      </c>
      <c r="G887" s="359" t="str">
        <f t="shared" si="97"/>
        <v/>
      </c>
      <c r="H887" s="359" t="str">
        <f t="shared" si="95"/>
        <v>x</v>
      </c>
    </row>
    <row r="888" spans="1:8" x14ac:dyDescent="0.25">
      <c r="A888" s="359">
        <f t="shared" si="91"/>
        <v>2</v>
      </c>
      <c r="B888" s="359" t="str">
        <f t="shared" si="92"/>
        <v>x</v>
      </c>
      <c r="C888" s="359">
        <f t="shared" si="93"/>
        <v>3</v>
      </c>
      <c r="D888" s="360"/>
      <c r="E888" s="359">
        <f t="shared" si="94"/>
        <v>0</v>
      </c>
      <c r="F888" s="359" t="str">
        <f t="shared" si="96"/>
        <v/>
      </c>
      <c r="G888" s="359" t="str">
        <f t="shared" si="97"/>
        <v/>
      </c>
      <c r="H888" s="359" t="str">
        <f t="shared" si="95"/>
        <v>x</v>
      </c>
    </row>
    <row r="889" spans="1:8" x14ac:dyDescent="0.25">
      <c r="A889" s="359">
        <f t="shared" si="91"/>
        <v>3</v>
      </c>
      <c r="B889" s="359" t="str">
        <f t="shared" si="92"/>
        <v>x</v>
      </c>
      <c r="C889" s="359">
        <f t="shared" si="93"/>
        <v>4</v>
      </c>
      <c r="D889" s="360"/>
      <c r="E889" s="359">
        <f t="shared" si="94"/>
        <v>0</v>
      </c>
      <c r="F889" s="359" t="str">
        <f t="shared" si="96"/>
        <v/>
      </c>
      <c r="G889" s="359" t="str">
        <f t="shared" si="97"/>
        <v/>
      </c>
      <c r="H889" s="359" t="str">
        <f t="shared" si="95"/>
        <v>x</v>
      </c>
    </row>
    <row r="890" spans="1:8" x14ac:dyDescent="0.25">
      <c r="A890" s="359">
        <f t="shared" si="91"/>
        <v>4</v>
      </c>
      <c r="B890" s="359" t="str">
        <f t="shared" si="92"/>
        <v>o</v>
      </c>
      <c r="C890" s="359">
        <f t="shared" si="93"/>
        <v>5</v>
      </c>
      <c r="D890" s="360"/>
      <c r="E890" s="359">
        <f t="shared" si="94"/>
        <v>0</v>
      </c>
      <c r="F890" s="359" t="str">
        <f t="shared" si="96"/>
        <v/>
      </c>
      <c r="G890" s="359" t="str">
        <f t="shared" si="97"/>
        <v/>
      </c>
      <c r="H890" s="359" t="str">
        <f t="shared" si="95"/>
        <v>x</v>
      </c>
    </row>
    <row r="891" spans="1:8" x14ac:dyDescent="0.25">
      <c r="A891" s="359">
        <f t="shared" si="91"/>
        <v>1</v>
      </c>
      <c r="B891" s="359" t="str">
        <f t="shared" si="92"/>
        <v>x</v>
      </c>
      <c r="C891" s="359">
        <f t="shared" si="93"/>
        <v>1</v>
      </c>
      <c r="D891" s="360"/>
      <c r="E891" s="359">
        <f t="shared" si="94"/>
        <v>0</v>
      </c>
      <c r="F891" s="359" t="str">
        <f t="shared" si="96"/>
        <v>O</v>
      </c>
      <c r="G891" s="359" t="str">
        <f t="shared" si="97"/>
        <v>-</v>
      </c>
      <c r="H891" s="359" t="str">
        <f t="shared" si="95"/>
        <v>x</v>
      </c>
    </row>
    <row r="892" spans="1:8" x14ac:dyDescent="0.25">
      <c r="A892" s="359">
        <f t="shared" si="91"/>
        <v>2</v>
      </c>
      <c r="B892" s="359" t="str">
        <f t="shared" si="92"/>
        <v>x</v>
      </c>
      <c r="C892" s="359">
        <f t="shared" si="93"/>
        <v>2</v>
      </c>
      <c r="D892" s="360"/>
      <c r="E892" s="359">
        <f t="shared" si="94"/>
        <v>0</v>
      </c>
      <c r="F892" s="359" t="str">
        <f t="shared" si="96"/>
        <v/>
      </c>
      <c r="G892" s="359" t="str">
        <f t="shared" si="97"/>
        <v/>
      </c>
      <c r="H892" s="359" t="str">
        <f t="shared" si="95"/>
        <v>x</v>
      </c>
    </row>
    <row r="893" spans="1:8" x14ac:dyDescent="0.25">
      <c r="A893" s="359">
        <f t="shared" si="91"/>
        <v>3</v>
      </c>
      <c r="B893" s="359" t="str">
        <f t="shared" si="92"/>
        <v>x</v>
      </c>
      <c r="C893" s="359">
        <f t="shared" si="93"/>
        <v>3</v>
      </c>
      <c r="D893" s="360"/>
      <c r="E893" s="359">
        <f t="shared" si="94"/>
        <v>0</v>
      </c>
      <c r="F893" s="359" t="str">
        <f t="shared" si="96"/>
        <v/>
      </c>
      <c r="G893" s="359" t="str">
        <f t="shared" si="97"/>
        <v/>
      </c>
      <c r="H893" s="359" t="str">
        <f t="shared" si="95"/>
        <v>x</v>
      </c>
    </row>
    <row r="894" spans="1:8" x14ac:dyDescent="0.25">
      <c r="A894" s="359">
        <f t="shared" si="91"/>
        <v>4</v>
      </c>
      <c r="B894" s="359" t="str">
        <f t="shared" si="92"/>
        <v>o</v>
      </c>
      <c r="C894" s="359">
        <f t="shared" si="93"/>
        <v>4</v>
      </c>
      <c r="D894" s="360"/>
      <c r="E894" s="359">
        <f t="shared" si="94"/>
        <v>0</v>
      </c>
      <c r="F894" s="359" t="str">
        <f t="shared" si="96"/>
        <v/>
      </c>
      <c r="G894" s="359" t="str">
        <f t="shared" si="97"/>
        <v/>
      </c>
      <c r="H894" s="359" t="str">
        <f t="shared" si="95"/>
        <v>x</v>
      </c>
    </row>
    <row r="895" spans="1:8" x14ac:dyDescent="0.25">
      <c r="A895" s="359">
        <f t="shared" si="91"/>
        <v>1</v>
      </c>
      <c r="B895" s="359" t="str">
        <f t="shared" si="92"/>
        <v>x</v>
      </c>
      <c r="C895" s="359">
        <f t="shared" si="93"/>
        <v>5</v>
      </c>
      <c r="D895" s="360"/>
      <c r="E895" s="359">
        <f t="shared" si="94"/>
        <v>0</v>
      </c>
      <c r="F895" s="359" t="str">
        <f t="shared" si="96"/>
        <v/>
      </c>
      <c r="G895" s="359" t="str">
        <f t="shared" si="97"/>
        <v/>
      </c>
      <c r="H895" s="359" t="str">
        <f t="shared" si="95"/>
        <v>x</v>
      </c>
    </row>
    <row r="896" spans="1:8" x14ac:dyDescent="0.25">
      <c r="A896" s="359">
        <f t="shared" si="91"/>
        <v>2</v>
      </c>
      <c r="B896" s="359" t="str">
        <f t="shared" si="92"/>
        <v>x</v>
      </c>
      <c r="C896" s="359">
        <f t="shared" si="93"/>
        <v>1</v>
      </c>
      <c r="D896" s="360"/>
      <c r="E896" s="359">
        <f t="shared" si="94"/>
        <v>0</v>
      </c>
      <c r="F896" s="359" t="str">
        <f t="shared" si="96"/>
        <v>O</v>
      </c>
      <c r="G896" s="359" t="str">
        <f t="shared" si="97"/>
        <v>-</v>
      </c>
      <c r="H896" s="359" t="str">
        <f t="shared" si="95"/>
        <v>x</v>
      </c>
    </row>
    <row r="897" spans="1:8" x14ac:dyDescent="0.25">
      <c r="A897" s="359">
        <f t="shared" si="91"/>
        <v>3</v>
      </c>
      <c r="B897" s="359" t="str">
        <f t="shared" si="92"/>
        <v>x</v>
      </c>
      <c r="C897" s="359">
        <f t="shared" si="93"/>
        <v>2</v>
      </c>
      <c r="D897" s="360"/>
      <c r="E897" s="359">
        <f t="shared" si="94"/>
        <v>0</v>
      </c>
      <c r="F897" s="359" t="str">
        <f t="shared" si="96"/>
        <v/>
      </c>
      <c r="G897" s="359" t="str">
        <f t="shared" si="97"/>
        <v/>
      </c>
      <c r="H897" s="359" t="str">
        <f t="shared" si="95"/>
        <v>x</v>
      </c>
    </row>
    <row r="898" spans="1:8" x14ac:dyDescent="0.25">
      <c r="A898" s="359">
        <f t="shared" si="91"/>
        <v>4</v>
      </c>
      <c r="B898" s="359" t="str">
        <f t="shared" si="92"/>
        <v>o</v>
      </c>
      <c r="C898" s="359">
        <f t="shared" si="93"/>
        <v>3</v>
      </c>
      <c r="D898" s="360"/>
      <c r="E898" s="359">
        <f t="shared" si="94"/>
        <v>0</v>
      </c>
      <c r="F898" s="359" t="str">
        <f t="shared" si="96"/>
        <v/>
      </c>
      <c r="G898" s="359" t="str">
        <f t="shared" si="97"/>
        <v/>
      </c>
      <c r="H898" s="359" t="str">
        <f t="shared" si="95"/>
        <v>x</v>
      </c>
    </row>
    <row r="899" spans="1:8" x14ac:dyDescent="0.25">
      <c r="A899" s="359">
        <f t="shared" si="91"/>
        <v>1</v>
      </c>
      <c r="B899" s="359" t="str">
        <f t="shared" si="92"/>
        <v>x</v>
      </c>
      <c r="C899" s="359">
        <f t="shared" si="93"/>
        <v>4</v>
      </c>
      <c r="D899" s="360"/>
      <c r="E899" s="359">
        <f t="shared" si="94"/>
        <v>0</v>
      </c>
      <c r="F899" s="359" t="str">
        <f t="shared" si="96"/>
        <v/>
      </c>
      <c r="G899" s="359" t="str">
        <f t="shared" si="97"/>
        <v/>
      </c>
      <c r="H899" s="359" t="str">
        <f t="shared" si="95"/>
        <v>x</v>
      </c>
    </row>
    <row r="900" spans="1:8" x14ac:dyDescent="0.25">
      <c r="A900" s="359">
        <f t="shared" si="91"/>
        <v>2</v>
      </c>
      <c r="B900" s="359" t="str">
        <f t="shared" si="92"/>
        <v>x</v>
      </c>
      <c r="C900" s="359">
        <f t="shared" si="93"/>
        <v>5</v>
      </c>
      <c r="D900" s="360"/>
      <c r="E900" s="359">
        <f t="shared" si="94"/>
        <v>0</v>
      </c>
      <c r="F900" s="359" t="str">
        <f t="shared" si="96"/>
        <v/>
      </c>
      <c r="G900" s="359" t="str">
        <f t="shared" si="97"/>
        <v/>
      </c>
      <c r="H900" s="359" t="str">
        <f t="shared" si="95"/>
        <v>x</v>
      </c>
    </row>
    <row r="901" spans="1:8" x14ac:dyDescent="0.25">
      <c r="A901" s="359">
        <f t="shared" si="91"/>
        <v>3</v>
      </c>
      <c r="B901" s="359" t="str">
        <f t="shared" si="92"/>
        <v>x</v>
      </c>
      <c r="C901" s="359">
        <f t="shared" si="93"/>
        <v>1</v>
      </c>
      <c r="D901" s="360"/>
      <c r="E901" s="359">
        <f t="shared" si="94"/>
        <v>0</v>
      </c>
      <c r="F901" s="359" t="str">
        <f t="shared" si="96"/>
        <v>O</v>
      </c>
      <c r="G901" s="359" t="str">
        <f t="shared" si="97"/>
        <v>X</v>
      </c>
      <c r="H901" s="359" t="str">
        <f t="shared" si="95"/>
        <v>x</v>
      </c>
    </row>
    <row r="902" spans="1:8" x14ac:dyDescent="0.25">
      <c r="A902" s="359">
        <f t="shared" si="91"/>
        <v>4</v>
      </c>
      <c r="B902" s="359" t="str">
        <f t="shared" si="92"/>
        <v>o</v>
      </c>
      <c r="C902" s="359">
        <f t="shared" si="93"/>
        <v>2</v>
      </c>
      <c r="D902" s="360"/>
      <c r="E902" s="359">
        <f t="shared" si="94"/>
        <v>0</v>
      </c>
      <c r="F902" s="359" t="str">
        <f t="shared" si="96"/>
        <v/>
      </c>
      <c r="G902" s="359" t="str">
        <f t="shared" si="97"/>
        <v/>
      </c>
      <c r="H902" s="359" t="str">
        <f t="shared" si="95"/>
        <v>x</v>
      </c>
    </row>
    <row r="903" spans="1:8" x14ac:dyDescent="0.25">
      <c r="A903" s="359">
        <f t="shared" si="91"/>
        <v>1</v>
      </c>
      <c r="B903" s="359" t="str">
        <f t="shared" si="92"/>
        <v>x</v>
      </c>
      <c r="C903" s="359">
        <f t="shared" si="93"/>
        <v>3</v>
      </c>
      <c r="D903" s="360"/>
      <c r="E903" s="359">
        <f t="shared" si="94"/>
        <v>0</v>
      </c>
      <c r="F903" s="359" t="str">
        <f t="shared" si="96"/>
        <v/>
      </c>
      <c r="G903" s="359" t="str">
        <f t="shared" si="97"/>
        <v/>
      </c>
      <c r="H903" s="359" t="str">
        <f t="shared" si="95"/>
        <v>x</v>
      </c>
    </row>
    <row r="904" spans="1:8" x14ac:dyDescent="0.25">
      <c r="A904" s="359">
        <f t="shared" si="91"/>
        <v>2</v>
      </c>
      <c r="B904" s="359" t="str">
        <f t="shared" si="92"/>
        <v>x</v>
      </c>
      <c r="C904" s="359">
        <f t="shared" si="93"/>
        <v>4</v>
      </c>
      <c r="D904" s="360"/>
      <c r="E904" s="359">
        <f t="shared" si="94"/>
        <v>0</v>
      </c>
      <c r="F904" s="359" t="str">
        <f t="shared" si="96"/>
        <v/>
      </c>
      <c r="G904" s="359" t="str">
        <f t="shared" si="97"/>
        <v/>
      </c>
      <c r="H904" s="359" t="str">
        <f t="shared" si="95"/>
        <v>x</v>
      </c>
    </row>
    <row r="905" spans="1:8" x14ac:dyDescent="0.25">
      <c r="A905" s="359">
        <f t="shared" si="91"/>
        <v>3</v>
      </c>
      <c r="B905" s="359" t="str">
        <f t="shared" si="92"/>
        <v>x</v>
      </c>
      <c r="C905" s="359">
        <f t="shared" si="93"/>
        <v>5</v>
      </c>
      <c r="D905" s="360"/>
      <c r="E905" s="359">
        <f t="shared" si="94"/>
        <v>0</v>
      </c>
      <c r="F905" s="359" t="str">
        <f t="shared" si="96"/>
        <v/>
      </c>
      <c r="G905" s="359" t="str">
        <f t="shared" si="97"/>
        <v/>
      </c>
      <c r="H905" s="359" t="str">
        <f t="shared" si="95"/>
        <v>x</v>
      </c>
    </row>
    <row r="906" spans="1:8" x14ac:dyDescent="0.25">
      <c r="A906" s="359">
        <f t="shared" si="91"/>
        <v>4</v>
      </c>
      <c r="B906" s="359" t="str">
        <f t="shared" si="92"/>
        <v>o</v>
      </c>
      <c r="C906" s="359">
        <f t="shared" si="93"/>
        <v>1</v>
      </c>
      <c r="D906" s="360"/>
      <c r="E906" s="359">
        <f t="shared" si="94"/>
        <v>0</v>
      </c>
      <c r="F906" s="359" t="str">
        <f t="shared" si="96"/>
        <v>O</v>
      </c>
      <c r="G906" s="359" t="str">
        <f t="shared" si="97"/>
        <v>-</v>
      </c>
      <c r="H906" s="359" t="str">
        <f t="shared" si="95"/>
        <v>x</v>
      </c>
    </row>
    <row r="907" spans="1:8" x14ac:dyDescent="0.25">
      <c r="A907" s="359">
        <f t="shared" ref="A907:A970" si="98">IF(A906=0,1,IF(A906&lt;($C$2+$C$1),A906+1,1))</f>
        <v>1</v>
      </c>
      <c r="B907" s="359" t="str">
        <f t="shared" ref="B907:B970" si="99">IF(A907&lt;=$C$1,$B$1,$B$2)</f>
        <v>x</v>
      </c>
      <c r="C907" s="359">
        <f t="shared" ref="C907:C970" si="100">IF(D907="o",1,IF(C906&lt;($G$1/$G$2),C906+1,1))</f>
        <v>2</v>
      </c>
      <c r="D907" s="360"/>
      <c r="E907" s="359">
        <f t="shared" si="94"/>
        <v>0</v>
      </c>
      <c r="F907" s="359" t="str">
        <f t="shared" si="96"/>
        <v/>
      </c>
      <c r="G907" s="359" t="str">
        <f t="shared" si="97"/>
        <v/>
      </c>
      <c r="H907" s="359" t="str">
        <f t="shared" si="95"/>
        <v>x</v>
      </c>
    </row>
    <row r="908" spans="1:8" x14ac:dyDescent="0.25">
      <c r="A908" s="359">
        <f t="shared" si="98"/>
        <v>2</v>
      </c>
      <c r="B908" s="359" t="str">
        <f t="shared" si="99"/>
        <v>x</v>
      </c>
      <c r="C908" s="359">
        <f t="shared" si="100"/>
        <v>3</v>
      </c>
      <c r="D908" s="360"/>
      <c r="E908" s="359">
        <f t="shared" ref="E908:E971" si="101">IF(D908="o","o",E907)</f>
        <v>0</v>
      </c>
      <c r="F908" s="359" t="str">
        <f t="shared" si="96"/>
        <v/>
      </c>
      <c r="G908" s="359" t="str">
        <f t="shared" si="97"/>
        <v/>
      </c>
      <c r="H908" s="359" t="str">
        <f t="shared" ref="H908:H971" si="102">IF(H907=$B$6,"x",IF(D908="o",1,IF(G908="",H907,IF(H907="x","x",H907+1))))</f>
        <v>x</v>
      </c>
    </row>
    <row r="909" spans="1:8" x14ac:dyDescent="0.25">
      <c r="A909" s="359">
        <f t="shared" si="98"/>
        <v>3</v>
      </c>
      <c r="B909" s="359" t="str">
        <f t="shared" si="99"/>
        <v>x</v>
      </c>
      <c r="C909" s="359">
        <f t="shared" si="100"/>
        <v>4</v>
      </c>
      <c r="D909" s="360"/>
      <c r="E909" s="359">
        <f t="shared" si="101"/>
        <v>0</v>
      </c>
      <c r="F909" s="359" t="str">
        <f t="shared" ref="F909:F972" si="103">IF(C909=1,"O","")</f>
        <v/>
      </c>
      <c r="G909" s="359" t="str">
        <f t="shared" ref="G909:G972" si="104">IF(F909="O",IF(AND(B907="x",B908="x",B909="x"),"X","-"),"")</f>
        <v/>
      </c>
      <c r="H909" s="359" t="str">
        <f t="shared" si="102"/>
        <v>x</v>
      </c>
    </row>
    <row r="910" spans="1:8" x14ac:dyDescent="0.25">
      <c r="A910" s="359">
        <f t="shared" si="98"/>
        <v>4</v>
      </c>
      <c r="B910" s="359" t="str">
        <f t="shared" si="99"/>
        <v>o</v>
      </c>
      <c r="C910" s="359">
        <f t="shared" si="100"/>
        <v>5</v>
      </c>
      <c r="D910" s="360"/>
      <c r="E910" s="359">
        <f t="shared" si="101"/>
        <v>0</v>
      </c>
      <c r="F910" s="359" t="str">
        <f t="shared" si="103"/>
        <v/>
      </c>
      <c r="G910" s="359" t="str">
        <f t="shared" si="104"/>
        <v/>
      </c>
      <c r="H910" s="359" t="str">
        <f t="shared" si="102"/>
        <v>x</v>
      </c>
    </row>
    <row r="911" spans="1:8" x14ac:dyDescent="0.25">
      <c r="A911" s="359">
        <f t="shared" si="98"/>
        <v>1</v>
      </c>
      <c r="B911" s="359" t="str">
        <f t="shared" si="99"/>
        <v>x</v>
      </c>
      <c r="C911" s="359">
        <f t="shared" si="100"/>
        <v>1</v>
      </c>
      <c r="D911" s="360"/>
      <c r="E911" s="359">
        <f t="shared" si="101"/>
        <v>0</v>
      </c>
      <c r="F911" s="359" t="str">
        <f t="shared" si="103"/>
        <v>O</v>
      </c>
      <c r="G911" s="359" t="str">
        <f t="shared" si="104"/>
        <v>-</v>
      </c>
      <c r="H911" s="359" t="str">
        <f t="shared" si="102"/>
        <v>x</v>
      </c>
    </row>
    <row r="912" spans="1:8" x14ac:dyDescent="0.25">
      <c r="A912" s="359">
        <f t="shared" si="98"/>
        <v>2</v>
      </c>
      <c r="B912" s="359" t="str">
        <f t="shared" si="99"/>
        <v>x</v>
      </c>
      <c r="C912" s="359">
        <f t="shared" si="100"/>
        <v>2</v>
      </c>
      <c r="D912" s="360"/>
      <c r="E912" s="359">
        <f t="shared" si="101"/>
        <v>0</v>
      </c>
      <c r="F912" s="359" t="str">
        <f t="shared" si="103"/>
        <v/>
      </c>
      <c r="G912" s="359" t="str">
        <f t="shared" si="104"/>
        <v/>
      </c>
      <c r="H912" s="359" t="str">
        <f t="shared" si="102"/>
        <v>x</v>
      </c>
    </row>
    <row r="913" spans="1:8" x14ac:dyDescent="0.25">
      <c r="A913" s="359">
        <f t="shared" si="98"/>
        <v>3</v>
      </c>
      <c r="B913" s="359" t="str">
        <f t="shared" si="99"/>
        <v>x</v>
      </c>
      <c r="C913" s="359">
        <f t="shared" si="100"/>
        <v>3</v>
      </c>
      <c r="D913" s="360"/>
      <c r="E913" s="359">
        <f t="shared" si="101"/>
        <v>0</v>
      </c>
      <c r="F913" s="359" t="str">
        <f t="shared" si="103"/>
        <v/>
      </c>
      <c r="G913" s="359" t="str">
        <f t="shared" si="104"/>
        <v/>
      </c>
      <c r="H913" s="359" t="str">
        <f t="shared" si="102"/>
        <v>x</v>
      </c>
    </row>
    <row r="914" spans="1:8" x14ac:dyDescent="0.25">
      <c r="A914" s="359">
        <f t="shared" si="98"/>
        <v>4</v>
      </c>
      <c r="B914" s="359" t="str">
        <f t="shared" si="99"/>
        <v>o</v>
      </c>
      <c r="C914" s="359">
        <f t="shared" si="100"/>
        <v>4</v>
      </c>
      <c r="D914" s="360"/>
      <c r="E914" s="359">
        <f t="shared" si="101"/>
        <v>0</v>
      </c>
      <c r="F914" s="359" t="str">
        <f t="shared" si="103"/>
        <v/>
      </c>
      <c r="G914" s="359" t="str">
        <f t="shared" si="104"/>
        <v/>
      </c>
      <c r="H914" s="359" t="str">
        <f t="shared" si="102"/>
        <v>x</v>
      </c>
    </row>
    <row r="915" spans="1:8" x14ac:dyDescent="0.25">
      <c r="A915" s="359">
        <f t="shared" si="98"/>
        <v>1</v>
      </c>
      <c r="B915" s="359" t="str">
        <f t="shared" si="99"/>
        <v>x</v>
      </c>
      <c r="C915" s="359">
        <f t="shared" si="100"/>
        <v>5</v>
      </c>
      <c r="D915" s="360"/>
      <c r="E915" s="359">
        <f t="shared" si="101"/>
        <v>0</v>
      </c>
      <c r="F915" s="359" t="str">
        <f t="shared" si="103"/>
        <v/>
      </c>
      <c r="G915" s="359" t="str">
        <f t="shared" si="104"/>
        <v/>
      </c>
      <c r="H915" s="359" t="str">
        <f t="shared" si="102"/>
        <v>x</v>
      </c>
    </row>
    <row r="916" spans="1:8" x14ac:dyDescent="0.25">
      <c r="A916" s="359">
        <f t="shared" si="98"/>
        <v>2</v>
      </c>
      <c r="B916" s="359" t="str">
        <f t="shared" si="99"/>
        <v>x</v>
      </c>
      <c r="C916" s="359">
        <f t="shared" si="100"/>
        <v>1</v>
      </c>
      <c r="D916" s="360"/>
      <c r="E916" s="359">
        <f t="shared" si="101"/>
        <v>0</v>
      </c>
      <c r="F916" s="359" t="str">
        <f t="shared" si="103"/>
        <v>O</v>
      </c>
      <c r="G916" s="359" t="str">
        <f t="shared" si="104"/>
        <v>-</v>
      </c>
      <c r="H916" s="359" t="str">
        <f t="shared" si="102"/>
        <v>x</v>
      </c>
    </row>
    <row r="917" spans="1:8" x14ac:dyDescent="0.25">
      <c r="A917" s="359">
        <f t="shared" si="98"/>
        <v>3</v>
      </c>
      <c r="B917" s="359" t="str">
        <f t="shared" si="99"/>
        <v>x</v>
      </c>
      <c r="C917" s="359">
        <f t="shared" si="100"/>
        <v>2</v>
      </c>
      <c r="D917" s="360"/>
      <c r="E917" s="359">
        <f t="shared" si="101"/>
        <v>0</v>
      </c>
      <c r="F917" s="359" t="str">
        <f t="shared" si="103"/>
        <v/>
      </c>
      <c r="G917" s="359" t="str">
        <f t="shared" si="104"/>
        <v/>
      </c>
      <c r="H917" s="359" t="str">
        <f t="shared" si="102"/>
        <v>x</v>
      </c>
    </row>
    <row r="918" spans="1:8" x14ac:dyDescent="0.25">
      <c r="A918" s="359">
        <f t="shared" si="98"/>
        <v>4</v>
      </c>
      <c r="B918" s="359" t="str">
        <f t="shared" si="99"/>
        <v>o</v>
      </c>
      <c r="C918" s="359">
        <f t="shared" si="100"/>
        <v>3</v>
      </c>
      <c r="D918" s="360"/>
      <c r="E918" s="359">
        <f t="shared" si="101"/>
        <v>0</v>
      </c>
      <c r="F918" s="359" t="str">
        <f t="shared" si="103"/>
        <v/>
      </c>
      <c r="G918" s="359" t="str">
        <f t="shared" si="104"/>
        <v/>
      </c>
      <c r="H918" s="359" t="str">
        <f t="shared" si="102"/>
        <v>x</v>
      </c>
    </row>
    <row r="919" spans="1:8" x14ac:dyDescent="0.25">
      <c r="A919" s="359">
        <f t="shared" si="98"/>
        <v>1</v>
      </c>
      <c r="B919" s="359" t="str">
        <f t="shared" si="99"/>
        <v>x</v>
      </c>
      <c r="C919" s="359">
        <f t="shared" si="100"/>
        <v>4</v>
      </c>
      <c r="D919" s="360"/>
      <c r="E919" s="359">
        <f t="shared" si="101"/>
        <v>0</v>
      </c>
      <c r="F919" s="359" t="str">
        <f t="shared" si="103"/>
        <v/>
      </c>
      <c r="G919" s="359" t="str">
        <f t="shared" si="104"/>
        <v/>
      </c>
      <c r="H919" s="359" t="str">
        <f t="shared" si="102"/>
        <v>x</v>
      </c>
    </row>
    <row r="920" spans="1:8" x14ac:dyDescent="0.25">
      <c r="A920" s="359">
        <f t="shared" si="98"/>
        <v>2</v>
      </c>
      <c r="B920" s="359" t="str">
        <f t="shared" si="99"/>
        <v>x</v>
      </c>
      <c r="C920" s="359">
        <f t="shared" si="100"/>
        <v>5</v>
      </c>
      <c r="D920" s="360"/>
      <c r="E920" s="359">
        <f t="shared" si="101"/>
        <v>0</v>
      </c>
      <c r="F920" s="359" t="str">
        <f t="shared" si="103"/>
        <v/>
      </c>
      <c r="G920" s="359" t="str">
        <f t="shared" si="104"/>
        <v/>
      </c>
      <c r="H920" s="359" t="str">
        <f t="shared" si="102"/>
        <v>x</v>
      </c>
    </row>
    <row r="921" spans="1:8" x14ac:dyDescent="0.25">
      <c r="A921" s="359">
        <f t="shared" si="98"/>
        <v>3</v>
      </c>
      <c r="B921" s="359" t="str">
        <f t="shared" si="99"/>
        <v>x</v>
      </c>
      <c r="C921" s="359">
        <f t="shared" si="100"/>
        <v>1</v>
      </c>
      <c r="D921" s="360"/>
      <c r="E921" s="359">
        <f t="shared" si="101"/>
        <v>0</v>
      </c>
      <c r="F921" s="359" t="str">
        <f t="shared" si="103"/>
        <v>O</v>
      </c>
      <c r="G921" s="359" t="str">
        <f t="shared" si="104"/>
        <v>X</v>
      </c>
      <c r="H921" s="359" t="str">
        <f t="shared" si="102"/>
        <v>x</v>
      </c>
    </row>
    <row r="922" spans="1:8" x14ac:dyDescent="0.25">
      <c r="A922" s="359">
        <f t="shared" si="98"/>
        <v>4</v>
      </c>
      <c r="B922" s="359" t="str">
        <f t="shared" si="99"/>
        <v>o</v>
      </c>
      <c r="C922" s="359">
        <f t="shared" si="100"/>
        <v>2</v>
      </c>
      <c r="D922" s="360"/>
      <c r="E922" s="359">
        <f t="shared" si="101"/>
        <v>0</v>
      </c>
      <c r="F922" s="359" t="str">
        <f t="shared" si="103"/>
        <v/>
      </c>
      <c r="G922" s="359" t="str">
        <f t="shared" si="104"/>
        <v/>
      </c>
      <c r="H922" s="359" t="str">
        <f t="shared" si="102"/>
        <v>x</v>
      </c>
    </row>
    <row r="923" spans="1:8" x14ac:dyDescent="0.25">
      <c r="A923" s="359">
        <f t="shared" si="98"/>
        <v>1</v>
      </c>
      <c r="B923" s="359" t="str">
        <f t="shared" si="99"/>
        <v>x</v>
      </c>
      <c r="C923" s="359">
        <f t="shared" si="100"/>
        <v>3</v>
      </c>
      <c r="D923" s="360"/>
      <c r="E923" s="359">
        <f t="shared" si="101"/>
        <v>0</v>
      </c>
      <c r="F923" s="359" t="str">
        <f t="shared" si="103"/>
        <v/>
      </c>
      <c r="G923" s="359" t="str">
        <f t="shared" si="104"/>
        <v/>
      </c>
      <c r="H923" s="359" t="str">
        <f t="shared" si="102"/>
        <v>x</v>
      </c>
    </row>
    <row r="924" spans="1:8" x14ac:dyDescent="0.25">
      <c r="A924" s="359">
        <f t="shared" si="98"/>
        <v>2</v>
      </c>
      <c r="B924" s="359" t="str">
        <f t="shared" si="99"/>
        <v>x</v>
      </c>
      <c r="C924" s="359">
        <f t="shared" si="100"/>
        <v>4</v>
      </c>
      <c r="D924" s="360"/>
      <c r="E924" s="359">
        <f t="shared" si="101"/>
        <v>0</v>
      </c>
      <c r="F924" s="359" t="str">
        <f t="shared" si="103"/>
        <v/>
      </c>
      <c r="G924" s="359" t="str">
        <f t="shared" si="104"/>
        <v/>
      </c>
      <c r="H924" s="359" t="str">
        <f t="shared" si="102"/>
        <v>x</v>
      </c>
    </row>
    <row r="925" spans="1:8" x14ac:dyDescent="0.25">
      <c r="A925" s="359">
        <f t="shared" si="98"/>
        <v>3</v>
      </c>
      <c r="B925" s="359" t="str">
        <f t="shared" si="99"/>
        <v>x</v>
      </c>
      <c r="C925" s="359">
        <f t="shared" si="100"/>
        <v>5</v>
      </c>
      <c r="D925" s="360"/>
      <c r="E925" s="359">
        <f t="shared" si="101"/>
        <v>0</v>
      </c>
      <c r="F925" s="359" t="str">
        <f t="shared" si="103"/>
        <v/>
      </c>
      <c r="G925" s="359" t="str">
        <f t="shared" si="104"/>
        <v/>
      </c>
      <c r="H925" s="359" t="str">
        <f t="shared" si="102"/>
        <v>x</v>
      </c>
    </row>
    <row r="926" spans="1:8" x14ac:dyDescent="0.25">
      <c r="A926" s="359">
        <f t="shared" si="98"/>
        <v>4</v>
      </c>
      <c r="B926" s="359" t="str">
        <f t="shared" si="99"/>
        <v>o</v>
      </c>
      <c r="C926" s="359">
        <f t="shared" si="100"/>
        <v>1</v>
      </c>
      <c r="D926" s="360"/>
      <c r="E926" s="359">
        <f t="shared" si="101"/>
        <v>0</v>
      </c>
      <c r="F926" s="359" t="str">
        <f t="shared" si="103"/>
        <v>O</v>
      </c>
      <c r="G926" s="359" t="str">
        <f t="shared" si="104"/>
        <v>-</v>
      </c>
      <c r="H926" s="359" t="str">
        <f t="shared" si="102"/>
        <v>x</v>
      </c>
    </row>
    <row r="927" spans="1:8" x14ac:dyDescent="0.25">
      <c r="A927" s="359">
        <f t="shared" si="98"/>
        <v>1</v>
      </c>
      <c r="B927" s="359" t="str">
        <f t="shared" si="99"/>
        <v>x</v>
      </c>
      <c r="C927" s="359">
        <f t="shared" si="100"/>
        <v>2</v>
      </c>
      <c r="D927" s="360"/>
      <c r="E927" s="359">
        <f t="shared" si="101"/>
        <v>0</v>
      </c>
      <c r="F927" s="359" t="str">
        <f t="shared" si="103"/>
        <v/>
      </c>
      <c r="G927" s="359" t="str">
        <f t="shared" si="104"/>
        <v/>
      </c>
      <c r="H927" s="359" t="str">
        <f t="shared" si="102"/>
        <v>x</v>
      </c>
    </row>
    <row r="928" spans="1:8" x14ac:dyDescent="0.25">
      <c r="A928" s="359">
        <f t="shared" si="98"/>
        <v>2</v>
      </c>
      <c r="B928" s="359" t="str">
        <f t="shared" si="99"/>
        <v>x</v>
      </c>
      <c r="C928" s="359">
        <f t="shared" si="100"/>
        <v>3</v>
      </c>
      <c r="D928" s="360"/>
      <c r="E928" s="359">
        <f t="shared" si="101"/>
        <v>0</v>
      </c>
      <c r="F928" s="359" t="str">
        <f t="shared" si="103"/>
        <v/>
      </c>
      <c r="G928" s="359" t="str">
        <f t="shared" si="104"/>
        <v/>
      </c>
      <c r="H928" s="359" t="str">
        <f t="shared" si="102"/>
        <v>x</v>
      </c>
    </row>
    <row r="929" spans="1:8" x14ac:dyDescent="0.25">
      <c r="A929" s="359">
        <f t="shared" si="98"/>
        <v>3</v>
      </c>
      <c r="B929" s="359" t="str">
        <f t="shared" si="99"/>
        <v>x</v>
      </c>
      <c r="C929" s="359">
        <f t="shared" si="100"/>
        <v>4</v>
      </c>
      <c r="D929" s="360"/>
      <c r="E929" s="359">
        <f t="shared" si="101"/>
        <v>0</v>
      </c>
      <c r="F929" s="359" t="str">
        <f t="shared" si="103"/>
        <v/>
      </c>
      <c r="G929" s="359" t="str">
        <f t="shared" si="104"/>
        <v/>
      </c>
      <c r="H929" s="359" t="str">
        <f t="shared" si="102"/>
        <v>x</v>
      </c>
    </row>
    <row r="930" spans="1:8" x14ac:dyDescent="0.25">
      <c r="A930" s="359">
        <f t="shared" si="98"/>
        <v>4</v>
      </c>
      <c r="B930" s="359" t="str">
        <f t="shared" si="99"/>
        <v>o</v>
      </c>
      <c r="C930" s="359">
        <f t="shared" si="100"/>
        <v>5</v>
      </c>
      <c r="D930" s="360"/>
      <c r="E930" s="359">
        <f t="shared" si="101"/>
        <v>0</v>
      </c>
      <c r="F930" s="359" t="str">
        <f t="shared" si="103"/>
        <v/>
      </c>
      <c r="G930" s="359" t="str">
        <f t="shared" si="104"/>
        <v/>
      </c>
      <c r="H930" s="359" t="str">
        <f t="shared" si="102"/>
        <v>x</v>
      </c>
    </row>
    <row r="931" spans="1:8" x14ac:dyDescent="0.25">
      <c r="A931" s="359">
        <f t="shared" si="98"/>
        <v>1</v>
      </c>
      <c r="B931" s="359" t="str">
        <f t="shared" si="99"/>
        <v>x</v>
      </c>
      <c r="C931" s="359">
        <f t="shared" si="100"/>
        <v>1</v>
      </c>
      <c r="D931" s="360"/>
      <c r="E931" s="359">
        <f t="shared" si="101"/>
        <v>0</v>
      </c>
      <c r="F931" s="359" t="str">
        <f t="shared" si="103"/>
        <v>O</v>
      </c>
      <c r="G931" s="359" t="str">
        <f t="shared" si="104"/>
        <v>-</v>
      </c>
      <c r="H931" s="359" t="str">
        <f t="shared" si="102"/>
        <v>x</v>
      </c>
    </row>
    <row r="932" spans="1:8" x14ac:dyDescent="0.25">
      <c r="A932" s="359">
        <f t="shared" si="98"/>
        <v>2</v>
      </c>
      <c r="B932" s="359" t="str">
        <f t="shared" si="99"/>
        <v>x</v>
      </c>
      <c r="C932" s="359">
        <f t="shared" si="100"/>
        <v>2</v>
      </c>
      <c r="D932" s="360"/>
      <c r="E932" s="359">
        <f t="shared" si="101"/>
        <v>0</v>
      </c>
      <c r="F932" s="359" t="str">
        <f t="shared" si="103"/>
        <v/>
      </c>
      <c r="G932" s="359" t="str">
        <f t="shared" si="104"/>
        <v/>
      </c>
      <c r="H932" s="359" t="str">
        <f t="shared" si="102"/>
        <v>x</v>
      </c>
    </row>
    <row r="933" spans="1:8" x14ac:dyDescent="0.25">
      <c r="A933" s="359">
        <f t="shared" si="98"/>
        <v>3</v>
      </c>
      <c r="B933" s="359" t="str">
        <f t="shared" si="99"/>
        <v>x</v>
      </c>
      <c r="C933" s="359">
        <f t="shared" si="100"/>
        <v>3</v>
      </c>
      <c r="D933" s="360"/>
      <c r="E933" s="359">
        <f t="shared" si="101"/>
        <v>0</v>
      </c>
      <c r="F933" s="359" t="str">
        <f t="shared" si="103"/>
        <v/>
      </c>
      <c r="G933" s="359" t="str">
        <f t="shared" si="104"/>
        <v/>
      </c>
      <c r="H933" s="359" t="str">
        <f t="shared" si="102"/>
        <v>x</v>
      </c>
    </row>
    <row r="934" spans="1:8" x14ac:dyDescent="0.25">
      <c r="A934" s="359">
        <f t="shared" si="98"/>
        <v>4</v>
      </c>
      <c r="B934" s="359" t="str">
        <f t="shared" si="99"/>
        <v>o</v>
      </c>
      <c r="C934" s="359">
        <f t="shared" si="100"/>
        <v>4</v>
      </c>
      <c r="D934" s="360"/>
      <c r="E934" s="359">
        <f t="shared" si="101"/>
        <v>0</v>
      </c>
      <c r="F934" s="359" t="str">
        <f t="shared" si="103"/>
        <v/>
      </c>
      <c r="G934" s="359" t="str">
        <f t="shared" si="104"/>
        <v/>
      </c>
      <c r="H934" s="359" t="str">
        <f t="shared" si="102"/>
        <v>x</v>
      </c>
    </row>
    <row r="935" spans="1:8" x14ac:dyDescent="0.25">
      <c r="A935" s="359">
        <f t="shared" si="98"/>
        <v>1</v>
      </c>
      <c r="B935" s="359" t="str">
        <f t="shared" si="99"/>
        <v>x</v>
      </c>
      <c r="C935" s="359">
        <f t="shared" si="100"/>
        <v>5</v>
      </c>
      <c r="D935" s="360"/>
      <c r="E935" s="359">
        <f t="shared" si="101"/>
        <v>0</v>
      </c>
      <c r="F935" s="359" t="str">
        <f t="shared" si="103"/>
        <v/>
      </c>
      <c r="G935" s="359" t="str">
        <f t="shared" si="104"/>
        <v/>
      </c>
      <c r="H935" s="359" t="str">
        <f t="shared" si="102"/>
        <v>x</v>
      </c>
    </row>
    <row r="936" spans="1:8" x14ac:dyDescent="0.25">
      <c r="A936" s="359">
        <f t="shared" si="98"/>
        <v>2</v>
      </c>
      <c r="B936" s="359" t="str">
        <f t="shared" si="99"/>
        <v>x</v>
      </c>
      <c r="C936" s="359">
        <f t="shared" si="100"/>
        <v>1</v>
      </c>
      <c r="D936" s="360"/>
      <c r="E936" s="359">
        <f t="shared" si="101"/>
        <v>0</v>
      </c>
      <c r="F936" s="359" t="str">
        <f t="shared" si="103"/>
        <v>O</v>
      </c>
      <c r="G936" s="359" t="str">
        <f t="shared" si="104"/>
        <v>-</v>
      </c>
      <c r="H936" s="359" t="str">
        <f t="shared" si="102"/>
        <v>x</v>
      </c>
    </row>
    <row r="937" spans="1:8" x14ac:dyDescent="0.25">
      <c r="A937" s="359">
        <f t="shared" si="98"/>
        <v>3</v>
      </c>
      <c r="B937" s="359" t="str">
        <f t="shared" si="99"/>
        <v>x</v>
      </c>
      <c r="C937" s="359">
        <f t="shared" si="100"/>
        <v>2</v>
      </c>
      <c r="D937" s="360"/>
      <c r="E937" s="359">
        <f t="shared" si="101"/>
        <v>0</v>
      </c>
      <c r="F937" s="359" t="str">
        <f t="shared" si="103"/>
        <v/>
      </c>
      <c r="G937" s="359" t="str">
        <f t="shared" si="104"/>
        <v/>
      </c>
      <c r="H937" s="359" t="str">
        <f t="shared" si="102"/>
        <v>x</v>
      </c>
    </row>
    <row r="938" spans="1:8" x14ac:dyDescent="0.25">
      <c r="A938" s="359">
        <f t="shared" si="98"/>
        <v>4</v>
      </c>
      <c r="B938" s="359" t="str">
        <f t="shared" si="99"/>
        <v>o</v>
      </c>
      <c r="C938" s="359">
        <f t="shared" si="100"/>
        <v>3</v>
      </c>
      <c r="D938" s="360"/>
      <c r="E938" s="359">
        <f t="shared" si="101"/>
        <v>0</v>
      </c>
      <c r="F938" s="359" t="str">
        <f t="shared" si="103"/>
        <v/>
      </c>
      <c r="G938" s="359" t="str">
        <f t="shared" si="104"/>
        <v/>
      </c>
      <c r="H938" s="359" t="str">
        <f t="shared" si="102"/>
        <v>x</v>
      </c>
    </row>
    <row r="939" spans="1:8" x14ac:dyDescent="0.25">
      <c r="A939" s="359">
        <f t="shared" si="98"/>
        <v>1</v>
      </c>
      <c r="B939" s="359" t="str">
        <f t="shared" si="99"/>
        <v>x</v>
      </c>
      <c r="C939" s="359">
        <f t="shared" si="100"/>
        <v>4</v>
      </c>
      <c r="D939" s="360"/>
      <c r="E939" s="359">
        <f t="shared" si="101"/>
        <v>0</v>
      </c>
      <c r="F939" s="359" t="str">
        <f t="shared" si="103"/>
        <v/>
      </c>
      <c r="G939" s="359" t="str">
        <f t="shared" si="104"/>
        <v/>
      </c>
      <c r="H939" s="359" t="str">
        <f t="shared" si="102"/>
        <v>x</v>
      </c>
    </row>
    <row r="940" spans="1:8" x14ac:dyDescent="0.25">
      <c r="A940" s="359">
        <f t="shared" si="98"/>
        <v>2</v>
      </c>
      <c r="B940" s="359" t="str">
        <f t="shared" si="99"/>
        <v>x</v>
      </c>
      <c r="C940" s="359">
        <f t="shared" si="100"/>
        <v>5</v>
      </c>
      <c r="D940" s="360"/>
      <c r="E940" s="359">
        <f t="shared" si="101"/>
        <v>0</v>
      </c>
      <c r="F940" s="359" t="str">
        <f t="shared" si="103"/>
        <v/>
      </c>
      <c r="G940" s="359" t="str">
        <f t="shared" si="104"/>
        <v/>
      </c>
      <c r="H940" s="359" t="str">
        <f t="shared" si="102"/>
        <v>x</v>
      </c>
    </row>
    <row r="941" spans="1:8" x14ac:dyDescent="0.25">
      <c r="A941" s="359">
        <f t="shared" si="98"/>
        <v>3</v>
      </c>
      <c r="B941" s="359" t="str">
        <f t="shared" si="99"/>
        <v>x</v>
      </c>
      <c r="C941" s="359">
        <f t="shared" si="100"/>
        <v>1</v>
      </c>
      <c r="D941" s="360"/>
      <c r="E941" s="359">
        <f t="shared" si="101"/>
        <v>0</v>
      </c>
      <c r="F941" s="359" t="str">
        <f t="shared" si="103"/>
        <v>O</v>
      </c>
      <c r="G941" s="359" t="str">
        <f t="shared" si="104"/>
        <v>X</v>
      </c>
      <c r="H941" s="359" t="str">
        <f t="shared" si="102"/>
        <v>x</v>
      </c>
    </row>
    <row r="942" spans="1:8" x14ac:dyDescent="0.25">
      <c r="A942" s="359">
        <f t="shared" si="98"/>
        <v>4</v>
      </c>
      <c r="B942" s="359" t="str">
        <f t="shared" si="99"/>
        <v>o</v>
      </c>
      <c r="C942" s="359">
        <f t="shared" si="100"/>
        <v>2</v>
      </c>
      <c r="D942" s="360"/>
      <c r="E942" s="359">
        <f t="shared" si="101"/>
        <v>0</v>
      </c>
      <c r="F942" s="359" t="str">
        <f t="shared" si="103"/>
        <v/>
      </c>
      <c r="G942" s="359" t="str">
        <f t="shared" si="104"/>
        <v/>
      </c>
      <c r="H942" s="359" t="str">
        <f t="shared" si="102"/>
        <v>x</v>
      </c>
    </row>
    <row r="943" spans="1:8" x14ac:dyDescent="0.25">
      <c r="A943" s="359">
        <f t="shared" si="98"/>
        <v>1</v>
      </c>
      <c r="B943" s="359" t="str">
        <f t="shared" si="99"/>
        <v>x</v>
      </c>
      <c r="C943" s="359">
        <f t="shared" si="100"/>
        <v>3</v>
      </c>
      <c r="D943" s="360"/>
      <c r="E943" s="359">
        <f t="shared" si="101"/>
        <v>0</v>
      </c>
      <c r="F943" s="359" t="str">
        <f t="shared" si="103"/>
        <v/>
      </c>
      <c r="G943" s="359" t="str">
        <f t="shared" si="104"/>
        <v/>
      </c>
      <c r="H943" s="359" t="str">
        <f t="shared" si="102"/>
        <v>x</v>
      </c>
    </row>
    <row r="944" spans="1:8" x14ac:dyDescent="0.25">
      <c r="A944" s="359">
        <f t="shared" si="98"/>
        <v>2</v>
      </c>
      <c r="B944" s="359" t="str">
        <f t="shared" si="99"/>
        <v>x</v>
      </c>
      <c r="C944" s="359">
        <f t="shared" si="100"/>
        <v>4</v>
      </c>
      <c r="D944" s="360"/>
      <c r="E944" s="359">
        <f t="shared" si="101"/>
        <v>0</v>
      </c>
      <c r="F944" s="359" t="str">
        <f t="shared" si="103"/>
        <v/>
      </c>
      <c r="G944" s="359" t="str">
        <f t="shared" si="104"/>
        <v/>
      </c>
      <c r="H944" s="359" t="str">
        <f t="shared" si="102"/>
        <v>x</v>
      </c>
    </row>
    <row r="945" spans="1:8" x14ac:dyDescent="0.25">
      <c r="A945" s="359">
        <f t="shared" si="98"/>
        <v>3</v>
      </c>
      <c r="B945" s="359" t="str">
        <f t="shared" si="99"/>
        <v>x</v>
      </c>
      <c r="C945" s="359">
        <f t="shared" si="100"/>
        <v>5</v>
      </c>
      <c r="D945" s="360"/>
      <c r="E945" s="359">
        <f t="shared" si="101"/>
        <v>0</v>
      </c>
      <c r="F945" s="359" t="str">
        <f t="shared" si="103"/>
        <v/>
      </c>
      <c r="G945" s="359" t="str">
        <f t="shared" si="104"/>
        <v/>
      </c>
      <c r="H945" s="359" t="str">
        <f t="shared" si="102"/>
        <v>x</v>
      </c>
    </row>
    <row r="946" spans="1:8" x14ac:dyDescent="0.25">
      <c r="A946" s="359">
        <f t="shared" si="98"/>
        <v>4</v>
      </c>
      <c r="B946" s="359" t="str">
        <f t="shared" si="99"/>
        <v>o</v>
      </c>
      <c r="C946" s="359">
        <f t="shared" si="100"/>
        <v>1</v>
      </c>
      <c r="D946" s="360"/>
      <c r="E946" s="359">
        <f t="shared" si="101"/>
        <v>0</v>
      </c>
      <c r="F946" s="359" t="str">
        <f t="shared" si="103"/>
        <v>O</v>
      </c>
      <c r="G946" s="359" t="str">
        <f t="shared" si="104"/>
        <v>-</v>
      </c>
      <c r="H946" s="359" t="str">
        <f t="shared" si="102"/>
        <v>x</v>
      </c>
    </row>
    <row r="947" spans="1:8" x14ac:dyDescent="0.25">
      <c r="A947" s="359">
        <f t="shared" si="98"/>
        <v>1</v>
      </c>
      <c r="B947" s="359" t="str">
        <f t="shared" si="99"/>
        <v>x</v>
      </c>
      <c r="C947" s="359">
        <f t="shared" si="100"/>
        <v>2</v>
      </c>
      <c r="D947" s="360"/>
      <c r="E947" s="359">
        <f t="shared" si="101"/>
        <v>0</v>
      </c>
      <c r="F947" s="359" t="str">
        <f t="shared" si="103"/>
        <v/>
      </c>
      <c r="G947" s="359" t="str">
        <f t="shared" si="104"/>
        <v/>
      </c>
      <c r="H947" s="359" t="str">
        <f t="shared" si="102"/>
        <v>x</v>
      </c>
    </row>
    <row r="948" spans="1:8" x14ac:dyDescent="0.25">
      <c r="A948" s="359">
        <f t="shared" si="98"/>
        <v>2</v>
      </c>
      <c r="B948" s="359" t="str">
        <f t="shared" si="99"/>
        <v>x</v>
      </c>
      <c r="C948" s="359">
        <f t="shared" si="100"/>
        <v>3</v>
      </c>
      <c r="D948" s="360"/>
      <c r="E948" s="359">
        <f t="shared" si="101"/>
        <v>0</v>
      </c>
      <c r="F948" s="359" t="str">
        <f t="shared" si="103"/>
        <v/>
      </c>
      <c r="G948" s="359" t="str">
        <f t="shared" si="104"/>
        <v/>
      </c>
      <c r="H948" s="359" t="str">
        <f t="shared" si="102"/>
        <v>x</v>
      </c>
    </row>
    <row r="949" spans="1:8" x14ac:dyDescent="0.25">
      <c r="A949" s="359">
        <f t="shared" si="98"/>
        <v>3</v>
      </c>
      <c r="B949" s="359" t="str">
        <f t="shared" si="99"/>
        <v>x</v>
      </c>
      <c r="C949" s="359">
        <f t="shared" si="100"/>
        <v>4</v>
      </c>
      <c r="D949" s="360"/>
      <c r="E949" s="359">
        <f t="shared" si="101"/>
        <v>0</v>
      </c>
      <c r="F949" s="359" t="str">
        <f t="shared" si="103"/>
        <v/>
      </c>
      <c r="G949" s="359" t="str">
        <f t="shared" si="104"/>
        <v/>
      </c>
      <c r="H949" s="359" t="str">
        <f t="shared" si="102"/>
        <v>x</v>
      </c>
    </row>
    <row r="950" spans="1:8" x14ac:dyDescent="0.25">
      <c r="A950" s="359">
        <f t="shared" si="98"/>
        <v>4</v>
      </c>
      <c r="B950" s="359" t="str">
        <f t="shared" si="99"/>
        <v>o</v>
      </c>
      <c r="C950" s="359">
        <f t="shared" si="100"/>
        <v>5</v>
      </c>
      <c r="D950" s="360"/>
      <c r="E950" s="359">
        <f t="shared" si="101"/>
        <v>0</v>
      </c>
      <c r="F950" s="359" t="str">
        <f t="shared" si="103"/>
        <v/>
      </c>
      <c r="G950" s="359" t="str">
        <f t="shared" si="104"/>
        <v/>
      </c>
      <c r="H950" s="359" t="str">
        <f t="shared" si="102"/>
        <v>x</v>
      </c>
    </row>
    <row r="951" spans="1:8" x14ac:dyDescent="0.25">
      <c r="A951" s="359">
        <f t="shared" si="98"/>
        <v>1</v>
      </c>
      <c r="B951" s="359" t="str">
        <f t="shared" si="99"/>
        <v>x</v>
      </c>
      <c r="C951" s="359">
        <f t="shared" si="100"/>
        <v>1</v>
      </c>
      <c r="D951" s="360"/>
      <c r="E951" s="359">
        <f t="shared" si="101"/>
        <v>0</v>
      </c>
      <c r="F951" s="359" t="str">
        <f t="shared" si="103"/>
        <v>O</v>
      </c>
      <c r="G951" s="359" t="str">
        <f t="shared" si="104"/>
        <v>-</v>
      </c>
      <c r="H951" s="359" t="str">
        <f t="shared" si="102"/>
        <v>x</v>
      </c>
    </row>
    <row r="952" spans="1:8" x14ac:dyDescent="0.25">
      <c r="A952" s="359">
        <f t="shared" si="98"/>
        <v>2</v>
      </c>
      <c r="B952" s="359" t="str">
        <f t="shared" si="99"/>
        <v>x</v>
      </c>
      <c r="C952" s="359">
        <f t="shared" si="100"/>
        <v>2</v>
      </c>
      <c r="D952" s="360"/>
      <c r="E952" s="359">
        <f t="shared" si="101"/>
        <v>0</v>
      </c>
      <c r="F952" s="359" t="str">
        <f t="shared" si="103"/>
        <v/>
      </c>
      <c r="G952" s="359" t="str">
        <f t="shared" si="104"/>
        <v/>
      </c>
      <c r="H952" s="359" t="str">
        <f t="shared" si="102"/>
        <v>x</v>
      </c>
    </row>
    <row r="953" spans="1:8" x14ac:dyDescent="0.25">
      <c r="A953" s="359">
        <f t="shared" si="98"/>
        <v>3</v>
      </c>
      <c r="B953" s="359" t="str">
        <f t="shared" si="99"/>
        <v>x</v>
      </c>
      <c r="C953" s="359">
        <f t="shared" si="100"/>
        <v>3</v>
      </c>
      <c r="D953" s="360"/>
      <c r="E953" s="359">
        <f t="shared" si="101"/>
        <v>0</v>
      </c>
      <c r="F953" s="359" t="str">
        <f t="shared" si="103"/>
        <v/>
      </c>
      <c r="G953" s="359" t="str">
        <f t="shared" si="104"/>
        <v/>
      </c>
      <c r="H953" s="359" t="str">
        <f t="shared" si="102"/>
        <v>x</v>
      </c>
    </row>
    <row r="954" spans="1:8" x14ac:dyDescent="0.25">
      <c r="A954" s="359">
        <f t="shared" si="98"/>
        <v>4</v>
      </c>
      <c r="B954" s="359" t="str">
        <f t="shared" si="99"/>
        <v>o</v>
      </c>
      <c r="C954" s="359">
        <f t="shared" si="100"/>
        <v>4</v>
      </c>
      <c r="D954" s="360"/>
      <c r="E954" s="359">
        <f t="shared" si="101"/>
        <v>0</v>
      </c>
      <c r="F954" s="359" t="str">
        <f t="shared" si="103"/>
        <v/>
      </c>
      <c r="G954" s="359" t="str">
        <f t="shared" si="104"/>
        <v/>
      </c>
      <c r="H954" s="359" t="str">
        <f t="shared" si="102"/>
        <v>x</v>
      </c>
    </row>
    <row r="955" spans="1:8" x14ac:dyDescent="0.25">
      <c r="A955" s="359">
        <f t="shared" si="98"/>
        <v>1</v>
      </c>
      <c r="B955" s="359" t="str">
        <f t="shared" si="99"/>
        <v>x</v>
      </c>
      <c r="C955" s="359">
        <f t="shared" si="100"/>
        <v>5</v>
      </c>
      <c r="D955" s="360"/>
      <c r="E955" s="359">
        <f t="shared" si="101"/>
        <v>0</v>
      </c>
      <c r="F955" s="359" t="str">
        <f t="shared" si="103"/>
        <v/>
      </c>
      <c r="G955" s="359" t="str">
        <f t="shared" si="104"/>
        <v/>
      </c>
      <c r="H955" s="359" t="str">
        <f t="shared" si="102"/>
        <v>x</v>
      </c>
    </row>
    <row r="956" spans="1:8" x14ac:dyDescent="0.25">
      <c r="A956" s="359">
        <f t="shared" si="98"/>
        <v>2</v>
      </c>
      <c r="B956" s="359" t="str">
        <f t="shared" si="99"/>
        <v>x</v>
      </c>
      <c r="C956" s="359">
        <f t="shared" si="100"/>
        <v>1</v>
      </c>
      <c r="D956" s="360"/>
      <c r="E956" s="359">
        <f t="shared" si="101"/>
        <v>0</v>
      </c>
      <c r="F956" s="359" t="str">
        <f t="shared" si="103"/>
        <v>O</v>
      </c>
      <c r="G956" s="359" t="str">
        <f t="shared" si="104"/>
        <v>-</v>
      </c>
      <c r="H956" s="359" t="str">
        <f t="shared" si="102"/>
        <v>x</v>
      </c>
    </row>
    <row r="957" spans="1:8" x14ac:dyDescent="0.25">
      <c r="A957" s="359">
        <f t="shared" si="98"/>
        <v>3</v>
      </c>
      <c r="B957" s="359" t="str">
        <f t="shared" si="99"/>
        <v>x</v>
      </c>
      <c r="C957" s="359">
        <f t="shared" si="100"/>
        <v>2</v>
      </c>
      <c r="D957" s="360"/>
      <c r="E957" s="359">
        <f t="shared" si="101"/>
        <v>0</v>
      </c>
      <c r="F957" s="359" t="str">
        <f t="shared" si="103"/>
        <v/>
      </c>
      <c r="G957" s="359" t="str">
        <f t="shared" si="104"/>
        <v/>
      </c>
      <c r="H957" s="359" t="str">
        <f t="shared" si="102"/>
        <v>x</v>
      </c>
    </row>
    <row r="958" spans="1:8" x14ac:dyDescent="0.25">
      <c r="A958" s="359">
        <f t="shared" si="98"/>
        <v>4</v>
      </c>
      <c r="B958" s="359" t="str">
        <f t="shared" si="99"/>
        <v>o</v>
      </c>
      <c r="C958" s="359">
        <f t="shared" si="100"/>
        <v>3</v>
      </c>
      <c r="D958" s="360"/>
      <c r="E958" s="359">
        <f t="shared" si="101"/>
        <v>0</v>
      </c>
      <c r="F958" s="359" t="str">
        <f t="shared" si="103"/>
        <v/>
      </c>
      <c r="G958" s="359" t="str">
        <f t="shared" si="104"/>
        <v/>
      </c>
      <c r="H958" s="359" t="str">
        <f t="shared" si="102"/>
        <v>x</v>
      </c>
    </row>
    <row r="959" spans="1:8" x14ac:dyDescent="0.25">
      <c r="A959" s="359">
        <f t="shared" si="98"/>
        <v>1</v>
      </c>
      <c r="B959" s="359" t="str">
        <f t="shared" si="99"/>
        <v>x</v>
      </c>
      <c r="C959" s="359">
        <f t="shared" si="100"/>
        <v>4</v>
      </c>
      <c r="D959" s="360"/>
      <c r="E959" s="359">
        <f t="shared" si="101"/>
        <v>0</v>
      </c>
      <c r="F959" s="359" t="str">
        <f t="shared" si="103"/>
        <v/>
      </c>
      <c r="G959" s="359" t="str">
        <f t="shared" si="104"/>
        <v/>
      </c>
      <c r="H959" s="359" t="str">
        <f t="shared" si="102"/>
        <v>x</v>
      </c>
    </row>
    <row r="960" spans="1:8" x14ac:dyDescent="0.25">
      <c r="A960" s="359">
        <f t="shared" si="98"/>
        <v>2</v>
      </c>
      <c r="B960" s="359" t="str">
        <f t="shared" si="99"/>
        <v>x</v>
      </c>
      <c r="C960" s="359">
        <f t="shared" si="100"/>
        <v>5</v>
      </c>
      <c r="D960" s="360"/>
      <c r="E960" s="359">
        <f t="shared" si="101"/>
        <v>0</v>
      </c>
      <c r="F960" s="359" t="str">
        <f t="shared" si="103"/>
        <v/>
      </c>
      <c r="G960" s="359" t="str">
        <f t="shared" si="104"/>
        <v/>
      </c>
      <c r="H960" s="359" t="str">
        <f t="shared" si="102"/>
        <v>x</v>
      </c>
    </row>
    <row r="961" spans="1:8" x14ac:dyDescent="0.25">
      <c r="A961" s="359">
        <f t="shared" si="98"/>
        <v>3</v>
      </c>
      <c r="B961" s="359" t="str">
        <f t="shared" si="99"/>
        <v>x</v>
      </c>
      <c r="C961" s="359">
        <f t="shared" si="100"/>
        <v>1</v>
      </c>
      <c r="D961" s="360"/>
      <c r="E961" s="359">
        <f t="shared" si="101"/>
        <v>0</v>
      </c>
      <c r="F961" s="359" t="str">
        <f t="shared" si="103"/>
        <v>O</v>
      </c>
      <c r="G961" s="359" t="str">
        <f t="shared" si="104"/>
        <v>X</v>
      </c>
      <c r="H961" s="359" t="str">
        <f t="shared" si="102"/>
        <v>x</v>
      </c>
    </row>
    <row r="962" spans="1:8" x14ac:dyDescent="0.25">
      <c r="A962" s="359">
        <f t="shared" si="98"/>
        <v>4</v>
      </c>
      <c r="B962" s="359" t="str">
        <f t="shared" si="99"/>
        <v>o</v>
      </c>
      <c r="C962" s="359">
        <f t="shared" si="100"/>
        <v>2</v>
      </c>
      <c r="D962" s="360"/>
      <c r="E962" s="359">
        <f t="shared" si="101"/>
        <v>0</v>
      </c>
      <c r="F962" s="359" t="str">
        <f t="shared" si="103"/>
        <v/>
      </c>
      <c r="G962" s="359" t="str">
        <f t="shared" si="104"/>
        <v/>
      </c>
      <c r="H962" s="359" t="str">
        <f t="shared" si="102"/>
        <v>x</v>
      </c>
    </row>
    <row r="963" spans="1:8" x14ac:dyDescent="0.25">
      <c r="A963" s="359">
        <f t="shared" si="98"/>
        <v>1</v>
      </c>
      <c r="B963" s="359" t="str">
        <f t="shared" si="99"/>
        <v>x</v>
      </c>
      <c r="C963" s="359">
        <f t="shared" si="100"/>
        <v>3</v>
      </c>
      <c r="D963" s="360"/>
      <c r="E963" s="359">
        <f t="shared" si="101"/>
        <v>0</v>
      </c>
      <c r="F963" s="359" t="str">
        <f t="shared" si="103"/>
        <v/>
      </c>
      <c r="G963" s="359" t="str">
        <f t="shared" si="104"/>
        <v/>
      </c>
      <c r="H963" s="359" t="str">
        <f t="shared" si="102"/>
        <v>x</v>
      </c>
    </row>
    <row r="964" spans="1:8" x14ac:dyDescent="0.25">
      <c r="A964" s="359">
        <f t="shared" si="98"/>
        <v>2</v>
      </c>
      <c r="B964" s="359" t="str">
        <f t="shared" si="99"/>
        <v>x</v>
      </c>
      <c r="C964" s="359">
        <f t="shared" si="100"/>
        <v>4</v>
      </c>
      <c r="D964" s="360"/>
      <c r="E964" s="359">
        <f t="shared" si="101"/>
        <v>0</v>
      </c>
      <c r="F964" s="359" t="str">
        <f t="shared" si="103"/>
        <v/>
      </c>
      <c r="G964" s="359" t="str">
        <f t="shared" si="104"/>
        <v/>
      </c>
      <c r="H964" s="359" t="str">
        <f t="shared" si="102"/>
        <v>x</v>
      </c>
    </row>
    <row r="965" spans="1:8" x14ac:dyDescent="0.25">
      <c r="A965" s="359">
        <f t="shared" si="98"/>
        <v>3</v>
      </c>
      <c r="B965" s="359" t="str">
        <f t="shared" si="99"/>
        <v>x</v>
      </c>
      <c r="C965" s="359">
        <f t="shared" si="100"/>
        <v>5</v>
      </c>
      <c r="D965" s="360"/>
      <c r="E965" s="359">
        <f t="shared" si="101"/>
        <v>0</v>
      </c>
      <c r="F965" s="359" t="str">
        <f t="shared" si="103"/>
        <v/>
      </c>
      <c r="G965" s="359" t="str">
        <f t="shared" si="104"/>
        <v/>
      </c>
      <c r="H965" s="359" t="str">
        <f t="shared" si="102"/>
        <v>x</v>
      </c>
    </row>
    <row r="966" spans="1:8" x14ac:dyDescent="0.25">
      <c r="A966" s="359">
        <f t="shared" si="98"/>
        <v>4</v>
      </c>
      <c r="B966" s="359" t="str">
        <f t="shared" si="99"/>
        <v>o</v>
      </c>
      <c r="C966" s="359">
        <f t="shared" si="100"/>
        <v>1</v>
      </c>
      <c r="D966" s="360"/>
      <c r="E966" s="359">
        <f t="shared" si="101"/>
        <v>0</v>
      </c>
      <c r="F966" s="359" t="str">
        <f t="shared" si="103"/>
        <v>O</v>
      </c>
      <c r="G966" s="359" t="str">
        <f t="shared" si="104"/>
        <v>-</v>
      </c>
      <c r="H966" s="359" t="str">
        <f t="shared" si="102"/>
        <v>x</v>
      </c>
    </row>
    <row r="967" spans="1:8" x14ac:dyDescent="0.25">
      <c r="A967" s="359">
        <f t="shared" si="98"/>
        <v>1</v>
      </c>
      <c r="B967" s="359" t="str">
        <f t="shared" si="99"/>
        <v>x</v>
      </c>
      <c r="C967" s="359">
        <f t="shared" si="100"/>
        <v>2</v>
      </c>
      <c r="D967" s="360"/>
      <c r="E967" s="359">
        <f t="shared" si="101"/>
        <v>0</v>
      </c>
      <c r="F967" s="359" t="str">
        <f t="shared" si="103"/>
        <v/>
      </c>
      <c r="G967" s="359" t="str">
        <f t="shared" si="104"/>
        <v/>
      </c>
      <c r="H967" s="359" t="str">
        <f t="shared" si="102"/>
        <v>x</v>
      </c>
    </row>
    <row r="968" spans="1:8" x14ac:dyDescent="0.25">
      <c r="A968" s="359">
        <f t="shared" si="98"/>
        <v>2</v>
      </c>
      <c r="B968" s="359" t="str">
        <f t="shared" si="99"/>
        <v>x</v>
      </c>
      <c r="C968" s="359">
        <f t="shared" si="100"/>
        <v>3</v>
      </c>
      <c r="D968" s="360"/>
      <c r="E968" s="359">
        <f t="shared" si="101"/>
        <v>0</v>
      </c>
      <c r="F968" s="359" t="str">
        <f t="shared" si="103"/>
        <v/>
      </c>
      <c r="G968" s="359" t="str">
        <f t="shared" si="104"/>
        <v/>
      </c>
      <c r="H968" s="359" t="str">
        <f t="shared" si="102"/>
        <v>x</v>
      </c>
    </row>
    <row r="969" spans="1:8" x14ac:dyDescent="0.25">
      <c r="A969" s="359">
        <f t="shared" si="98"/>
        <v>3</v>
      </c>
      <c r="B969" s="359" t="str">
        <f t="shared" si="99"/>
        <v>x</v>
      </c>
      <c r="C969" s="359">
        <f t="shared" si="100"/>
        <v>4</v>
      </c>
      <c r="D969" s="360"/>
      <c r="E969" s="359">
        <f t="shared" si="101"/>
        <v>0</v>
      </c>
      <c r="F969" s="359" t="str">
        <f t="shared" si="103"/>
        <v/>
      </c>
      <c r="G969" s="359" t="str">
        <f t="shared" si="104"/>
        <v/>
      </c>
      <c r="H969" s="359" t="str">
        <f t="shared" si="102"/>
        <v>x</v>
      </c>
    </row>
    <row r="970" spans="1:8" x14ac:dyDescent="0.25">
      <c r="A970" s="359">
        <f t="shared" si="98"/>
        <v>4</v>
      </c>
      <c r="B970" s="359" t="str">
        <f t="shared" si="99"/>
        <v>o</v>
      </c>
      <c r="C970" s="359">
        <f t="shared" si="100"/>
        <v>5</v>
      </c>
      <c r="D970" s="360"/>
      <c r="E970" s="359">
        <f t="shared" si="101"/>
        <v>0</v>
      </c>
      <c r="F970" s="359" t="str">
        <f t="shared" si="103"/>
        <v/>
      </c>
      <c r="G970" s="359" t="str">
        <f t="shared" si="104"/>
        <v/>
      </c>
      <c r="H970" s="359" t="str">
        <f t="shared" si="102"/>
        <v>x</v>
      </c>
    </row>
    <row r="971" spans="1:8" x14ac:dyDescent="0.25">
      <c r="A971" s="359">
        <f t="shared" ref="A971:A1000" si="105">IF(A970=0,1,IF(A970&lt;($C$2+$C$1),A970+1,1))</f>
        <v>1</v>
      </c>
      <c r="B971" s="359" t="str">
        <f t="shared" ref="B971:B1000" si="106">IF(A971&lt;=$C$1,$B$1,$B$2)</f>
        <v>x</v>
      </c>
      <c r="C971" s="359">
        <f t="shared" ref="C971:C1000" si="107">IF(D971="o",1,IF(C970&lt;($G$1/$G$2),C970+1,1))</f>
        <v>1</v>
      </c>
      <c r="D971" s="360"/>
      <c r="E971" s="359">
        <f t="shared" si="101"/>
        <v>0</v>
      </c>
      <c r="F971" s="359" t="str">
        <f t="shared" si="103"/>
        <v>O</v>
      </c>
      <c r="G971" s="359" t="str">
        <f t="shared" si="104"/>
        <v>-</v>
      </c>
      <c r="H971" s="359" t="str">
        <f t="shared" si="102"/>
        <v>x</v>
      </c>
    </row>
    <row r="972" spans="1:8" x14ac:dyDescent="0.25">
      <c r="A972" s="359">
        <f t="shared" si="105"/>
        <v>2</v>
      </c>
      <c r="B972" s="359" t="str">
        <f t="shared" si="106"/>
        <v>x</v>
      </c>
      <c r="C972" s="359">
        <f t="shared" si="107"/>
        <v>2</v>
      </c>
      <c r="D972" s="360"/>
      <c r="E972" s="359">
        <f t="shared" ref="E972:E1000" si="108">IF(D972="o","o",E971)</f>
        <v>0</v>
      </c>
      <c r="F972" s="359" t="str">
        <f t="shared" si="103"/>
        <v/>
      </c>
      <c r="G972" s="359" t="str">
        <f t="shared" si="104"/>
        <v/>
      </c>
      <c r="H972" s="359" t="str">
        <f t="shared" ref="H972:H1000" si="109">IF(H971=$B$6,"x",IF(D972="o",1,IF(G972="",H971,IF(H971="x","x",H971+1))))</f>
        <v>x</v>
      </c>
    </row>
    <row r="973" spans="1:8" x14ac:dyDescent="0.25">
      <c r="A973" s="359">
        <f t="shared" si="105"/>
        <v>3</v>
      </c>
      <c r="B973" s="359" t="str">
        <f t="shared" si="106"/>
        <v>x</v>
      </c>
      <c r="C973" s="359">
        <f t="shared" si="107"/>
        <v>3</v>
      </c>
      <c r="D973" s="360"/>
      <c r="E973" s="359">
        <f t="shared" si="108"/>
        <v>0</v>
      </c>
      <c r="F973" s="359" t="str">
        <f t="shared" ref="F973:F1000" si="110">IF(C973=1,"O","")</f>
        <v/>
      </c>
      <c r="G973" s="359" t="str">
        <f t="shared" ref="G973:G1000" si="111">IF(F973="O",IF(AND(B971="x",B972="x",B973="x"),"X","-"),"")</f>
        <v/>
      </c>
      <c r="H973" s="359" t="str">
        <f t="shared" si="109"/>
        <v>x</v>
      </c>
    </row>
    <row r="974" spans="1:8" x14ac:dyDescent="0.25">
      <c r="A974" s="359">
        <f t="shared" si="105"/>
        <v>4</v>
      </c>
      <c r="B974" s="359" t="str">
        <f t="shared" si="106"/>
        <v>o</v>
      </c>
      <c r="C974" s="359">
        <f t="shared" si="107"/>
        <v>4</v>
      </c>
      <c r="D974" s="360"/>
      <c r="E974" s="359">
        <f t="shared" si="108"/>
        <v>0</v>
      </c>
      <c r="F974" s="359" t="str">
        <f t="shared" si="110"/>
        <v/>
      </c>
      <c r="G974" s="359" t="str">
        <f t="shared" si="111"/>
        <v/>
      </c>
      <c r="H974" s="359" t="str">
        <f t="shared" si="109"/>
        <v>x</v>
      </c>
    </row>
    <row r="975" spans="1:8" x14ac:dyDescent="0.25">
      <c r="A975" s="359">
        <f t="shared" si="105"/>
        <v>1</v>
      </c>
      <c r="B975" s="359" t="str">
        <f t="shared" si="106"/>
        <v>x</v>
      </c>
      <c r="C975" s="359">
        <f t="shared" si="107"/>
        <v>5</v>
      </c>
      <c r="D975" s="360"/>
      <c r="E975" s="359">
        <f t="shared" si="108"/>
        <v>0</v>
      </c>
      <c r="F975" s="359" t="str">
        <f t="shared" si="110"/>
        <v/>
      </c>
      <c r="G975" s="359" t="str">
        <f t="shared" si="111"/>
        <v/>
      </c>
      <c r="H975" s="359" t="str">
        <f t="shared" si="109"/>
        <v>x</v>
      </c>
    </row>
    <row r="976" spans="1:8" x14ac:dyDescent="0.25">
      <c r="A976" s="359">
        <f t="shared" si="105"/>
        <v>2</v>
      </c>
      <c r="B976" s="359" t="str">
        <f t="shared" si="106"/>
        <v>x</v>
      </c>
      <c r="C976" s="359">
        <f t="shared" si="107"/>
        <v>1</v>
      </c>
      <c r="D976" s="360"/>
      <c r="E976" s="359">
        <f t="shared" si="108"/>
        <v>0</v>
      </c>
      <c r="F976" s="359" t="str">
        <f t="shared" si="110"/>
        <v>O</v>
      </c>
      <c r="G976" s="359" t="str">
        <f t="shared" si="111"/>
        <v>-</v>
      </c>
      <c r="H976" s="359" t="str">
        <f t="shared" si="109"/>
        <v>x</v>
      </c>
    </row>
    <row r="977" spans="1:8" x14ac:dyDescent="0.25">
      <c r="A977" s="359">
        <f t="shared" si="105"/>
        <v>3</v>
      </c>
      <c r="B977" s="359" t="str">
        <f t="shared" si="106"/>
        <v>x</v>
      </c>
      <c r="C977" s="359">
        <f t="shared" si="107"/>
        <v>2</v>
      </c>
      <c r="D977" s="360"/>
      <c r="E977" s="359">
        <f t="shared" si="108"/>
        <v>0</v>
      </c>
      <c r="F977" s="359" t="str">
        <f t="shared" si="110"/>
        <v/>
      </c>
      <c r="G977" s="359" t="str">
        <f t="shared" si="111"/>
        <v/>
      </c>
      <c r="H977" s="359" t="str">
        <f t="shared" si="109"/>
        <v>x</v>
      </c>
    </row>
    <row r="978" spans="1:8" x14ac:dyDescent="0.25">
      <c r="A978" s="359">
        <f t="shared" si="105"/>
        <v>4</v>
      </c>
      <c r="B978" s="359" t="str">
        <f t="shared" si="106"/>
        <v>o</v>
      </c>
      <c r="C978" s="359">
        <f t="shared" si="107"/>
        <v>3</v>
      </c>
      <c r="D978" s="360"/>
      <c r="E978" s="359">
        <f t="shared" si="108"/>
        <v>0</v>
      </c>
      <c r="F978" s="359" t="str">
        <f t="shared" si="110"/>
        <v/>
      </c>
      <c r="G978" s="359" t="str">
        <f t="shared" si="111"/>
        <v/>
      </c>
      <c r="H978" s="359" t="str">
        <f t="shared" si="109"/>
        <v>x</v>
      </c>
    </row>
    <row r="979" spans="1:8" x14ac:dyDescent="0.25">
      <c r="A979" s="359">
        <f t="shared" si="105"/>
        <v>1</v>
      </c>
      <c r="B979" s="359" t="str">
        <f t="shared" si="106"/>
        <v>x</v>
      </c>
      <c r="C979" s="359">
        <f t="shared" si="107"/>
        <v>4</v>
      </c>
      <c r="D979" s="360"/>
      <c r="E979" s="359">
        <f t="shared" si="108"/>
        <v>0</v>
      </c>
      <c r="F979" s="359" t="str">
        <f t="shared" si="110"/>
        <v/>
      </c>
      <c r="G979" s="359" t="str">
        <f t="shared" si="111"/>
        <v/>
      </c>
      <c r="H979" s="359" t="str">
        <f t="shared" si="109"/>
        <v>x</v>
      </c>
    </row>
    <row r="980" spans="1:8" x14ac:dyDescent="0.25">
      <c r="A980" s="359">
        <f t="shared" si="105"/>
        <v>2</v>
      </c>
      <c r="B980" s="359" t="str">
        <f t="shared" si="106"/>
        <v>x</v>
      </c>
      <c r="C980" s="359">
        <f t="shared" si="107"/>
        <v>5</v>
      </c>
      <c r="D980" s="360"/>
      <c r="E980" s="359">
        <f t="shared" si="108"/>
        <v>0</v>
      </c>
      <c r="F980" s="359" t="str">
        <f t="shared" si="110"/>
        <v/>
      </c>
      <c r="G980" s="359" t="str">
        <f t="shared" si="111"/>
        <v/>
      </c>
      <c r="H980" s="359" t="str">
        <f t="shared" si="109"/>
        <v>x</v>
      </c>
    </row>
    <row r="981" spans="1:8" x14ac:dyDescent="0.25">
      <c r="A981" s="359">
        <f t="shared" si="105"/>
        <v>3</v>
      </c>
      <c r="B981" s="359" t="str">
        <f t="shared" si="106"/>
        <v>x</v>
      </c>
      <c r="C981" s="359">
        <f t="shared" si="107"/>
        <v>1</v>
      </c>
      <c r="D981" s="360"/>
      <c r="E981" s="359">
        <f t="shared" si="108"/>
        <v>0</v>
      </c>
      <c r="F981" s="359" t="str">
        <f t="shared" si="110"/>
        <v>O</v>
      </c>
      <c r="G981" s="359" t="str">
        <f t="shared" si="111"/>
        <v>X</v>
      </c>
      <c r="H981" s="359" t="str">
        <f t="shared" si="109"/>
        <v>x</v>
      </c>
    </row>
    <row r="982" spans="1:8" x14ac:dyDescent="0.25">
      <c r="A982" s="359">
        <f t="shared" si="105"/>
        <v>4</v>
      </c>
      <c r="B982" s="359" t="str">
        <f t="shared" si="106"/>
        <v>o</v>
      </c>
      <c r="C982" s="359">
        <f t="shared" si="107"/>
        <v>2</v>
      </c>
      <c r="D982" s="360"/>
      <c r="E982" s="359">
        <f t="shared" si="108"/>
        <v>0</v>
      </c>
      <c r="F982" s="359" t="str">
        <f t="shared" si="110"/>
        <v/>
      </c>
      <c r="G982" s="359" t="str">
        <f t="shared" si="111"/>
        <v/>
      </c>
      <c r="H982" s="359" t="str">
        <f t="shared" si="109"/>
        <v>x</v>
      </c>
    </row>
    <row r="983" spans="1:8" x14ac:dyDescent="0.25">
      <c r="A983" s="359">
        <f t="shared" si="105"/>
        <v>1</v>
      </c>
      <c r="B983" s="359" t="str">
        <f t="shared" si="106"/>
        <v>x</v>
      </c>
      <c r="C983" s="359">
        <f t="shared" si="107"/>
        <v>3</v>
      </c>
      <c r="D983" s="360"/>
      <c r="E983" s="359">
        <f t="shared" si="108"/>
        <v>0</v>
      </c>
      <c r="F983" s="359" t="str">
        <f t="shared" si="110"/>
        <v/>
      </c>
      <c r="G983" s="359" t="str">
        <f t="shared" si="111"/>
        <v/>
      </c>
      <c r="H983" s="359" t="str">
        <f t="shared" si="109"/>
        <v>x</v>
      </c>
    </row>
    <row r="984" spans="1:8" x14ac:dyDescent="0.25">
      <c r="A984" s="359">
        <f t="shared" si="105"/>
        <v>2</v>
      </c>
      <c r="B984" s="359" t="str">
        <f t="shared" si="106"/>
        <v>x</v>
      </c>
      <c r="C984" s="359">
        <f t="shared" si="107"/>
        <v>4</v>
      </c>
      <c r="D984" s="360"/>
      <c r="E984" s="359">
        <f t="shared" si="108"/>
        <v>0</v>
      </c>
      <c r="F984" s="359" t="str">
        <f t="shared" si="110"/>
        <v/>
      </c>
      <c r="G984" s="359" t="str">
        <f t="shared" si="111"/>
        <v/>
      </c>
      <c r="H984" s="359" t="str">
        <f t="shared" si="109"/>
        <v>x</v>
      </c>
    </row>
    <row r="985" spans="1:8" x14ac:dyDescent="0.25">
      <c r="A985" s="359">
        <f t="shared" si="105"/>
        <v>3</v>
      </c>
      <c r="B985" s="359" t="str">
        <f t="shared" si="106"/>
        <v>x</v>
      </c>
      <c r="C985" s="359">
        <f t="shared" si="107"/>
        <v>5</v>
      </c>
      <c r="D985" s="360"/>
      <c r="E985" s="359">
        <f t="shared" si="108"/>
        <v>0</v>
      </c>
      <c r="F985" s="359" t="str">
        <f t="shared" si="110"/>
        <v/>
      </c>
      <c r="G985" s="359" t="str">
        <f t="shared" si="111"/>
        <v/>
      </c>
      <c r="H985" s="359" t="str">
        <f t="shared" si="109"/>
        <v>x</v>
      </c>
    </row>
    <row r="986" spans="1:8" x14ac:dyDescent="0.25">
      <c r="A986" s="359">
        <f t="shared" si="105"/>
        <v>4</v>
      </c>
      <c r="B986" s="359" t="str">
        <f t="shared" si="106"/>
        <v>o</v>
      </c>
      <c r="C986" s="359">
        <f t="shared" si="107"/>
        <v>1</v>
      </c>
      <c r="D986" s="360"/>
      <c r="E986" s="359">
        <f t="shared" si="108"/>
        <v>0</v>
      </c>
      <c r="F986" s="359" t="str">
        <f t="shared" si="110"/>
        <v>O</v>
      </c>
      <c r="G986" s="359" t="str">
        <f t="shared" si="111"/>
        <v>-</v>
      </c>
      <c r="H986" s="359" t="str">
        <f t="shared" si="109"/>
        <v>x</v>
      </c>
    </row>
    <row r="987" spans="1:8" x14ac:dyDescent="0.25">
      <c r="A987" s="359">
        <f t="shared" si="105"/>
        <v>1</v>
      </c>
      <c r="B987" s="359" t="str">
        <f t="shared" si="106"/>
        <v>x</v>
      </c>
      <c r="C987" s="359">
        <f t="shared" si="107"/>
        <v>2</v>
      </c>
      <c r="D987" s="360"/>
      <c r="E987" s="359">
        <f t="shared" si="108"/>
        <v>0</v>
      </c>
      <c r="F987" s="359" t="str">
        <f t="shared" si="110"/>
        <v/>
      </c>
      <c r="G987" s="359" t="str">
        <f t="shared" si="111"/>
        <v/>
      </c>
      <c r="H987" s="359" t="str">
        <f t="shared" si="109"/>
        <v>x</v>
      </c>
    </row>
    <row r="988" spans="1:8" x14ac:dyDescent="0.25">
      <c r="A988" s="359">
        <f t="shared" si="105"/>
        <v>2</v>
      </c>
      <c r="B988" s="359" t="str">
        <f t="shared" si="106"/>
        <v>x</v>
      </c>
      <c r="C988" s="359">
        <f t="shared" si="107"/>
        <v>3</v>
      </c>
      <c r="D988" s="360"/>
      <c r="E988" s="359">
        <f t="shared" si="108"/>
        <v>0</v>
      </c>
      <c r="F988" s="359" t="str">
        <f t="shared" si="110"/>
        <v/>
      </c>
      <c r="G988" s="359" t="str">
        <f t="shared" si="111"/>
        <v/>
      </c>
      <c r="H988" s="359" t="str">
        <f t="shared" si="109"/>
        <v>x</v>
      </c>
    </row>
    <row r="989" spans="1:8" x14ac:dyDescent="0.25">
      <c r="A989" s="359">
        <f t="shared" si="105"/>
        <v>3</v>
      </c>
      <c r="B989" s="359" t="str">
        <f t="shared" si="106"/>
        <v>x</v>
      </c>
      <c r="C989" s="359">
        <f t="shared" si="107"/>
        <v>4</v>
      </c>
      <c r="D989" s="360"/>
      <c r="E989" s="359">
        <f t="shared" si="108"/>
        <v>0</v>
      </c>
      <c r="F989" s="359" t="str">
        <f t="shared" si="110"/>
        <v/>
      </c>
      <c r="G989" s="359" t="str">
        <f t="shared" si="111"/>
        <v/>
      </c>
      <c r="H989" s="359" t="str">
        <f t="shared" si="109"/>
        <v>x</v>
      </c>
    </row>
    <row r="990" spans="1:8" x14ac:dyDescent="0.25">
      <c r="A990" s="359">
        <f t="shared" si="105"/>
        <v>4</v>
      </c>
      <c r="B990" s="359" t="str">
        <f t="shared" si="106"/>
        <v>o</v>
      </c>
      <c r="C990" s="359">
        <f t="shared" si="107"/>
        <v>5</v>
      </c>
      <c r="D990" s="360"/>
      <c r="E990" s="359">
        <f t="shared" si="108"/>
        <v>0</v>
      </c>
      <c r="F990" s="359" t="str">
        <f t="shared" si="110"/>
        <v/>
      </c>
      <c r="G990" s="359" t="str">
        <f t="shared" si="111"/>
        <v/>
      </c>
      <c r="H990" s="359" t="str">
        <f t="shared" si="109"/>
        <v>x</v>
      </c>
    </row>
    <row r="991" spans="1:8" x14ac:dyDescent="0.25">
      <c r="A991" s="359">
        <f t="shared" si="105"/>
        <v>1</v>
      </c>
      <c r="B991" s="359" t="str">
        <f t="shared" si="106"/>
        <v>x</v>
      </c>
      <c r="C991" s="359">
        <f t="shared" si="107"/>
        <v>1</v>
      </c>
      <c r="D991" s="360"/>
      <c r="E991" s="359">
        <f t="shared" si="108"/>
        <v>0</v>
      </c>
      <c r="F991" s="359" t="str">
        <f t="shared" si="110"/>
        <v>O</v>
      </c>
      <c r="G991" s="359" t="str">
        <f t="shared" si="111"/>
        <v>-</v>
      </c>
      <c r="H991" s="359" t="str">
        <f t="shared" si="109"/>
        <v>x</v>
      </c>
    </row>
    <row r="992" spans="1:8" x14ac:dyDescent="0.25">
      <c r="A992" s="359">
        <f t="shared" si="105"/>
        <v>2</v>
      </c>
      <c r="B992" s="359" t="str">
        <f t="shared" si="106"/>
        <v>x</v>
      </c>
      <c r="C992" s="359">
        <f t="shared" si="107"/>
        <v>2</v>
      </c>
      <c r="D992" s="360"/>
      <c r="E992" s="359">
        <f t="shared" si="108"/>
        <v>0</v>
      </c>
      <c r="F992" s="359" t="str">
        <f t="shared" si="110"/>
        <v/>
      </c>
      <c r="G992" s="359" t="str">
        <f t="shared" si="111"/>
        <v/>
      </c>
      <c r="H992" s="359" t="str">
        <f t="shared" si="109"/>
        <v>x</v>
      </c>
    </row>
    <row r="993" spans="1:8" x14ac:dyDescent="0.25">
      <c r="A993" s="359">
        <f t="shared" si="105"/>
        <v>3</v>
      </c>
      <c r="B993" s="359" t="str">
        <f t="shared" si="106"/>
        <v>x</v>
      </c>
      <c r="C993" s="359">
        <f t="shared" si="107"/>
        <v>3</v>
      </c>
      <c r="D993" s="360"/>
      <c r="E993" s="359">
        <f t="shared" si="108"/>
        <v>0</v>
      </c>
      <c r="F993" s="359" t="str">
        <f t="shared" si="110"/>
        <v/>
      </c>
      <c r="G993" s="359" t="str">
        <f t="shared" si="111"/>
        <v/>
      </c>
      <c r="H993" s="359" t="str">
        <f t="shared" si="109"/>
        <v>x</v>
      </c>
    </row>
    <row r="994" spans="1:8" x14ac:dyDescent="0.25">
      <c r="A994" s="359">
        <f t="shared" si="105"/>
        <v>4</v>
      </c>
      <c r="B994" s="359" t="str">
        <f t="shared" si="106"/>
        <v>o</v>
      </c>
      <c r="C994" s="359">
        <f t="shared" si="107"/>
        <v>4</v>
      </c>
      <c r="D994" s="360"/>
      <c r="E994" s="359">
        <f t="shared" si="108"/>
        <v>0</v>
      </c>
      <c r="F994" s="359" t="str">
        <f t="shared" si="110"/>
        <v/>
      </c>
      <c r="G994" s="359" t="str">
        <f t="shared" si="111"/>
        <v/>
      </c>
      <c r="H994" s="359" t="str">
        <f t="shared" si="109"/>
        <v>x</v>
      </c>
    </row>
    <row r="995" spans="1:8" x14ac:dyDescent="0.25">
      <c r="A995" s="359">
        <f t="shared" si="105"/>
        <v>1</v>
      </c>
      <c r="B995" s="359" t="str">
        <f t="shared" si="106"/>
        <v>x</v>
      </c>
      <c r="C995" s="359">
        <f t="shared" si="107"/>
        <v>5</v>
      </c>
      <c r="D995" s="360"/>
      <c r="E995" s="359">
        <f t="shared" si="108"/>
        <v>0</v>
      </c>
      <c r="F995" s="359" t="str">
        <f t="shared" si="110"/>
        <v/>
      </c>
      <c r="G995" s="359" t="str">
        <f t="shared" si="111"/>
        <v/>
      </c>
      <c r="H995" s="359" t="str">
        <f t="shared" si="109"/>
        <v>x</v>
      </c>
    </row>
    <row r="996" spans="1:8" x14ac:dyDescent="0.25">
      <c r="A996" s="359">
        <f t="shared" si="105"/>
        <v>2</v>
      </c>
      <c r="B996" s="359" t="str">
        <f t="shared" si="106"/>
        <v>x</v>
      </c>
      <c r="C996" s="359">
        <f t="shared" si="107"/>
        <v>1</v>
      </c>
      <c r="D996" s="360"/>
      <c r="E996" s="359">
        <f t="shared" si="108"/>
        <v>0</v>
      </c>
      <c r="F996" s="359" t="str">
        <f t="shared" si="110"/>
        <v>O</v>
      </c>
      <c r="G996" s="359" t="str">
        <f t="shared" si="111"/>
        <v>-</v>
      </c>
      <c r="H996" s="359" t="str">
        <f t="shared" si="109"/>
        <v>x</v>
      </c>
    </row>
    <row r="997" spans="1:8" x14ac:dyDescent="0.25">
      <c r="A997" s="359">
        <f t="shared" si="105"/>
        <v>3</v>
      </c>
      <c r="B997" s="359" t="str">
        <f t="shared" si="106"/>
        <v>x</v>
      </c>
      <c r="C997" s="359">
        <f t="shared" si="107"/>
        <v>2</v>
      </c>
      <c r="D997" s="360"/>
      <c r="E997" s="359">
        <f t="shared" si="108"/>
        <v>0</v>
      </c>
      <c r="F997" s="359" t="str">
        <f t="shared" si="110"/>
        <v/>
      </c>
      <c r="G997" s="359" t="str">
        <f t="shared" si="111"/>
        <v/>
      </c>
      <c r="H997" s="359" t="str">
        <f t="shared" si="109"/>
        <v>x</v>
      </c>
    </row>
    <row r="998" spans="1:8" x14ac:dyDescent="0.25">
      <c r="A998" s="359">
        <f t="shared" si="105"/>
        <v>4</v>
      </c>
      <c r="B998" s="359" t="str">
        <f t="shared" si="106"/>
        <v>o</v>
      </c>
      <c r="C998" s="359">
        <f t="shared" si="107"/>
        <v>3</v>
      </c>
      <c r="D998" s="360"/>
      <c r="E998" s="359">
        <f t="shared" si="108"/>
        <v>0</v>
      </c>
      <c r="F998" s="359" t="str">
        <f t="shared" si="110"/>
        <v/>
      </c>
      <c r="G998" s="359" t="str">
        <f t="shared" si="111"/>
        <v/>
      </c>
      <c r="H998" s="359" t="str">
        <f t="shared" si="109"/>
        <v>x</v>
      </c>
    </row>
    <row r="999" spans="1:8" x14ac:dyDescent="0.25">
      <c r="A999" s="359">
        <f t="shared" si="105"/>
        <v>1</v>
      </c>
      <c r="B999" s="359" t="str">
        <f t="shared" si="106"/>
        <v>x</v>
      </c>
      <c r="C999" s="359">
        <f t="shared" si="107"/>
        <v>4</v>
      </c>
      <c r="D999" s="360"/>
      <c r="E999" s="359">
        <f t="shared" si="108"/>
        <v>0</v>
      </c>
      <c r="F999" s="359" t="str">
        <f t="shared" si="110"/>
        <v/>
      </c>
      <c r="G999" s="359" t="str">
        <f t="shared" si="111"/>
        <v/>
      </c>
      <c r="H999" s="359" t="str">
        <f t="shared" si="109"/>
        <v>x</v>
      </c>
    </row>
    <row r="1000" spans="1:8" x14ac:dyDescent="0.25">
      <c r="A1000" s="359">
        <f t="shared" si="105"/>
        <v>2</v>
      </c>
      <c r="B1000" s="359" t="str">
        <f t="shared" si="106"/>
        <v>x</v>
      </c>
      <c r="C1000" s="359">
        <f t="shared" si="107"/>
        <v>5</v>
      </c>
      <c r="D1000" s="360"/>
      <c r="E1000" s="359">
        <f t="shared" si="108"/>
        <v>0</v>
      </c>
      <c r="F1000" s="359" t="str">
        <f t="shared" si="110"/>
        <v/>
      </c>
      <c r="G1000" s="359" t="str">
        <f t="shared" si="111"/>
        <v/>
      </c>
      <c r="H1000" s="359" t="str">
        <f t="shared" si="109"/>
        <v>x</v>
      </c>
    </row>
  </sheetData>
  <autoFilter ref="A9:I1000" xr:uid="{C85BD9E7-E154-446C-AFD1-57E64F52FDCD}"/>
  <conditionalFormatting sqref="B10:B1000">
    <cfRule type="cellIs" dxfId="6" priority="2" operator="equal">
      <formula>$B$2</formula>
    </cfRule>
    <cfRule type="cellIs" dxfId="5" priority="3" operator="equal">
      <formula>$B$1</formula>
    </cfRule>
  </conditionalFormatting>
  <conditionalFormatting sqref="D10:D1000">
    <cfRule type="cellIs" dxfId="4" priority="1" operator="equal">
      <formula>$B$2</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F6C8-A7CE-4420-8F28-1EC61F3EF2AF}">
  <dimension ref="A1:I1002"/>
  <sheetViews>
    <sheetView zoomScale="114" zoomScaleNormal="145" workbookViewId="0">
      <pane ySplit="8" topLeftCell="A9" activePane="bottomLeft" state="frozen"/>
      <selection pane="bottomLeft" activeCell="D18" sqref="D18"/>
    </sheetView>
  </sheetViews>
  <sheetFormatPr defaultColWidth="8.88671875" defaultRowHeight="13.2" x14ac:dyDescent="0.25"/>
  <cols>
    <col min="1" max="1" width="19.5546875" style="352" bestFit="1" customWidth="1"/>
    <col min="2" max="2" width="8.109375" style="352" bestFit="1" customWidth="1"/>
    <col min="3" max="3" width="8.6640625" style="352" customWidth="1"/>
    <col min="4" max="4" width="31" style="352" customWidth="1"/>
    <col min="5" max="5" width="31" style="352" hidden="1" customWidth="1"/>
    <col min="6" max="6" width="14.109375" style="352" bestFit="1" customWidth="1"/>
    <col min="7" max="7" width="14.88671875" style="352" bestFit="1" customWidth="1"/>
    <col min="8" max="8" width="21.109375" style="352" bestFit="1" customWidth="1"/>
    <col min="9" max="9" width="17.33203125" style="352" hidden="1" customWidth="1"/>
    <col min="10" max="16384" width="8.88671875" style="352"/>
  </cols>
  <sheetData>
    <row r="1" spans="1:9" x14ac:dyDescent="0.25">
      <c r="A1" s="352" t="s">
        <v>595</v>
      </c>
      <c r="B1" s="352" t="s">
        <v>610</v>
      </c>
      <c r="C1" s="353">
        <v>3</v>
      </c>
      <c r="F1" s="352" t="s">
        <v>596</v>
      </c>
      <c r="G1" s="354">
        <v>500</v>
      </c>
      <c r="I1" s="352">
        <f>G1/G2</f>
        <v>5</v>
      </c>
    </row>
    <row r="2" spans="1:9" x14ac:dyDescent="0.25">
      <c r="A2" s="352" t="s">
        <v>611</v>
      </c>
      <c r="B2" s="352" t="s">
        <v>612</v>
      </c>
      <c r="C2" s="353">
        <v>2</v>
      </c>
      <c r="F2" s="352" t="s">
        <v>599</v>
      </c>
      <c r="G2" s="354">
        <v>100</v>
      </c>
      <c r="I2" s="352" t="s">
        <v>598</v>
      </c>
    </row>
    <row r="3" spans="1:9" x14ac:dyDescent="0.25">
      <c r="A3" s="352" t="s">
        <v>597</v>
      </c>
      <c r="B3" s="352" t="s">
        <v>613</v>
      </c>
      <c r="C3" s="353">
        <v>1</v>
      </c>
      <c r="G3" s="354"/>
    </row>
    <row r="5" spans="1:9" x14ac:dyDescent="0.25">
      <c r="A5" s="352" t="s">
        <v>600</v>
      </c>
      <c r="B5" s="355">
        <f>COUNTIFS($G$12:$G$1002,"I",$H$12:$H$1002,"&lt;&gt;"&amp;"x",$E$12:$E$1002,"o")</f>
        <v>0</v>
      </c>
      <c r="D5" s="352" t="s">
        <v>601</v>
      </c>
      <c r="F5" s="354" t="s">
        <v>161</v>
      </c>
    </row>
    <row r="6" spans="1:9" x14ac:dyDescent="0.25">
      <c r="A6" s="352" t="s">
        <v>602</v>
      </c>
      <c r="B6" s="355">
        <f>COUNTIFS($G$12:$G$1002,"V",$H$12:$H$1002,"&lt;&gt;"&amp;"x",$E$12:$E$1002,"o")</f>
        <v>0</v>
      </c>
      <c r="F6" s="356" t="s">
        <v>160</v>
      </c>
    </row>
    <row r="7" spans="1:9" x14ac:dyDescent="0.25">
      <c r="A7" s="352" t="s">
        <v>614</v>
      </c>
      <c r="B7" s="355">
        <f>COUNTIFS($G$12:$G$1002,"U",$H$12:$H$1002,"&lt;&gt;"&amp;"x",$E$12:$E$1002,"o")</f>
        <v>0</v>
      </c>
      <c r="F7" s="356"/>
    </row>
    <row r="8" spans="1:9" x14ac:dyDescent="0.25">
      <c r="A8" s="352" t="s">
        <v>603</v>
      </c>
      <c r="B8" s="354">
        <v>11</v>
      </c>
    </row>
    <row r="11" spans="1:9" ht="66" x14ac:dyDescent="0.25">
      <c r="A11" s="357"/>
      <c r="B11" s="357" t="s">
        <v>604</v>
      </c>
      <c r="C11" s="358" t="s">
        <v>605</v>
      </c>
      <c r="D11" s="358" t="s">
        <v>606</v>
      </c>
      <c r="E11" s="357"/>
      <c r="F11" s="358" t="s">
        <v>607</v>
      </c>
      <c r="G11" s="357" t="s">
        <v>608</v>
      </c>
      <c r="H11" s="357" t="s">
        <v>609</v>
      </c>
    </row>
    <row r="12" spans="1:9" x14ac:dyDescent="0.25">
      <c r="A12" s="359">
        <v>0</v>
      </c>
      <c r="B12" s="359"/>
      <c r="C12" s="359"/>
      <c r="D12" s="360"/>
      <c r="E12" s="359">
        <f>IF(D12="o","o",E11)</f>
        <v>0</v>
      </c>
      <c r="F12" s="359"/>
      <c r="G12" s="359"/>
      <c r="H12" s="359"/>
    </row>
    <row r="13" spans="1:9" x14ac:dyDescent="0.25">
      <c r="A13" s="359">
        <f>IF(A12=0,1,IF(A12&lt;($C$2+$C$1+$C$3),A12+1,1))</f>
        <v>1</v>
      </c>
      <c r="B13" s="359" t="str">
        <f>IF(A13&lt;=$C$1,$B$1,IF(AND(A13&lt;=($C$1+$C$2),A13&gt;$C$1),$B$2,$B$3))</f>
        <v>I</v>
      </c>
      <c r="C13" s="359">
        <f t="shared" ref="C13:C76" si="0">IF(D13="o",1,IF(C12&lt;($G$1/$G$2),C12+1,1))</f>
        <v>1</v>
      </c>
      <c r="D13" s="486"/>
      <c r="E13" s="359">
        <f>IF(D13="o","o",E12)</f>
        <v>0</v>
      </c>
      <c r="F13" s="359" t="str">
        <f>IF(C13=1,"O","")</f>
        <v>O</v>
      </c>
      <c r="G13" s="359" t="str">
        <f>IF(F13="O",IF(AND(I11="I",I12="I",I13="I"),B13,"V"),"")</f>
        <v>V</v>
      </c>
      <c r="H13" s="359">
        <f>IF(H12=$B$8,"x",IF(D13="o",1,IF(G13="",H12,IF(H12="x","x",H12+1))))</f>
        <v>1</v>
      </c>
      <c r="I13" s="352" t="str">
        <f>IF(B13="U","I",B13)</f>
        <v>I</v>
      </c>
    </row>
    <row r="14" spans="1:9" x14ac:dyDescent="0.25">
      <c r="A14" s="359">
        <f t="shared" ref="A14:A77" si="1">IF(A13=0,1,IF(A13&lt;($C$2+$C$1+$C$3),A13+1,1))</f>
        <v>2</v>
      </c>
      <c r="B14" s="359" t="str">
        <f t="shared" ref="B14:B77" si="2">IF(A14&lt;=$C$1,$B$1,IF(AND(A14&lt;=($C$1+$C$2),A14&gt;$C$1),$B$2,$B$3))</f>
        <v>I</v>
      </c>
      <c r="C14" s="359">
        <f t="shared" si="0"/>
        <v>2</v>
      </c>
      <c r="D14" s="486"/>
      <c r="E14" s="359">
        <f t="shared" ref="E14:E77" si="3">IF(D14="o","o",E13)</f>
        <v>0</v>
      </c>
      <c r="F14" s="359" t="str">
        <f>IF(C14=1,"O","")</f>
        <v/>
      </c>
      <c r="G14" s="359" t="str">
        <f t="shared" ref="G14:G77" si="4">IF(F14="O",IF(AND(I12="I",I13="I",I14="I"),B14,"V"),"")</f>
        <v/>
      </c>
      <c r="H14" s="359">
        <f t="shared" ref="H14:H77" si="5">IF(H13=$B$8,"x",IF(D14="o",1,IF(G14="",H13,IF(H13="x","x",H13+1))))</f>
        <v>1</v>
      </c>
      <c r="I14" s="352" t="str">
        <f t="shared" ref="I14:I77" si="6">IF(B14="U","I",B14)</f>
        <v>I</v>
      </c>
    </row>
    <row r="15" spans="1:9" x14ac:dyDescent="0.25">
      <c r="A15" s="359">
        <f t="shared" si="1"/>
        <v>3</v>
      </c>
      <c r="B15" s="359" t="str">
        <f t="shared" si="2"/>
        <v>I</v>
      </c>
      <c r="C15" s="359">
        <f t="shared" si="0"/>
        <v>3</v>
      </c>
      <c r="D15" s="486"/>
      <c r="E15" s="359">
        <f t="shared" si="3"/>
        <v>0</v>
      </c>
      <c r="F15" s="359" t="str">
        <f t="shared" ref="F15:F78" si="7">IF(C15=1,"O","")</f>
        <v/>
      </c>
      <c r="G15" s="359" t="str">
        <f t="shared" si="4"/>
        <v/>
      </c>
      <c r="H15" s="359">
        <f t="shared" si="5"/>
        <v>1</v>
      </c>
      <c r="I15" s="352" t="str">
        <f t="shared" si="6"/>
        <v>I</v>
      </c>
    </row>
    <row r="16" spans="1:9" x14ac:dyDescent="0.25">
      <c r="A16" s="359">
        <f t="shared" si="1"/>
        <v>4</v>
      </c>
      <c r="B16" s="359" t="str">
        <f t="shared" si="2"/>
        <v>U</v>
      </c>
      <c r="C16" s="359">
        <f>IF(D16="o",1,IF(C15&lt;($G$1/$G$2),C15+1,1))</f>
        <v>4</v>
      </c>
      <c r="D16" s="486"/>
      <c r="E16" s="359">
        <f>IF(D16="o","o",E15)</f>
        <v>0</v>
      </c>
      <c r="F16" s="359" t="str">
        <f t="shared" si="7"/>
        <v/>
      </c>
      <c r="G16" s="359" t="str">
        <f t="shared" si="4"/>
        <v/>
      </c>
      <c r="H16" s="359">
        <f>IF(H15=$B$8,"x",IF(D16="o",1,IF(G16="",H15,IF(H15="x","x",H15+1))))</f>
        <v>1</v>
      </c>
      <c r="I16" s="352" t="str">
        <f t="shared" si="6"/>
        <v>I</v>
      </c>
    </row>
    <row r="17" spans="1:9" x14ac:dyDescent="0.25">
      <c r="A17" s="359">
        <f t="shared" si="1"/>
        <v>5</v>
      </c>
      <c r="B17" s="359" t="str">
        <f t="shared" si="2"/>
        <v>U</v>
      </c>
      <c r="C17" s="359">
        <f>IF(D17="o",1,IF(C16&lt;($G$1/$G$2),C16+1,1))</f>
        <v>5</v>
      </c>
      <c r="D17" s="486"/>
      <c r="E17" s="359">
        <f>IF(D17="o","o",E16)</f>
        <v>0</v>
      </c>
      <c r="F17" s="359" t="str">
        <f t="shared" si="7"/>
        <v/>
      </c>
      <c r="G17" s="359" t="str">
        <f t="shared" si="4"/>
        <v/>
      </c>
      <c r="H17" s="359">
        <f>IF(H16=$B$8,"x",IF(D17="o",1,IF(G17="",H16,IF(H16="x","x",H16+1))))</f>
        <v>1</v>
      </c>
      <c r="I17" s="352" t="str">
        <f t="shared" si="6"/>
        <v>I</v>
      </c>
    </row>
    <row r="18" spans="1:9" x14ac:dyDescent="0.25">
      <c r="A18" s="359">
        <f t="shared" si="1"/>
        <v>6</v>
      </c>
      <c r="B18" s="359" t="str">
        <f t="shared" si="2"/>
        <v>V</v>
      </c>
      <c r="C18" s="359">
        <f t="shared" si="0"/>
        <v>1</v>
      </c>
      <c r="D18" s="486"/>
      <c r="E18" s="359">
        <f t="shared" si="3"/>
        <v>0</v>
      </c>
      <c r="F18" s="359" t="str">
        <f t="shared" si="7"/>
        <v>O</v>
      </c>
      <c r="G18" s="359" t="str">
        <f t="shared" si="4"/>
        <v>V</v>
      </c>
      <c r="H18" s="359">
        <f t="shared" si="5"/>
        <v>2</v>
      </c>
      <c r="I18" s="352" t="str">
        <f t="shared" si="6"/>
        <v>V</v>
      </c>
    </row>
    <row r="19" spans="1:9" x14ac:dyDescent="0.25">
      <c r="A19" s="359">
        <f t="shared" si="1"/>
        <v>1</v>
      </c>
      <c r="B19" s="359" t="str">
        <f t="shared" si="2"/>
        <v>I</v>
      </c>
      <c r="C19" s="359">
        <f t="shared" si="0"/>
        <v>2</v>
      </c>
      <c r="D19" s="485"/>
      <c r="E19" s="359">
        <f t="shared" si="3"/>
        <v>0</v>
      </c>
      <c r="F19" s="359" t="str">
        <f t="shared" si="7"/>
        <v/>
      </c>
      <c r="G19" s="359" t="str">
        <f t="shared" si="4"/>
        <v/>
      </c>
      <c r="H19" s="359">
        <f t="shared" si="5"/>
        <v>2</v>
      </c>
      <c r="I19" s="352" t="str">
        <f t="shared" si="6"/>
        <v>I</v>
      </c>
    </row>
    <row r="20" spans="1:9" x14ac:dyDescent="0.25">
      <c r="A20" s="359">
        <f t="shared" si="1"/>
        <v>2</v>
      </c>
      <c r="B20" s="359" t="str">
        <f t="shared" si="2"/>
        <v>I</v>
      </c>
      <c r="C20" s="359">
        <f t="shared" si="0"/>
        <v>3</v>
      </c>
      <c r="D20" s="360"/>
      <c r="E20" s="359">
        <f t="shared" si="3"/>
        <v>0</v>
      </c>
      <c r="F20" s="359" t="str">
        <f t="shared" si="7"/>
        <v/>
      </c>
      <c r="G20" s="359" t="str">
        <f t="shared" si="4"/>
        <v/>
      </c>
      <c r="H20" s="359">
        <f t="shared" si="5"/>
        <v>2</v>
      </c>
      <c r="I20" s="352" t="str">
        <f t="shared" si="6"/>
        <v>I</v>
      </c>
    </row>
    <row r="21" spans="1:9" x14ac:dyDescent="0.25">
      <c r="A21" s="359">
        <f t="shared" si="1"/>
        <v>3</v>
      </c>
      <c r="B21" s="359" t="str">
        <f t="shared" si="2"/>
        <v>I</v>
      </c>
      <c r="C21" s="359">
        <f t="shared" si="0"/>
        <v>4</v>
      </c>
      <c r="D21" s="360"/>
      <c r="E21" s="359">
        <f t="shared" si="3"/>
        <v>0</v>
      </c>
      <c r="F21" s="359" t="str">
        <f t="shared" si="7"/>
        <v/>
      </c>
      <c r="G21" s="359" t="str">
        <f t="shared" si="4"/>
        <v/>
      </c>
      <c r="H21" s="359">
        <f t="shared" si="5"/>
        <v>2</v>
      </c>
      <c r="I21" s="352" t="str">
        <f t="shared" si="6"/>
        <v>I</v>
      </c>
    </row>
    <row r="22" spans="1:9" x14ac:dyDescent="0.25">
      <c r="A22" s="359">
        <f t="shared" si="1"/>
        <v>4</v>
      </c>
      <c r="B22" s="359" t="str">
        <f t="shared" si="2"/>
        <v>U</v>
      </c>
      <c r="C22" s="359">
        <f t="shared" si="0"/>
        <v>5</v>
      </c>
      <c r="D22" s="360"/>
      <c r="E22" s="359">
        <f t="shared" si="3"/>
        <v>0</v>
      </c>
      <c r="F22" s="359" t="str">
        <f t="shared" si="7"/>
        <v/>
      </c>
      <c r="G22" s="359" t="str">
        <f t="shared" si="4"/>
        <v/>
      </c>
      <c r="H22" s="359">
        <f t="shared" si="5"/>
        <v>2</v>
      </c>
      <c r="I22" s="352" t="str">
        <f t="shared" si="6"/>
        <v>I</v>
      </c>
    </row>
    <row r="23" spans="1:9" x14ac:dyDescent="0.25">
      <c r="A23" s="359">
        <f t="shared" si="1"/>
        <v>5</v>
      </c>
      <c r="B23" s="359" t="str">
        <f t="shared" si="2"/>
        <v>U</v>
      </c>
      <c r="C23" s="359">
        <f t="shared" si="0"/>
        <v>1</v>
      </c>
      <c r="D23" s="360"/>
      <c r="E23" s="359">
        <f t="shared" si="3"/>
        <v>0</v>
      </c>
      <c r="F23" s="359" t="str">
        <f t="shared" si="7"/>
        <v>O</v>
      </c>
      <c r="G23" s="359" t="str">
        <f t="shared" si="4"/>
        <v>U</v>
      </c>
      <c r="H23" s="359">
        <f t="shared" si="5"/>
        <v>3</v>
      </c>
      <c r="I23" s="352" t="str">
        <f t="shared" si="6"/>
        <v>I</v>
      </c>
    </row>
    <row r="24" spans="1:9" x14ac:dyDescent="0.25">
      <c r="A24" s="359">
        <f t="shared" si="1"/>
        <v>6</v>
      </c>
      <c r="B24" s="359" t="str">
        <f t="shared" si="2"/>
        <v>V</v>
      </c>
      <c r="C24" s="359">
        <f t="shared" si="0"/>
        <v>2</v>
      </c>
      <c r="D24" s="360"/>
      <c r="E24" s="359">
        <f t="shared" si="3"/>
        <v>0</v>
      </c>
      <c r="F24" s="359" t="str">
        <f t="shared" si="7"/>
        <v/>
      </c>
      <c r="G24" s="359" t="str">
        <f t="shared" si="4"/>
        <v/>
      </c>
      <c r="H24" s="359">
        <f t="shared" si="5"/>
        <v>3</v>
      </c>
      <c r="I24" s="352" t="str">
        <f t="shared" si="6"/>
        <v>V</v>
      </c>
    </row>
    <row r="25" spans="1:9" x14ac:dyDescent="0.25">
      <c r="A25" s="359">
        <f t="shared" si="1"/>
        <v>1</v>
      </c>
      <c r="B25" s="359" t="str">
        <f t="shared" si="2"/>
        <v>I</v>
      </c>
      <c r="C25" s="359">
        <f t="shared" si="0"/>
        <v>3</v>
      </c>
      <c r="D25" s="360"/>
      <c r="E25" s="359">
        <f t="shared" si="3"/>
        <v>0</v>
      </c>
      <c r="F25" s="359" t="str">
        <f t="shared" si="7"/>
        <v/>
      </c>
      <c r="G25" s="359" t="str">
        <f t="shared" si="4"/>
        <v/>
      </c>
      <c r="H25" s="359">
        <f t="shared" si="5"/>
        <v>3</v>
      </c>
      <c r="I25" s="352" t="str">
        <f t="shared" si="6"/>
        <v>I</v>
      </c>
    </row>
    <row r="26" spans="1:9" x14ac:dyDescent="0.25">
      <c r="A26" s="359">
        <f t="shared" si="1"/>
        <v>2</v>
      </c>
      <c r="B26" s="359" t="str">
        <f t="shared" si="2"/>
        <v>I</v>
      </c>
      <c r="C26" s="359">
        <f t="shared" si="0"/>
        <v>4</v>
      </c>
      <c r="D26" s="360"/>
      <c r="E26" s="359">
        <f t="shared" si="3"/>
        <v>0</v>
      </c>
      <c r="F26" s="359" t="str">
        <f t="shared" si="7"/>
        <v/>
      </c>
      <c r="G26" s="359" t="str">
        <f t="shared" si="4"/>
        <v/>
      </c>
      <c r="H26" s="359">
        <f t="shared" si="5"/>
        <v>3</v>
      </c>
      <c r="I26" s="352" t="str">
        <f t="shared" si="6"/>
        <v>I</v>
      </c>
    </row>
    <row r="27" spans="1:9" x14ac:dyDescent="0.25">
      <c r="A27" s="359">
        <f t="shared" si="1"/>
        <v>3</v>
      </c>
      <c r="B27" s="359" t="str">
        <f t="shared" si="2"/>
        <v>I</v>
      </c>
      <c r="C27" s="359">
        <f t="shared" si="0"/>
        <v>5</v>
      </c>
      <c r="D27" s="360"/>
      <c r="E27" s="359">
        <f t="shared" si="3"/>
        <v>0</v>
      </c>
      <c r="F27" s="359" t="str">
        <f t="shared" si="7"/>
        <v/>
      </c>
      <c r="G27" s="359" t="str">
        <f t="shared" si="4"/>
        <v/>
      </c>
      <c r="H27" s="359">
        <f t="shared" si="5"/>
        <v>3</v>
      </c>
      <c r="I27" s="352" t="str">
        <f t="shared" si="6"/>
        <v>I</v>
      </c>
    </row>
    <row r="28" spans="1:9" x14ac:dyDescent="0.25">
      <c r="A28" s="359">
        <f t="shared" si="1"/>
        <v>4</v>
      </c>
      <c r="B28" s="359" t="str">
        <f t="shared" si="2"/>
        <v>U</v>
      </c>
      <c r="C28" s="359">
        <f t="shared" si="0"/>
        <v>1</v>
      </c>
      <c r="D28" s="360"/>
      <c r="E28" s="359">
        <f t="shared" si="3"/>
        <v>0</v>
      </c>
      <c r="F28" s="359" t="str">
        <f t="shared" si="7"/>
        <v>O</v>
      </c>
      <c r="G28" s="359" t="str">
        <f t="shared" si="4"/>
        <v>U</v>
      </c>
      <c r="H28" s="359">
        <f t="shared" si="5"/>
        <v>4</v>
      </c>
      <c r="I28" s="352" t="str">
        <f t="shared" si="6"/>
        <v>I</v>
      </c>
    </row>
    <row r="29" spans="1:9" x14ac:dyDescent="0.25">
      <c r="A29" s="359">
        <f t="shared" si="1"/>
        <v>5</v>
      </c>
      <c r="B29" s="359" t="str">
        <f t="shared" si="2"/>
        <v>U</v>
      </c>
      <c r="C29" s="359">
        <f t="shared" si="0"/>
        <v>2</v>
      </c>
      <c r="D29" s="360"/>
      <c r="E29" s="359">
        <f t="shared" si="3"/>
        <v>0</v>
      </c>
      <c r="F29" s="359" t="str">
        <f t="shared" si="7"/>
        <v/>
      </c>
      <c r="G29" s="359" t="str">
        <f t="shared" si="4"/>
        <v/>
      </c>
      <c r="H29" s="359">
        <f t="shared" si="5"/>
        <v>4</v>
      </c>
      <c r="I29" s="352" t="str">
        <f t="shared" si="6"/>
        <v>I</v>
      </c>
    </row>
    <row r="30" spans="1:9" x14ac:dyDescent="0.25">
      <c r="A30" s="359">
        <f t="shared" si="1"/>
        <v>6</v>
      </c>
      <c r="B30" s="359" t="str">
        <f t="shared" si="2"/>
        <v>V</v>
      </c>
      <c r="C30" s="359">
        <f t="shared" si="0"/>
        <v>3</v>
      </c>
      <c r="D30" s="360"/>
      <c r="E30" s="359">
        <f t="shared" si="3"/>
        <v>0</v>
      </c>
      <c r="F30" s="359" t="str">
        <f t="shared" si="7"/>
        <v/>
      </c>
      <c r="G30" s="359" t="str">
        <f t="shared" si="4"/>
        <v/>
      </c>
      <c r="H30" s="359">
        <f t="shared" si="5"/>
        <v>4</v>
      </c>
      <c r="I30" s="352" t="str">
        <f t="shared" si="6"/>
        <v>V</v>
      </c>
    </row>
    <row r="31" spans="1:9" x14ac:dyDescent="0.25">
      <c r="A31" s="359">
        <f t="shared" si="1"/>
        <v>1</v>
      </c>
      <c r="B31" s="359" t="str">
        <f t="shared" si="2"/>
        <v>I</v>
      </c>
      <c r="C31" s="359">
        <f t="shared" si="0"/>
        <v>4</v>
      </c>
      <c r="D31" s="360"/>
      <c r="E31" s="359">
        <f t="shared" si="3"/>
        <v>0</v>
      </c>
      <c r="F31" s="359" t="str">
        <f t="shared" si="7"/>
        <v/>
      </c>
      <c r="G31" s="359" t="str">
        <f t="shared" si="4"/>
        <v/>
      </c>
      <c r="H31" s="359">
        <f t="shared" si="5"/>
        <v>4</v>
      </c>
      <c r="I31" s="352" t="str">
        <f t="shared" si="6"/>
        <v>I</v>
      </c>
    </row>
    <row r="32" spans="1:9" x14ac:dyDescent="0.25">
      <c r="A32" s="359">
        <f t="shared" si="1"/>
        <v>2</v>
      </c>
      <c r="B32" s="359" t="str">
        <f t="shared" si="2"/>
        <v>I</v>
      </c>
      <c r="C32" s="359">
        <f t="shared" si="0"/>
        <v>5</v>
      </c>
      <c r="D32" s="360"/>
      <c r="E32" s="359">
        <f t="shared" si="3"/>
        <v>0</v>
      </c>
      <c r="F32" s="359" t="str">
        <f t="shared" si="7"/>
        <v/>
      </c>
      <c r="G32" s="359" t="str">
        <f t="shared" si="4"/>
        <v/>
      </c>
      <c r="H32" s="359">
        <f t="shared" si="5"/>
        <v>4</v>
      </c>
      <c r="I32" s="352" t="str">
        <f t="shared" si="6"/>
        <v>I</v>
      </c>
    </row>
    <row r="33" spans="1:9" x14ac:dyDescent="0.25">
      <c r="A33" s="359">
        <f t="shared" si="1"/>
        <v>3</v>
      </c>
      <c r="B33" s="359" t="str">
        <f t="shared" si="2"/>
        <v>I</v>
      </c>
      <c r="C33" s="359">
        <f t="shared" si="0"/>
        <v>1</v>
      </c>
      <c r="D33" s="360"/>
      <c r="E33" s="359">
        <f t="shared" si="3"/>
        <v>0</v>
      </c>
      <c r="F33" s="359" t="str">
        <f t="shared" si="7"/>
        <v>O</v>
      </c>
      <c r="G33" s="359" t="str">
        <f t="shared" si="4"/>
        <v>I</v>
      </c>
      <c r="H33" s="359">
        <f t="shared" si="5"/>
        <v>5</v>
      </c>
      <c r="I33" s="352" t="str">
        <f t="shared" si="6"/>
        <v>I</v>
      </c>
    </row>
    <row r="34" spans="1:9" x14ac:dyDescent="0.25">
      <c r="A34" s="359">
        <f t="shared" si="1"/>
        <v>4</v>
      </c>
      <c r="B34" s="359" t="str">
        <f t="shared" si="2"/>
        <v>U</v>
      </c>
      <c r="C34" s="359">
        <f t="shared" si="0"/>
        <v>2</v>
      </c>
      <c r="D34" s="360"/>
      <c r="E34" s="359">
        <f t="shared" si="3"/>
        <v>0</v>
      </c>
      <c r="F34" s="359" t="str">
        <f t="shared" si="7"/>
        <v/>
      </c>
      <c r="G34" s="359" t="str">
        <f t="shared" si="4"/>
        <v/>
      </c>
      <c r="H34" s="359">
        <f t="shared" si="5"/>
        <v>5</v>
      </c>
      <c r="I34" s="352" t="str">
        <f t="shared" si="6"/>
        <v>I</v>
      </c>
    </row>
    <row r="35" spans="1:9" x14ac:dyDescent="0.25">
      <c r="A35" s="359">
        <f t="shared" si="1"/>
        <v>5</v>
      </c>
      <c r="B35" s="359" t="str">
        <f t="shared" si="2"/>
        <v>U</v>
      </c>
      <c r="C35" s="359">
        <f t="shared" si="0"/>
        <v>3</v>
      </c>
      <c r="D35" s="360"/>
      <c r="E35" s="359">
        <f t="shared" si="3"/>
        <v>0</v>
      </c>
      <c r="F35" s="359" t="str">
        <f t="shared" si="7"/>
        <v/>
      </c>
      <c r="G35" s="359" t="str">
        <f t="shared" si="4"/>
        <v/>
      </c>
      <c r="H35" s="359">
        <f t="shared" si="5"/>
        <v>5</v>
      </c>
      <c r="I35" s="352" t="str">
        <f t="shared" si="6"/>
        <v>I</v>
      </c>
    </row>
    <row r="36" spans="1:9" x14ac:dyDescent="0.25">
      <c r="A36" s="359">
        <f t="shared" si="1"/>
        <v>6</v>
      </c>
      <c r="B36" s="359" t="str">
        <f t="shared" si="2"/>
        <v>V</v>
      </c>
      <c r="C36" s="359">
        <f t="shared" si="0"/>
        <v>4</v>
      </c>
      <c r="D36" s="360"/>
      <c r="E36" s="359">
        <f t="shared" si="3"/>
        <v>0</v>
      </c>
      <c r="F36" s="359" t="str">
        <f t="shared" si="7"/>
        <v/>
      </c>
      <c r="G36" s="359" t="str">
        <f t="shared" si="4"/>
        <v/>
      </c>
      <c r="H36" s="359">
        <f t="shared" si="5"/>
        <v>5</v>
      </c>
      <c r="I36" s="352" t="str">
        <f t="shared" si="6"/>
        <v>V</v>
      </c>
    </row>
    <row r="37" spans="1:9" x14ac:dyDescent="0.25">
      <c r="A37" s="359">
        <f t="shared" si="1"/>
        <v>1</v>
      </c>
      <c r="B37" s="359" t="str">
        <f t="shared" si="2"/>
        <v>I</v>
      </c>
      <c r="C37" s="359">
        <f t="shared" si="0"/>
        <v>5</v>
      </c>
      <c r="D37" s="360"/>
      <c r="E37" s="359">
        <f t="shared" si="3"/>
        <v>0</v>
      </c>
      <c r="F37" s="359" t="str">
        <f t="shared" si="7"/>
        <v/>
      </c>
      <c r="G37" s="359" t="str">
        <f t="shared" si="4"/>
        <v/>
      </c>
      <c r="H37" s="359">
        <f t="shared" si="5"/>
        <v>5</v>
      </c>
      <c r="I37" s="352" t="str">
        <f t="shared" si="6"/>
        <v>I</v>
      </c>
    </row>
    <row r="38" spans="1:9" x14ac:dyDescent="0.25">
      <c r="A38" s="359">
        <f t="shared" si="1"/>
        <v>2</v>
      </c>
      <c r="B38" s="359" t="str">
        <f t="shared" si="2"/>
        <v>I</v>
      </c>
      <c r="C38" s="359">
        <f t="shared" si="0"/>
        <v>1</v>
      </c>
      <c r="D38" s="360"/>
      <c r="E38" s="359">
        <f t="shared" si="3"/>
        <v>0</v>
      </c>
      <c r="F38" s="359" t="str">
        <f t="shared" si="7"/>
        <v>O</v>
      </c>
      <c r="G38" s="359" t="str">
        <f t="shared" si="4"/>
        <v>V</v>
      </c>
      <c r="H38" s="359">
        <f t="shared" si="5"/>
        <v>6</v>
      </c>
      <c r="I38" s="352" t="str">
        <f t="shared" si="6"/>
        <v>I</v>
      </c>
    </row>
    <row r="39" spans="1:9" x14ac:dyDescent="0.25">
      <c r="A39" s="359">
        <f t="shared" si="1"/>
        <v>3</v>
      </c>
      <c r="B39" s="359" t="str">
        <f t="shared" si="2"/>
        <v>I</v>
      </c>
      <c r="C39" s="359">
        <f t="shared" si="0"/>
        <v>2</v>
      </c>
      <c r="D39" s="360"/>
      <c r="E39" s="359">
        <f t="shared" si="3"/>
        <v>0</v>
      </c>
      <c r="F39" s="359" t="str">
        <f t="shared" si="7"/>
        <v/>
      </c>
      <c r="G39" s="359" t="str">
        <f t="shared" si="4"/>
        <v/>
      </c>
      <c r="H39" s="359">
        <f t="shared" si="5"/>
        <v>6</v>
      </c>
      <c r="I39" s="352" t="str">
        <f t="shared" si="6"/>
        <v>I</v>
      </c>
    </row>
    <row r="40" spans="1:9" x14ac:dyDescent="0.25">
      <c r="A40" s="359">
        <f t="shared" si="1"/>
        <v>4</v>
      </c>
      <c r="B40" s="359" t="str">
        <f t="shared" si="2"/>
        <v>U</v>
      </c>
      <c r="C40" s="359">
        <f t="shared" si="0"/>
        <v>3</v>
      </c>
      <c r="D40" s="360"/>
      <c r="E40" s="359">
        <f t="shared" si="3"/>
        <v>0</v>
      </c>
      <c r="F40" s="359" t="str">
        <f t="shared" si="7"/>
        <v/>
      </c>
      <c r="G40" s="359" t="str">
        <f t="shared" si="4"/>
        <v/>
      </c>
      <c r="H40" s="359">
        <f t="shared" si="5"/>
        <v>6</v>
      </c>
      <c r="I40" s="352" t="str">
        <f t="shared" si="6"/>
        <v>I</v>
      </c>
    </row>
    <row r="41" spans="1:9" x14ac:dyDescent="0.25">
      <c r="A41" s="359">
        <f t="shared" si="1"/>
        <v>5</v>
      </c>
      <c r="B41" s="359" t="str">
        <f t="shared" si="2"/>
        <v>U</v>
      </c>
      <c r="C41" s="359">
        <f t="shared" si="0"/>
        <v>4</v>
      </c>
      <c r="D41" s="360"/>
      <c r="E41" s="359">
        <f t="shared" si="3"/>
        <v>0</v>
      </c>
      <c r="F41" s="359" t="str">
        <f t="shared" si="7"/>
        <v/>
      </c>
      <c r="G41" s="359" t="str">
        <f t="shared" si="4"/>
        <v/>
      </c>
      <c r="H41" s="359">
        <f t="shared" si="5"/>
        <v>6</v>
      </c>
      <c r="I41" s="352" t="str">
        <f t="shared" si="6"/>
        <v>I</v>
      </c>
    </row>
    <row r="42" spans="1:9" x14ac:dyDescent="0.25">
      <c r="A42" s="359">
        <f t="shared" si="1"/>
        <v>6</v>
      </c>
      <c r="B42" s="359" t="str">
        <f t="shared" si="2"/>
        <v>V</v>
      </c>
      <c r="C42" s="359">
        <f t="shared" si="0"/>
        <v>5</v>
      </c>
      <c r="D42" s="360"/>
      <c r="E42" s="359">
        <f t="shared" si="3"/>
        <v>0</v>
      </c>
      <c r="F42" s="359" t="str">
        <f t="shared" si="7"/>
        <v/>
      </c>
      <c r="G42" s="359" t="str">
        <f t="shared" si="4"/>
        <v/>
      </c>
      <c r="H42" s="359">
        <f t="shared" si="5"/>
        <v>6</v>
      </c>
      <c r="I42" s="352" t="str">
        <f t="shared" si="6"/>
        <v>V</v>
      </c>
    </row>
    <row r="43" spans="1:9" x14ac:dyDescent="0.25">
      <c r="A43" s="359">
        <f t="shared" si="1"/>
        <v>1</v>
      </c>
      <c r="B43" s="359" t="str">
        <f t="shared" si="2"/>
        <v>I</v>
      </c>
      <c r="C43" s="359">
        <f t="shared" si="0"/>
        <v>1</v>
      </c>
      <c r="D43" s="360"/>
      <c r="E43" s="359">
        <f t="shared" si="3"/>
        <v>0</v>
      </c>
      <c r="F43" s="359" t="str">
        <f t="shared" si="7"/>
        <v>O</v>
      </c>
      <c r="G43" s="359" t="str">
        <f t="shared" si="4"/>
        <v>V</v>
      </c>
      <c r="H43" s="359">
        <f t="shared" si="5"/>
        <v>7</v>
      </c>
      <c r="I43" s="352" t="str">
        <f t="shared" si="6"/>
        <v>I</v>
      </c>
    </row>
    <row r="44" spans="1:9" x14ac:dyDescent="0.25">
      <c r="A44" s="359">
        <f t="shared" si="1"/>
        <v>2</v>
      </c>
      <c r="B44" s="359" t="str">
        <f t="shared" si="2"/>
        <v>I</v>
      </c>
      <c r="C44" s="359">
        <f t="shared" si="0"/>
        <v>2</v>
      </c>
      <c r="D44" s="360"/>
      <c r="E44" s="359">
        <f t="shared" si="3"/>
        <v>0</v>
      </c>
      <c r="F44" s="359" t="str">
        <f t="shared" si="7"/>
        <v/>
      </c>
      <c r="G44" s="359" t="str">
        <f t="shared" si="4"/>
        <v/>
      </c>
      <c r="H44" s="359">
        <f t="shared" si="5"/>
        <v>7</v>
      </c>
      <c r="I44" s="352" t="str">
        <f t="shared" si="6"/>
        <v>I</v>
      </c>
    </row>
    <row r="45" spans="1:9" x14ac:dyDescent="0.25">
      <c r="A45" s="359">
        <f t="shared" si="1"/>
        <v>3</v>
      </c>
      <c r="B45" s="359" t="str">
        <f t="shared" si="2"/>
        <v>I</v>
      </c>
      <c r="C45" s="359">
        <f t="shared" si="0"/>
        <v>3</v>
      </c>
      <c r="D45" s="360"/>
      <c r="E45" s="359">
        <f t="shared" si="3"/>
        <v>0</v>
      </c>
      <c r="F45" s="359" t="str">
        <f t="shared" si="7"/>
        <v/>
      </c>
      <c r="G45" s="359" t="str">
        <f t="shared" si="4"/>
        <v/>
      </c>
      <c r="H45" s="359">
        <f t="shared" si="5"/>
        <v>7</v>
      </c>
      <c r="I45" s="352" t="str">
        <f t="shared" si="6"/>
        <v>I</v>
      </c>
    </row>
    <row r="46" spans="1:9" x14ac:dyDescent="0.25">
      <c r="A46" s="359">
        <f t="shared" si="1"/>
        <v>4</v>
      </c>
      <c r="B46" s="359" t="str">
        <f t="shared" si="2"/>
        <v>U</v>
      </c>
      <c r="C46" s="359">
        <f t="shared" si="0"/>
        <v>4</v>
      </c>
      <c r="D46" s="360"/>
      <c r="E46" s="359">
        <f t="shared" si="3"/>
        <v>0</v>
      </c>
      <c r="F46" s="359" t="str">
        <f t="shared" si="7"/>
        <v/>
      </c>
      <c r="G46" s="359" t="str">
        <f t="shared" si="4"/>
        <v/>
      </c>
      <c r="H46" s="359">
        <f t="shared" si="5"/>
        <v>7</v>
      </c>
      <c r="I46" s="352" t="str">
        <f t="shared" si="6"/>
        <v>I</v>
      </c>
    </row>
    <row r="47" spans="1:9" x14ac:dyDescent="0.25">
      <c r="A47" s="359">
        <f t="shared" si="1"/>
        <v>5</v>
      </c>
      <c r="B47" s="359" t="str">
        <f t="shared" si="2"/>
        <v>U</v>
      </c>
      <c r="C47" s="359">
        <f t="shared" si="0"/>
        <v>5</v>
      </c>
      <c r="D47" s="360"/>
      <c r="E47" s="359">
        <f t="shared" si="3"/>
        <v>0</v>
      </c>
      <c r="F47" s="359" t="str">
        <f t="shared" si="7"/>
        <v/>
      </c>
      <c r="G47" s="359" t="str">
        <f t="shared" si="4"/>
        <v/>
      </c>
      <c r="H47" s="359">
        <f t="shared" si="5"/>
        <v>7</v>
      </c>
      <c r="I47" s="352" t="str">
        <f t="shared" si="6"/>
        <v>I</v>
      </c>
    </row>
    <row r="48" spans="1:9" x14ac:dyDescent="0.25">
      <c r="A48" s="359">
        <f t="shared" si="1"/>
        <v>6</v>
      </c>
      <c r="B48" s="359" t="str">
        <f t="shared" si="2"/>
        <v>V</v>
      </c>
      <c r="C48" s="359">
        <f t="shared" si="0"/>
        <v>1</v>
      </c>
      <c r="D48" s="360"/>
      <c r="E48" s="359">
        <f t="shared" si="3"/>
        <v>0</v>
      </c>
      <c r="F48" s="359" t="str">
        <f t="shared" si="7"/>
        <v>O</v>
      </c>
      <c r="G48" s="359" t="str">
        <f t="shared" si="4"/>
        <v>V</v>
      </c>
      <c r="H48" s="359">
        <f t="shared" si="5"/>
        <v>8</v>
      </c>
      <c r="I48" s="352" t="str">
        <f t="shared" si="6"/>
        <v>V</v>
      </c>
    </row>
    <row r="49" spans="1:9" x14ac:dyDescent="0.25">
      <c r="A49" s="359">
        <f t="shared" si="1"/>
        <v>1</v>
      </c>
      <c r="B49" s="359" t="str">
        <f t="shared" si="2"/>
        <v>I</v>
      </c>
      <c r="C49" s="359">
        <f t="shared" si="0"/>
        <v>2</v>
      </c>
      <c r="D49" s="360"/>
      <c r="E49" s="359">
        <f t="shared" si="3"/>
        <v>0</v>
      </c>
      <c r="F49" s="359" t="str">
        <f t="shared" si="7"/>
        <v/>
      </c>
      <c r="G49" s="359" t="str">
        <f t="shared" si="4"/>
        <v/>
      </c>
      <c r="H49" s="359">
        <f t="shared" si="5"/>
        <v>8</v>
      </c>
      <c r="I49" s="352" t="str">
        <f t="shared" si="6"/>
        <v>I</v>
      </c>
    </row>
    <row r="50" spans="1:9" x14ac:dyDescent="0.25">
      <c r="A50" s="359">
        <f t="shared" si="1"/>
        <v>2</v>
      </c>
      <c r="B50" s="359" t="str">
        <f t="shared" si="2"/>
        <v>I</v>
      </c>
      <c r="C50" s="359">
        <f t="shared" si="0"/>
        <v>3</v>
      </c>
      <c r="D50" s="360"/>
      <c r="E50" s="359">
        <f t="shared" si="3"/>
        <v>0</v>
      </c>
      <c r="F50" s="359" t="str">
        <f t="shared" si="7"/>
        <v/>
      </c>
      <c r="G50" s="359" t="str">
        <f t="shared" si="4"/>
        <v/>
      </c>
      <c r="H50" s="359">
        <f t="shared" si="5"/>
        <v>8</v>
      </c>
      <c r="I50" s="352" t="str">
        <f t="shared" si="6"/>
        <v>I</v>
      </c>
    </row>
    <row r="51" spans="1:9" x14ac:dyDescent="0.25">
      <c r="A51" s="359">
        <f t="shared" si="1"/>
        <v>3</v>
      </c>
      <c r="B51" s="359" t="str">
        <f t="shared" si="2"/>
        <v>I</v>
      </c>
      <c r="C51" s="359">
        <f t="shared" si="0"/>
        <v>4</v>
      </c>
      <c r="D51" s="360"/>
      <c r="E51" s="359">
        <f t="shared" si="3"/>
        <v>0</v>
      </c>
      <c r="F51" s="359" t="str">
        <f t="shared" si="7"/>
        <v/>
      </c>
      <c r="G51" s="359" t="str">
        <f t="shared" si="4"/>
        <v/>
      </c>
      <c r="H51" s="359">
        <f t="shared" si="5"/>
        <v>8</v>
      </c>
      <c r="I51" s="352" t="str">
        <f t="shared" si="6"/>
        <v>I</v>
      </c>
    </row>
    <row r="52" spans="1:9" x14ac:dyDescent="0.25">
      <c r="A52" s="359">
        <f t="shared" si="1"/>
        <v>4</v>
      </c>
      <c r="B52" s="359" t="str">
        <f t="shared" si="2"/>
        <v>U</v>
      </c>
      <c r="C52" s="359">
        <f t="shared" si="0"/>
        <v>5</v>
      </c>
      <c r="D52" s="360"/>
      <c r="E52" s="359">
        <f t="shared" si="3"/>
        <v>0</v>
      </c>
      <c r="F52" s="359" t="str">
        <f t="shared" si="7"/>
        <v/>
      </c>
      <c r="G52" s="359" t="str">
        <f t="shared" si="4"/>
        <v/>
      </c>
      <c r="H52" s="359">
        <f t="shared" si="5"/>
        <v>8</v>
      </c>
      <c r="I52" s="352" t="str">
        <f t="shared" si="6"/>
        <v>I</v>
      </c>
    </row>
    <row r="53" spans="1:9" x14ac:dyDescent="0.25">
      <c r="A53" s="359">
        <f t="shared" si="1"/>
        <v>5</v>
      </c>
      <c r="B53" s="359" t="str">
        <f t="shared" si="2"/>
        <v>U</v>
      </c>
      <c r="C53" s="359">
        <f t="shared" si="0"/>
        <v>1</v>
      </c>
      <c r="D53" s="360"/>
      <c r="E53" s="359">
        <f t="shared" si="3"/>
        <v>0</v>
      </c>
      <c r="F53" s="359" t="str">
        <f t="shared" si="7"/>
        <v>O</v>
      </c>
      <c r="G53" s="359" t="str">
        <f t="shared" si="4"/>
        <v>U</v>
      </c>
      <c r="H53" s="359">
        <f t="shared" si="5"/>
        <v>9</v>
      </c>
      <c r="I53" s="352" t="str">
        <f t="shared" si="6"/>
        <v>I</v>
      </c>
    </row>
    <row r="54" spans="1:9" x14ac:dyDescent="0.25">
      <c r="A54" s="359">
        <f t="shared" si="1"/>
        <v>6</v>
      </c>
      <c r="B54" s="359" t="str">
        <f t="shared" si="2"/>
        <v>V</v>
      </c>
      <c r="C54" s="359">
        <f t="shared" si="0"/>
        <v>2</v>
      </c>
      <c r="D54" s="360"/>
      <c r="E54" s="359">
        <f t="shared" si="3"/>
        <v>0</v>
      </c>
      <c r="F54" s="359" t="str">
        <f t="shared" si="7"/>
        <v/>
      </c>
      <c r="G54" s="359" t="str">
        <f t="shared" si="4"/>
        <v/>
      </c>
      <c r="H54" s="359">
        <f t="shared" si="5"/>
        <v>9</v>
      </c>
      <c r="I54" s="352" t="str">
        <f t="shared" si="6"/>
        <v>V</v>
      </c>
    </row>
    <row r="55" spans="1:9" x14ac:dyDescent="0.25">
      <c r="A55" s="359">
        <f t="shared" si="1"/>
        <v>1</v>
      </c>
      <c r="B55" s="359" t="str">
        <f t="shared" si="2"/>
        <v>I</v>
      </c>
      <c r="C55" s="359">
        <f t="shared" si="0"/>
        <v>3</v>
      </c>
      <c r="D55" s="360"/>
      <c r="E55" s="359">
        <f t="shared" si="3"/>
        <v>0</v>
      </c>
      <c r="F55" s="359" t="str">
        <f t="shared" si="7"/>
        <v/>
      </c>
      <c r="G55" s="359" t="str">
        <f t="shared" si="4"/>
        <v/>
      </c>
      <c r="H55" s="359">
        <f t="shared" si="5"/>
        <v>9</v>
      </c>
      <c r="I55" s="352" t="str">
        <f t="shared" si="6"/>
        <v>I</v>
      </c>
    </row>
    <row r="56" spans="1:9" x14ac:dyDescent="0.25">
      <c r="A56" s="359">
        <f t="shared" si="1"/>
        <v>2</v>
      </c>
      <c r="B56" s="359" t="str">
        <f t="shared" si="2"/>
        <v>I</v>
      </c>
      <c r="C56" s="359">
        <f t="shared" si="0"/>
        <v>4</v>
      </c>
      <c r="D56" s="360"/>
      <c r="E56" s="359">
        <f t="shared" si="3"/>
        <v>0</v>
      </c>
      <c r="F56" s="359" t="str">
        <f t="shared" si="7"/>
        <v/>
      </c>
      <c r="G56" s="359" t="str">
        <f t="shared" si="4"/>
        <v/>
      </c>
      <c r="H56" s="359">
        <f t="shared" si="5"/>
        <v>9</v>
      </c>
      <c r="I56" s="352" t="str">
        <f t="shared" si="6"/>
        <v>I</v>
      </c>
    </row>
    <row r="57" spans="1:9" x14ac:dyDescent="0.25">
      <c r="A57" s="359">
        <f t="shared" si="1"/>
        <v>3</v>
      </c>
      <c r="B57" s="359" t="str">
        <f t="shared" si="2"/>
        <v>I</v>
      </c>
      <c r="C57" s="359">
        <f t="shared" si="0"/>
        <v>5</v>
      </c>
      <c r="D57" s="360"/>
      <c r="E57" s="359">
        <f t="shared" si="3"/>
        <v>0</v>
      </c>
      <c r="F57" s="359" t="str">
        <f t="shared" si="7"/>
        <v/>
      </c>
      <c r="G57" s="359" t="str">
        <f t="shared" si="4"/>
        <v/>
      </c>
      <c r="H57" s="359">
        <f t="shared" si="5"/>
        <v>9</v>
      </c>
      <c r="I57" s="352" t="str">
        <f t="shared" si="6"/>
        <v>I</v>
      </c>
    </row>
    <row r="58" spans="1:9" x14ac:dyDescent="0.25">
      <c r="A58" s="359">
        <f t="shared" si="1"/>
        <v>4</v>
      </c>
      <c r="B58" s="359" t="str">
        <f t="shared" si="2"/>
        <v>U</v>
      </c>
      <c r="C58" s="359">
        <f t="shared" si="0"/>
        <v>1</v>
      </c>
      <c r="D58" s="360"/>
      <c r="E58" s="359">
        <f t="shared" si="3"/>
        <v>0</v>
      </c>
      <c r="F58" s="359" t="str">
        <f t="shared" si="7"/>
        <v>O</v>
      </c>
      <c r="G58" s="359" t="str">
        <f t="shared" si="4"/>
        <v>U</v>
      </c>
      <c r="H58" s="359">
        <f t="shared" si="5"/>
        <v>10</v>
      </c>
      <c r="I58" s="352" t="str">
        <f t="shared" si="6"/>
        <v>I</v>
      </c>
    </row>
    <row r="59" spans="1:9" x14ac:dyDescent="0.25">
      <c r="A59" s="359">
        <f t="shared" si="1"/>
        <v>5</v>
      </c>
      <c r="B59" s="359" t="str">
        <f t="shared" si="2"/>
        <v>U</v>
      </c>
      <c r="C59" s="359">
        <f t="shared" si="0"/>
        <v>2</v>
      </c>
      <c r="D59" s="360"/>
      <c r="E59" s="359">
        <f t="shared" si="3"/>
        <v>0</v>
      </c>
      <c r="F59" s="359" t="str">
        <f t="shared" si="7"/>
        <v/>
      </c>
      <c r="G59" s="359" t="str">
        <f t="shared" si="4"/>
        <v/>
      </c>
      <c r="H59" s="359">
        <f t="shared" si="5"/>
        <v>10</v>
      </c>
      <c r="I59" s="352" t="str">
        <f t="shared" si="6"/>
        <v>I</v>
      </c>
    </row>
    <row r="60" spans="1:9" x14ac:dyDescent="0.25">
      <c r="A60" s="359">
        <f t="shared" si="1"/>
        <v>6</v>
      </c>
      <c r="B60" s="359" t="str">
        <f t="shared" si="2"/>
        <v>V</v>
      </c>
      <c r="C60" s="359">
        <f t="shared" si="0"/>
        <v>3</v>
      </c>
      <c r="D60" s="360"/>
      <c r="E60" s="359">
        <f t="shared" si="3"/>
        <v>0</v>
      </c>
      <c r="F60" s="359" t="str">
        <f t="shared" si="7"/>
        <v/>
      </c>
      <c r="G60" s="359" t="str">
        <f t="shared" si="4"/>
        <v/>
      </c>
      <c r="H60" s="359">
        <f t="shared" si="5"/>
        <v>10</v>
      </c>
      <c r="I60" s="352" t="str">
        <f t="shared" si="6"/>
        <v>V</v>
      </c>
    </row>
    <row r="61" spans="1:9" x14ac:dyDescent="0.25">
      <c r="A61" s="359">
        <f t="shared" si="1"/>
        <v>1</v>
      </c>
      <c r="B61" s="359" t="str">
        <f t="shared" si="2"/>
        <v>I</v>
      </c>
      <c r="C61" s="359">
        <f t="shared" si="0"/>
        <v>4</v>
      </c>
      <c r="D61" s="360"/>
      <c r="E61" s="359">
        <f t="shared" si="3"/>
        <v>0</v>
      </c>
      <c r="F61" s="359" t="str">
        <f t="shared" si="7"/>
        <v/>
      </c>
      <c r="G61" s="359" t="str">
        <f t="shared" si="4"/>
        <v/>
      </c>
      <c r="H61" s="359">
        <f t="shared" si="5"/>
        <v>10</v>
      </c>
      <c r="I61" s="352" t="str">
        <f t="shared" si="6"/>
        <v>I</v>
      </c>
    </row>
    <row r="62" spans="1:9" x14ac:dyDescent="0.25">
      <c r="A62" s="359">
        <f t="shared" si="1"/>
        <v>2</v>
      </c>
      <c r="B62" s="359" t="str">
        <f t="shared" si="2"/>
        <v>I</v>
      </c>
      <c r="C62" s="359">
        <f t="shared" si="0"/>
        <v>5</v>
      </c>
      <c r="D62" s="360"/>
      <c r="E62" s="359">
        <f t="shared" si="3"/>
        <v>0</v>
      </c>
      <c r="F62" s="359" t="str">
        <f t="shared" si="7"/>
        <v/>
      </c>
      <c r="G62" s="359" t="str">
        <f t="shared" si="4"/>
        <v/>
      </c>
      <c r="H62" s="359">
        <f t="shared" si="5"/>
        <v>10</v>
      </c>
      <c r="I62" s="352" t="str">
        <f t="shared" si="6"/>
        <v>I</v>
      </c>
    </row>
    <row r="63" spans="1:9" x14ac:dyDescent="0.25">
      <c r="A63" s="359">
        <f t="shared" si="1"/>
        <v>3</v>
      </c>
      <c r="B63" s="359" t="str">
        <f t="shared" si="2"/>
        <v>I</v>
      </c>
      <c r="C63" s="359">
        <f t="shared" si="0"/>
        <v>1</v>
      </c>
      <c r="D63" s="360"/>
      <c r="E63" s="359">
        <f t="shared" si="3"/>
        <v>0</v>
      </c>
      <c r="F63" s="359" t="str">
        <f t="shared" si="7"/>
        <v>O</v>
      </c>
      <c r="G63" s="359" t="str">
        <f t="shared" si="4"/>
        <v>I</v>
      </c>
      <c r="H63" s="359">
        <f t="shared" si="5"/>
        <v>11</v>
      </c>
      <c r="I63" s="352" t="str">
        <f t="shared" si="6"/>
        <v>I</v>
      </c>
    </row>
    <row r="64" spans="1:9" x14ac:dyDescent="0.25">
      <c r="A64" s="359">
        <f t="shared" si="1"/>
        <v>4</v>
      </c>
      <c r="B64" s="359" t="str">
        <f t="shared" si="2"/>
        <v>U</v>
      </c>
      <c r="C64" s="359">
        <f t="shared" si="0"/>
        <v>2</v>
      </c>
      <c r="D64" s="360"/>
      <c r="E64" s="359">
        <f t="shared" si="3"/>
        <v>0</v>
      </c>
      <c r="F64" s="359" t="str">
        <f t="shared" si="7"/>
        <v/>
      </c>
      <c r="G64" s="359" t="str">
        <f t="shared" si="4"/>
        <v/>
      </c>
      <c r="H64" s="359" t="str">
        <f t="shared" si="5"/>
        <v>x</v>
      </c>
      <c r="I64" s="352" t="str">
        <f t="shared" si="6"/>
        <v>I</v>
      </c>
    </row>
    <row r="65" spans="1:9" x14ac:dyDescent="0.25">
      <c r="A65" s="359">
        <f t="shared" si="1"/>
        <v>5</v>
      </c>
      <c r="B65" s="359" t="str">
        <f t="shared" si="2"/>
        <v>U</v>
      </c>
      <c r="C65" s="359">
        <f t="shared" si="0"/>
        <v>3</v>
      </c>
      <c r="D65" s="360"/>
      <c r="E65" s="359">
        <f t="shared" si="3"/>
        <v>0</v>
      </c>
      <c r="F65" s="359" t="str">
        <f t="shared" si="7"/>
        <v/>
      </c>
      <c r="G65" s="359" t="str">
        <f t="shared" si="4"/>
        <v/>
      </c>
      <c r="H65" s="359" t="str">
        <f t="shared" si="5"/>
        <v>x</v>
      </c>
      <c r="I65" s="352" t="str">
        <f t="shared" si="6"/>
        <v>I</v>
      </c>
    </row>
    <row r="66" spans="1:9" x14ac:dyDescent="0.25">
      <c r="A66" s="359">
        <f t="shared" si="1"/>
        <v>6</v>
      </c>
      <c r="B66" s="359" t="str">
        <f t="shared" si="2"/>
        <v>V</v>
      </c>
      <c r="C66" s="359">
        <f t="shared" si="0"/>
        <v>4</v>
      </c>
      <c r="D66" s="360"/>
      <c r="E66" s="359">
        <f t="shared" si="3"/>
        <v>0</v>
      </c>
      <c r="F66" s="359" t="str">
        <f t="shared" si="7"/>
        <v/>
      </c>
      <c r="G66" s="359" t="str">
        <f t="shared" si="4"/>
        <v/>
      </c>
      <c r="H66" s="359" t="str">
        <f t="shared" si="5"/>
        <v>x</v>
      </c>
      <c r="I66" s="352" t="str">
        <f t="shared" si="6"/>
        <v>V</v>
      </c>
    </row>
    <row r="67" spans="1:9" x14ac:dyDescent="0.25">
      <c r="A67" s="359">
        <f t="shared" si="1"/>
        <v>1</v>
      </c>
      <c r="B67" s="359" t="str">
        <f t="shared" si="2"/>
        <v>I</v>
      </c>
      <c r="C67" s="359">
        <f t="shared" si="0"/>
        <v>5</v>
      </c>
      <c r="D67" s="360"/>
      <c r="E67" s="359">
        <f t="shared" si="3"/>
        <v>0</v>
      </c>
      <c r="F67" s="359" t="str">
        <f t="shared" si="7"/>
        <v/>
      </c>
      <c r="G67" s="359" t="str">
        <f t="shared" si="4"/>
        <v/>
      </c>
      <c r="H67" s="359" t="str">
        <f t="shared" si="5"/>
        <v>x</v>
      </c>
      <c r="I67" s="352" t="str">
        <f t="shared" si="6"/>
        <v>I</v>
      </c>
    </row>
    <row r="68" spans="1:9" x14ac:dyDescent="0.25">
      <c r="A68" s="359">
        <f t="shared" si="1"/>
        <v>2</v>
      </c>
      <c r="B68" s="359" t="str">
        <f t="shared" si="2"/>
        <v>I</v>
      </c>
      <c r="C68" s="359">
        <f t="shared" si="0"/>
        <v>1</v>
      </c>
      <c r="D68" s="360"/>
      <c r="E68" s="359">
        <f t="shared" si="3"/>
        <v>0</v>
      </c>
      <c r="F68" s="359" t="str">
        <f t="shared" si="7"/>
        <v>O</v>
      </c>
      <c r="G68" s="359" t="str">
        <f t="shared" si="4"/>
        <v>V</v>
      </c>
      <c r="H68" s="359" t="str">
        <f t="shared" si="5"/>
        <v>x</v>
      </c>
      <c r="I68" s="352" t="str">
        <f t="shared" si="6"/>
        <v>I</v>
      </c>
    </row>
    <row r="69" spans="1:9" x14ac:dyDescent="0.25">
      <c r="A69" s="359">
        <f t="shared" si="1"/>
        <v>3</v>
      </c>
      <c r="B69" s="359" t="str">
        <f t="shared" si="2"/>
        <v>I</v>
      </c>
      <c r="C69" s="359">
        <f t="shared" si="0"/>
        <v>2</v>
      </c>
      <c r="D69" s="360"/>
      <c r="E69" s="359">
        <f t="shared" si="3"/>
        <v>0</v>
      </c>
      <c r="F69" s="359" t="str">
        <f t="shared" si="7"/>
        <v/>
      </c>
      <c r="G69" s="359" t="str">
        <f t="shared" si="4"/>
        <v/>
      </c>
      <c r="H69" s="359" t="str">
        <f t="shared" si="5"/>
        <v>x</v>
      </c>
      <c r="I69" s="352" t="str">
        <f t="shared" si="6"/>
        <v>I</v>
      </c>
    </row>
    <row r="70" spans="1:9" x14ac:dyDescent="0.25">
      <c r="A70" s="359">
        <f t="shared" si="1"/>
        <v>4</v>
      </c>
      <c r="B70" s="359" t="str">
        <f t="shared" si="2"/>
        <v>U</v>
      </c>
      <c r="C70" s="359">
        <f t="shared" si="0"/>
        <v>3</v>
      </c>
      <c r="D70" s="360"/>
      <c r="E70" s="359">
        <f t="shared" si="3"/>
        <v>0</v>
      </c>
      <c r="F70" s="359" t="str">
        <f t="shared" si="7"/>
        <v/>
      </c>
      <c r="G70" s="359" t="str">
        <f t="shared" si="4"/>
        <v/>
      </c>
      <c r="H70" s="359" t="str">
        <f t="shared" si="5"/>
        <v>x</v>
      </c>
      <c r="I70" s="352" t="str">
        <f t="shared" si="6"/>
        <v>I</v>
      </c>
    </row>
    <row r="71" spans="1:9" x14ac:dyDescent="0.25">
      <c r="A71" s="359">
        <f t="shared" si="1"/>
        <v>5</v>
      </c>
      <c r="B71" s="359" t="str">
        <f t="shared" si="2"/>
        <v>U</v>
      </c>
      <c r="C71" s="359">
        <f t="shared" si="0"/>
        <v>4</v>
      </c>
      <c r="D71" s="360"/>
      <c r="E71" s="359">
        <f t="shared" si="3"/>
        <v>0</v>
      </c>
      <c r="F71" s="359" t="str">
        <f t="shared" si="7"/>
        <v/>
      </c>
      <c r="G71" s="359" t="str">
        <f t="shared" si="4"/>
        <v/>
      </c>
      <c r="H71" s="359" t="str">
        <f t="shared" si="5"/>
        <v>x</v>
      </c>
      <c r="I71" s="352" t="str">
        <f t="shared" si="6"/>
        <v>I</v>
      </c>
    </row>
    <row r="72" spans="1:9" x14ac:dyDescent="0.25">
      <c r="A72" s="359">
        <f t="shared" si="1"/>
        <v>6</v>
      </c>
      <c r="B72" s="359" t="str">
        <f t="shared" si="2"/>
        <v>V</v>
      </c>
      <c r="C72" s="359">
        <f t="shared" si="0"/>
        <v>5</v>
      </c>
      <c r="D72" s="360"/>
      <c r="E72" s="359">
        <f t="shared" si="3"/>
        <v>0</v>
      </c>
      <c r="F72" s="359" t="str">
        <f t="shared" si="7"/>
        <v/>
      </c>
      <c r="G72" s="359" t="str">
        <f t="shared" si="4"/>
        <v/>
      </c>
      <c r="H72" s="359" t="str">
        <f t="shared" si="5"/>
        <v>x</v>
      </c>
      <c r="I72" s="352" t="str">
        <f t="shared" si="6"/>
        <v>V</v>
      </c>
    </row>
    <row r="73" spans="1:9" x14ac:dyDescent="0.25">
      <c r="A73" s="359">
        <f t="shared" si="1"/>
        <v>1</v>
      </c>
      <c r="B73" s="359" t="str">
        <f t="shared" si="2"/>
        <v>I</v>
      </c>
      <c r="C73" s="359">
        <f t="shared" si="0"/>
        <v>1</v>
      </c>
      <c r="D73" s="360"/>
      <c r="E73" s="359">
        <f t="shared" si="3"/>
        <v>0</v>
      </c>
      <c r="F73" s="359" t="str">
        <f t="shared" si="7"/>
        <v>O</v>
      </c>
      <c r="G73" s="359" t="str">
        <f t="shared" si="4"/>
        <v>V</v>
      </c>
      <c r="H73" s="359" t="str">
        <f t="shared" si="5"/>
        <v>x</v>
      </c>
      <c r="I73" s="352" t="str">
        <f t="shared" si="6"/>
        <v>I</v>
      </c>
    </row>
    <row r="74" spans="1:9" x14ac:dyDescent="0.25">
      <c r="A74" s="359">
        <f t="shared" si="1"/>
        <v>2</v>
      </c>
      <c r="B74" s="359" t="str">
        <f t="shared" si="2"/>
        <v>I</v>
      </c>
      <c r="C74" s="359">
        <f t="shared" si="0"/>
        <v>2</v>
      </c>
      <c r="D74" s="360"/>
      <c r="E74" s="359">
        <f t="shared" si="3"/>
        <v>0</v>
      </c>
      <c r="F74" s="359" t="str">
        <f t="shared" si="7"/>
        <v/>
      </c>
      <c r="G74" s="359" t="str">
        <f t="shared" si="4"/>
        <v/>
      </c>
      <c r="H74" s="359" t="str">
        <f t="shared" si="5"/>
        <v>x</v>
      </c>
      <c r="I74" s="352" t="str">
        <f t="shared" si="6"/>
        <v>I</v>
      </c>
    </row>
    <row r="75" spans="1:9" x14ac:dyDescent="0.25">
      <c r="A75" s="359">
        <f t="shared" si="1"/>
        <v>3</v>
      </c>
      <c r="B75" s="359" t="str">
        <f t="shared" si="2"/>
        <v>I</v>
      </c>
      <c r="C75" s="359">
        <f t="shared" si="0"/>
        <v>3</v>
      </c>
      <c r="D75" s="360"/>
      <c r="E75" s="359">
        <f t="shared" si="3"/>
        <v>0</v>
      </c>
      <c r="F75" s="359" t="str">
        <f t="shared" si="7"/>
        <v/>
      </c>
      <c r="G75" s="359" t="str">
        <f t="shared" si="4"/>
        <v/>
      </c>
      <c r="H75" s="359" t="str">
        <f t="shared" si="5"/>
        <v>x</v>
      </c>
      <c r="I75" s="352" t="str">
        <f t="shared" si="6"/>
        <v>I</v>
      </c>
    </row>
    <row r="76" spans="1:9" x14ac:dyDescent="0.25">
      <c r="A76" s="359">
        <f t="shared" si="1"/>
        <v>4</v>
      </c>
      <c r="B76" s="359" t="str">
        <f t="shared" si="2"/>
        <v>U</v>
      </c>
      <c r="C76" s="359">
        <f t="shared" si="0"/>
        <v>4</v>
      </c>
      <c r="D76" s="360"/>
      <c r="E76" s="359">
        <f t="shared" si="3"/>
        <v>0</v>
      </c>
      <c r="F76" s="359" t="str">
        <f t="shared" si="7"/>
        <v/>
      </c>
      <c r="G76" s="359" t="str">
        <f t="shared" si="4"/>
        <v/>
      </c>
      <c r="H76" s="359" t="str">
        <f t="shared" si="5"/>
        <v>x</v>
      </c>
      <c r="I76" s="352" t="str">
        <f t="shared" si="6"/>
        <v>I</v>
      </c>
    </row>
    <row r="77" spans="1:9" x14ac:dyDescent="0.25">
      <c r="A77" s="359">
        <f t="shared" si="1"/>
        <v>5</v>
      </c>
      <c r="B77" s="359" t="str">
        <f t="shared" si="2"/>
        <v>U</v>
      </c>
      <c r="C77" s="359">
        <f t="shared" ref="C77:C140" si="8">IF(D77="o",1,IF(C76&lt;($G$1/$G$2),C76+1,1))</f>
        <v>5</v>
      </c>
      <c r="D77" s="360"/>
      <c r="E77" s="359">
        <f t="shared" si="3"/>
        <v>0</v>
      </c>
      <c r="F77" s="359" t="str">
        <f t="shared" si="7"/>
        <v/>
      </c>
      <c r="G77" s="359" t="str">
        <f t="shared" si="4"/>
        <v/>
      </c>
      <c r="H77" s="359" t="str">
        <f t="shared" si="5"/>
        <v>x</v>
      </c>
      <c r="I77" s="352" t="str">
        <f t="shared" si="6"/>
        <v>I</v>
      </c>
    </row>
    <row r="78" spans="1:9" x14ac:dyDescent="0.25">
      <c r="A78" s="359">
        <f t="shared" ref="A78:A141" si="9">IF(A77=0,1,IF(A77&lt;($C$2+$C$1+$C$3),A77+1,1))</f>
        <v>6</v>
      </c>
      <c r="B78" s="359" t="str">
        <f t="shared" ref="B78:B141" si="10">IF(A78&lt;=$C$1,$B$1,IF(AND(A78&lt;=($C$1+$C$2),A78&gt;$C$1),$B$2,$B$3))</f>
        <v>V</v>
      </c>
      <c r="C78" s="359">
        <f t="shared" si="8"/>
        <v>1</v>
      </c>
      <c r="D78" s="360"/>
      <c r="E78" s="359">
        <f t="shared" ref="E78:E141" si="11">IF(D78="o","o",E77)</f>
        <v>0</v>
      </c>
      <c r="F78" s="359" t="str">
        <f t="shared" si="7"/>
        <v>O</v>
      </c>
      <c r="G78" s="359" t="str">
        <f t="shared" ref="G78:G141" si="12">IF(F78="O",IF(AND(I76="I",I77="I",I78="I"),B78,"V"),"")</f>
        <v>V</v>
      </c>
      <c r="H78" s="359" t="str">
        <f t="shared" ref="H78:H141" si="13">IF(H77=$B$8,"x",IF(D78="o",1,IF(G78="",H77,IF(H77="x","x",H77+1))))</f>
        <v>x</v>
      </c>
      <c r="I78" s="352" t="str">
        <f t="shared" ref="I78:I141" si="14">IF(B78="U","I",B78)</f>
        <v>V</v>
      </c>
    </row>
    <row r="79" spans="1:9" x14ac:dyDescent="0.25">
      <c r="A79" s="359">
        <f t="shared" si="9"/>
        <v>1</v>
      </c>
      <c r="B79" s="359" t="str">
        <f t="shared" si="10"/>
        <v>I</v>
      </c>
      <c r="C79" s="359">
        <f t="shared" si="8"/>
        <v>2</v>
      </c>
      <c r="D79" s="360"/>
      <c r="E79" s="359">
        <f t="shared" si="11"/>
        <v>0</v>
      </c>
      <c r="F79" s="359" t="str">
        <f t="shared" ref="F79:F142" si="15">IF(C79=1,"O","")</f>
        <v/>
      </c>
      <c r="G79" s="359" t="str">
        <f t="shared" si="12"/>
        <v/>
      </c>
      <c r="H79" s="359" t="str">
        <f t="shared" si="13"/>
        <v>x</v>
      </c>
      <c r="I79" s="352" t="str">
        <f t="shared" si="14"/>
        <v>I</v>
      </c>
    </row>
    <row r="80" spans="1:9" x14ac:dyDescent="0.25">
      <c r="A80" s="359">
        <f t="shared" si="9"/>
        <v>2</v>
      </c>
      <c r="B80" s="359" t="str">
        <f t="shared" si="10"/>
        <v>I</v>
      </c>
      <c r="C80" s="359">
        <f t="shared" si="8"/>
        <v>3</v>
      </c>
      <c r="D80" s="360"/>
      <c r="E80" s="359">
        <f t="shared" si="11"/>
        <v>0</v>
      </c>
      <c r="F80" s="359" t="str">
        <f t="shared" si="15"/>
        <v/>
      </c>
      <c r="G80" s="359" t="str">
        <f t="shared" si="12"/>
        <v/>
      </c>
      <c r="H80" s="359" t="str">
        <f t="shared" si="13"/>
        <v>x</v>
      </c>
      <c r="I80" s="352" t="str">
        <f t="shared" si="14"/>
        <v>I</v>
      </c>
    </row>
    <row r="81" spans="1:9" x14ac:dyDescent="0.25">
      <c r="A81" s="359">
        <f t="shared" si="9"/>
        <v>3</v>
      </c>
      <c r="B81" s="359" t="str">
        <f t="shared" si="10"/>
        <v>I</v>
      </c>
      <c r="C81" s="359">
        <f t="shared" si="8"/>
        <v>4</v>
      </c>
      <c r="D81" s="360"/>
      <c r="E81" s="359">
        <f t="shared" si="11"/>
        <v>0</v>
      </c>
      <c r="F81" s="359" t="str">
        <f t="shared" si="15"/>
        <v/>
      </c>
      <c r="G81" s="359" t="str">
        <f t="shared" si="12"/>
        <v/>
      </c>
      <c r="H81" s="359" t="str">
        <f t="shared" si="13"/>
        <v>x</v>
      </c>
      <c r="I81" s="352" t="str">
        <f t="shared" si="14"/>
        <v>I</v>
      </c>
    </row>
    <row r="82" spans="1:9" x14ac:dyDescent="0.25">
      <c r="A82" s="359">
        <f t="shared" si="9"/>
        <v>4</v>
      </c>
      <c r="B82" s="359" t="str">
        <f t="shared" si="10"/>
        <v>U</v>
      </c>
      <c r="C82" s="359">
        <f t="shared" si="8"/>
        <v>5</v>
      </c>
      <c r="D82" s="360"/>
      <c r="E82" s="359">
        <f t="shared" si="11"/>
        <v>0</v>
      </c>
      <c r="F82" s="359" t="str">
        <f t="shared" si="15"/>
        <v/>
      </c>
      <c r="G82" s="359" t="str">
        <f t="shared" si="12"/>
        <v/>
      </c>
      <c r="H82" s="359" t="str">
        <f t="shared" si="13"/>
        <v>x</v>
      </c>
      <c r="I82" s="352" t="str">
        <f t="shared" si="14"/>
        <v>I</v>
      </c>
    </row>
    <row r="83" spans="1:9" x14ac:dyDescent="0.25">
      <c r="A83" s="359">
        <f t="shared" si="9"/>
        <v>5</v>
      </c>
      <c r="B83" s="359" t="str">
        <f t="shared" si="10"/>
        <v>U</v>
      </c>
      <c r="C83" s="359">
        <f t="shared" si="8"/>
        <v>1</v>
      </c>
      <c r="D83" s="360"/>
      <c r="E83" s="359">
        <f t="shared" si="11"/>
        <v>0</v>
      </c>
      <c r="F83" s="359" t="str">
        <f t="shared" si="15"/>
        <v>O</v>
      </c>
      <c r="G83" s="359" t="str">
        <f t="shared" si="12"/>
        <v>U</v>
      </c>
      <c r="H83" s="359" t="str">
        <f t="shared" si="13"/>
        <v>x</v>
      </c>
      <c r="I83" s="352" t="str">
        <f t="shared" si="14"/>
        <v>I</v>
      </c>
    </row>
    <row r="84" spans="1:9" x14ac:dyDescent="0.25">
      <c r="A84" s="359">
        <f t="shared" si="9"/>
        <v>6</v>
      </c>
      <c r="B84" s="359" t="str">
        <f t="shared" si="10"/>
        <v>V</v>
      </c>
      <c r="C84" s="359">
        <f t="shared" si="8"/>
        <v>2</v>
      </c>
      <c r="D84" s="360"/>
      <c r="E84" s="359">
        <f t="shared" si="11"/>
        <v>0</v>
      </c>
      <c r="F84" s="359" t="str">
        <f t="shared" si="15"/>
        <v/>
      </c>
      <c r="G84" s="359" t="str">
        <f t="shared" si="12"/>
        <v/>
      </c>
      <c r="H84" s="359" t="str">
        <f t="shared" si="13"/>
        <v>x</v>
      </c>
      <c r="I84" s="352" t="str">
        <f t="shared" si="14"/>
        <v>V</v>
      </c>
    </row>
    <row r="85" spans="1:9" x14ac:dyDescent="0.25">
      <c r="A85" s="359">
        <f t="shared" si="9"/>
        <v>1</v>
      </c>
      <c r="B85" s="359" t="str">
        <f t="shared" si="10"/>
        <v>I</v>
      </c>
      <c r="C85" s="359">
        <f t="shared" si="8"/>
        <v>3</v>
      </c>
      <c r="D85" s="360"/>
      <c r="E85" s="359">
        <f t="shared" si="11"/>
        <v>0</v>
      </c>
      <c r="F85" s="359" t="str">
        <f t="shared" si="15"/>
        <v/>
      </c>
      <c r="G85" s="359" t="str">
        <f t="shared" si="12"/>
        <v/>
      </c>
      <c r="H85" s="359" t="str">
        <f t="shared" si="13"/>
        <v>x</v>
      </c>
      <c r="I85" s="352" t="str">
        <f t="shared" si="14"/>
        <v>I</v>
      </c>
    </row>
    <row r="86" spans="1:9" x14ac:dyDescent="0.25">
      <c r="A86" s="359">
        <f t="shared" si="9"/>
        <v>2</v>
      </c>
      <c r="B86" s="359" t="str">
        <f t="shared" si="10"/>
        <v>I</v>
      </c>
      <c r="C86" s="359">
        <f t="shared" si="8"/>
        <v>4</v>
      </c>
      <c r="D86" s="360"/>
      <c r="E86" s="359">
        <f t="shared" si="11"/>
        <v>0</v>
      </c>
      <c r="F86" s="359" t="str">
        <f t="shared" si="15"/>
        <v/>
      </c>
      <c r="G86" s="359" t="str">
        <f t="shared" si="12"/>
        <v/>
      </c>
      <c r="H86" s="359" t="str">
        <f t="shared" si="13"/>
        <v>x</v>
      </c>
      <c r="I86" s="352" t="str">
        <f t="shared" si="14"/>
        <v>I</v>
      </c>
    </row>
    <row r="87" spans="1:9" x14ac:dyDescent="0.25">
      <c r="A87" s="359">
        <f t="shared" si="9"/>
        <v>3</v>
      </c>
      <c r="B87" s="359" t="str">
        <f t="shared" si="10"/>
        <v>I</v>
      </c>
      <c r="C87" s="359">
        <f t="shared" si="8"/>
        <v>5</v>
      </c>
      <c r="D87" s="360"/>
      <c r="E87" s="359">
        <f t="shared" si="11"/>
        <v>0</v>
      </c>
      <c r="F87" s="359" t="str">
        <f t="shared" si="15"/>
        <v/>
      </c>
      <c r="G87" s="359" t="str">
        <f t="shared" si="12"/>
        <v/>
      </c>
      <c r="H87" s="359" t="str">
        <f t="shared" si="13"/>
        <v>x</v>
      </c>
      <c r="I87" s="352" t="str">
        <f t="shared" si="14"/>
        <v>I</v>
      </c>
    </row>
    <row r="88" spans="1:9" x14ac:dyDescent="0.25">
      <c r="A88" s="359">
        <f t="shared" si="9"/>
        <v>4</v>
      </c>
      <c r="B88" s="359" t="str">
        <f t="shared" si="10"/>
        <v>U</v>
      </c>
      <c r="C88" s="359">
        <f t="shared" si="8"/>
        <v>1</v>
      </c>
      <c r="D88" s="360"/>
      <c r="E88" s="359">
        <f t="shared" si="11"/>
        <v>0</v>
      </c>
      <c r="F88" s="359" t="str">
        <f t="shared" si="15"/>
        <v>O</v>
      </c>
      <c r="G88" s="359" t="str">
        <f t="shared" si="12"/>
        <v>U</v>
      </c>
      <c r="H88" s="359" t="str">
        <f t="shared" si="13"/>
        <v>x</v>
      </c>
      <c r="I88" s="352" t="str">
        <f t="shared" si="14"/>
        <v>I</v>
      </c>
    </row>
    <row r="89" spans="1:9" x14ac:dyDescent="0.25">
      <c r="A89" s="359">
        <f t="shared" si="9"/>
        <v>5</v>
      </c>
      <c r="B89" s="359" t="str">
        <f t="shared" si="10"/>
        <v>U</v>
      </c>
      <c r="C89" s="359">
        <f t="shared" si="8"/>
        <v>2</v>
      </c>
      <c r="D89" s="360"/>
      <c r="E89" s="359">
        <f t="shared" si="11"/>
        <v>0</v>
      </c>
      <c r="F89" s="359" t="str">
        <f t="shared" si="15"/>
        <v/>
      </c>
      <c r="G89" s="359" t="str">
        <f t="shared" si="12"/>
        <v/>
      </c>
      <c r="H89" s="359" t="str">
        <f t="shared" si="13"/>
        <v>x</v>
      </c>
      <c r="I89" s="352" t="str">
        <f t="shared" si="14"/>
        <v>I</v>
      </c>
    </row>
    <row r="90" spans="1:9" x14ac:dyDescent="0.25">
      <c r="A90" s="359">
        <f t="shared" si="9"/>
        <v>6</v>
      </c>
      <c r="B90" s="359" t="str">
        <f t="shared" si="10"/>
        <v>V</v>
      </c>
      <c r="C90" s="359">
        <f t="shared" si="8"/>
        <v>3</v>
      </c>
      <c r="D90" s="360"/>
      <c r="E90" s="359">
        <f t="shared" si="11"/>
        <v>0</v>
      </c>
      <c r="F90" s="359" t="str">
        <f t="shared" si="15"/>
        <v/>
      </c>
      <c r="G90" s="359" t="str">
        <f t="shared" si="12"/>
        <v/>
      </c>
      <c r="H90" s="359" t="str">
        <f t="shared" si="13"/>
        <v>x</v>
      </c>
      <c r="I90" s="352" t="str">
        <f t="shared" si="14"/>
        <v>V</v>
      </c>
    </row>
    <row r="91" spans="1:9" x14ac:dyDescent="0.25">
      <c r="A91" s="359">
        <f t="shared" si="9"/>
        <v>1</v>
      </c>
      <c r="B91" s="359" t="str">
        <f t="shared" si="10"/>
        <v>I</v>
      </c>
      <c r="C91" s="359">
        <f t="shared" si="8"/>
        <v>4</v>
      </c>
      <c r="D91" s="360"/>
      <c r="E91" s="359">
        <f t="shared" si="11"/>
        <v>0</v>
      </c>
      <c r="F91" s="359" t="str">
        <f t="shared" si="15"/>
        <v/>
      </c>
      <c r="G91" s="359" t="str">
        <f t="shared" si="12"/>
        <v/>
      </c>
      <c r="H91" s="359" t="str">
        <f t="shared" si="13"/>
        <v>x</v>
      </c>
      <c r="I91" s="352" t="str">
        <f t="shared" si="14"/>
        <v>I</v>
      </c>
    </row>
    <row r="92" spans="1:9" x14ac:dyDescent="0.25">
      <c r="A92" s="359">
        <f t="shared" si="9"/>
        <v>2</v>
      </c>
      <c r="B92" s="359" t="str">
        <f t="shared" si="10"/>
        <v>I</v>
      </c>
      <c r="C92" s="359">
        <f t="shared" si="8"/>
        <v>5</v>
      </c>
      <c r="D92" s="360"/>
      <c r="E92" s="359">
        <f t="shared" si="11"/>
        <v>0</v>
      </c>
      <c r="F92" s="359" t="str">
        <f t="shared" si="15"/>
        <v/>
      </c>
      <c r="G92" s="359" t="str">
        <f t="shared" si="12"/>
        <v/>
      </c>
      <c r="H92" s="359" t="str">
        <f t="shared" si="13"/>
        <v>x</v>
      </c>
      <c r="I92" s="352" t="str">
        <f t="shared" si="14"/>
        <v>I</v>
      </c>
    </row>
    <row r="93" spans="1:9" x14ac:dyDescent="0.25">
      <c r="A93" s="359">
        <f t="shared" si="9"/>
        <v>3</v>
      </c>
      <c r="B93" s="359" t="str">
        <f t="shared" si="10"/>
        <v>I</v>
      </c>
      <c r="C93" s="359">
        <f t="shared" si="8"/>
        <v>1</v>
      </c>
      <c r="D93" s="360"/>
      <c r="E93" s="359">
        <f t="shared" si="11"/>
        <v>0</v>
      </c>
      <c r="F93" s="359" t="str">
        <f t="shared" si="15"/>
        <v>O</v>
      </c>
      <c r="G93" s="359" t="str">
        <f t="shared" si="12"/>
        <v>I</v>
      </c>
      <c r="H93" s="359" t="str">
        <f t="shared" si="13"/>
        <v>x</v>
      </c>
      <c r="I93" s="352" t="str">
        <f t="shared" si="14"/>
        <v>I</v>
      </c>
    </row>
    <row r="94" spans="1:9" x14ac:dyDescent="0.25">
      <c r="A94" s="359">
        <f t="shared" si="9"/>
        <v>4</v>
      </c>
      <c r="B94" s="359" t="str">
        <f t="shared" si="10"/>
        <v>U</v>
      </c>
      <c r="C94" s="359">
        <f t="shared" si="8"/>
        <v>2</v>
      </c>
      <c r="D94" s="360"/>
      <c r="E94" s="359">
        <f t="shared" si="11"/>
        <v>0</v>
      </c>
      <c r="F94" s="359" t="str">
        <f t="shared" si="15"/>
        <v/>
      </c>
      <c r="G94" s="359" t="str">
        <f t="shared" si="12"/>
        <v/>
      </c>
      <c r="H94" s="359" t="str">
        <f t="shared" si="13"/>
        <v>x</v>
      </c>
      <c r="I94" s="352" t="str">
        <f t="shared" si="14"/>
        <v>I</v>
      </c>
    </row>
    <row r="95" spans="1:9" x14ac:dyDescent="0.25">
      <c r="A95" s="359">
        <f t="shared" si="9"/>
        <v>5</v>
      </c>
      <c r="B95" s="359" t="str">
        <f t="shared" si="10"/>
        <v>U</v>
      </c>
      <c r="C95" s="359">
        <f t="shared" si="8"/>
        <v>3</v>
      </c>
      <c r="D95" s="360"/>
      <c r="E95" s="359">
        <f t="shared" si="11"/>
        <v>0</v>
      </c>
      <c r="F95" s="359" t="str">
        <f t="shared" si="15"/>
        <v/>
      </c>
      <c r="G95" s="359" t="str">
        <f t="shared" si="12"/>
        <v/>
      </c>
      <c r="H95" s="359" t="str">
        <f t="shared" si="13"/>
        <v>x</v>
      </c>
      <c r="I95" s="352" t="str">
        <f t="shared" si="14"/>
        <v>I</v>
      </c>
    </row>
    <row r="96" spans="1:9" x14ac:dyDescent="0.25">
      <c r="A96" s="359">
        <f t="shared" si="9"/>
        <v>6</v>
      </c>
      <c r="B96" s="359" t="str">
        <f t="shared" si="10"/>
        <v>V</v>
      </c>
      <c r="C96" s="359">
        <f t="shared" si="8"/>
        <v>4</v>
      </c>
      <c r="D96" s="360"/>
      <c r="E96" s="359">
        <f t="shared" si="11"/>
        <v>0</v>
      </c>
      <c r="F96" s="359" t="str">
        <f t="shared" si="15"/>
        <v/>
      </c>
      <c r="G96" s="359" t="str">
        <f t="shared" si="12"/>
        <v/>
      </c>
      <c r="H96" s="359" t="str">
        <f t="shared" si="13"/>
        <v>x</v>
      </c>
      <c r="I96" s="352" t="str">
        <f t="shared" si="14"/>
        <v>V</v>
      </c>
    </row>
    <row r="97" spans="1:9" x14ac:dyDescent="0.25">
      <c r="A97" s="359">
        <f t="shared" si="9"/>
        <v>1</v>
      </c>
      <c r="B97" s="359" t="str">
        <f t="shared" si="10"/>
        <v>I</v>
      </c>
      <c r="C97" s="359">
        <f t="shared" si="8"/>
        <v>5</v>
      </c>
      <c r="D97" s="360"/>
      <c r="E97" s="359">
        <f t="shared" si="11"/>
        <v>0</v>
      </c>
      <c r="F97" s="359" t="str">
        <f t="shared" si="15"/>
        <v/>
      </c>
      <c r="G97" s="359" t="str">
        <f t="shared" si="12"/>
        <v/>
      </c>
      <c r="H97" s="359" t="str">
        <f t="shared" si="13"/>
        <v>x</v>
      </c>
      <c r="I97" s="352" t="str">
        <f t="shared" si="14"/>
        <v>I</v>
      </c>
    </row>
    <row r="98" spans="1:9" x14ac:dyDescent="0.25">
      <c r="A98" s="359">
        <f t="shared" si="9"/>
        <v>2</v>
      </c>
      <c r="B98" s="359" t="str">
        <f t="shared" si="10"/>
        <v>I</v>
      </c>
      <c r="C98" s="359">
        <f t="shared" si="8"/>
        <v>1</v>
      </c>
      <c r="D98" s="360"/>
      <c r="E98" s="359">
        <f t="shared" si="11"/>
        <v>0</v>
      </c>
      <c r="F98" s="359" t="str">
        <f t="shared" si="15"/>
        <v>O</v>
      </c>
      <c r="G98" s="359" t="str">
        <f t="shared" si="12"/>
        <v>V</v>
      </c>
      <c r="H98" s="359" t="str">
        <f t="shared" si="13"/>
        <v>x</v>
      </c>
      <c r="I98" s="352" t="str">
        <f t="shared" si="14"/>
        <v>I</v>
      </c>
    </row>
    <row r="99" spans="1:9" x14ac:dyDescent="0.25">
      <c r="A99" s="359">
        <f t="shared" si="9"/>
        <v>3</v>
      </c>
      <c r="B99" s="359" t="str">
        <f t="shared" si="10"/>
        <v>I</v>
      </c>
      <c r="C99" s="359">
        <f t="shared" si="8"/>
        <v>2</v>
      </c>
      <c r="D99" s="360"/>
      <c r="E99" s="359">
        <f t="shared" si="11"/>
        <v>0</v>
      </c>
      <c r="F99" s="359" t="str">
        <f t="shared" si="15"/>
        <v/>
      </c>
      <c r="G99" s="359" t="str">
        <f t="shared" si="12"/>
        <v/>
      </c>
      <c r="H99" s="359" t="str">
        <f t="shared" si="13"/>
        <v>x</v>
      </c>
      <c r="I99" s="352" t="str">
        <f t="shared" si="14"/>
        <v>I</v>
      </c>
    </row>
    <row r="100" spans="1:9" x14ac:dyDescent="0.25">
      <c r="A100" s="359">
        <f t="shared" si="9"/>
        <v>4</v>
      </c>
      <c r="B100" s="359" t="str">
        <f t="shared" si="10"/>
        <v>U</v>
      </c>
      <c r="C100" s="359">
        <f t="shared" si="8"/>
        <v>3</v>
      </c>
      <c r="D100" s="360"/>
      <c r="E100" s="359">
        <f t="shared" si="11"/>
        <v>0</v>
      </c>
      <c r="F100" s="359" t="str">
        <f t="shared" si="15"/>
        <v/>
      </c>
      <c r="G100" s="359" t="str">
        <f t="shared" si="12"/>
        <v/>
      </c>
      <c r="H100" s="359" t="str">
        <f t="shared" si="13"/>
        <v>x</v>
      </c>
      <c r="I100" s="352" t="str">
        <f t="shared" si="14"/>
        <v>I</v>
      </c>
    </row>
    <row r="101" spans="1:9" x14ac:dyDescent="0.25">
      <c r="A101" s="359">
        <f t="shared" si="9"/>
        <v>5</v>
      </c>
      <c r="B101" s="359" t="str">
        <f t="shared" si="10"/>
        <v>U</v>
      </c>
      <c r="C101" s="359">
        <f t="shared" si="8"/>
        <v>4</v>
      </c>
      <c r="D101" s="360"/>
      <c r="E101" s="359">
        <f t="shared" si="11"/>
        <v>0</v>
      </c>
      <c r="F101" s="359" t="str">
        <f t="shared" si="15"/>
        <v/>
      </c>
      <c r="G101" s="359" t="str">
        <f t="shared" si="12"/>
        <v/>
      </c>
      <c r="H101" s="359" t="str">
        <f t="shared" si="13"/>
        <v>x</v>
      </c>
      <c r="I101" s="352" t="str">
        <f t="shared" si="14"/>
        <v>I</v>
      </c>
    </row>
    <row r="102" spans="1:9" x14ac:dyDescent="0.25">
      <c r="A102" s="359">
        <f t="shared" si="9"/>
        <v>6</v>
      </c>
      <c r="B102" s="359" t="str">
        <f t="shared" si="10"/>
        <v>V</v>
      </c>
      <c r="C102" s="359">
        <f t="shared" si="8"/>
        <v>5</v>
      </c>
      <c r="D102" s="360"/>
      <c r="E102" s="359">
        <f t="shared" si="11"/>
        <v>0</v>
      </c>
      <c r="F102" s="359" t="str">
        <f t="shared" si="15"/>
        <v/>
      </c>
      <c r="G102" s="359" t="str">
        <f t="shared" si="12"/>
        <v/>
      </c>
      <c r="H102" s="359" t="str">
        <f t="shared" si="13"/>
        <v>x</v>
      </c>
      <c r="I102" s="352" t="str">
        <f t="shared" si="14"/>
        <v>V</v>
      </c>
    </row>
    <row r="103" spans="1:9" x14ac:dyDescent="0.25">
      <c r="A103" s="359">
        <f t="shared" si="9"/>
        <v>1</v>
      </c>
      <c r="B103" s="359" t="str">
        <f t="shared" si="10"/>
        <v>I</v>
      </c>
      <c r="C103" s="359">
        <f t="shared" si="8"/>
        <v>1</v>
      </c>
      <c r="D103" s="360"/>
      <c r="E103" s="359">
        <f t="shared" si="11"/>
        <v>0</v>
      </c>
      <c r="F103" s="359" t="str">
        <f t="shared" si="15"/>
        <v>O</v>
      </c>
      <c r="G103" s="359" t="str">
        <f t="shared" si="12"/>
        <v>V</v>
      </c>
      <c r="H103" s="359" t="str">
        <f t="shared" si="13"/>
        <v>x</v>
      </c>
      <c r="I103" s="352" t="str">
        <f t="shared" si="14"/>
        <v>I</v>
      </c>
    </row>
    <row r="104" spans="1:9" x14ac:dyDescent="0.25">
      <c r="A104" s="359">
        <f t="shared" si="9"/>
        <v>2</v>
      </c>
      <c r="B104" s="359" t="str">
        <f t="shared" si="10"/>
        <v>I</v>
      </c>
      <c r="C104" s="359">
        <f t="shared" si="8"/>
        <v>2</v>
      </c>
      <c r="D104" s="360"/>
      <c r="E104" s="359">
        <f t="shared" si="11"/>
        <v>0</v>
      </c>
      <c r="F104" s="359" t="str">
        <f t="shared" si="15"/>
        <v/>
      </c>
      <c r="G104" s="359" t="str">
        <f t="shared" si="12"/>
        <v/>
      </c>
      <c r="H104" s="359" t="str">
        <f t="shared" si="13"/>
        <v>x</v>
      </c>
      <c r="I104" s="352" t="str">
        <f t="shared" si="14"/>
        <v>I</v>
      </c>
    </row>
    <row r="105" spans="1:9" x14ac:dyDescent="0.25">
      <c r="A105" s="359">
        <f t="shared" si="9"/>
        <v>3</v>
      </c>
      <c r="B105" s="359" t="str">
        <f t="shared" si="10"/>
        <v>I</v>
      </c>
      <c r="C105" s="359">
        <f t="shared" si="8"/>
        <v>3</v>
      </c>
      <c r="D105" s="360"/>
      <c r="E105" s="359">
        <f t="shared" si="11"/>
        <v>0</v>
      </c>
      <c r="F105" s="359" t="str">
        <f t="shared" si="15"/>
        <v/>
      </c>
      <c r="G105" s="359" t="str">
        <f t="shared" si="12"/>
        <v/>
      </c>
      <c r="H105" s="359" t="str">
        <f t="shared" si="13"/>
        <v>x</v>
      </c>
      <c r="I105" s="352" t="str">
        <f t="shared" si="14"/>
        <v>I</v>
      </c>
    </row>
    <row r="106" spans="1:9" x14ac:dyDescent="0.25">
      <c r="A106" s="359">
        <f t="shared" si="9"/>
        <v>4</v>
      </c>
      <c r="B106" s="359" t="str">
        <f t="shared" si="10"/>
        <v>U</v>
      </c>
      <c r="C106" s="359">
        <f t="shared" si="8"/>
        <v>4</v>
      </c>
      <c r="D106" s="360"/>
      <c r="E106" s="359">
        <f t="shared" si="11"/>
        <v>0</v>
      </c>
      <c r="F106" s="359" t="str">
        <f t="shared" si="15"/>
        <v/>
      </c>
      <c r="G106" s="359" t="str">
        <f t="shared" si="12"/>
        <v/>
      </c>
      <c r="H106" s="359" t="str">
        <f t="shared" si="13"/>
        <v>x</v>
      </c>
      <c r="I106" s="352" t="str">
        <f t="shared" si="14"/>
        <v>I</v>
      </c>
    </row>
    <row r="107" spans="1:9" x14ac:dyDescent="0.25">
      <c r="A107" s="359">
        <f t="shared" si="9"/>
        <v>5</v>
      </c>
      <c r="B107" s="359" t="str">
        <f t="shared" si="10"/>
        <v>U</v>
      </c>
      <c r="C107" s="359">
        <f t="shared" si="8"/>
        <v>5</v>
      </c>
      <c r="D107" s="360"/>
      <c r="E107" s="359">
        <f t="shared" si="11"/>
        <v>0</v>
      </c>
      <c r="F107" s="359" t="str">
        <f t="shared" si="15"/>
        <v/>
      </c>
      <c r="G107" s="359" t="str">
        <f t="shared" si="12"/>
        <v/>
      </c>
      <c r="H107" s="359" t="str">
        <f t="shared" si="13"/>
        <v>x</v>
      </c>
      <c r="I107" s="352" t="str">
        <f t="shared" si="14"/>
        <v>I</v>
      </c>
    </row>
    <row r="108" spans="1:9" x14ac:dyDescent="0.25">
      <c r="A108" s="359">
        <f t="shared" si="9"/>
        <v>6</v>
      </c>
      <c r="B108" s="359" t="str">
        <f t="shared" si="10"/>
        <v>V</v>
      </c>
      <c r="C108" s="359">
        <f t="shared" si="8"/>
        <v>1</v>
      </c>
      <c r="D108" s="360"/>
      <c r="E108" s="359">
        <f t="shared" si="11"/>
        <v>0</v>
      </c>
      <c r="F108" s="359" t="str">
        <f t="shared" si="15"/>
        <v>O</v>
      </c>
      <c r="G108" s="359" t="str">
        <f t="shared" si="12"/>
        <v>V</v>
      </c>
      <c r="H108" s="359" t="str">
        <f t="shared" si="13"/>
        <v>x</v>
      </c>
      <c r="I108" s="352" t="str">
        <f t="shared" si="14"/>
        <v>V</v>
      </c>
    </row>
    <row r="109" spans="1:9" x14ac:dyDescent="0.25">
      <c r="A109" s="359">
        <f t="shared" si="9"/>
        <v>1</v>
      </c>
      <c r="B109" s="359" t="str">
        <f t="shared" si="10"/>
        <v>I</v>
      </c>
      <c r="C109" s="359">
        <f t="shared" si="8"/>
        <v>2</v>
      </c>
      <c r="D109" s="360"/>
      <c r="E109" s="359">
        <f t="shared" si="11"/>
        <v>0</v>
      </c>
      <c r="F109" s="359" t="str">
        <f t="shared" si="15"/>
        <v/>
      </c>
      <c r="G109" s="359" t="str">
        <f t="shared" si="12"/>
        <v/>
      </c>
      <c r="H109" s="359" t="str">
        <f t="shared" si="13"/>
        <v>x</v>
      </c>
      <c r="I109" s="352" t="str">
        <f t="shared" si="14"/>
        <v>I</v>
      </c>
    </row>
    <row r="110" spans="1:9" x14ac:dyDescent="0.25">
      <c r="A110" s="359">
        <f t="shared" si="9"/>
        <v>2</v>
      </c>
      <c r="B110" s="359" t="str">
        <f t="shared" si="10"/>
        <v>I</v>
      </c>
      <c r="C110" s="359">
        <f t="shared" si="8"/>
        <v>3</v>
      </c>
      <c r="D110" s="360"/>
      <c r="E110" s="359">
        <f t="shared" si="11"/>
        <v>0</v>
      </c>
      <c r="F110" s="359" t="str">
        <f t="shared" si="15"/>
        <v/>
      </c>
      <c r="G110" s="359" t="str">
        <f t="shared" si="12"/>
        <v/>
      </c>
      <c r="H110" s="359" t="str">
        <f t="shared" si="13"/>
        <v>x</v>
      </c>
      <c r="I110" s="352" t="str">
        <f t="shared" si="14"/>
        <v>I</v>
      </c>
    </row>
    <row r="111" spans="1:9" x14ac:dyDescent="0.25">
      <c r="A111" s="359">
        <f t="shared" si="9"/>
        <v>3</v>
      </c>
      <c r="B111" s="359" t="str">
        <f t="shared" si="10"/>
        <v>I</v>
      </c>
      <c r="C111" s="359">
        <f t="shared" si="8"/>
        <v>4</v>
      </c>
      <c r="D111" s="360"/>
      <c r="E111" s="359">
        <f t="shared" si="11"/>
        <v>0</v>
      </c>
      <c r="F111" s="359" t="str">
        <f t="shared" si="15"/>
        <v/>
      </c>
      <c r="G111" s="359" t="str">
        <f t="shared" si="12"/>
        <v/>
      </c>
      <c r="H111" s="359" t="str">
        <f t="shared" si="13"/>
        <v>x</v>
      </c>
      <c r="I111" s="352" t="str">
        <f t="shared" si="14"/>
        <v>I</v>
      </c>
    </row>
    <row r="112" spans="1:9" x14ac:dyDescent="0.25">
      <c r="A112" s="359">
        <f t="shared" si="9"/>
        <v>4</v>
      </c>
      <c r="B112" s="359" t="str">
        <f t="shared" si="10"/>
        <v>U</v>
      </c>
      <c r="C112" s="359">
        <f t="shared" si="8"/>
        <v>5</v>
      </c>
      <c r="D112" s="360"/>
      <c r="E112" s="359">
        <f t="shared" si="11"/>
        <v>0</v>
      </c>
      <c r="F112" s="359" t="str">
        <f t="shared" si="15"/>
        <v/>
      </c>
      <c r="G112" s="359" t="str">
        <f t="shared" si="12"/>
        <v/>
      </c>
      <c r="H112" s="359" t="str">
        <f t="shared" si="13"/>
        <v>x</v>
      </c>
      <c r="I112" s="352" t="str">
        <f t="shared" si="14"/>
        <v>I</v>
      </c>
    </row>
    <row r="113" spans="1:9" x14ac:dyDescent="0.25">
      <c r="A113" s="359">
        <f t="shared" si="9"/>
        <v>5</v>
      </c>
      <c r="B113" s="359" t="str">
        <f t="shared" si="10"/>
        <v>U</v>
      </c>
      <c r="C113" s="359">
        <f t="shared" si="8"/>
        <v>1</v>
      </c>
      <c r="D113" s="360"/>
      <c r="E113" s="359">
        <f t="shared" si="11"/>
        <v>0</v>
      </c>
      <c r="F113" s="359" t="str">
        <f t="shared" si="15"/>
        <v>O</v>
      </c>
      <c r="G113" s="359" t="str">
        <f t="shared" si="12"/>
        <v>U</v>
      </c>
      <c r="H113" s="359" t="str">
        <f t="shared" si="13"/>
        <v>x</v>
      </c>
      <c r="I113" s="352" t="str">
        <f t="shared" si="14"/>
        <v>I</v>
      </c>
    </row>
    <row r="114" spans="1:9" x14ac:dyDescent="0.25">
      <c r="A114" s="359">
        <f t="shared" si="9"/>
        <v>6</v>
      </c>
      <c r="B114" s="359" t="str">
        <f t="shared" si="10"/>
        <v>V</v>
      </c>
      <c r="C114" s="359">
        <f t="shared" si="8"/>
        <v>2</v>
      </c>
      <c r="D114" s="360"/>
      <c r="E114" s="359">
        <f t="shared" si="11"/>
        <v>0</v>
      </c>
      <c r="F114" s="359" t="str">
        <f t="shared" si="15"/>
        <v/>
      </c>
      <c r="G114" s="359" t="str">
        <f t="shared" si="12"/>
        <v/>
      </c>
      <c r="H114" s="359" t="str">
        <f t="shared" si="13"/>
        <v>x</v>
      </c>
      <c r="I114" s="352" t="str">
        <f t="shared" si="14"/>
        <v>V</v>
      </c>
    </row>
    <row r="115" spans="1:9" x14ac:dyDescent="0.25">
      <c r="A115" s="359">
        <f t="shared" si="9"/>
        <v>1</v>
      </c>
      <c r="B115" s="359" t="str">
        <f t="shared" si="10"/>
        <v>I</v>
      </c>
      <c r="C115" s="359">
        <f t="shared" si="8"/>
        <v>3</v>
      </c>
      <c r="D115" s="360"/>
      <c r="E115" s="359">
        <f t="shared" si="11"/>
        <v>0</v>
      </c>
      <c r="F115" s="359" t="str">
        <f t="shared" si="15"/>
        <v/>
      </c>
      <c r="G115" s="359" t="str">
        <f t="shared" si="12"/>
        <v/>
      </c>
      <c r="H115" s="359" t="str">
        <f t="shared" si="13"/>
        <v>x</v>
      </c>
      <c r="I115" s="352" t="str">
        <f t="shared" si="14"/>
        <v>I</v>
      </c>
    </row>
    <row r="116" spans="1:9" x14ac:dyDescent="0.25">
      <c r="A116" s="359">
        <f t="shared" si="9"/>
        <v>2</v>
      </c>
      <c r="B116" s="359" t="str">
        <f t="shared" si="10"/>
        <v>I</v>
      </c>
      <c r="C116" s="359">
        <f t="shared" si="8"/>
        <v>4</v>
      </c>
      <c r="D116" s="360"/>
      <c r="E116" s="359">
        <f t="shared" si="11"/>
        <v>0</v>
      </c>
      <c r="F116" s="359" t="str">
        <f t="shared" si="15"/>
        <v/>
      </c>
      <c r="G116" s="359" t="str">
        <f t="shared" si="12"/>
        <v/>
      </c>
      <c r="H116" s="359" t="str">
        <f t="shared" si="13"/>
        <v>x</v>
      </c>
      <c r="I116" s="352" t="str">
        <f t="shared" si="14"/>
        <v>I</v>
      </c>
    </row>
    <row r="117" spans="1:9" x14ac:dyDescent="0.25">
      <c r="A117" s="359">
        <f t="shared" si="9"/>
        <v>3</v>
      </c>
      <c r="B117" s="359" t="str">
        <f t="shared" si="10"/>
        <v>I</v>
      </c>
      <c r="C117" s="359">
        <f t="shared" si="8"/>
        <v>5</v>
      </c>
      <c r="D117" s="360"/>
      <c r="E117" s="359">
        <f t="shared" si="11"/>
        <v>0</v>
      </c>
      <c r="F117" s="359" t="str">
        <f t="shared" si="15"/>
        <v/>
      </c>
      <c r="G117" s="359" t="str">
        <f t="shared" si="12"/>
        <v/>
      </c>
      <c r="H117" s="359" t="str">
        <f t="shared" si="13"/>
        <v>x</v>
      </c>
      <c r="I117" s="352" t="str">
        <f t="shared" si="14"/>
        <v>I</v>
      </c>
    </row>
    <row r="118" spans="1:9" x14ac:dyDescent="0.25">
      <c r="A118" s="359">
        <f t="shared" si="9"/>
        <v>4</v>
      </c>
      <c r="B118" s="359" t="str">
        <f t="shared" si="10"/>
        <v>U</v>
      </c>
      <c r="C118" s="359">
        <f t="shared" si="8"/>
        <v>1</v>
      </c>
      <c r="D118" s="360"/>
      <c r="E118" s="359">
        <f t="shared" si="11"/>
        <v>0</v>
      </c>
      <c r="F118" s="359" t="str">
        <f t="shared" si="15"/>
        <v>O</v>
      </c>
      <c r="G118" s="359" t="str">
        <f t="shared" si="12"/>
        <v>U</v>
      </c>
      <c r="H118" s="359" t="str">
        <f t="shared" si="13"/>
        <v>x</v>
      </c>
      <c r="I118" s="352" t="str">
        <f t="shared" si="14"/>
        <v>I</v>
      </c>
    </row>
    <row r="119" spans="1:9" x14ac:dyDescent="0.25">
      <c r="A119" s="359">
        <f t="shared" si="9"/>
        <v>5</v>
      </c>
      <c r="B119" s="359" t="str">
        <f t="shared" si="10"/>
        <v>U</v>
      </c>
      <c r="C119" s="359">
        <f t="shared" si="8"/>
        <v>2</v>
      </c>
      <c r="D119" s="360"/>
      <c r="E119" s="359">
        <f t="shared" si="11"/>
        <v>0</v>
      </c>
      <c r="F119" s="359" t="str">
        <f t="shared" si="15"/>
        <v/>
      </c>
      <c r="G119" s="359" t="str">
        <f t="shared" si="12"/>
        <v/>
      </c>
      <c r="H119" s="359" t="str">
        <f t="shared" si="13"/>
        <v>x</v>
      </c>
      <c r="I119" s="352" t="str">
        <f t="shared" si="14"/>
        <v>I</v>
      </c>
    </row>
    <row r="120" spans="1:9" x14ac:dyDescent="0.25">
      <c r="A120" s="359">
        <f t="shared" si="9"/>
        <v>6</v>
      </c>
      <c r="B120" s="359" t="str">
        <f t="shared" si="10"/>
        <v>V</v>
      </c>
      <c r="C120" s="359">
        <f t="shared" si="8"/>
        <v>3</v>
      </c>
      <c r="D120" s="360"/>
      <c r="E120" s="359">
        <f t="shared" si="11"/>
        <v>0</v>
      </c>
      <c r="F120" s="359" t="str">
        <f t="shared" si="15"/>
        <v/>
      </c>
      <c r="G120" s="359" t="str">
        <f t="shared" si="12"/>
        <v/>
      </c>
      <c r="H120" s="359" t="str">
        <f t="shared" si="13"/>
        <v>x</v>
      </c>
      <c r="I120" s="352" t="str">
        <f t="shared" si="14"/>
        <v>V</v>
      </c>
    </row>
    <row r="121" spans="1:9" x14ac:dyDescent="0.25">
      <c r="A121" s="359">
        <f t="shared" si="9"/>
        <v>1</v>
      </c>
      <c r="B121" s="359" t="str">
        <f t="shared" si="10"/>
        <v>I</v>
      </c>
      <c r="C121" s="359">
        <f t="shared" si="8"/>
        <v>4</v>
      </c>
      <c r="D121" s="360"/>
      <c r="E121" s="359">
        <f t="shared" si="11"/>
        <v>0</v>
      </c>
      <c r="F121" s="359" t="str">
        <f t="shared" si="15"/>
        <v/>
      </c>
      <c r="G121" s="359" t="str">
        <f t="shared" si="12"/>
        <v/>
      </c>
      <c r="H121" s="359" t="str">
        <f t="shared" si="13"/>
        <v>x</v>
      </c>
      <c r="I121" s="352" t="str">
        <f t="shared" si="14"/>
        <v>I</v>
      </c>
    </row>
    <row r="122" spans="1:9" x14ac:dyDescent="0.25">
      <c r="A122" s="359">
        <f t="shared" si="9"/>
        <v>2</v>
      </c>
      <c r="B122" s="359" t="str">
        <f t="shared" si="10"/>
        <v>I</v>
      </c>
      <c r="C122" s="359">
        <f t="shared" si="8"/>
        <v>5</v>
      </c>
      <c r="D122" s="360"/>
      <c r="E122" s="359">
        <f t="shared" si="11"/>
        <v>0</v>
      </c>
      <c r="F122" s="359" t="str">
        <f t="shared" si="15"/>
        <v/>
      </c>
      <c r="G122" s="359" t="str">
        <f t="shared" si="12"/>
        <v/>
      </c>
      <c r="H122" s="359" t="str">
        <f t="shared" si="13"/>
        <v>x</v>
      </c>
      <c r="I122" s="352" t="str">
        <f t="shared" si="14"/>
        <v>I</v>
      </c>
    </row>
    <row r="123" spans="1:9" x14ac:dyDescent="0.25">
      <c r="A123" s="359">
        <f t="shared" si="9"/>
        <v>3</v>
      </c>
      <c r="B123" s="359" t="str">
        <f t="shared" si="10"/>
        <v>I</v>
      </c>
      <c r="C123" s="359">
        <f t="shared" si="8"/>
        <v>1</v>
      </c>
      <c r="D123" s="360"/>
      <c r="E123" s="359">
        <f t="shared" si="11"/>
        <v>0</v>
      </c>
      <c r="F123" s="359" t="str">
        <f t="shared" si="15"/>
        <v>O</v>
      </c>
      <c r="G123" s="359" t="str">
        <f t="shared" si="12"/>
        <v>I</v>
      </c>
      <c r="H123" s="359" t="str">
        <f t="shared" si="13"/>
        <v>x</v>
      </c>
      <c r="I123" s="352" t="str">
        <f t="shared" si="14"/>
        <v>I</v>
      </c>
    </row>
    <row r="124" spans="1:9" x14ac:dyDescent="0.25">
      <c r="A124" s="359">
        <f t="shared" si="9"/>
        <v>4</v>
      </c>
      <c r="B124" s="359" t="str">
        <f t="shared" si="10"/>
        <v>U</v>
      </c>
      <c r="C124" s="359">
        <f t="shared" si="8"/>
        <v>2</v>
      </c>
      <c r="D124" s="360"/>
      <c r="E124" s="359">
        <f t="shared" si="11"/>
        <v>0</v>
      </c>
      <c r="F124" s="359" t="str">
        <f t="shared" si="15"/>
        <v/>
      </c>
      <c r="G124" s="359" t="str">
        <f t="shared" si="12"/>
        <v/>
      </c>
      <c r="H124" s="359" t="str">
        <f t="shared" si="13"/>
        <v>x</v>
      </c>
      <c r="I124" s="352" t="str">
        <f t="shared" si="14"/>
        <v>I</v>
      </c>
    </row>
    <row r="125" spans="1:9" x14ac:dyDescent="0.25">
      <c r="A125" s="359">
        <f t="shared" si="9"/>
        <v>5</v>
      </c>
      <c r="B125" s="359" t="str">
        <f t="shared" si="10"/>
        <v>U</v>
      </c>
      <c r="C125" s="359">
        <f t="shared" si="8"/>
        <v>3</v>
      </c>
      <c r="D125" s="360"/>
      <c r="E125" s="359">
        <f t="shared" si="11"/>
        <v>0</v>
      </c>
      <c r="F125" s="359" t="str">
        <f t="shared" si="15"/>
        <v/>
      </c>
      <c r="G125" s="359" t="str">
        <f t="shared" si="12"/>
        <v/>
      </c>
      <c r="H125" s="359" t="str">
        <f t="shared" si="13"/>
        <v>x</v>
      </c>
      <c r="I125" s="352" t="str">
        <f t="shared" si="14"/>
        <v>I</v>
      </c>
    </row>
    <row r="126" spans="1:9" x14ac:dyDescent="0.25">
      <c r="A126" s="359">
        <f t="shared" si="9"/>
        <v>6</v>
      </c>
      <c r="B126" s="359" t="str">
        <f t="shared" si="10"/>
        <v>V</v>
      </c>
      <c r="C126" s="359">
        <f t="shared" si="8"/>
        <v>4</v>
      </c>
      <c r="D126" s="360"/>
      <c r="E126" s="359">
        <f t="shared" si="11"/>
        <v>0</v>
      </c>
      <c r="F126" s="359" t="str">
        <f t="shared" si="15"/>
        <v/>
      </c>
      <c r="G126" s="359" t="str">
        <f t="shared" si="12"/>
        <v/>
      </c>
      <c r="H126" s="359" t="str">
        <f t="shared" si="13"/>
        <v>x</v>
      </c>
      <c r="I126" s="352" t="str">
        <f t="shared" si="14"/>
        <v>V</v>
      </c>
    </row>
    <row r="127" spans="1:9" x14ac:dyDescent="0.25">
      <c r="A127" s="359">
        <f t="shared" si="9"/>
        <v>1</v>
      </c>
      <c r="B127" s="359" t="str">
        <f t="shared" si="10"/>
        <v>I</v>
      </c>
      <c r="C127" s="359">
        <f t="shared" si="8"/>
        <v>5</v>
      </c>
      <c r="D127" s="360"/>
      <c r="E127" s="359">
        <f t="shared" si="11"/>
        <v>0</v>
      </c>
      <c r="F127" s="359" t="str">
        <f t="shared" si="15"/>
        <v/>
      </c>
      <c r="G127" s="359" t="str">
        <f t="shared" si="12"/>
        <v/>
      </c>
      <c r="H127" s="359" t="str">
        <f t="shared" si="13"/>
        <v>x</v>
      </c>
      <c r="I127" s="352" t="str">
        <f t="shared" si="14"/>
        <v>I</v>
      </c>
    </row>
    <row r="128" spans="1:9" x14ac:dyDescent="0.25">
      <c r="A128" s="359">
        <f t="shared" si="9"/>
        <v>2</v>
      </c>
      <c r="B128" s="359" t="str">
        <f t="shared" si="10"/>
        <v>I</v>
      </c>
      <c r="C128" s="359">
        <f t="shared" si="8"/>
        <v>1</v>
      </c>
      <c r="D128" s="360"/>
      <c r="E128" s="359">
        <f t="shared" si="11"/>
        <v>0</v>
      </c>
      <c r="F128" s="359" t="str">
        <f t="shared" si="15"/>
        <v>O</v>
      </c>
      <c r="G128" s="359" t="str">
        <f t="shared" si="12"/>
        <v>V</v>
      </c>
      <c r="H128" s="359" t="str">
        <f t="shared" si="13"/>
        <v>x</v>
      </c>
      <c r="I128" s="352" t="str">
        <f t="shared" si="14"/>
        <v>I</v>
      </c>
    </row>
    <row r="129" spans="1:9" x14ac:dyDescent="0.25">
      <c r="A129" s="359">
        <f t="shared" si="9"/>
        <v>3</v>
      </c>
      <c r="B129" s="359" t="str">
        <f t="shared" si="10"/>
        <v>I</v>
      </c>
      <c r="C129" s="359">
        <f t="shared" si="8"/>
        <v>2</v>
      </c>
      <c r="D129" s="360"/>
      <c r="E129" s="359">
        <f t="shared" si="11"/>
        <v>0</v>
      </c>
      <c r="F129" s="359" t="str">
        <f t="shared" si="15"/>
        <v/>
      </c>
      <c r="G129" s="359" t="str">
        <f t="shared" si="12"/>
        <v/>
      </c>
      <c r="H129" s="359" t="str">
        <f t="shared" si="13"/>
        <v>x</v>
      </c>
      <c r="I129" s="352" t="str">
        <f t="shared" si="14"/>
        <v>I</v>
      </c>
    </row>
    <row r="130" spans="1:9" x14ac:dyDescent="0.25">
      <c r="A130" s="359">
        <f t="shared" si="9"/>
        <v>4</v>
      </c>
      <c r="B130" s="359" t="str">
        <f t="shared" si="10"/>
        <v>U</v>
      </c>
      <c r="C130" s="359">
        <f t="shared" si="8"/>
        <v>3</v>
      </c>
      <c r="D130" s="360"/>
      <c r="E130" s="359">
        <f t="shared" si="11"/>
        <v>0</v>
      </c>
      <c r="F130" s="359" t="str">
        <f t="shared" si="15"/>
        <v/>
      </c>
      <c r="G130" s="359" t="str">
        <f t="shared" si="12"/>
        <v/>
      </c>
      <c r="H130" s="359" t="str">
        <f t="shared" si="13"/>
        <v>x</v>
      </c>
      <c r="I130" s="352" t="str">
        <f t="shared" si="14"/>
        <v>I</v>
      </c>
    </row>
    <row r="131" spans="1:9" x14ac:dyDescent="0.25">
      <c r="A131" s="359">
        <f t="shared" si="9"/>
        <v>5</v>
      </c>
      <c r="B131" s="359" t="str">
        <f t="shared" si="10"/>
        <v>U</v>
      </c>
      <c r="C131" s="359">
        <f t="shared" si="8"/>
        <v>4</v>
      </c>
      <c r="D131" s="360"/>
      <c r="E131" s="359">
        <f t="shared" si="11"/>
        <v>0</v>
      </c>
      <c r="F131" s="359" t="str">
        <f t="shared" si="15"/>
        <v/>
      </c>
      <c r="G131" s="359" t="str">
        <f t="shared" si="12"/>
        <v/>
      </c>
      <c r="H131" s="359" t="str">
        <f t="shared" si="13"/>
        <v>x</v>
      </c>
      <c r="I131" s="352" t="str">
        <f t="shared" si="14"/>
        <v>I</v>
      </c>
    </row>
    <row r="132" spans="1:9" x14ac:dyDescent="0.25">
      <c r="A132" s="359">
        <f t="shared" si="9"/>
        <v>6</v>
      </c>
      <c r="B132" s="359" t="str">
        <f t="shared" si="10"/>
        <v>V</v>
      </c>
      <c r="C132" s="359">
        <f t="shared" si="8"/>
        <v>5</v>
      </c>
      <c r="D132" s="360"/>
      <c r="E132" s="359">
        <f t="shared" si="11"/>
        <v>0</v>
      </c>
      <c r="F132" s="359" t="str">
        <f t="shared" si="15"/>
        <v/>
      </c>
      <c r="G132" s="359" t="str">
        <f t="shared" si="12"/>
        <v/>
      </c>
      <c r="H132" s="359" t="str">
        <f t="shared" si="13"/>
        <v>x</v>
      </c>
      <c r="I132" s="352" t="str">
        <f t="shared" si="14"/>
        <v>V</v>
      </c>
    </row>
    <row r="133" spans="1:9" x14ac:dyDescent="0.25">
      <c r="A133" s="359">
        <f t="shared" si="9"/>
        <v>1</v>
      </c>
      <c r="B133" s="359" t="str">
        <f t="shared" si="10"/>
        <v>I</v>
      </c>
      <c r="C133" s="359">
        <f t="shared" si="8"/>
        <v>1</v>
      </c>
      <c r="D133" s="360"/>
      <c r="E133" s="359">
        <f t="shared" si="11"/>
        <v>0</v>
      </c>
      <c r="F133" s="359" t="str">
        <f t="shared" si="15"/>
        <v>O</v>
      </c>
      <c r="G133" s="359" t="str">
        <f t="shared" si="12"/>
        <v>V</v>
      </c>
      <c r="H133" s="359" t="str">
        <f t="shared" si="13"/>
        <v>x</v>
      </c>
      <c r="I133" s="352" t="str">
        <f t="shared" si="14"/>
        <v>I</v>
      </c>
    </row>
    <row r="134" spans="1:9" x14ac:dyDescent="0.25">
      <c r="A134" s="359">
        <f t="shared" si="9"/>
        <v>2</v>
      </c>
      <c r="B134" s="359" t="str">
        <f t="shared" si="10"/>
        <v>I</v>
      </c>
      <c r="C134" s="359">
        <f t="shared" si="8"/>
        <v>2</v>
      </c>
      <c r="D134" s="360"/>
      <c r="E134" s="359">
        <f t="shared" si="11"/>
        <v>0</v>
      </c>
      <c r="F134" s="359" t="str">
        <f t="shared" si="15"/>
        <v/>
      </c>
      <c r="G134" s="359" t="str">
        <f t="shared" si="12"/>
        <v/>
      </c>
      <c r="H134" s="359" t="str">
        <f t="shared" si="13"/>
        <v>x</v>
      </c>
      <c r="I134" s="352" t="str">
        <f t="shared" si="14"/>
        <v>I</v>
      </c>
    </row>
    <row r="135" spans="1:9" x14ac:dyDescent="0.25">
      <c r="A135" s="359">
        <f t="shared" si="9"/>
        <v>3</v>
      </c>
      <c r="B135" s="359" t="str">
        <f t="shared" si="10"/>
        <v>I</v>
      </c>
      <c r="C135" s="359">
        <f t="shared" si="8"/>
        <v>3</v>
      </c>
      <c r="D135" s="360"/>
      <c r="E135" s="359">
        <f t="shared" si="11"/>
        <v>0</v>
      </c>
      <c r="F135" s="359" t="str">
        <f t="shared" si="15"/>
        <v/>
      </c>
      <c r="G135" s="359" t="str">
        <f t="shared" si="12"/>
        <v/>
      </c>
      <c r="H135" s="359" t="str">
        <f t="shared" si="13"/>
        <v>x</v>
      </c>
      <c r="I135" s="352" t="str">
        <f t="shared" si="14"/>
        <v>I</v>
      </c>
    </row>
    <row r="136" spans="1:9" x14ac:dyDescent="0.25">
      <c r="A136" s="359">
        <f t="shared" si="9"/>
        <v>4</v>
      </c>
      <c r="B136" s="359" t="str">
        <f t="shared" si="10"/>
        <v>U</v>
      </c>
      <c r="C136" s="359">
        <f t="shared" si="8"/>
        <v>4</v>
      </c>
      <c r="D136" s="360"/>
      <c r="E136" s="359">
        <f t="shared" si="11"/>
        <v>0</v>
      </c>
      <c r="F136" s="359" t="str">
        <f t="shared" si="15"/>
        <v/>
      </c>
      <c r="G136" s="359" t="str">
        <f t="shared" si="12"/>
        <v/>
      </c>
      <c r="H136" s="359" t="str">
        <f t="shared" si="13"/>
        <v>x</v>
      </c>
      <c r="I136" s="352" t="str">
        <f t="shared" si="14"/>
        <v>I</v>
      </c>
    </row>
    <row r="137" spans="1:9" x14ac:dyDescent="0.25">
      <c r="A137" s="359">
        <f t="shared" si="9"/>
        <v>5</v>
      </c>
      <c r="B137" s="359" t="str">
        <f t="shared" si="10"/>
        <v>U</v>
      </c>
      <c r="C137" s="359">
        <f t="shared" si="8"/>
        <v>5</v>
      </c>
      <c r="D137" s="360"/>
      <c r="E137" s="359">
        <f t="shared" si="11"/>
        <v>0</v>
      </c>
      <c r="F137" s="359" t="str">
        <f t="shared" si="15"/>
        <v/>
      </c>
      <c r="G137" s="359" t="str">
        <f t="shared" si="12"/>
        <v/>
      </c>
      <c r="H137" s="359" t="str">
        <f t="shared" si="13"/>
        <v>x</v>
      </c>
      <c r="I137" s="352" t="str">
        <f t="shared" si="14"/>
        <v>I</v>
      </c>
    </row>
    <row r="138" spans="1:9" x14ac:dyDescent="0.25">
      <c r="A138" s="359">
        <f t="shared" si="9"/>
        <v>6</v>
      </c>
      <c r="B138" s="359" t="str">
        <f t="shared" si="10"/>
        <v>V</v>
      </c>
      <c r="C138" s="359">
        <f t="shared" si="8"/>
        <v>1</v>
      </c>
      <c r="D138" s="360"/>
      <c r="E138" s="359">
        <f t="shared" si="11"/>
        <v>0</v>
      </c>
      <c r="F138" s="359" t="str">
        <f t="shared" si="15"/>
        <v>O</v>
      </c>
      <c r="G138" s="359" t="str">
        <f t="shared" si="12"/>
        <v>V</v>
      </c>
      <c r="H138" s="359" t="str">
        <f t="shared" si="13"/>
        <v>x</v>
      </c>
      <c r="I138" s="352" t="str">
        <f t="shared" si="14"/>
        <v>V</v>
      </c>
    </row>
    <row r="139" spans="1:9" x14ac:dyDescent="0.25">
      <c r="A139" s="359">
        <f t="shared" si="9"/>
        <v>1</v>
      </c>
      <c r="B139" s="359" t="str">
        <f t="shared" si="10"/>
        <v>I</v>
      </c>
      <c r="C139" s="359">
        <f t="shared" si="8"/>
        <v>2</v>
      </c>
      <c r="D139" s="360"/>
      <c r="E139" s="359">
        <f t="shared" si="11"/>
        <v>0</v>
      </c>
      <c r="F139" s="359" t="str">
        <f t="shared" si="15"/>
        <v/>
      </c>
      <c r="G139" s="359" t="str">
        <f t="shared" si="12"/>
        <v/>
      </c>
      <c r="H139" s="359" t="str">
        <f t="shared" si="13"/>
        <v>x</v>
      </c>
      <c r="I139" s="352" t="str">
        <f t="shared" si="14"/>
        <v>I</v>
      </c>
    </row>
    <row r="140" spans="1:9" x14ac:dyDescent="0.25">
      <c r="A140" s="359">
        <f t="shared" si="9"/>
        <v>2</v>
      </c>
      <c r="B140" s="359" t="str">
        <f t="shared" si="10"/>
        <v>I</v>
      </c>
      <c r="C140" s="359">
        <f t="shared" si="8"/>
        <v>3</v>
      </c>
      <c r="D140" s="360"/>
      <c r="E140" s="359">
        <f t="shared" si="11"/>
        <v>0</v>
      </c>
      <c r="F140" s="359" t="str">
        <f t="shared" si="15"/>
        <v/>
      </c>
      <c r="G140" s="359" t="str">
        <f t="shared" si="12"/>
        <v/>
      </c>
      <c r="H140" s="359" t="str">
        <f t="shared" si="13"/>
        <v>x</v>
      </c>
      <c r="I140" s="352" t="str">
        <f t="shared" si="14"/>
        <v>I</v>
      </c>
    </row>
    <row r="141" spans="1:9" x14ac:dyDescent="0.25">
      <c r="A141" s="359">
        <f t="shared" si="9"/>
        <v>3</v>
      </c>
      <c r="B141" s="359" t="str">
        <f t="shared" si="10"/>
        <v>I</v>
      </c>
      <c r="C141" s="359">
        <f t="shared" ref="C141:C204" si="16">IF(D141="o",1,IF(C140&lt;($G$1/$G$2),C140+1,1))</f>
        <v>4</v>
      </c>
      <c r="D141" s="360"/>
      <c r="E141" s="359">
        <f t="shared" si="11"/>
        <v>0</v>
      </c>
      <c r="F141" s="359" t="str">
        <f t="shared" si="15"/>
        <v/>
      </c>
      <c r="G141" s="359" t="str">
        <f t="shared" si="12"/>
        <v/>
      </c>
      <c r="H141" s="359" t="str">
        <f t="shared" si="13"/>
        <v>x</v>
      </c>
      <c r="I141" s="352" t="str">
        <f t="shared" si="14"/>
        <v>I</v>
      </c>
    </row>
    <row r="142" spans="1:9" x14ac:dyDescent="0.25">
      <c r="A142" s="359">
        <f t="shared" ref="A142:A205" si="17">IF(A141=0,1,IF(A141&lt;($C$2+$C$1+$C$3),A141+1,1))</f>
        <v>4</v>
      </c>
      <c r="B142" s="359" t="str">
        <f t="shared" ref="B142:B205" si="18">IF(A142&lt;=$C$1,$B$1,IF(AND(A142&lt;=($C$1+$C$2),A142&gt;$C$1),$B$2,$B$3))</f>
        <v>U</v>
      </c>
      <c r="C142" s="359">
        <f t="shared" si="16"/>
        <v>5</v>
      </c>
      <c r="D142" s="360"/>
      <c r="E142" s="359">
        <f t="shared" ref="E142:E205" si="19">IF(D142="o","o",E141)</f>
        <v>0</v>
      </c>
      <c r="F142" s="359" t="str">
        <f t="shared" si="15"/>
        <v/>
      </c>
      <c r="G142" s="359" t="str">
        <f t="shared" ref="G142:G205" si="20">IF(F142="O",IF(AND(I140="I",I141="I",I142="I"),B142,"V"),"")</f>
        <v/>
      </c>
      <c r="H142" s="359" t="str">
        <f t="shared" ref="H142:H205" si="21">IF(H141=$B$8,"x",IF(D142="o",1,IF(G142="",H141,IF(H141="x","x",H141+1))))</f>
        <v>x</v>
      </c>
      <c r="I142" s="352" t="str">
        <f t="shared" ref="I142:I205" si="22">IF(B142="U","I",B142)</f>
        <v>I</v>
      </c>
    </row>
    <row r="143" spans="1:9" x14ac:dyDescent="0.25">
      <c r="A143" s="359">
        <f t="shared" si="17"/>
        <v>5</v>
      </c>
      <c r="B143" s="359" t="str">
        <f t="shared" si="18"/>
        <v>U</v>
      </c>
      <c r="C143" s="359">
        <f t="shared" si="16"/>
        <v>1</v>
      </c>
      <c r="D143" s="360"/>
      <c r="E143" s="359">
        <f t="shared" si="19"/>
        <v>0</v>
      </c>
      <c r="F143" s="359" t="str">
        <f t="shared" ref="F143:F206" si="23">IF(C143=1,"O","")</f>
        <v>O</v>
      </c>
      <c r="G143" s="359" t="str">
        <f t="shared" si="20"/>
        <v>U</v>
      </c>
      <c r="H143" s="359" t="str">
        <f t="shared" si="21"/>
        <v>x</v>
      </c>
      <c r="I143" s="352" t="str">
        <f t="shared" si="22"/>
        <v>I</v>
      </c>
    </row>
    <row r="144" spans="1:9" x14ac:dyDescent="0.25">
      <c r="A144" s="359">
        <f t="shared" si="17"/>
        <v>6</v>
      </c>
      <c r="B144" s="359" t="str">
        <f t="shared" si="18"/>
        <v>V</v>
      </c>
      <c r="C144" s="359">
        <f t="shared" si="16"/>
        <v>2</v>
      </c>
      <c r="D144" s="360"/>
      <c r="E144" s="359">
        <f t="shared" si="19"/>
        <v>0</v>
      </c>
      <c r="F144" s="359" t="str">
        <f t="shared" si="23"/>
        <v/>
      </c>
      <c r="G144" s="359" t="str">
        <f t="shared" si="20"/>
        <v/>
      </c>
      <c r="H144" s="359" t="str">
        <f t="shared" si="21"/>
        <v>x</v>
      </c>
      <c r="I144" s="352" t="str">
        <f t="shared" si="22"/>
        <v>V</v>
      </c>
    </row>
    <row r="145" spans="1:9" x14ac:dyDescent="0.25">
      <c r="A145" s="359">
        <f t="shared" si="17"/>
        <v>1</v>
      </c>
      <c r="B145" s="359" t="str">
        <f t="shared" si="18"/>
        <v>I</v>
      </c>
      <c r="C145" s="359">
        <f t="shared" si="16"/>
        <v>3</v>
      </c>
      <c r="D145" s="360"/>
      <c r="E145" s="359">
        <f t="shared" si="19"/>
        <v>0</v>
      </c>
      <c r="F145" s="359" t="str">
        <f t="shared" si="23"/>
        <v/>
      </c>
      <c r="G145" s="359" t="str">
        <f t="shared" si="20"/>
        <v/>
      </c>
      <c r="H145" s="359" t="str">
        <f t="shared" si="21"/>
        <v>x</v>
      </c>
      <c r="I145" s="352" t="str">
        <f t="shared" si="22"/>
        <v>I</v>
      </c>
    </row>
    <row r="146" spans="1:9" x14ac:dyDescent="0.25">
      <c r="A146" s="359">
        <f t="shared" si="17"/>
        <v>2</v>
      </c>
      <c r="B146" s="359" t="str">
        <f t="shared" si="18"/>
        <v>I</v>
      </c>
      <c r="C146" s="359">
        <f t="shared" si="16"/>
        <v>4</v>
      </c>
      <c r="D146" s="360"/>
      <c r="E146" s="359">
        <f t="shared" si="19"/>
        <v>0</v>
      </c>
      <c r="F146" s="359" t="str">
        <f t="shared" si="23"/>
        <v/>
      </c>
      <c r="G146" s="359" t="str">
        <f t="shared" si="20"/>
        <v/>
      </c>
      <c r="H146" s="359" t="str">
        <f t="shared" si="21"/>
        <v>x</v>
      </c>
      <c r="I146" s="352" t="str">
        <f t="shared" si="22"/>
        <v>I</v>
      </c>
    </row>
    <row r="147" spans="1:9" x14ac:dyDescent="0.25">
      <c r="A147" s="359">
        <f t="shared" si="17"/>
        <v>3</v>
      </c>
      <c r="B147" s="359" t="str">
        <f t="shared" si="18"/>
        <v>I</v>
      </c>
      <c r="C147" s="359">
        <f t="shared" si="16"/>
        <v>5</v>
      </c>
      <c r="D147" s="360"/>
      <c r="E147" s="359">
        <f t="shared" si="19"/>
        <v>0</v>
      </c>
      <c r="F147" s="359" t="str">
        <f t="shared" si="23"/>
        <v/>
      </c>
      <c r="G147" s="359" t="str">
        <f t="shared" si="20"/>
        <v/>
      </c>
      <c r="H147" s="359" t="str">
        <f t="shared" si="21"/>
        <v>x</v>
      </c>
      <c r="I147" s="352" t="str">
        <f t="shared" si="22"/>
        <v>I</v>
      </c>
    </row>
    <row r="148" spans="1:9" x14ac:dyDescent="0.25">
      <c r="A148" s="359">
        <f t="shared" si="17"/>
        <v>4</v>
      </c>
      <c r="B148" s="359" t="str">
        <f t="shared" si="18"/>
        <v>U</v>
      </c>
      <c r="C148" s="359">
        <f t="shared" si="16"/>
        <v>1</v>
      </c>
      <c r="D148" s="360"/>
      <c r="E148" s="359">
        <f t="shared" si="19"/>
        <v>0</v>
      </c>
      <c r="F148" s="359" t="str">
        <f t="shared" si="23"/>
        <v>O</v>
      </c>
      <c r="G148" s="359" t="str">
        <f t="shared" si="20"/>
        <v>U</v>
      </c>
      <c r="H148" s="359" t="str">
        <f t="shared" si="21"/>
        <v>x</v>
      </c>
      <c r="I148" s="352" t="str">
        <f t="shared" si="22"/>
        <v>I</v>
      </c>
    </row>
    <row r="149" spans="1:9" x14ac:dyDescent="0.25">
      <c r="A149" s="359">
        <f t="shared" si="17"/>
        <v>5</v>
      </c>
      <c r="B149" s="359" t="str">
        <f t="shared" si="18"/>
        <v>U</v>
      </c>
      <c r="C149" s="359">
        <f t="shared" si="16"/>
        <v>2</v>
      </c>
      <c r="D149" s="360"/>
      <c r="E149" s="359">
        <f t="shared" si="19"/>
        <v>0</v>
      </c>
      <c r="F149" s="359" t="str">
        <f t="shared" si="23"/>
        <v/>
      </c>
      <c r="G149" s="359" t="str">
        <f t="shared" si="20"/>
        <v/>
      </c>
      <c r="H149" s="359" t="str">
        <f t="shared" si="21"/>
        <v>x</v>
      </c>
      <c r="I149" s="352" t="str">
        <f t="shared" si="22"/>
        <v>I</v>
      </c>
    </row>
    <row r="150" spans="1:9" x14ac:dyDescent="0.25">
      <c r="A150" s="359">
        <f t="shared" si="17"/>
        <v>6</v>
      </c>
      <c r="B150" s="359" t="str">
        <f t="shared" si="18"/>
        <v>V</v>
      </c>
      <c r="C150" s="359">
        <f t="shared" si="16"/>
        <v>3</v>
      </c>
      <c r="D150" s="360"/>
      <c r="E150" s="359">
        <f t="shared" si="19"/>
        <v>0</v>
      </c>
      <c r="F150" s="359" t="str">
        <f t="shared" si="23"/>
        <v/>
      </c>
      <c r="G150" s="359" t="str">
        <f t="shared" si="20"/>
        <v/>
      </c>
      <c r="H150" s="359" t="str">
        <f t="shared" si="21"/>
        <v>x</v>
      </c>
      <c r="I150" s="352" t="str">
        <f t="shared" si="22"/>
        <v>V</v>
      </c>
    </row>
    <row r="151" spans="1:9" x14ac:dyDescent="0.25">
      <c r="A151" s="359">
        <f t="shared" si="17"/>
        <v>1</v>
      </c>
      <c r="B151" s="359" t="str">
        <f t="shared" si="18"/>
        <v>I</v>
      </c>
      <c r="C151" s="359">
        <f t="shared" si="16"/>
        <v>4</v>
      </c>
      <c r="D151" s="360"/>
      <c r="E151" s="359">
        <f t="shared" si="19"/>
        <v>0</v>
      </c>
      <c r="F151" s="359" t="str">
        <f t="shared" si="23"/>
        <v/>
      </c>
      <c r="G151" s="359" t="str">
        <f t="shared" si="20"/>
        <v/>
      </c>
      <c r="H151" s="359" t="str">
        <f t="shared" si="21"/>
        <v>x</v>
      </c>
      <c r="I151" s="352" t="str">
        <f t="shared" si="22"/>
        <v>I</v>
      </c>
    </row>
    <row r="152" spans="1:9" x14ac:dyDescent="0.25">
      <c r="A152" s="359">
        <f t="shared" si="17"/>
        <v>2</v>
      </c>
      <c r="B152" s="359" t="str">
        <f t="shared" si="18"/>
        <v>I</v>
      </c>
      <c r="C152" s="359">
        <f t="shared" si="16"/>
        <v>5</v>
      </c>
      <c r="D152" s="360"/>
      <c r="E152" s="359">
        <f t="shared" si="19"/>
        <v>0</v>
      </c>
      <c r="F152" s="359" t="str">
        <f t="shared" si="23"/>
        <v/>
      </c>
      <c r="G152" s="359" t="str">
        <f t="shared" si="20"/>
        <v/>
      </c>
      <c r="H152" s="359" t="str">
        <f t="shared" si="21"/>
        <v>x</v>
      </c>
      <c r="I152" s="352" t="str">
        <f t="shared" si="22"/>
        <v>I</v>
      </c>
    </row>
    <row r="153" spans="1:9" x14ac:dyDescent="0.25">
      <c r="A153" s="359">
        <f t="shared" si="17"/>
        <v>3</v>
      </c>
      <c r="B153" s="359" t="str">
        <f t="shared" si="18"/>
        <v>I</v>
      </c>
      <c r="C153" s="359">
        <f t="shared" si="16"/>
        <v>1</v>
      </c>
      <c r="D153" s="360"/>
      <c r="E153" s="359">
        <f t="shared" si="19"/>
        <v>0</v>
      </c>
      <c r="F153" s="359" t="str">
        <f t="shared" si="23"/>
        <v>O</v>
      </c>
      <c r="G153" s="359" t="str">
        <f t="shared" si="20"/>
        <v>I</v>
      </c>
      <c r="H153" s="359" t="str">
        <f t="shared" si="21"/>
        <v>x</v>
      </c>
      <c r="I153" s="352" t="str">
        <f t="shared" si="22"/>
        <v>I</v>
      </c>
    </row>
    <row r="154" spans="1:9" x14ac:dyDescent="0.25">
      <c r="A154" s="359">
        <f t="shared" si="17"/>
        <v>4</v>
      </c>
      <c r="B154" s="359" t="str">
        <f t="shared" si="18"/>
        <v>U</v>
      </c>
      <c r="C154" s="359">
        <f t="shared" si="16"/>
        <v>2</v>
      </c>
      <c r="D154" s="360"/>
      <c r="E154" s="359">
        <f t="shared" si="19"/>
        <v>0</v>
      </c>
      <c r="F154" s="359" t="str">
        <f t="shared" si="23"/>
        <v/>
      </c>
      <c r="G154" s="359" t="str">
        <f t="shared" si="20"/>
        <v/>
      </c>
      <c r="H154" s="359" t="str">
        <f t="shared" si="21"/>
        <v>x</v>
      </c>
      <c r="I154" s="352" t="str">
        <f t="shared" si="22"/>
        <v>I</v>
      </c>
    </row>
    <row r="155" spans="1:9" x14ac:dyDescent="0.25">
      <c r="A155" s="359">
        <f t="shared" si="17"/>
        <v>5</v>
      </c>
      <c r="B155" s="359" t="str">
        <f t="shared" si="18"/>
        <v>U</v>
      </c>
      <c r="C155" s="359">
        <f t="shared" si="16"/>
        <v>3</v>
      </c>
      <c r="D155" s="360"/>
      <c r="E155" s="359">
        <f t="shared" si="19"/>
        <v>0</v>
      </c>
      <c r="F155" s="359" t="str">
        <f t="shared" si="23"/>
        <v/>
      </c>
      <c r="G155" s="359" t="str">
        <f t="shared" si="20"/>
        <v/>
      </c>
      <c r="H155" s="359" t="str">
        <f t="shared" si="21"/>
        <v>x</v>
      </c>
      <c r="I155" s="352" t="str">
        <f t="shared" si="22"/>
        <v>I</v>
      </c>
    </row>
    <row r="156" spans="1:9" x14ac:dyDescent="0.25">
      <c r="A156" s="359">
        <f t="shared" si="17"/>
        <v>6</v>
      </c>
      <c r="B156" s="359" t="str">
        <f t="shared" si="18"/>
        <v>V</v>
      </c>
      <c r="C156" s="359">
        <f t="shared" si="16"/>
        <v>4</v>
      </c>
      <c r="D156" s="360"/>
      <c r="E156" s="359">
        <f t="shared" si="19"/>
        <v>0</v>
      </c>
      <c r="F156" s="359" t="str">
        <f t="shared" si="23"/>
        <v/>
      </c>
      <c r="G156" s="359" t="str">
        <f t="shared" si="20"/>
        <v/>
      </c>
      <c r="H156" s="359" t="str">
        <f t="shared" si="21"/>
        <v>x</v>
      </c>
      <c r="I156" s="352" t="str">
        <f t="shared" si="22"/>
        <v>V</v>
      </c>
    </row>
    <row r="157" spans="1:9" x14ac:dyDescent="0.25">
      <c r="A157" s="359">
        <f t="shared" si="17"/>
        <v>1</v>
      </c>
      <c r="B157" s="359" t="str">
        <f t="shared" si="18"/>
        <v>I</v>
      </c>
      <c r="C157" s="359">
        <f t="shared" si="16"/>
        <v>5</v>
      </c>
      <c r="D157" s="360"/>
      <c r="E157" s="359">
        <f t="shared" si="19"/>
        <v>0</v>
      </c>
      <c r="F157" s="359" t="str">
        <f t="shared" si="23"/>
        <v/>
      </c>
      <c r="G157" s="359" t="str">
        <f t="shared" si="20"/>
        <v/>
      </c>
      <c r="H157" s="359" t="str">
        <f t="shared" si="21"/>
        <v>x</v>
      </c>
      <c r="I157" s="352" t="str">
        <f t="shared" si="22"/>
        <v>I</v>
      </c>
    </row>
    <row r="158" spans="1:9" x14ac:dyDescent="0.25">
      <c r="A158" s="359">
        <f t="shared" si="17"/>
        <v>2</v>
      </c>
      <c r="B158" s="359" t="str">
        <f t="shared" si="18"/>
        <v>I</v>
      </c>
      <c r="C158" s="359">
        <f t="shared" si="16"/>
        <v>1</v>
      </c>
      <c r="D158" s="360"/>
      <c r="E158" s="359">
        <f t="shared" si="19"/>
        <v>0</v>
      </c>
      <c r="F158" s="359" t="str">
        <f t="shared" si="23"/>
        <v>O</v>
      </c>
      <c r="G158" s="359" t="str">
        <f t="shared" si="20"/>
        <v>V</v>
      </c>
      <c r="H158" s="359" t="str">
        <f t="shared" si="21"/>
        <v>x</v>
      </c>
      <c r="I158" s="352" t="str">
        <f t="shared" si="22"/>
        <v>I</v>
      </c>
    </row>
    <row r="159" spans="1:9" x14ac:dyDescent="0.25">
      <c r="A159" s="359">
        <f t="shared" si="17"/>
        <v>3</v>
      </c>
      <c r="B159" s="359" t="str">
        <f t="shared" si="18"/>
        <v>I</v>
      </c>
      <c r="C159" s="359">
        <f t="shared" si="16"/>
        <v>2</v>
      </c>
      <c r="D159" s="360"/>
      <c r="E159" s="359">
        <f t="shared" si="19"/>
        <v>0</v>
      </c>
      <c r="F159" s="359" t="str">
        <f t="shared" si="23"/>
        <v/>
      </c>
      <c r="G159" s="359" t="str">
        <f t="shared" si="20"/>
        <v/>
      </c>
      <c r="H159" s="359" t="str">
        <f t="shared" si="21"/>
        <v>x</v>
      </c>
      <c r="I159" s="352" t="str">
        <f t="shared" si="22"/>
        <v>I</v>
      </c>
    </row>
    <row r="160" spans="1:9" x14ac:dyDescent="0.25">
      <c r="A160" s="359">
        <f t="shared" si="17"/>
        <v>4</v>
      </c>
      <c r="B160" s="359" t="str">
        <f t="shared" si="18"/>
        <v>U</v>
      </c>
      <c r="C160" s="359">
        <f t="shared" si="16"/>
        <v>3</v>
      </c>
      <c r="D160" s="360"/>
      <c r="E160" s="359">
        <f t="shared" si="19"/>
        <v>0</v>
      </c>
      <c r="F160" s="359" t="str">
        <f t="shared" si="23"/>
        <v/>
      </c>
      <c r="G160" s="359" t="str">
        <f t="shared" si="20"/>
        <v/>
      </c>
      <c r="H160" s="359" t="str">
        <f t="shared" si="21"/>
        <v>x</v>
      </c>
      <c r="I160" s="352" t="str">
        <f t="shared" si="22"/>
        <v>I</v>
      </c>
    </row>
    <row r="161" spans="1:9" x14ac:dyDescent="0.25">
      <c r="A161" s="359">
        <f t="shared" si="17"/>
        <v>5</v>
      </c>
      <c r="B161" s="359" t="str">
        <f t="shared" si="18"/>
        <v>U</v>
      </c>
      <c r="C161" s="359">
        <f t="shared" si="16"/>
        <v>4</v>
      </c>
      <c r="D161" s="360"/>
      <c r="E161" s="359">
        <f t="shared" si="19"/>
        <v>0</v>
      </c>
      <c r="F161" s="359" t="str">
        <f t="shared" si="23"/>
        <v/>
      </c>
      <c r="G161" s="359" t="str">
        <f t="shared" si="20"/>
        <v/>
      </c>
      <c r="H161" s="359" t="str">
        <f t="shared" si="21"/>
        <v>x</v>
      </c>
      <c r="I161" s="352" t="str">
        <f t="shared" si="22"/>
        <v>I</v>
      </c>
    </row>
    <row r="162" spans="1:9" x14ac:dyDescent="0.25">
      <c r="A162" s="359">
        <f t="shared" si="17"/>
        <v>6</v>
      </c>
      <c r="B162" s="359" t="str">
        <f t="shared" si="18"/>
        <v>V</v>
      </c>
      <c r="C162" s="359">
        <f t="shared" si="16"/>
        <v>5</v>
      </c>
      <c r="D162" s="360"/>
      <c r="E162" s="359">
        <f t="shared" si="19"/>
        <v>0</v>
      </c>
      <c r="F162" s="359" t="str">
        <f t="shared" si="23"/>
        <v/>
      </c>
      <c r="G162" s="359" t="str">
        <f t="shared" si="20"/>
        <v/>
      </c>
      <c r="H162" s="359" t="str">
        <f t="shared" si="21"/>
        <v>x</v>
      </c>
      <c r="I162" s="352" t="str">
        <f t="shared" si="22"/>
        <v>V</v>
      </c>
    </row>
    <row r="163" spans="1:9" x14ac:dyDescent="0.25">
      <c r="A163" s="359">
        <f t="shared" si="17"/>
        <v>1</v>
      </c>
      <c r="B163" s="359" t="str">
        <f t="shared" si="18"/>
        <v>I</v>
      </c>
      <c r="C163" s="359">
        <f t="shared" si="16"/>
        <v>1</v>
      </c>
      <c r="D163" s="360"/>
      <c r="E163" s="359">
        <f t="shared" si="19"/>
        <v>0</v>
      </c>
      <c r="F163" s="359" t="str">
        <f t="shared" si="23"/>
        <v>O</v>
      </c>
      <c r="G163" s="359" t="str">
        <f t="shared" si="20"/>
        <v>V</v>
      </c>
      <c r="H163" s="359" t="str">
        <f t="shared" si="21"/>
        <v>x</v>
      </c>
      <c r="I163" s="352" t="str">
        <f t="shared" si="22"/>
        <v>I</v>
      </c>
    </row>
    <row r="164" spans="1:9" x14ac:dyDescent="0.25">
      <c r="A164" s="359">
        <f t="shared" si="17"/>
        <v>2</v>
      </c>
      <c r="B164" s="359" t="str">
        <f t="shared" si="18"/>
        <v>I</v>
      </c>
      <c r="C164" s="359">
        <f t="shared" si="16"/>
        <v>2</v>
      </c>
      <c r="D164" s="360"/>
      <c r="E164" s="359">
        <f t="shared" si="19"/>
        <v>0</v>
      </c>
      <c r="F164" s="359" t="str">
        <f t="shared" si="23"/>
        <v/>
      </c>
      <c r="G164" s="359" t="str">
        <f t="shared" si="20"/>
        <v/>
      </c>
      <c r="H164" s="359" t="str">
        <f t="shared" si="21"/>
        <v>x</v>
      </c>
      <c r="I164" s="352" t="str">
        <f t="shared" si="22"/>
        <v>I</v>
      </c>
    </row>
    <row r="165" spans="1:9" x14ac:dyDescent="0.25">
      <c r="A165" s="359">
        <f t="shared" si="17"/>
        <v>3</v>
      </c>
      <c r="B165" s="359" t="str">
        <f t="shared" si="18"/>
        <v>I</v>
      </c>
      <c r="C165" s="359">
        <f t="shared" si="16"/>
        <v>3</v>
      </c>
      <c r="D165" s="360"/>
      <c r="E165" s="359">
        <f t="shared" si="19"/>
        <v>0</v>
      </c>
      <c r="F165" s="359" t="str">
        <f t="shared" si="23"/>
        <v/>
      </c>
      <c r="G165" s="359" t="str">
        <f t="shared" si="20"/>
        <v/>
      </c>
      <c r="H165" s="359" t="str">
        <f t="shared" si="21"/>
        <v>x</v>
      </c>
      <c r="I165" s="352" t="str">
        <f t="shared" si="22"/>
        <v>I</v>
      </c>
    </row>
    <row r="166" spans="1:9" x14ac:dyDescent="0.25">
      <c r="A166" s="359">
        <f t="shared" si="17"/>
        <v>4</v>
      </c>
      <c r="B166" s="359" t="str">
        <f t="shared" si="18"/>
        <v>U</v>
      </c>
      <c r="C166" s="359">
        <f t="shared" si="16"/>
        <v>4</v>
      </c>
      <c r="D166" s="360"/>
      <c r="E166" s="359">
        <f t="shared" si="19"/>
        <v>0</v>
      </c>
      <c r="F166" s="359" t="str">
        <f t="shared" si="23"/>
        <v/>
      </c>
      <c r="G166" s="359" t="str">
        <f t="shared" si="20"/>
        <v/>
      </c>
      <c r="H166" s="359" t="str">
        <f t="shared" si="21"/>
        <v>x</v>
      </c>
      <c r="I166" s="352" t="str">
        <f t="shared" si="22"/>
        <v>I</v>
      </c>
    </row>
    <row r="167" spans="1:9" x14ac:dyDescent="0.25">
      <c r="A167" s="359">
        <f t="shared" si="17"/>
        <v>5</v>
      </c>
      <c r="B167" s="359" t="str">
        <f t="shared" si="18"/>
        <v>U</v>
      </c>
      <c r="C167" s="359">
        <f t="shared" si="16"/>
        <v>5</v>
      </c>
      <c r="D167" s="360"/>
      <c r="E167" s="359">
        <f t="shared" si="19"/>
        <v>0</v>
      </c>
      <c r="F167" s="359" t="str">
        <f t="shared" si="23"/>
        <v/>
      </c>
      <c r="G167" s="359" t="str">
        <f t="shared" si="20"/>
        <v/>
      </c>
      <c r="H167" s="359" t="str">
        <f t="shared" si="21"/>
        <v>x</v>
      </c>
      <c r="I167" s="352" t="str">
        <f t="shared" si="22"/>
        <v>I</v>
      </c>
    </row>
    <row r="168" spans="1:9" x14ac:dyDescent="0.25">
      <c r="A168" s="359">
        <f t="shared" si="17"/>
        <v>6</v>
      </c>
      <c r="B168" s="359" t="str">
        <f t="shared" si="18"/>
        <v>V</v>
      </c>
      <c r="C168" s="359">
        <f t="shared" si="16"/>
        <v>1</v>
      </c>
      <c r="D168" s="360"/>
      <c r="E168" s="359">
        <f t="shared" si="19"/>
        <v>0</v>
      </c>
      <c r="F168" s="359" t="str">
        <f t="shared" si="23"/>
        <v>O</v>
      </c>
      <c r="G168" s="359" t="str">
        <f t="shared" si="20"/>
        <v>V</v>
      </c>
      <c r="H168" s="359" t="str">
        <f t="shared" si="21"/>
        <v>x</v>
      </c>
      <c r="I168" s="352" t="str">
        <f t="shared" si="22"/>
        <v>V</v>
      </c>
    </row>
    <row r="169" spans="1:9" x14ac:dyDescent="0.25">
      <c r="A169" s="359">
        <f t="shared" si="17"/>
        <v>1</v>
      </c>
      <c r="B169" s="359" t="str">
        <f t="shared" si="18"/>
        <v>I</v>
      </c>
      <c r="C169" s="359">
        <f t="shared" si="16"/>
        <v>2</v>
      </c>
      <c r="D169" s="360"/>
      <c r="E169" s="359">
        <f t="shared" si="19"/>
        <v>0</v>
      </c>
      <c r="F169" s="359" t="str">
        <f t="shared" si="23"/>
        <v/>
      </c>
      <c r="G169" s="359" t="str">
        <f t="shared" si="20"/>
        <v/>
      </c>
      <c r="H169" s="359" t="str">
        <f t="shared" si="21"/>
        <v>x</v>
      </c>
      <c r="I169" s="352" t="str">
        <f t="shared" si="22"/>
        <v>I</v>
      </c>
    </row>
    <row r="170" spans="1:9" x14ac:dyDescent="0.25">
      <c r="A170" s="359">
        <f t="shared" si="17"/>
        <v>2</v>
      </c>
      <c r="B170" s="359" t="str">
        <f t="shared" si="18"/>
        <v>I</v>
      </c>
      <c r="C170" s="359">
        <f t="shared" si="16"/>
        <v>3</v>
      </c>
      <c r="D170" s="360"/>
      <c r="E170" s="359">
        <f t="shared" si="19"/>
        <v>0</v>
      </c>
      <c r="F170" s="359" t="str">
        <f t="shared" si="23"/>
        <v/>
      </c>
      <c r="G170" s="359" t="str">
        <f t="shared" si="20"/>
        <v/>
      </c>
      <c r="H170" s="359" t="str">
        <f t="shared" si="21"/>
        <v>x</v>
      </c>
      <c r="I170" s="352" t="str">
        <f t="shared" si="22"/>
        <v>I</v>
      </c>
    </row>
    <row r="171" spans="1:9" x14ac:dyDescent="0.25">
      <c r="A171" s="359">
        <f t="shared" si="17"/>
        <v>3</v>
      </c>
      <c r="B171" s="359" t="str">
        <f t="shared" si="18"/>
        <v>I</v>
      </c>
      <c r="C171" s="359">
        <f t="shared" si="16"/>
        <v>4</v>
      </c>
      <c r="D171" s="360"/>
      <c r="E171" s="359">
        <f t="shared" si="19"/>
        <v>0</v>
      </c>
      <c r="F171" s="359" t="str">
        <f t="shared" si="23"/>
        <v/>
      </c>
      <c r="G171" s="359" t="str">
        <f t="shared" si="20"/>
        <v/>
      </c>
      <c r="H171" s="359" t="str">
        <f t="shared" si="21"/>
        <v>x</v>
      </c>
      <c r="I171" s="352" t="str">
        <f t="shared" si="22"/>
        <v>I</v>
      </c>
    </row>
    <row r="172" spans="1:9" x14ac:dyDescent="0.25">
      <c r="A172" s="359">
        <f t="shared" si="17"/>
        <v>4</v>
      </c>
      <c r="B172" s="359" t="str">
        <f t="shared" si="18"/>
        <v>U</v>
      </c>
      <c r="C172" s="359">
        <f t="shared" si="16"/>
        <v>5</v>
      </c>
      <c r="D172" s="360"/>
      <c r="E172" s="359">
        <f t="shared" si="19"/>
        <v>0</v>
      </c>
      <c r="F172" s="359" t="str">
        <f t="shared" si="23"/>
        <v/>
      </c>
      <c r="G172" s="359" t="str">
        <f t="shared" si="20"/>
        <v/>
      </c>
      <c r="H172" s="359" t="str">
        <f t="shared" si="21"/>
        <v>x</v>
      </c>
      <c r="I172" s="352" t="str">
        <f t="shared" si="22"/>
        <v>I</v>
      </c>
    </row>
    <row r="173" spans="1:9" x14ac:dyDescent="0.25">
      <c r="A173" s="359">
        <f t="shared" si="17"/>
        <v>5</v>
      </c>
      <c r="B173" s="359" t="str">
        <f t="shared" si="18"/>
        <v>U</v>
      </c>
      <c r="C173" s="359">
        <f t="shared" si="16"/>
        <v>1</v>
      </c>
      <c r="D173" s="360"/>
      <c r="E173" s="359">
        <f t="shared" si="19"/>
        <v>0</v>
      </c>
      <c r="F173" s="359" t="str">
        <f t="shared" si="23"/>
        <v>O</v>
      </c>
      <c r="G173" s="359" t="str">
        <f t="shared" si="20"/>
        <v>U</v>
      </c>
      <c r="H173" s="359" t="str">
        <f t="shared" si="21"/>
        <v>x</v>
      </c>
      <c r="I173" s="352" t="str">
        <f t="shared" si="22"/>
        <v>I</v>
      </c>
    </row>
    <row r="174" spans="1:9" x14ac:dyDescent="0.25">
      <c r="A174" s="359">
        <f t="shared" si="17"/>
        <v>6</v>
      </c>
      <c r="B174" s="359" t="str">
        <f t="shared" si="18"/>
        <v>V</v>
      </c>
      <c r="C174" s="359">
        <f t="shared" si="16"/>
        <v>2</v>
      </c>
      <c r="D174" s="360"/>
      <c r="E174" s="359">
        <f t="shared" si="19"/>
        <v>0</v>
      </c>
      <c r="F174" s="359" t="str">
        <f t="shared" si="23"/>
        <v/>
      </c>
      <c r="G174" s="359" t="str">
        <f t="shared" si="20"/>
        <v/>
      </c>
      <c r="H174" s="359" t="str">
        <f t="shared" si="21"/>
        <v>x</v>
      </c>
      <c r="I174" s="352" t="str">
        <f t="shared" si="22"/>
        <v>V</v>
      </c>
    </row>
    <row r="175" spans="1:9" x14ac:dyDescent="0.25">
      <c r="A175" s="359">
        <f t="shared" si="17"/>
        <v>1</v>
      </c>
      <c r="B175" s="359" t="str">
        <f t="shared" si="18"/>
        <v>I</v>
      </c>
      <c r="C175" s="359">
        <f t="shared" si="16"/>
        <v>3</v>
      </c>
      <c r="D175" s="360"/>
      <c r="E175" s="359">
        <f t="shared" si="19"/>
        <v>0</v>
      </c>
      <c r="F175" s="359" t="str">
        <f t="shared" si="23"/>
        <v/>
      </c>
      <c r="G175" s="359" t="str">
        <f t="shared" si="20"/>
        <v/>
      </c>
      <c r="H175" s="359" t="str">
        <f t="shared" si="21"/>
        <v>x</v>
      </c>
      <c r="I175" s="352" t="str">
        <f t="shared" si="22"/>
        <v>I</v>
      </c>
    </row>
    <row r="176" spans="1:9" x14ac:dyDescent="0.25">
      <c r="A176" s="359">
        <f t="shared" si="17"/>
        <v>2</v>
      </c>
      <c r="B176" s="359" t="str">
        <f t="shared" si="18"/>
        <v>I</v>
      </c>
      <c r="C176" s="359">
        <f t="shared" si="16"/>
        <v>4</v>
      </c>
      <c r="D176" s="360"/>
      <c r="E176" s="359">
        <f t="shared" si="19"/>
        <v>0</v>
      </c>
      <c r="F176" s="359" t="str">
        <f t="shared" si="23"/>
        <v/>
      </c>
      <c r="G176" s="359" t="str">
        <f t="shared" si="20"/>
        <v/>
      </c>
      <c r="H176" s="359" t="str">
        <f t="shared" si="21"/>
        <v>x</v>
      </c>
      <c r="I176" s="352" t="str">
        <f t="shared" si="22"/>
        <v>I</v>
      </c>
    </row>
    <row r="177" spans="1:9" x14ac:dyDescent="0.25">
      <c r="A177" s="359">
        <f t="shared" si="17"/>
        <v>3</v>
      </c>
      <c r="B177" s="359" t="str">
        <f t="shared" si="18"/>
        <v>I</v>
      </c>
      <c r="C177" s="359">
        <f t="shared" si="16"/>
        <v>5</v>
      </c>
      <c r="D177" s="360"/>
      <c r="E177" s="359">
        <f t="shared" si="19"/>
        <v>0</v>
      </c>
      <c r="F177" s="359" t="str">
        <f t="shared" si="23"/>
        <v/>
      </c>
      <c r="G177" s="359" t="str">
        <f t="shared" si="20"/>
        <v/>
      </c>
      <c r="H177" s="359" t="str">
        <f t="shared" si="21"/>
        <v>x</v>
      </c>
      <c r="I177" s="352" t="str">
        <f t="shared" si="22"/>
        <v>I</v>
      </c>
    </row>
    <row r="178" spans="1:9" x14ac:dyDescent="0.25">
      <c r="A178" s="359">
        <f t="shared" si="17"/>
        <v>4</v>
      </c>
      <c r="B178" s="359" t="str">
        <f t="shared" si="18"/>
        <v>U</v>
      </c>
      <c r="C178" s="359">
        <f t="shared" si="16"/>
        <v>1</v>
      </c>
      <c r="D178" s="360"/>
      <c r="E178" s="359">
        <f t="shared" si="19"/>
        <v>0</v>
      </c>
      <c r="F178" s="359" t="str">
        <f t="shared" si="23"/>
        <v>O</v>
      </c>
      <c r="G178" s="359" t="str">
        <f t="shared" si="20"/>
        <v>U</v>
      </c>
      <c r="H178" s="359" t="str">
        <f t="shared" si="21"/>
        <v>x</v>
      </c>
      <c r="I178" s="352" t="str">
        <f t="shared" si="22"/>
        <v>I</v>
      </c>
    </row>
    <row r="179" spans="1:9" x14ac:dyDescent="0.25">
      <c r="A179" s="359">
        <f t="shared" si="17"/>
        <v>5</v>
      </c>
      <c r="B179" s="359" t="str">
        <f t="shared" si="18"/>
        <v>U</v>
      </c>
      <c r="C179" s="359">
        <f t="shared" si="16"/>
        <v>2</v>
      </c>
      <c r="D179" s="360"/>
      <c r="E179" s="359">
        <f t="shared" si="19"/>
        <v>0</v>
      </c>
      <c r="F179" s="359" t="str">
        <f t="shared" si="23"/>
        <v/>
      </c>
      <c r="G179" s="359" t="str">
        <f t="shared" si="20"/>
        <v/>
      </c>
      <c r="H179" s="359" t="str">
        <f t="shared" si="21"/>
        <v>x</v>
      </c>
      <c r="I179" s="352" t="str">
        <f t="shared" si="22"/>
        <v>I</v>
      </c>
    </row>
    <row r="180" spans="1:9" x14ac:dyDescent="0.25">
      <c r="A180" s="359">
        <f t="shared" si="17"/>
        <v>6</v>
      </c>
      <c r="B180" s="359" t="str">
        <f t="shared" si="18"/>
        <v>V</v>
      </c>
      <c r="C180" s="359">
        <f t="shared" si="16"/>
        <v>3</v>
      </c>
      <c r="D180" s="360"/>
      <c r="E180" s="359">
        <f t="shared" si="19"/>
        <v>0</v>
      </c>
      <c r="F180" s="359" t="str">
        <f t="shared" si="23"/>
        <v/>
      </c>
      <c r="G180" s="359" t="str">
        <f t="shared" si="20"/>
        <v/>
      </c>
      <c r="H180" s="359" t="str">
        <f t="shared" si="21"/>
        <v>x</v>
      </c>
      <c r="I180" s="352" t="str">
        <f t="shared" si="22"/>
        <v>V</v>
      </c>
    </row>
    <row r="181" spans="1:9" x14ac:dyDescent="0.25">
      <c r="A181" s="359">
        <f t="shared" si="17"/>
        <v>1</v>
      </c>
      <c r="B181" s="359" t="str">
        <f t="shared" si="18"/>
        <v>I</v>
      </c>
      <c r="C181" s="359">
        <f t="shared" si="16"/>
        <v>4</v>
      </c>
      <c r="D181" s="360"/>
      <c r="E181" s="359">
        <f t="shared" si="19"/>
        <v>0</v>
      </c>
      <c r="F181" s="359" t="str">
        <f t="shared" si="23"/>
        <v/>
      </c>
      <c r="G181" s="359" t="str">
        <f t="shared" si="20"/>
        <v/>
      </c>
      <c r="H181" s="359" t="str">
        <f t="shared" si="21"/>
        <v>x</v>
      </c>
      <c r="I181" s="352" t="str">
        <f t="shared" si="22"/>
        <v>I</v>
      </c>
    </row>
    <row r="182" spans="1:9" x14ac:dyDescent="0.25">
      <c r="A182" s="359">
        <f t="shared" si="17"/>
        <v>2</v>
      </c>
      <c r="B182" s="359" t="str">
        <f t="shared" si="18"/>
        <v>I</v>
      </c>
      <c r="C182" s="359">
        <f t="shared" si="16"/>
        <v>5</v>
      </c>
      <c r="D182" s="360"/>
      <c r="E182" s="359">
        <f t="shared" si="19"/>
        <v>0</v>
      </c>
      <c r="F182" s="359" t="str">
        <f t="shared" si="23"/>
        <v/>
      </c>
      <c r="G182" s="359" t="str">
        <f t="shared" si="20"/>
        <v/>
      </c>
      <c r="H182" s="359" t="str">
        <f t="shared" si="21"/>
        <v>x</v>
      </c>
      <c r="I182" s="352" t="str">
        <f t="shared" si="22"/>
        <v>I</v>
      </c>
    </row>
    <row r="183" spans="1:9" x14ac:dyDescent="0.25">
      <c r="A183" s="359">
        <f t="shared" si="17"/>
        <v>3</v>
      </c>
      <c r="B183" s="359" t="str">
        <f t="shared" si="18"/>
        <v>I</v>
      </c>
      <c r="C183" s="359">
        <f t="shared" si="16"/>
        <v>1</v>
      </c>
      <c r="D183" s="360"/>
      <c r="E183" s="359">
        <f t="shared" si="19"/>
        <v>0</v>
      </c>
      <c r="F183" s="359" t="str">
        <f t="shared" si="23"/>
        <v>O</v>
      </c>
      <c r="G183" s="359" t="str">
        <f t="shared" si="20"/>
        <v>I</v>
      </c>
      <c r="H183" s="359" t="str">
        <f t="shared" si="21"/>
        <v>x</v>
      </c>
      <c r="I183" s="352" t="str">
        <f t="shared" si="22"/>
        <v>I</v>
      </c>
    </row>
    <row r="184" spans="1:9" x14ac:dyDescent="0.25">
      <c r="A184" s="359">
        <f t="shared" si="17"/>
        <v>4</v>
      </c>
      <c r="B184" s="359" t="str">
        <f t="shared" si="18"/>
        <v>U</v>
      </c>
      <c r="C184" s="359">
        <f t="shared" si="16"/>
        <v>2</v>
      </c>
      <c r="D184" s="360"/>
      <c r="E184" s="359">
        <f t="shared" si="19"/>
        <v>0</v>
      </c>
      <c r="F184" s="359" t="str">
        <f t="shared" si="23"/>
        <v/>
      </c>
      <c r="G184" s="359" t="str">
        <f t="shared" si="20"/>
        <v/>
      </c>
      <c r="H184" s="359" t="str">
        <f t="shared" si="21"/>
        <v>x</v>
      </c>
      <c r="I184" s="352" t="str">
        <f t="shared" si="22"/>
        <v>I</v>
      </c>
    </row>
    <row r="185" spans="1:9" x14ac:dyDescent="0.25">
      <c r="A185" s="359">
        <f t="shared" si="17"/>
        <v>5</v>
      </c>
      <c r="B185" s="359" t="str">
        <f t="shared" si="18"/>
        <v>U</v>
      </c>
      <c r="C185" s="359">
        <f t="shared" si="16"/>
        <v>3</v>
      </c>
      <c r="D185" s="360"/>
      <c r="E185" s="359">
        <f t="shared" si="19"/>
        <v>0</v>
      </c>
      <c r="F185" s="359" t="str">
        <f t="shared" si="23"/>
        <v/>
      </c>
      <c r="G185" s="359" t="str">
        <f t="shared" si="20"/>
        <v/>
      </c>
      <c r="H185" s="359" t="str">
        <f t="shared" si="21"/>
        <v>x</v>
      </c>
      <c r="I185" s="352" t="str">
        <f t="shared" si="22"/>
        <v>I</v>
      </c>
    </row>
    <row r="186" spans="1:9" x14ac:dyDescent="0.25">
      <c r="A186" s="359">
        <f t="shared" si="17"/>
        <v>6</v>
      </c>
      <c r="B186" s="359" t="str">
        <f t="shared" si="18"/>
        <v>V</v>
      </c>
      <c r="C186" s="359">
        <f t="shared" si="16"/>
        <v>4</v>
      </c>
      <c r="D186" s="360"/>
      <c r="E186" s="359">
        <f t="shared" si="19"/>
        <v>0</v>
      </c>
      <c r="F186" s="359" t="str">
        <f t="shared" si="23"/>
        <v/>
      </c>
      <c r="G186" s="359" t="str">
        <f t="shared" si="20"/>
        <v/>
      </c>
      <c r="H186" s="359" t="str">
        <f t="shared" si="21"/>
        <v>x</v>
      </c>
      <c r="I186" s="352" t="str">
        <f t="shared" si="22"/>
        <v>V</v>
      </c>
    </row>
    <row r="187" spans="1:9" x14ac:dyDescent="0.25">
      <c r="A187" s="359">
        <f t="shared" si="17"/>
        <v>1</v>
      </c>
      <c r="B187" s="359" t="str">
        <f t="shared" si="18"/>
        <v>I</v>
      </c>
      <c r="C187" s="359">
        <f t="shared" si="16"/>
        <v>5</v>
      </c>
      <c r="D187" s="360"/>
      <c r="E187" s="359">
        <f t="shared" si="19"/>
        <v>0</v>
      </c>
      <c r="F187" s="359" t="str">
        <f t="shared" si="23"/>
        <v/>
      </c>
      <c r="G187" s="359" t="str">
        <f t="shared" si="20"/>
        <v/>
      </c>
      <c r="H187" s="359" t="str">
        <f t="shared" si="21"/>
        <v>x</v>
      </c>
      <c r="I187" s="352" t="str">
        <f t="shared" si="22"/>
        <v>I</v>
      </c>
    </row>
    <row r="188" spans="1:9" x14ac:dyDescent="0.25">
      <c r="A188" s="359">
        <f t="shared" si="17"/>
        <v>2</v>
      </c>
      <c r="B188" s="359" t="str">
        <f t="shared" si="18"/>
        <v>I</v>
      </c>
      <c r="C188" s="359">
        <f t="shared" si="16"/>
        <v>1</v>
      </c>
      <c r="D188" s="360"/>
      <c r="E188" s="359">
        <f t="shared" si="19"/>
        <v>0</v>
      </c>
      <c r="F188" s="359" t="str">
        <f t="shared" si="23"/>
        <v>O</v>
      </c>
      <c r="G188" s="359" t="str">
        <f t="shared" si="20"/>
        <v>V</v>
      </c>
      <c r="H188" s="359" t="str">
        <f t="shared" si="21"/>
        <v>x</v>
      </c>
      <c r="I188" s="352" t="str">
        <f t="shared" si="22"/>
        <v>I</v>
      </c>
    </row>
    <row r="189" spans="1:9" x14ac:dyDescent="0.25">
      <c r="A189" s="359">
        <f t="shared" si="17"/>
        <v>3</v>
      </c>
      <c r="B189" s="359" t="str">
        <f t="shared" si="18"/>
        <v>I</v>
      </c>
      <c r="C189" s="359">
        <f t="shared" si="16"/>
        <v>2</v>
      </c>
      <c r="D189" s="360"/>
      <c r="E189" s="359">
        <f t="shared" si="19"/>
        <v>0</v>
      </c>
      <c r="F189" s="359" t="str">
        <f t="shared" si="23"/>
        <v/>
      </c>
      <c r="G189" s="359" t="str">
        <f t="shared" si="20"/>
        <v/>
      </c>
      <c r="H189" s="359" t="str">
        <f t="shared" si="21"/>
        <v>x</v>
      </c>
      <c r="I189" s="352" t="str">
        <f t="shared" si="22"/>
        <v>I</v>
      </c>
    </row>
    <row r="190" spans="1:9" x14ac:dyDescent="0.25">
      <c r="A190" s="359">
        <f t="shared" si="17"/>
        <v>4</v>
      </c>
      <c r="B190" s="359" t="str">
        <f t="shared" si="18"/>
        <v>U</v>
      </c>
      <c r="C190" s="359">
        <f t="shared" si="16"/>
        <v>3</v>
      </c>
      <c r="D190" s="360"/>
      <c r="E190" s="359">
        <f t="shared" si="19"/>
        <v>0</v>
      </c>
      <c r="F190" s="359" t="str">
        <f t="shared" si="23"/>
        <v/>
      </c>
      <c r="G190" s="359" t="str">
        <f t="shared" si="20"/>
        <v/>
      </c>
      <c r="H190" s="359" t="str">
        <f t="shared" si="21"/>
        <v>x</v>
      </c>
      <c r="I190" s="352" t="str">
        <f t="shared" si="22"/>
        <v>I</v>
      </c>
    </row>
    <row r="191" spans="1:9" x14ac:dyDescent="0.25">
      <c r="A191" s="359">
        <f t="shared" si="17"/>
        <v>5</v>
      </c>
      <c r="B191" s="359" t="str">
        <f t="shared" si="18"/>
        <v>U</v>
      </c>
      <c r="C191" s="359">
        <f t="shared" si="16"/>
        <v>4</v>
      </c>
      <c r="D191" s="360"/>
      <c r="E191" s="359">
        <f t="shared" si="19"/>
        <v>0</v>
      </c>
      <c r="F191" s="359" t="str">
        <f t="shared" si="23"/>
        <v/>
      </c>
      <c r="G191" s="359" t="str">
        <f t="shared" si="20"/>
        <v/>
      </c>
      <c r="H191" s="359" t="str">
        <f t="shared" si="21"/>
        <v>x</v>
      </c>
      <c r="I191" s="352" t="str">
        <f t="shared" si="22"/>
        <v>I</v>
      </c>
    </row>
    <row r="192" spans="1:9" x14ac:dyDescent="0.25">
      <c r="A192" s="359">
        <f t="shared" si="17"/>
        <v>6</v>
      </c>
      <c r="B192" s="359" t="str">
        <f t="shared" si="18"/>
        <v>V</v>
      </c>
      <c r="C192" s="359">
        <f t="shared" si="16"/>
        <v>5</v>
      </c>
      <c r="D192" s="360"/>
      <c r="E192" s="359">
        <f t="shared" si="19"/>
        <v>0</v>
      </c>
      <c r="F192" s="359" t="str">
        <f t="shared" si="23"/>
        <v/>
      </c>
      <c r="G192" s="359" t="str">
        <f t="shared" si="20"/>
        <v/>
      </c>
      <c r="H192" s="359" t="str">
        <f t="shared" si="21"/>
        <v>x</v>
      </c>
      <c r="I192" s="352" t="str">
        <f t="shared" si="22"/>
        <v>V</v>
      </c>
    </row>
    <row r="193" spans="1:9" x14ac:dyDescent="0.25">
      <c r="A193" s="359">
        <f t="shared" si="17"/>
        <v>1</v>
      </c>
      <c r="B193" s="359" t="str">
        <f t="shared" si="18"/>
        <v>I</v>
      </c>
      <c r="C193" s="359">
        <f t="shared" si="16"/>
        <v>1</v>
      </c>
      <c r="D193" s="360"/>
      <c r="E193" s="359">
        <f t="shared" si="19"/>
        <v>0</v>
      </c>
      <c r="F193" s="359" t="str">
        <f t="shared" si="23"/>
        <v>O</v>
      </c>
      <c r="G193" s="359" t="str">
        <f t="shared" si="20"/>
        <v>V</v>
      </c>
      <c r="H193" s="359" t="str">
        <f t="shared" si="21"/>
        <v>x</v>
      </c>
      <c r="I193" s="352" t="str">
        <f t="shared" si="22"/>
        <v>I</v>
      </c>
    </row>
    <row r="194" spans="1:9" x14ac:dyDescent="0.25">
      <c r="A194" s="359">
        <f t="shared" si="17"/>
        <v>2</v>
      </c>
      <c r="B194" s="359" t="str">
        <f t="shared" si="18"/>
        <v>I</v>
      </c>
      <c r="C194" s="359">
        <f t="shared" si="16"/>
        <v>2</v>
      </c>
      <c r="D194" s="360"/>
      <c r="E194" s="359">
        <f t="shared" si="19"/>
        <v>0</v>
      </c>
      <c r="F194" s="359" t="str">
        <f t="shared" si="23"/>
        <v/>
      </c>
      <c r="G194" s="359" t="str">
        <f t="shared" si="20"/>
        <v/>
      </c>
      <c r="H194" s="359" t="str">
        <f t="shared" si="21"/>
        <v>x</v>
      </c>
      <c r="I194" s="352" t="str">
        <f t="shared" si="22"/>
        <v>I</v>
      </c>
    </row>
    <row r="195" spans="1:9" x14ac:dyDescent="0.25">
      <c r="A195" s="359">
        <f t="shared" si="17"/>
        <v>3</v>
      </c>
      <c r="B195" s="359" t="str">
        <f t="shared" si="18"/>
        <v>I</v>
      </c>
      <c r="C195" s="359">
        <f t="shared" si="16"/>
        <v>3</v>
      </c>
      <c r="D195" s="360"/>
      <c r="E195" s="359">
        <f t="shared" si="19"/>
        <v>0</v>
      </c>
      <c r="F195" s="359" t="str">
        <f t="shared" si="23"/>
        <v/>
      </c>
      <c r="G195" s="359" t="str">
        <f t="shared" si="20"/>
        <v/>
      </c>
      <c r="H195" s="359" t="str">
        <f t="shared" si="21"/>
        <v>x</v>
      </c>
      <c r="I195" s="352" t="str">
        <f t="shared" si="22"/>
        <v>I</v>
      </c>
    </row>
    <row r="196" spans="1:9" x14ac:dyDescent="0.25">
      <c r="A196" s="359">
        <f t="shared" si="17"/>
        <v>4</v>
      </c>
      <c r="B196" s="359" t="str">
        <f t="shared" si="18"/>
        <v>U</v>
      </c>
      <c r="C196" s="359">
        <f t="shared" si="16"/>
        <v>4</v>
      </c>
      <c r="D196" s="360"/>
      <c r="E196" s="359">
        <f t="shared" si="19"/>
        <v>0</v>
      </c>
      <c r="F196" s="359" t="str">
        <f t="shared" si="23"/>
        <v/>
      </c>
      <c r="G196" s="359" t="str">
        <f t="shared" si="20"/>
        <v/>
      </c>
      <c r="H196" s="359" t="str">
        <f t="shared" si="21"/>
        <v>x</v>
      </c>
      <c r="I196" s="352" t="str">
        <f t="shared" si="22"/>
        <v>I</v>
      </c>
    </row>
    <row r="197" spans="1:9" x14ac:dyDescent="0.25">
      <c r="A197" s="359">
        <f t="shared" si="17"/>
        <v>5</v>
      </c>
      <c r="B197" s="359" t="str">
        <f t="shared" si="18"/>
        <v>U</v>
      </c>
      <c r="C197" s="359">
        <f t="shared" si="16"/>
        <v>5</v>
      </c>
      <c r="D197" s="360"/>
      <c r="E197" s="359">
        <f t="shared" si="19"/>
        <v>0</v>
      </c>
      <c r="F197" s="359" t="str">
        <f t="shared" si="23"/>
        <v/>
      </c>
      <c r="G197" s="359" t="str">
        <f t="shared" si="20"/>
        <v/>
      </c>
      <c r="H197" s="359" t="str">
        <f t="shared" si="21"/>
        <v>x</v>
      </c>
      <c r="I197" s="352" t="str">
        <f t="shared" si="22"/>
        <v>I</v>
      </c>
    </row>
    <row r="198" spans="1:9" x14ac:dyDescent="0.25">
      <c r="A198" s="359">
        <f t="shared" si="17"/>
        <v>6</v>
      </c>
      <c r="B198" s="359" t="str">
        <f t="shared" si="18"/>
        <v>V</v>
      </c>
      <c r="C198" s="359">
        <f t="shared" si="16"/>
        <v>1</v>
      </c>
      <c r="D198" s="360"/>
      <c r="E198" s="359">
        <f t="shared" si="19"/>
        <v>0</v>
      </c>
      <c r="F198" s="359" t="str">
        <f t="shared" si="23"/>
        <v>O</v>
      </c>
      <c r="G198" s="359" t="str">
        <f t="shared" si="20"/>
        <v>V</v>
      </c>
      <c r="H198" s="359" t="str">
        <f t="shared" si="21"/>
        <v>x</v>
      </c>
      <c r="I198" s="352" t="str">
        <f t="shared" si="22"/>
        <v>V</v>
      </c>
    </row>
    <row r="199" spans="1:9" x14ac:dyDescent="0.25">
      <c r="A199" s="359">
        <f t="shared" si="17"/>
        <v>1</v>
      </c>
      <c r="B199" s="359" t="str">
        <f t="shared" si="18"/>
        <v>I</v>
      </c>
      <c r="C199" s="359">
        <f t="shared" si="16"/>
        <v>2</v>
      </c>
      <c r="D199" s="360"/>
      <c r="E199" s="359">
        <f t="shared" si="19"/>
        <v>0</v>
      </c>
      <c r="F199" s="359" t="str">
        <f t="shared" si="23"/>
        <v/>
      </c>
      <c r="G199" s="359" t="str">
        <f t="shared" si="20"/>
        <v/>
      </c>
      <c r="H199" s="359" t="str">
        <f t="shared" si="21"/>
        <v>x</v>
      </c>
      <c r="I199" s="352" t="str">
        <f t="shared" si="22"/>
        <v>I</v>
      </c>
    </row>
    <row r="200" spans="1:9" x14ac:dyDescent="0.25">
      <c r="A200" s="359">
        <f t="shared" si="17"/>
        <v>2</v>
      </c>
      <c r="B200" s="359" t="str">
        <f t="shared" si="18"/>
        <v>I</v>
      </c>
      <c r="C200" s="359">
        <f t="shared" si="16"/>
        <v>3</v>
      </c>
      <c r="D200" s="360"/>
      <c r="E200" s="359">
        <f t="shared" si="19"/>
        <v>0</v>
      </c>
      <c r="F200" s="359" t="str">
        <f t="shared" si="23"/>
        <v/>
      </c>
      <c r="G200" s="359" t="str">
        <f t="shared" si="20"/>
        <v/>
      </c>
      <c r="H200" s="359" t="str">
        <f t="shared" si="21"/>
        <v>x</v>
      </c>
      <c r="I200" s="352" t="str">
        <f t="shared" si="22"/>
        <v>I</v>
      </c>
    </row>
    <row r="201" spans="1:9" x14ac:dyDescent="0.25">
      <c r="A201" s="359">
        <f t="shared" si="17"/>
        <v>3</v>
      </c>
      <c r="B201" s="359" t="str">
        <f t="shared" si="18"/>
        <v>I</v>
      </c>
      <c r="C201" s="359">
        <f t="shared" si="16"/>
        <v>4</v>
      </c>
      <c r="D201" s="360"/>
      <c r="E201" s="359">
        <f t="shared" si="19"/>
        <v>0</v>
      </c>
      <c r="F201" s="359" t="str">
        <f t="shared" si="23"/>
        <v/>
      </c>
      <c r="G201" s="359" t="str">
        <f t="shared" si="20"/>
        <v/>
      </c>
      <c r="H201" s="359" t="str">
        <f t="shared" si="21"/>
        <v>x</v>
      </c>
      <c r="I201" s="352" t="str">
        <f t="shared" si="22"/>
        <v>I</v>
      </c>
    </row>
    <row r="202" spans="1:9" x14ac:dyDescent="0.25">
      <c r="A202" s="359">
        <f t="shared" si="17"/>
        <v>4</v>
      </c>
      <c r="B202" s="359" t="str">
        <f t="shared" si="18"/>
        <v>U</v>
      </c>
      <c r="C202" s="359">
        <f t="shared" si="16"/>
        <v>5</v>
      </c>
      <c r="D202" s="360"/>
      <c r="E202" s="359">
        <f t="shared" si="19"/>
        <v>0</v>
      </c>
      <c r="F202" s="359" t="str">
        <f t="shared" si="23"/>
        <v/>
      </c>
      <c r="G202" s="359" t="str">
        <f t="shared" si="20"/>
        <v/>
      </c>
      <c r="H202" s="359" t="str">
        <f t="shared" si="21"/>
        <v>x</v>
      </c>
      <c r="I202" s="352" t="str">
        <f t="shared" si="22"/>
        <v>I</v>
      </c>
    </row>
    <row r="203" spans="1:9" x14ac:dyDescent="0.25">
      <c r="A203" s="359">
        <f t="shared" si="17"/>
        <v>5</v>
      </c>
      <c r="B203" s="359" t="str">
        <f t="shared" si="18"/>
        <v>U</v>
      </c>
      <c r="C203" s="359">
        <f t="shared" si="16"/>
        <v>1</v>
      </c>
      <c r="D203" s="360"/>
      <c r="E203" s="359">
        <f t="shared" si="19"/>
        <v>0</v>
      </c>
      <c r="F203" s="359" t="str">
        <f t="shared" si="23"/>
        <v>O</v>
      </c>
      <c r="G203" s="359" t="str">
        <f t="shared" si="20"/>
        <v>U</v>
      </c>
      <c r="H203" s="359" t="str">
        <f t="shared" si="21"/>
        <v>x</v>
      </c>
      <c r="I203" s="352" t="str">
        <f t="shared" si="22"/>
        <v>I</v>
      </c>
    </row>
    <row r="204" spans="1:9" x14ac:dyDescent="0.25">
      <c r="A204" s="359">
        <f t="shared" si="17"/>
        <v>6</v>
      </c>
      <c r="B204" s="359" t="str">
        <f t="shared" si="18"/>
        <v>V</v>
      </c>
      <c r="C204" s="359">
        <f t="shared" si="16"/>
        <v>2</v>
      </c>
      <c r="D204" s="360"/>
      <c r="E204" s="359">
        <f t="shared" si="19"/>
        <v>0</v>
      </c>
      <c r="F204" s="359" t="str">
        <f t="shared" si="23"/>
        <v/>
      </c>
      <c r="G204" s="359" t="str">
        <f t="shared" si="20"/>
        <v/>
      </c>
      <c r="H204" s="359" t="str">
        <f t="shared" si="21"/>
        <v>x</v>
      </c>
      <c r="I204" s="352" t="str">
        <f t="shared" si="22"/>
        <v>V</v>
      </c>
    </row>
    <row r="205" spans="1:9" x14ac:dyDescent="0.25">
      <c r="A205" s="359">
        <f t="shared" si="17"/>
        <v>1</v>
      </c>
      <c r="B205" s="359" t="str">
        <f t="shared" si="18"/>
        <v>I</v>
      </c>
      <c r="C205" s="359">
        <f t="shared" ref="C205:C268" si="24">IF(D205="o",1,IF(C204&lt;($G$1/$G$2),C204+1,1))</f>
        <v>3</v>
      </c>
      <c r="D205" s="360"/>
      <c r="E205" s="359">
        <f t="shared" si="19"/>
        <v>0</v>
      </c>
      <c r="F205" s="359" t="str">
        <f t="shared" si="23"/>
        <v/>
      </c>
      <c r="G205" s="359" t="str">
        <f t="shared" si="20"/>
        <v/>
      </c>
      <c r="H205" s="359" t="str">
        <f t="shared" si="21"/>
        <v>x</v>
      </c>
      <c r="I205" s="352" t="str">
        <f t="shared" si="22"/>
        <v>I</v>
      </c>
    </row>
    <row r="206" spans="1:9" x14ac:dyDescent="0.25">
      <c r="A206" s="359">
        <f t="shared" ref="A206:A269" si="25">IF(A205=0,1,IF(A205&lt;($C$2+$C$1+$C$3),A205+1,1))</f>
        <v>2</v>
      </c>
      <c r="B206" s="359" t="str">
        <f t="shared" ref="B206:B269" si="26">IF(A206&lt;=$C$1,$B$1,IF(AND(A206&lt;=($C$1+$C$2),A206&gt;$C$1),$B$2,$B$3))</f>
        <v>I</v>
      </c>
      <c r="C206" s="359">
        <f t="shared" si="24"/>
        <v>4</v>
      </c>
      <c r="D206" s="360"/>
      <c r="E206" s="359">
        <f t="shared" ref="E206:E269" si="27">IF(D206="o","o",E205)</f>
        <v>0</v>
      </c>
      <c r="F206" s="359" t="str">
        <f t="shared" si="23"/>
        <v/>
      </c>
      <c r="G206" s="359" t="str">
        <f t="shared" ref="G206:G269" si="28">IF(F206="O",IF(AND(I204="I",I205="I",I206="I"),B206,"V"),"")</f>
        <v/>
      </c>
      <c r="H206" s="359" t="str">
        <f t="shared" ref="H206:H269" si="29">IF(H205=$B$8,"x",IF(D206="o",1,IF(G206="",H205,IF(H205="x","x",H205+1))))</f>
        <v>x</v>
      </c>
      <c r="I206" s="352" t="str">
        <f t="shared" ref="I206:I269" si="30">IF(B206="U","I",B206)</f>
        <v>I</v>
      </c>
    </row>
    <row r="207" spans="1:9" x14ac:dyDescent="0.25">
      <c r="A207" s="359">
        <f t="shared" si="25"/>
        <v>3</v>
      </c>
      <c r="B207" s="359" t="str">
        <f t="shared" si="26"/>
        <v>I</v>
      </c>
      <c r="C207" s="359">
        <f t="shared" si="24"/>
        <v>5</v>
      </c>
      <c r="D207" s="360"/>
      <c r="E207" s="359">
        <f t="shared" si="27"/>
        <v>0</v>
      </c>
      <c r="F207" s="359" t="str">
        <f t="shared" ref="F207:F270" si="31">IF(C207=1,"O","")</f>
        <v/>
      </c>
      <c r="G207" s="359" t="str">
        <f t="shared" si="28"/>
        <v/>
      </c>
      <c r="H207" s="359" t="str">
        <f t="shared" si="29"/>
        <v>x</v>
      </c>
      <c r="I207" s="352" t="str">
        <f t="shared" si="30"/>
        <v>I</v>
      </c>
    </row>
    <row r="208" spans="1:9" x14ac:dyDescent="0.25">
      <c r="A208" s="359">
        <f t="shared" si="25"/>
        <v>4</v>
      </c>
      <c r="B208" s="359" t="str">
        <f t="shared" si="26"/>
        <v>U</v>
      </c>
      <c r="C208" s="359">
        <f t="shared" si="24"/>
        <v>1</v>
      </c>
      <c r="D208" s="360"/>
      <c r="E208" s="359">
        <f t="shared" si="27"/>
        <v>0</v>
      </c>
      <c r="F208" s="359" t="str">
        <f t="shared" si="31"/>
        <v>O</v>
      </c>
      <c r="G208" s="359" t="str">
        <f t="shared" si="28"/>
        <v>U</v>
      </c>
      <c r="H208" s="359" t="str">
        <f t="shared" si="29"/>
        <v>x</v>
      </c>
      <c r="I208" s="352" t="str">
        <f t="shared" si="30"/>
        <v>I</v>
      </c>
    </row>
    <row r="209" spans="1:9" x14ac:dyDescent="0.25">
      <c r="A209" s="359">
        <f t="shared" si="25"/>
        <v>5</v>
      </c>
      <c r="B209" s="359" t="str">
        <f t="shared" si="26"/>
        <v>U</v>
      </c>
      <c r="C209" s="359">
        <f t="shared" si="24"/>
        <v>2</v>
      </c>
      <c r="D209" s="360"/>
      <c r="E209" s="359">
        <f t="shared" si="27"/>
        <v>0</v>
      </c>
      <c r="F209" s="359" t="str">
        <f t="shared" si="31"/>
        <v/>
      </c>
      <c r="G209" s="359" t="str">
        <f t="shared" si="28"/>
        <v/>
      </c>
      <c r="H209" s="359" t="str">
        <f t="shared" si="29"/>
        <v>x</v>
      </c>
      <c r="I209" s="352" t="str">
        <f t="shared" si="30"/>
        <v>I</v>
      </c>
    </row>
    <row r="210" spans="1:9" x14ac:dyDescent="0.25">
      <c r="A210" s="359">
        <f t="shared" si="25"/>
        <v>6</v>
      </c>
      <c r="B210" s="359" t="str">
        <f t="shared" si="26"/>
        <v>V</v>
      </c>
      <c r="C210" s="359">
        <f t="shared" si="24"/>
        <v>3</v>
      </c>
      <c r="D210" s="360"/>
      <c r="E210" s="359">
        <f t="shared" si="27"/>
        <v>0</v>
      </c>
      <c r="F210" s="359" t="str">
        <f t="shared" si="31"/>
        <v/>
      </c>
      <c r="G210" s="359" t="str">
        <f t="shared" si="28"/>
        <v/>
      </c>
      <c r="H210" s="359" t="str">
        <f t="shared" si="29"/>
        <v>x</v>
      </c>
      <c r="I210" s="352" t="str">
        <f t="shared" si="30"/>
        <v>V</v>
      </c>
    </row>
    <row r="211" spans="1:9" x14ac:dyDescent="0.25">
      <c r="A211" s="359">
        <f t="shared" si="25"/>
        <v>1</v>
      </c>
      <c r="B211" s="359" t="str">
        <f t="shared" si="26"/>
        <v>I</v>
      </c>
      <c r="C211" s="359">
        <f t="shared" si="24"/>
        <v>4</v>
      </c>
      <c r="D211" s="360"/>
      <c r="E211" s="359">
        <f t="shared" si="27"/>
        <v>0</v>
      </c>
      <c r="F211" s="359" t="str">
        <f t="shared" si="31"/>
        <v/>
      </c>
      <c r="G211" s="359" t="str">
        <f t="shared" si="28"/>
        <v/>
      </c>
      <c r="H211" s="359" t="str">
        <f t="shared" si="29"/>
        <v>x</v>
      </c>
      <c r="I211" s="352" t="str">
        <f t="shared" si="30"/>
        <v>I</v>
      </c>
    </row>
    <row r="212" spans="1:9" x14ac:dyDescent="0.25">
      <c r="A212" s="359">
        <f t="shared" si="25"/>
        <v>2</v>
      </c>
      <c r="B212" s="359" t="str">
        <f t="shared" si="26"/>
        <v>I</v>
      </c>
      <c r="C212" s="359">
        <f t="shared" si="24"/>
        <v>5</v>
      </c>
      <c r="D212" s="360"/>
      <c r="E212" s="359">
        <f t="shared" si="27"/>
        <v>0</v>
      </c>
      <c r="F212" s="359" t="str">
        <f t="shared" si="31"/>
        <v/>
      </c>
      <c r="G212" s="359" t="str">
        <f t="shared" si="28"/>
        <v/>
      </c>
      <c r="H212" s="359" t="str">
        <f t="shared" si="29"/>
        <v>x</v>
      </c>
      <c r="I212" s="352" t="str">
        <f t="shared" si="30"/>
        <v>I</v>
      </c>
    </row>
    <row r="213" spans="1:9" x14ac:dyDescent="0.25">
      <c r="A213" s="359">
        <f t="shared" si="25"/>
        <v>3</v>
      </c>
      <c r="B213" s="359" t="str">
        <f t="shared" si="26"/>
        <v>I</v>
      </c>
      <c r="C213" s="359">
        <f t="shared" si="24"/>
        <v>1</v>
      </c>
      <c r="D213" s="360"/>
      <c r="E213" s="359">
        <f t="shared" si="27"/>
        <v>0</v>
      </c>
      <c r="F213" s="359" t="str">
        <f t="shared" si="31"/>
        <v>O</v>
      </c>
      <c r="G213" s="359" t="str">
        <f t="shared" si="28"/>
        <v>I</v>
      </c>
      <c r="H213" s="359" t="str">
        <f t="shared" si="29"/>
        <v>x</v>
      </c>
      <c r="I213" s="352" t="str">
        <f t="shared" si="30"/>
        <v>I</v>
      </c>
    </row>
    <row r="214" spans="1:9" x14ac:dyDescent="0.25">
      <c r="A214" s="359">
        <f t="shared" si="25"/>
        <v>4</v>
      </c>
      <c r="B214" s="359" t="str">
        <f t="shared" si="26"/>
        <v>U</v>
      </c>
      <c r="C214" s="359">
        <f t="shared" si="24"/>
        <v>2</v>
      </c>
      <c r="D214" s="360"/>
      <c r="E214" s="359">
        <f t="shared" si="27"/>
        <v>0</v>
      </c>
      <c r="F214" s="359" t="str">
        <f t="shared" si="31"/>
        <v/>
      </c>
      <c r="G214" s="359" t="str">
        <f t="shared" si="28"/>
        <v/>
      </c>
      <c r="H214" s="359" t="str">
        <f t="shared" si="29"/>
        <v>x</v>
      </c>
      <c r="I214" s="352" t="str">
        <f t="shared" si="30"/>
        <v>I</v>
      </c>
    </row>
    <row r="215" spans="1:9" x14ac:dyDescent="0.25">
      <c r="A215" s="359">
        <f t="shared" si="25"/>
        <v>5</v>
      </c>
      <c r="B215" s="359" t="str">
        <f t="shared" si="26"/>
        <v>U</v>
      </c>
      <c r="C215" s="359">
        <f t="shared" si="24"/>
        <v>3</v>
      </c>
      <c r="D215" s="360"/>
      <c r="E215" s="359">
        <f t="shared" si="27"/>
        <v>0</v>
      </c>
      <c r="F215" s="359" t="str">
        <f t="shared" si="31"/>
        <v/>
      </c>
      <c r="G215" s="359" t="str">
        <f t="shared" si="28"/>
        <v/>
      </c>
      <c r="H215" s="359" t="str">
        <f t="shared" si="29"/>
        <v>x</v>
      </c>
      <c r="I215" s="352" t="str">
        <f t="shared" si="30"/>
        <v>I</v>
      </c>
    </row>
    <row r="216" spans="1:9" x14ac:dyDescent="0.25">
      <c r="A216" s="359">
        <f t="shared" si="25"/>
        <v>6</v>
      </c>
      <c r="B216" s="359" t="str">
        <f t="shared" si="26"/>
        <v>V</v>
      </c>
      <c r="C216" s="359">
        <f t="shared" si="24"/>
        <v>4</v>
      </c>
      <c r="D216" s="360"/>
      <c r="E216" s="359">
        <f t="shared" si="27"/>
        <v>0</v>
      </c>
      <c r="F216" s="359" t="str">
        <f t="shared" si="31"/>
        <v/>
      </c>
      <c r="G216" s="359" t="str">
        <f t="shared" si="28"/>
        <v/>
      </c>
      <c r="H216" s="359" t="str">
        <f t="shared" si="29"/>
        <v>x</v>
      </c>
      <c r="I216" s="352" t="str">
        <f t="shared" si="30"/>
        <v>V</v>
      </c>
    </row>
    <row r="217" spans="1:9" x14ac:dyDescent="0.25">
      <c r="A217" s="359">
        <f t="shared" si="25"/>
        <v>1</v>
      </c>
      <c r="B217" s="359" t="str">
        <f t="shared" si="26"/>
        <v>I</v>
      </c>
      <c r="C217" s="359">
        <f t="shared" si="24"/>
        <v>5</v>
      </c>
      <c r="D217" s="360"/>
      <c r="E217" s="359">
        <f t="shared" si="27"/>
        <v>0</v>
      </c>
      <c r="F217" s="359" t="str">
        <f t="shared" si="31"/>
        <v/>
      </c>
      <c r="G217" s="359" t="str">
        <f t="shared" si="28"/>
        <v/>
      </c>
      <c r="H217" s="359" t="str">
        <f t="shared" si="29"/>
        <v>x</v>
      </c>
      <c r="I217" s="352" t="str">
        <f t="shared" si="30"/>
        <v>I</v>
      </c>
    </row>
    <row r="218" spans="1:9" x14ac:dyDescent="0.25">
      <c r="A218" s="359">
        <f t="shared" si="25"/>
        <v>2</v>
      </c>
      <c r="B218" s="359" t="str">
        <f t="shared" si="26"/>
        <v>I</v>
      </c>
      <c r="C218" s="359">
        <f t="shared" si="24"/>
        <v>1</v>
      </c>
      <c r="D218" s="360"/>
      <c r="E218" s="359">
        <f t="shared" si="27"/>
        <v>0</v>
      </c>
      <c r="F218" s="359" t="str">
        <f t="shared" si="31"/>
        <v>O</v>
      </c>
      <c r="G218" s="359" t="str">
        <f t="shared" si="28"/>
        <v>V</v>
      </c>
      <c r="H218" s="359" t="str">
        <f t="shared" si="29"/>
        <v>x</v>
      </c>
      <c r="I218" s="352" t="str">
        <f t="shared" si="30"/>
        <v>I</v>
      </c>
    </row>
    <row r="219" spans="1:9" x14ac:dyDescent="0.25">
      <c r="A219" s="359">
        <f t="shared" si="25"/>
        <v>3</v>
      </c>
      <c r="B219" s="359" t="str">
        <f t="shared" si="26"/>
        <v>I</v>
      </c>
      <c r="C219" s="359">
        <f t="shared" si="24"/>
        <v>2</v>
      </c>
      <c r="D219" s="360"/>
      <c r="E219" s="359">
        <f t="shared" si="27"/>
        <v>0</v>
      </c>
      <c r="F219" s="359" t="str">
        <f t="shared" si="31"/>
        <v/>
      </c>
      <c r="G219" s="359" t="str">
        <f t="shared" si="28"/>
        <v/>
      </c>
      <c r="H219" s="359" t="str">
        <f t="shared" si="29"/>
        <v>x</v>
      </c>
      <c r="I219" s="352" t="str">
        <f t="shared" si="30"/>
        <v>I</v>
      </c>
    </row>
    <row r="220" spans="1:9" x14ac:dyDescent="0.25">
      <c r="A220" s="359">
        <f t="shared" si="25"/>
        <v>4</v>
      </c>
      <c r="B220" s="359" t="str">
        <f t="shared" si="26"/>
        <v>U</v>
      </c>
      <c r="C220" s="359">
        <f t="shared" si="24"/>
        <v>3</v>
      </c>
      <c r="D220" s="360"/>
      <c r="E220" s="359">
        <f t="shared" si="27"/>
        <v>0</v>
      </c>
      <c r="F220" s="359" t="str">
        <f t="shared" si="31"/>
        <v/>
      </c>
      <c r="G220" s="359" t="str">
        <f t="shared" si="28"/>
        <v/>
      </c>
      <c r="H220" s="359" t="str">
        <f t="shared" si="29"/>
        <v>x</v>
      </c>
      <c r="I220" s="352" t="str">
        <f t="shared" si="30"/>
        <v>I</v>
      </c>
    </row>
    <row r="221" spans="1:9" x14ac:dyDescent="0.25">
      <c r="A221" s="359">
        <f t="shared" si="25"/>
        <v>5</v>
      </c>
      <c r="B221" s="359" t="str">
        <f t="shared" si="26"/>
        <v>U</v>
      </c>
      <c r="C221" s="359">
        <f t="shared" si="24"/>
        <v>4</v>
      </c>
      <c r="D221" s="360"/>
      <c r="E221" s="359">
        <f t="shared" si="27"/>
        <v>0</v>
      </c>
      <c r="F221" s="359" t="str">
        <f t="shared" si="31"/>
        <v/>
      </c>
      <c r="G221" s="359" t="str">
        <f t="shared" si="28"/>
        <v/>
      </c>
      <c r="H221" s="359" t="str">
        <f t="shared" si="29"/>
        <v>x</v>
      </c>
      <c r="I221" s="352" t="str">
        <f t="shared" si="30"/>
        <v>I</v>
      </c>
    </row>
    <row r="222" spans="1:9" x14ac:dyDescent="0.25">
      <c r="A222" s="359">
        <f t="shared" si="25"/>
        <v>6</v>
      </c>
      <c r="B222" s="359" t="str">
        <f t="shared" si="26"/>
        <v>V</v>
      </c>
      <c r="C222" s="359">
        <f t="shared" si="24"/>
        <v>5</v>
      </c>
      <c r="D222" s="360"/>
      <c r="E222" s="359">
        <f t="shared" si="27"/>
        <v>0</v>
      </c>
      <c r="F222" s="359" t="str">
        <f t="shared" si="31"/>
        <v/>
      </c>
      <c r="G222" s="359" t="str">
        <f t="shared" si="28"/>
        <v/>
      </c>
      <c r="H222" s="359" t="str">
        <f t="shared" si="29"/>
        <v>x</v>
      </c>
      <c r="I222" s="352" t="str">
        <f t="shared" si="30"/>
        <v>V</v>
      </c>
    </row>
    <row r="223" spans="1:9" x14ac:dyDescent="0.25">
      <c r="A223" s="359">
        <f t="shared" si="25"/>
        <v>1</v>
      </c>
      <c r="B223" s="359" t="str">
        <f t="shared" si="26"/>
        <v>I</v>
      </c>
      <c r="C223" s="359">
        <f t="shared" si="24"/>
        <v>1</v>
      </c>
      <c r="D223" s="360"/>
      <c r="E223" s="359">
        <f t="shared" si="27"/>
        <v>0</v>
      </c>
      <c r="F223" s="359" t="str">
        <f t="shared" si="31"/>
        <v>O</v>
      </c>
      <c r="G223" s="359" t="str">
        <f t="shared" si="28"/>
        <v>V</v>
      </c>
      <c r="H223" s="359" t="str">
        <f t="shared" si="29"/>
        <v>x</v>
      </c>
      <c r="I223" s="352" t="str">
        <f t="shared" si="30"/>
        <v>I</v>
      </c>
    </row>
    <row r="224" spans="1:9" x14ac:dyDescent="0.25">
      <c r="A224" s="359">
        <f t="shared" si="25"/>
        <v>2</v>
      </c>
      <c r="B224" s="359" t="str">
        <f t="shared" si="26"/>
        <v>I</v>
      </c>
      <c r="C224" s="359">
        <f t="shared" si="24"/>
        <v>2</v>
      </c>
      <c r="D224" s="360"/>
      <c r="E224" s="359">
        <f t="shared" si="27"/>
        <v>0</v>
      </c>
      <c r="F224" s="359" t="str">
        <f t="shared" si="31"/>
        <v/>
      </c>
      <c r="G224" s="359" t="str">
        <f t="shared" si="28"/>
        <v/>
      </c>
      <c r="H224" s="359" t="str">
        <f t="shared" si="29"/>
        <v>x</v>
      </c>
      <c r="I224" s="352" t="str">
        <f t="shared" si="30"/>
        <v>I</v>
      </c>
    </row>
    <row r="225" spans="1:9" x14ac:dyDescent="0.25">
      <c r="A225" s="359">
        <f t="shared" si="25"/>
        <v>3</v>
      </c>
      <c r="B225" s="359" t="str">
        <f t="shared" si="26"/>
        <v>I</v>
      </c>
      <c r="C225" s="359">
        <f t="shared" si="24"/>
        <v>3</v>
      </c>
      <c r="D225" s="360"/>
      <c r="E225" s="359">
        <f t="shared" si="27"/>
        <v>0</v>
      </c>
      <c r="F225" s="359" t="str">
        <f t="shared" si="31"/>
        <v/>
      </c>
      <c r="G225" s="359" t="str">
        <f t="shared" si="28"/>
        <v/>
      </c>
      <c r="H225" s="359" t="str">
        <f t="shared" si="29"/>
        <v>x</v>
      </c>
      <c r="I225" s="352" t="str">
        <f t="shared" si="30"/>
        <v>I</v>
      </c>
    </row>
    <row r="226" spans="1:9" x14ac:dyDescent="0.25">
      <c r="A226" s="359">
        <f t="shared" si="25"/>
        <v>4</v>
      </c>
      <c r="B226" s="359" t="str">
        <f t="shared" si="26"/>
        <v>U</v>
      </c>
      <c r="C226" s="359">
        <f t="shared" si="24"/>
        <v>4</v>
      </c>
      <c r="D226" s="360"/>
      <c r="E226" s="359">
        <f t="shared" si="27"/>
        <v>0</v>
      </c>
      <c r="F226" s="359" t="str">
        <f t="shared" si="31"/>
        <v/>
      </c>
      <c r="G226" s="359" t="str">
        <f t="shared" si="28"/>
        <v/>
      </c>
      <c r="H226" s="359" t="str">
        <f t="shared" si="29"/>
        <v>x</v>
      </c>
      <c r="I226" s="352" t="str">
        <f t="shared" si="30"/>
        <v>I</v>
      </c>
    </row>
    <row r="227" spans="1:9" x14ac:dyDescent="0.25">
      <c r="A227" s="359">
        <f t="shared" si="25"/>
        <v>5</v>
      </c>
      <c r="B227" s="359" t="str">
        <f t="shared" si="26"/>
        <v>U</v>
      </c>
      <c r="C227" s="359">
        <f t="shared" si="24"/>
        <v>5</v>
      </c>
      <c r="D227" s="360"/>
      <c r="E227" s="359">
        <f t="shared" si="27"/>
        <v>0</v>
      </c>
      <c r="F227" s="359" t="str">
        <f t="shared" si="31"/>
        <v/>
      </c>
      <c r="G227" s="359" t="str">
        <f t="shared" si="28"/>
        <v/>
      </c>
      <c r="H227" s="359" t="str">
        <f t="shared" si="29"/>
        <v>x</v>
      </c>
      <c r="I227" s="352" t="str">
        <f t="shared" si="30"/>
        <v>I</v>
      </c>
    </row>
    <row r="228" spans="1:9" x14ac:dyDescent="0.25">
      <c r="A228" s="359">
        <f t="shared" si="25"/>
        <v>6</v>
      </c>
      <c r="B228" s="359" t="str">
        <f t="shared" si="26"/>
        <v>V</v>
      </c>
      <c r="C228" s="359">
        <f t="shared" si="24"/>
        <v>1</v>
      </c>
      <c r="D228" s="360"/>
      <c r="E228" s="359">
        <f t="shared" si="27"/>
        <v>0</v>
      </c>
      <c r="F228" s="359" t="str">
        <f t="shared" si="31"/>
        <v>O</v>
      </c>
      <c r="G228" s="359" t="str">
        <f t="shared" si="28"/>
        <v>V</v>
      </c>
      <c r="H228" s="359" t="str">
        <f t="shared" si="29"/>
        <v>x</v>
      </c>
      <c r="I228" s="352" t="str">
        <f t="shared" si="30"/>
        <v>V</v>
      </c>
    </row>
    <row r="229" spans="1:9" x14ac:dyDescent="0.25">
      <c r="A229" s="359">
        <f t="shared" si="25"/>
        <v>1</v>
      </c>
      <c r="B229" s="359" t="str">
        <f t="shared" si="26"/>
        <v>I</v>
      </c>
      <c r="C229" s="359">
        <f t="shared" si="24"/>
        <v>2</v>
      </c>
      <c r="D229" s="360"/>
      <c r="E229" s="359">
        <f t="shared" si="27"/>
        <v>0</v>
      </c>
      <c r="F229" s="359" t="str">
        <f t="shared" si="31"/>
        <v/>
      </c>
      <c r="G229" s="359" t="str">
        <f t="shared" si="28"/>
        <v/>
      </c>
      <c r="H229" s="359" t="str">
        <f t="shared" si="29"/>
        <v>x</v>
      </c>
      <c r="I229" s="352" t="str">
        <f t="shared" si="30"/>
        <v>I</v>
      </c>
    </row>
    <row r="230" spans="1:9" x14ac:dyDescent="0.25">
      <c r="A230" s="359">
        <f t="shared" si="25"/>
        <v>2</v>
      </c>
      <c r="B230" s="359" t="str">
        <f t="shared" si="26"/>
        <v>I</v>
      </c>
      <c r="C230" s="359">
        <f t="shared" si="24"/>
        <v>3</v>
      </c>
      <c r="D230" s="360"/>
      <c r="E230" s="359">
        <f t="shared" si="27"/>
        <v>0</v>
      </c>
      <c r="F230" s="359" t="str">
        <f t="shared" si="31"/>
        <v/>
      </c>
      <c r="G230" s="359" t="str">
        <f t="shared" si="28"/>
        <v/>
      </c>
      <c r="H230" s="359" t="str">
        <f t="shared" si="29"/>
        <v>x</v>
      </c>
      <c r="I230" s="352" t="str">
        <f t="shared" si="30"/>
        <v>I</v>
      </c>
    </row>
    <row r="231" spans="1:9" x14ac:dyDescent="0.25">
      <c r="A231" s="359">
        <f t="shared" si="25"/>
        <v>3</v>
      </c>
      <c r="B231" s="359" t="str">
        <f t="shared" si="26"/>
        <v>I</v>
      </c>
      <c r="C231" s="359">
        <f t="shared" si="24"/>
        <v>4</v>
      </c>
      <c r="D231" s="360"/>
      <c r="E231" s="359">
        <f t="shared" si="27"/>
        <v>0</v>
      </c>
      <c r="F231" s="359" t="str">
        <f t="shared" si="31"/>
        <v/>
      </c>
      <c r="G231" s="359" t="str">
        <f t="shared" si="28"/>
        <v/>
      </c>
      <c r="H231" s="359" t="str">
        <f t="shared" si="29"/>
        <v>x</v>
      </c>
      <c r="I231" s="352" t="str">
        <f t="shared" si="30"/>
        <v>I</v>
      </c>
    </row>
    <row r="232" spans="1:9" x14ac:dyDescent="0.25">
      <c r="A232" s="359">
        <f t="shared" si="25"/>
        <v>4</v>
      </c>
      <c r="B232" s="359" t="str">
        <f t="shared" si="26"/>
        <v>U</v>
      </c>
      <c r="C232" s="359">
        <f t="shared" si="24"/>
        <v>5</v>
      </c>
      <c r="D232" s="360"/>
      <c r="E232" s="359">
        <f t="shared" si="27"/>
        <v>0</v>
      </c>
      <c r="F232" s="359" t="str">
        <f t="shared" si="31"/>
        <v/>
      </c>
      <c r="G232" s="359" t="str">
        <f t="shared" si="28"/>
        <v/>
      </c>
      <c r="H232" s="359" t="str">
        <f t="shared" si="29"/>
        <v>x</v>
      </c>
      <c r="I232" s="352" t="str">
        <f t="shared" si="30"/>
        <v>I</v>
      </c>
    </row>
    <row r="233" spans="1:9" x14ac:dyDescent="0.25">
      <c r="A233" s="359">
        <f t="shared" si="25"/>
        <v>5</v>
      </c>
      <c r="B233" s="359" t="str">
        <f t="shared" si="26"/>
        <v>U</v>
      </c>
      <c r="C233" s="359">
        <f t="shared" si="24"/>
        <v>1</v>
      </c>
      <c r="D233" s="360"/>
      <c r="E233" s="359">
        <f t="shared" si="27"/>
        <v>0</v>
      </c>
      <c r="F233" s="359" t="str">
        <f t="shared" si="31"/>
        <v>O</v>
      </c>
      <c r="G233" s="359" t="str">
        <f t="shared" si="28"/>
        <v>U</v>
      </c>
      <c r="H233" s="359" t="str">
        <f t="shared" si="29"/>
        <v>x</v>
      </c>
      <c r="I233" s="352" t="str">
        <f t="shared" si="30"/>
        <v>I</v>
      </c>
    </row>
    <row r="234" spans="1:9" x14ac:dyDescent="0.25">
      <c r="A234" s="359">
        <f t="shared" si="25"/>
        <v>6</v>
      </c>
      <c r="B234" s="359" t="str">
        <f t="shared" si="26"/>
        <v>V</v>
      </c>
      <c r="C234" s="359">
        <f t="shared" si="24"/>
        <v>2</v>
      </c>
      <c r="D234" s="360"/>
      <c r="E234" s="359">
        <f t="shared" si="27"/>
        <v>0</v>
      </c>
      <c r="F234" s="359" t="str">
        <f t="shared" si="31"/>
        <v/>
      </c>
      <c r="G234" s="359" t="str">
        <f t="shared" si="28"/>
        <v/>
      </c>
      <c r="H234" s="359" t="str">
        <f t="shared" si="29"/>
        <v>x</v>
      </c>
      <c r="I234" s="352" t="str">
        <f t="shared" si="30"/>
        <v>V</v>
      </c>
    </row>
    <row r="235" spans="1:9" x14ac:dyDescent="0.25">
      <c r="A235" s="359">
        <f t="shared" si="25"/>
        <v>1</v>
      </c>
      <c r="B235" s="359" t="str">
        <f t="shared" si="26"/>
        <v>I</v>
      </c>
      <c r="C235" s="359">
        <f t="shared" si="24"/>
        <v>3</v>
      </c>
      <c r="D235" s="360"/>
      <c r="E235" s="359">
        <f t="shared" si="27"/>
        <v>0</v>
      </c>
      <c r="F235" s="359" t="str">
        <f t="shared" si="31"/>
        <v/>
      </c>
      <c r="G235" s="359" t="str">
        <f t="shared" si="28"/>
        <v/>
      </c>
      <c r="H235" s="359" t="str">
        <f t="shared" si="29"/>
        <v>x</v>
      </c>
      <c r="I235" s="352" t="str">
        <f t="shared" si="30"/>
        <v>I</v>
      </c>
    </row>
    <row r="236" spans="1:9" x14ac:dyDescent="0.25">
      <c r="A236" s="359">
        <f t="shared" si="25"/>
        <v>2</v>
      </c>
      <c r="B236" s="359" t="str">
        <f t="shared" si="26"/>
        <v>I</v>
      </c>
      <c r="C236" s="359">
        <f t="shared" si="24"/>
        <v>4</v>
      </c>
      <c r="D236" s="360"/>
      <c r="E236" s="359">
        <f t="shared" si="27"/>
        <v>0</v>
      </c>
      <c r="F236" s="359" t="str">
        <f t="shared" si="31"/>
        <v/>
      </c>
      <c r="G236" s="359" t="str">
        <f t="shared" si="28"/>
        <v/>
      </c>
      <c r="H236" s="359" t="str">
        <f t="shared" si="29"/>
        <v>x</v>
      </c>
      <c r="I236" s="352" t="str">
        <f t="shared" si="30"/>
        <v>I</v>
      </c>
    </row>
    <row r="237" spans="1:9" x14ac:dyDescent="0.25">
      <c r="A237" s="359">
        <f t="shared" si="25"/>
        <v>3</v>
      </c>
      <c r="B237" s="359" t="str">
        <f t="shared" si="26"/>
        <v>I</v>
      </c>
      <c r="C237" s="359">
        <f t="shared" si="24"/>
        <v>5</v>
      </c>
      <c r="D237" s="360"/>
      <c r="E237" s="359">
        <f t="shared" si="27"/>
        <v>0</v>
      </c>
      <c r="F237" s="359" t="str">
        <f t="shared" si="31"/>
        <v/>
      </c>
      <c r="G237" s="359" t="str">
        <f t="shared" si="28"/>
        <v/>
      </c>
      <c r="H237" s="359" t="str">
        <f t="shared" si="29"/>
        <v>x</v>
      </c>
      <c r="I237" s="352" t="str">
        <f t="shared" si="30"/>
        <v>I</v>
      </c>
    </row>
    <row r="238" spans="1:9" x14ac:dyDescent="0.25">
      <c r="A238" s="359">
        <f t="shared" si="25"/>
        <v>4</v>
      </c>
      <c r="B238" s="359" t="str">
        <f t="shared" si="26"/>
        <v>U</v>
      </c>
      <c r="C238" s="359">
        <f t="shared" si="24"/>
        <v>1</v>
      </c>
      <c r="D238" s="360"/>
      <c r="E238" s="359">
        <f t="shared" si="27"/>
        <v>0</v>
      </c>
      <c r="F238" s="359" t="str">
        <f t="shared" si="31"/>
        <v>O</v>
      </c>
      <c r="G238" s="359" t="str">
        <f t="shared" si="28"/>
        <v>U</v>
      </c>
      <c r="H238" s="359" t="str">
        <f t="shared" si="29"/>
        <v>x</v>
      </c>
      <c r="I238" s="352" t="str">
        <f t="shared" si="30"/>
        <v>I</v>
      </c>
    </row>
    <row r="239" spans="1:9" x14ac:dyDescent="0.25">
      <c r="A239" s="359">
        <f t="shared" si="25"/>
        <v>5</v>
      </c>
      <c r="B239" s="359" t="str">
        <f t="shared" si="26"/>
        <v>U</v>
      </c>
      <c r="C239" s="359">
        <f t="shared" si="24"/>
        <v>2</v>
      </c>
      <c r="D239" s="360"/>
      <c r="E239" s="359">
        <f t="shared" si="27"/>
        <v>0</v>
      </c>
      <c r="F239" s="359" t="str">
        <f t="shared" si="31"/>
        <v/>
      </c>
      <c r="G239" s="359" t="str">
        <f t="shared" si="28"/>
        <v/>
      </c>
      <c r="H239" s="359" t="str">
        <f t="shared" si="29"/>
        <v>x</v>
      </c>
      <c r="I239" s="352" t="str">
        <f t="shared" si="30"/>
        <v>I</v>
      </c>
    </row>
    <row r="240" spans="1:9" x14ac:dyDescent="0.25">
      <c r="A240" s="359">
        <f t="shared" si="25"/>
        <v>6</v>
      </c>
      <c r="B240" s="359" t="str">
        <f t="shared" si="26"/>
        <v>V</v>
      </c>
      <c r="C240" s="359">
        <f t="shared" si="24"/>
        <v>3</v>
      </c>
      <c r="D240" s="360"/>
      <c r="E240" s="359">
        <f t="shared" si="27"/>
        <v>0</v>
      </c>
      <c r="F240" s="359" t="str">
        <f t="shared" si="31"/>
        <v/>
      </c>
      <c r="G240" s="359" t="str">
        <f t="shared" si="28"/>
        <v/>
      </c>
      <c r="H240" s="359" t="str">
        <f t="shared" si="29"/>
        <v>x</v>
      </c>
      <c r="I240" s="352" t="str">
        <f t="shared" si="30"/>
        <v>V</v>
      </c>
    </row>
    <row r="241" spans="1:9" x14ac:dyDescent="0.25">
      <c r="A241" s="359">
        <f t="shared" si="25"/>
        <v>1</v>
      </c>
      <c r="B241" s="359" t="str">
        <f t="shared" si="26"/>
        <v>I</v>
      </c>
      <c r="C241" s="359">
        <f t="shared" si="24"/>
        <v>4</v>
      </c>
      <c r="D241" s="360"/>
      <c r="E241" s="359">
        <f t="shared" si="27"/>
        <v>0</v>
      </c>
      <c r="F241" s="359" t="str">
        <f t="shared" si="31"/>
        <v/>
      </c>
      <c r="G241" s="359" t="str">
        <f t="shared" si="28"/>
        <v/>
      </c>
      <c r="H241" s="359" t="str">
        <f t="shared" si="29"/>
        <v>x</v>
      </c>
      <c r="I241" s="352" t="str">
        <f t="shared" si="30"/>
        <v>I</v>
      </c>
    </row>
    <row r="242" spans="1:9" x14ac:dyDescent="0.25">
      <c r="A242" s="359">
        <f t="shared" si="25"/>
        <v>2</v>
      </c>
      <c r="B242" s="359" t="str">
        <f t="shared" si="26"/>
        <v>I</v>
      </c>
      <c r="C242" s="359">
        <f t="shared" si="24"/>
        <v>5</v>
      </c>
      <c r="D242" s="360"/>
      <c r="E242" s="359">
        <f t="shared" si="27"/>
        <v>0</v>
      </c>
      <c r="F242" s="359" t="str">
        <f t="shared" si="31"/>
        <v/>
      </c>
      <c r="G242" s="359" t="str">
        <f t="shared" si="28"/>
        <v/>
      </c>
      <c r="H242" s="359" t="str">
        <f t="shared" si="29"/>
        <v>x</v>
      </c>
      <c r="I242" s="352" t="str">
        <f t="shared" si="30"/>
        <v>I</v>
      </c>
    </row>
    <row r="243" spans="1:9" x14ac:dyDescent="0.25">
      <c r="A243" s="359">
        <f t="shared" si="25"/>
        <v>3</v>
      </c>
      <c r="B243" s="359" t="str">
        <f t="shared" si="26"/>
        <v>I</v>
      </c>
      <c r="C243" s="359">
        <f t="shared" si="24"/>
        <v>1</v>
      </c>
      <c r="D243" s="360"/>
      <c r="E243" s="359">
        <f t="shared" si="27"/>
        <v>0</v>
      </c>
      <c r="F243" s="359" t="str">
        <f t="shared" si="31"/>
        <v>O</v>
      </c>
      <c r="G243" s="359" t="str">
        <f t="shared" si="28"/>
        <v>I</v>
      </c>
      <c r="H243" s="359" t="str">
        <f t="shared" si="29"/>
        <v>x</v>
      </c>
      <c r="I243" s="352" t="str">
        <f t="shared" si="30"/>
        <v>I</v>
      </c>
    </row>
    <row r="244" spans="1:9" x14ac:dyDescent="0.25">
      <c r="A244" s="359">
        <f t="shared" si="25"/>
        <v>4</v>
      </c>
      <c r="B244" s="359" t="str">
        <f t="shared" si="26"/>
        <v>U</v>
      </c>
      <c r="C244" s="359">
        <f t="shared" si="24"/>
        <v>2</v>
      </c>
      <c r="D244" s="360"/>
      <c r="E244" s="359">
        <f t="shared" si="27"/>
        <v>0</v>
      </c>
      <c r="F244" s="359" t="str">
        <f t="shared" si="31"/>
        <v/>
      </c>
      <c r="G244" s="359" t="str">
        <f t="shared" si="28"/>
        <v/>
      </c>
      <c r="H244" s="359" t="str">
        <f t="shared" si="29"/>
        <v>x</v>
      </c>
      <c r="I244" s="352" t="str">
        <f t="shared" si="30"/>
        <v>I</v>
      </c>
    </row>
    <row r="245" spans="1:9" x14ac:dyDescent="0.25">
      <c r="A245" s="359">
        <f t="shared" si="25"/>
        <v>5</v>
      </c>
      <c r="B245" s="359" t="str">
        <f t="shared" si="26"/>
        <v>U</v>
      </c>
      <c r="C245" s="359">
        <f t="shared" si="24"/>
        <v>3</v>
      </c>
      <c r="D245" s="360"/>
      <c r="E245" s="359">
        <f t="shared" si="27"/>
        <v>0</v>
      </c>
      <c r="F245" s="359" t="str">
        <f t="shared" si="31"/>
        <v/>
      </c>
      <c r="G245" s="359" t="str">
        <f t="shared" si="28"/>
        <v/>
      </c>
      <c r="H245" s="359" t="str">
        <f t="shared" si="29"/>
        <v>x</v>
      </c>
      <c r="I245" s="352" t="str">
        <f t="shared" si="30"/>
        <v>I</v>
      </c>
    </row>
    <row r="246" spans="1:9" x14ac:dyDescent="0.25">
      <c r="A246" s="359">
        <f t="shared" si="25"/>
        <v>6</v>
      </c>
      <c r="B246" s="359" t="str">
        <f t="shared" si="26"/>
        <v>V</v>
      </c>
      <c r="C246" s="359">
        <f t="shared" si="24"/>
        <v>4</v>
      </c>
      <c r="D246" s="360"/>
      <c r="E246" s="359">
        <f t="shared" si="27"/>
        <v>0</v>
      </c>
      <c r="F246" s="359" t="str">
        <f t="shared" si="31"/>
        <v/>
      </c>
      <c r="G246" s="359" t="str">
        <f t="shared" si="28"/>
        <v/>
      </c>
      <c r="H246" s="359" t="str">
        <f t="shared" si="29"/>
        <v>x</v>
      </c>
      <c r="I246" s="352" t="str">
        <f t="shared" si="30"/>
        <v>V</v>
      </c>
    </row>
    <row r="247" spans="1:9" x14ac:dyDescent="0.25">
      <c r="A247" s="359">
        <f t="shared" si="25"/>
        <v>1</v>
      </c>
      <c r="B247" s="359" t="str">
        <f t="shared" si="26"/>
        <v>I</v>
      </c>
      <c r="C247" s="359">
        <f t="shared" si="24"/>
        <v>5</v>
      </c>
      <c r="D247" s="360"/>
      <c r="E247" s="359">
        <f t="shared" si="27"/>
        <v>0</v>
      </c>
      <c r="F247" s="359" t="str">
        <f t="shared" si="31"/>
        <v/>
      </c>
      <c r="G247" s="359" t="str">
        <f t="shared" si="28"/>
        <v/>
      </c>
      <c r="H247" s="359" t="str">
        <f t="shared" si="29"/>
        <v>x</v>
      </c>
      <c r="I247" s="352" t="str">
        <f t="shared" si="30"/>
        <v>I</v>
      </c>
    </row>
    <row r="248" spans="1:9" x14ac:dyDescent="0.25">
      <c r="A248" s="359">
        <f t="shared" si="25"/>
        <v>2</v>
      </c>
      <c r="B248" s="359" t="str">
        <f t="shared" si="26"/>
        <v>I</v>
      </c>
      <c r="C248" s="359">
        <f t="shared" si="24"/>
        <v>1</v>
      </c>
      <c r="D248" s="360"/>
      <c r="E248" s="359">
        <f t="shared" si="27"/>
        <v>0</v>
      </c>
      <c r="F248" s="359" t="str">
        <f t="shared" si="31"/>
        <v>O</v>
      </c>
      <c r="G248" s="359" t="str">
        <f t="shared" si="28"/>
        <v>V</v>
      </c>
      <c r="H248" s="359" t="str">
        <f t="shared" si="29"/>
        <v>x</v>
      </c>
      <c r="I248" s="352" t="str">
        <f t="shared" si="30"/>
        <v>I</v>
      </c>
    </row>
    <row r="249" spans="1:9" x14ac:dyDescent="0.25">
      <c r="A249" s="359">
        <f t="shared" si="25"/>
        <v>3</v>
      </c>
      <c r="B249" s="359" t="str">
        <f t="shared" si="26"/>
        <v>I</v>
      </c>
      <c r="C249" s="359">
        <f t="shared" si="24"/>
        <v>2</v>
      </c>
      <c r="D249" s="360"/>
      <c r="E249" s="359">
        <f t="shared" si="27"/>
        <v>0</v>
      </c>
      <c r="F249" s="359" t="str">
        <f t="shared" si="31"/>
        <v/>
      </c>
      <c r="G249" s="359" t="str">
        <f t="shared" si="28"/>
        <v/>
      </c>
      <c r="H249" s="359" t="str">
        <f t="shared" si="29"/>
        <v>x</v>
      </c>
      <c r="I249" s="352" t="str">
        <f t="shared" si="30"/>
        <v>I</v>
      </c>
    </row>
    <row r="250" spans="1:9" x14ac:dyDescent="0.25">
      <c r="A250" s="359">
        <f t="shared" si="25"/>
        <v>4</v>
      </c>
      <c r="B250" s="359" t="str">
        <f t="shared" si="26"/>
        <v>U</v>
      </c>
      <c r="C250" s="359">
        <f t="shared" si="24"/>
        <v>3</v>
      </c>
      <c r="D250" s="360"/>
      <c r="E250" s="359">
        <f t="shared" si="27"/>
        <v>0</v>
      </c>
      <c r="F250" s="359" t="str">
        <f t="shared" si="31"/>
        <v/>
      </c>
      <c r="G250" s="359" t="str">
        <f t="shared" si="28"/>
        <v/>
      </c>
      <c r="H250" s="359" t="str">
        <f t="shared" si="29"/>
        <v>x</v>
      </c>
      <c r="I250" s="352" t="str">
        <f t="shared" si="30"/>
        <v>I</v>
      </c>
    </row>
    <row r="251" spans="1:9" x14ac:dyDescent="0.25">
      <c r="A251" s="359">
        <f t="shared" si="25"/>
        <v>5</v>
      </c>
      <c r="B251" s="359" t="str">
        <f t="shared" si="26"/>
        <v>U</v>
      </c>
      <c r="C251" s="359">
        <f t="shared" si="24"/>
        <v>4</v>
      </c>
      <c r="D251" s="360"/>
      <c r="E251" s="359">
        <f t="shared" si="27"/>
        <v>0</v>
      </c>
      <c r="F251" s="359" t="str">
        <f t="shared" si="31"/>
        <v/>
      </c>
      <c r="G251" s="359" t="str">
        <f t="shared" si="28"/>
        <v/>
      </c>
      <c r="H251" s="359" t="str">
        <f t="shared" si="29"/>
        <v>x</v>
      </c>
      <c r="I251" s="352" t="str">
        <f t="shared" si="30"/>
        <v>I</v>
      </c>
    </row>
    <row r="252" spans="1:9" x14ac:dyDescent="0.25">
      <c r="A252" s="359">
        <f t="shared" si="25"/>
        <v>6</v>
      </c>
      <c r="B252" s="359" t="str">
        <f t="shared" si="26"/>
        <v>V</v>
      </c>
      <c r="C252" s="359">
        <f t="shared" si="24"/>
        <v>5</v>
      </c>
      <c r="D252" s="360"/>
      <c r="E252" s="359">
        <f t="shared" si="27"/>
        <v>0</v>
      </c>
      <c r="F252" s="359" t="str">
        <f t="shared" si="31"/>
        <v/>
      </c>
      <c r="G252" s="359" t="str">
        <f t="shared" si="28"/>
        <v/>
      </c>
      <c r="H252" s="359" t="str">
        <f t="shared" si="29"/>
        <v>x</v>
      </c>
      <c r="I252" s="352" t="str">
        <f t="shared" si="30"/>
        <v>V</v>
      </c>
    </row>
    <row r="253" spans="1:9" x14ac:dyDescent="0.25">
      <c r="A253" s="359">
        <f t="shared" si="25"/>
        <v>1</v>
      </c>
      <c r="B253" s="359" t="str">
        <f t="shared" si="26"/>
        <v>I</v>
      </c>
      <c r="C253" s="359">
        <f t="shared" si="24"/>
        <v>1</v>
      </c>
      <c r="D253" s="360"/>
      <c r="E253" s="359">
        <f t="shared" si="27"/>
        <v>0</v>
      </c>
      <c r="F253" s="359" t="str">
        <f t="shared" si="31"/>
        <v>O</v>
      </c>
      <c r="G253" s="359" t="str">
        <f t="shared" si="28"/>
        <v>V</v>
      </c>
      <c r="H253" s="359" t="str">
        <f t="shared" si="29"/>
        <v>x</v>
      </c>
      <c r="I253" s="352" t="str">
        <f t="shared" si="30"/>
        <v>I</v>
      </c>
    </row>
    <row r="254" spans="1:9" x14ac:dyDescent="0.25">
      <c r="A254" s="359">
        <f t="shared" si="25"/>
        <v>2</v>
      </c>
      <c r="B254" s="359" t="str">
        <f t="shared" si="26"/>
        <v>I</v>
      </c>
      <c r="C254" s="359">
        <f t="shared" si="24"/>
        <v>2</v>
      </c>
      <c r="D254" s="360"/>
      <c r="E254" s="359">
        <f t="shared" si="27"/>
        <v>0</v>
      </c>
      <c r="F254" s="359" t="str">
        <f t="shared" si="31"/>
        <v/>
      </c>
      <c r="G254" s="359" t="str">
        <f t="shared" si="28"/>
        <v/>
      </c>
      <c r="H254" s="359" t="str">
        <f t="shared" si="29"/>
        <v>x</v>
      </c>
      <c r="I254" s="352" t="str">
        <f t="shared" si="30"/>
        <v>I</v>
      </c>
    </row>
    <row r="255" spans="1:9" x14ac:dyDescent="0.25">
      <c r="A255" s="359">
        <f t="shared" si="25"/>
        <v>3</v>
      </c>
      <c r="B255" s="359" t="str">
        <f t="shared" si="26"/>
        <v>I</v>
      </c>
      <c r="C255" s="359">
        <f t="shared" si="24"/>
        <v>3</v>
      </c>
      <c r="D255" s="360"/>
      <c r="E255" s="359">
        <f t="shared" si="27"/>
        <v>0</v>
      </c>
      <c r="F255" s="359" t="str">
        <f t="shared" si="31"/>
        <v/>
      </c>
      <c r="G255" s="359" t="str">
        <f t="shared" si="28"/>
        <v/>
      </c>
      <c r="H255" s="359" t="str">
        <f t="shared" si="29"/>
        <v>x</v>
      </c>
      <c r="I255" s="352" t="str">
        <f t="shared" si="30"/>
        <v>I</v>
      </c>
    </row>
    <row r="256" spans="1:9" x14ac:dyDescent="0.25">
      <c r="A256" s="359">
        <f t="shared" si="25"/>
        <v>4</v>
      </c>
      <c r="B256" s="359" t="str">
        <f t="shared" si="26"/>
        <v>U</v>
      </c>
      <c r="C256" s="359">
        <f t="shared" si="24"/>
        <v>4</v>
      </c>
      <c r="D256" s="360"/>
      <c r="E256" s="359">
        <f t="shared" si="27"/>
        <v>0</v>
      </c>
      <c r="F256" s="359" t="str">
        <f t="shared" si="31"/>
        <v/>
      </c>
      <c r="G256" s="359" t="str">
        <f t="shared" si="28"/>
        <v/>
      </c>
      <c r="H256" s="359" t="str">
        <f t="shared" si="29"/>
        <v>x</v>
      </c>
      <c r="I256" s="352" t="str">
        <f t="shared" si="30"/>
        <v>I</v>
      </c>
    </row>
    <row r="257" spans="1:9" x14ac:dyDescent="0.25">
      <c r="A257" s="359">
        <f t="shared" si="25"/>
        <v>5</v>
      </c>
      <c r="B257" s="359" t="str">
        <f t="shared" si="26"/>
        <v>U</v>
      </c>
      <c r="C257" s="359">
        <f t="shared" si="24"/>
        <v>5</v>
      </c>
      <c r="D257" s="360"/>
      <c r="E257" s="359">
        <f t="shared" si="27"/>
        <v>0</v>
      </c>
      <c r="F257" s="359" t="str">
        <f t="shared" si="31"/>
        <v/>
      </c>
      <c r="G257" s="359" t="str">
        <f t="shared" si="28"/>
        <v/>
      </c>
      <c r="H257" s="359" t="str">
        <f t="shared" si="29"/>
        <v>x</v>
      </c>
      <c r="I257" s="352" t="str">
        <f t="shared" si="30"/>
        <v>I</v>
      </c>
    </row>
    <row r="258" spans="1:9" x14ac:dyDescent="0.25">
      <c r="A258" s="359">
        <f t="shared" si="25"/>
        <v>6</v>
      </c>
      <c r="B258" s="359" t="str">
        <f t="shared" si="26"/>
        <v>V</v>
      </c>
      <c r="C258" s="359">
        <f t="shared" si="24"/>
        <v>1</v>
      </c>
      <c r="D258" s="360"/>
      <c r="E258" s="359">
        <f t="shared" si="27"/>
        <v>0</v>
      </c>
      <c r="F258" s="359" t="str">
        <f t="shared" si="31"/>
        <v>O</v>
      </c>
      <c r="G258" s="359" t="str">
        <f t="shared" si="28"/>
        <v>V</v>
      </c>
      <c r="H258" s="359" t="str">
        <f t="shared" si="29"/>
        <v>x</v>
      </c>
      <c r="I258" s="352" t="str">
        <f t="shared" si="30"/>
        <v>V</v>
      </c>
    </row>
    <row r="259" spans="1:9" x14ac:dyDescent="0.25">
      <c r="A259" s="359">
        <f t="shared" si="25"/>
        <v>1</v>
      </c>
      <c r="B259" s="359" t="str">
        <f t="shared" si="26"/>
        <v>I</v>
      </c>
      <c r="C259" s="359">
        <f t="shared" si="24"/>
        <v>2</v>
      </c>
      <c r="D259" s="360"/>
      <c r="E259" s="359">
        <f t="shared" si="27"/>
        <v>0</v>
      </c>
      <c r="F259" s="359" t="str">
        <f t="shared" si="31"/>
        <v/>
      </c>
      <c r="G259" s="359" t="str">
        <f t="shared" si="28"/>
        <v/>
      </c>
      <c r="H259" s="359" t="str">
        <f t="shared" si="29"/>
        <v>x</v>
      </c>
      <c r="I259" s="352" t="str">
        <f t="shared" si="30"/>
        <v>I</v>
      </c>
    </row>
    <row r="260" spans="1:9" x14ac:dyDescent="0.25">
      <c r="A260" s="359">
        <f t="shared" si="25"/>
        <v>2</v>
      </c>
      <c r="B260" s="359" t="str">
        <f t="shared" si="26"/>
        <v>I</v>
      </c>
      <c r="C260" s="359">
        <f t="shared" si="24"/>
        <v>3</v>
      </c>
      <c r="D260" s="360"/>
      <c r="E260" s="359">
        <f t="shared" si="27"/>
        <v>0</v>
      </c>
      <c r="F260" s="359" t="str">
        <f t="shared" si="31"/>
        <v/>
      </c>
      <c r="G260" s="359" t="str">
        <f t="shared" si="28"/>
        <v/>
      </c>
      <c r="H260" s="359" t="str">
        <f t="shared" si="29"/>
        <v>x</v>
      </c>
      <c r="I260" s="352" t="str">
        <f t="shared" si="30"/>
        <v>I</v>
      </c>
    </row>
    <row r="261" spans="1:9" x14ac:dyDescent="0.25">
      <c r="A261" s="359">
        <f t="shared" si="25"/>
        <v>3</v>
      </c>
      <c r="B261" s="359" t="str">
        <f t="shared" si="26"/>
        <v>I</v>
      </c>
      <c r="C261" s="359">
        <f t="shared" si="24"/>
        <v>4</v>
      </c>
      <c r="D261" s="360"/>
      <c r="E261" s="359">
        <f t="shared" si="27"/>
        <v>0</v>
      </c>
      <c r="F261" s="359" t="str">
        <f t="shared" si="31"/>
        <v/>
      </c>
      <c r="G261" s="359" t="str">
        <f t="shared" si="28"/>
        <v/>
      </c>
      <c r="H261" s="359" t="str">
        <f t="shared" si="29"/>
        <v>x</v>
      </c>
      <c r="I261" s="352" t="str">
        <f t="shared" si="30"/>
        <v>I</v>
      </c>
    </row>
    <row r="262" spans="1:9" x14ac:dyDescent="0.25">
      <c r="A262" s="359">
        <f t="shared" si="25"/>
        <v>4</v>
      </c>
      <c r="B262" s="359" t="str">
        <f t="shared" si="26"/>
        <v>U</v>
      </c>
      <c r="C262" s="359">
        <f t="shared" si="24"/>
        <v>5</v>
      </c>
      <c r="D262" s="360"/>
      <c r="E262" s="359">
        <f t="shared" si="27"/>
        <v>0</v>
      </c>
      <c r="F262" s="359" t="str">
        <f t="shared" si="31"/>
        <v/>
      </c>
      <c r="G262" s="359" t="str">
        <f t="shared" si="28"/>
        <v/>
      </c>
      <c r="H262" s="359" t="str">
        <f t="shared" si="29"/>
        <v>x</v>
      </c>
      <c r="I262" s="352" t="str">
        <f t="shared" si="30"/>
        <v>I</v>
      </c>
    </row>
    <row r="263" spans="1:9" x14ac:dyDescent="0.25">
      <c r="A263" s="359">
        <f t="shared" si="25"/>
        <v>5</v>
      </c>
      <c r="B263" s="359" t="str">
        <f t="shared" si="26"/>
        <v>U</v>
      </c>
      <c r="C263" s="359">
        <f t="shared" si="24"/>
        <v>1</v>
      </c>
      <c r="D263" s="360"/>
      <c r="E263" s="359">
        <f t="shared" si="27"/>
        <v>0</v>
      </c>
      <c r="F263" s="359" t="str">
        <f t="shared" si="31"/>
        <v>O</v>
      </c>
      <c r="G263" s="359" t="str">
        <f t="shared" si="28"/>
        <v>U</v>
      </c>
      <c r="H263" s="359" t="str">
        <f t="shared" si="29"/>
        <v>x</v>
      </c>
      <c r="I263" s="352" t="str">
        <f t="shared" si="30"/>
        <v>I</v>
      </c>
    </row>
    <row r="264" spans="1:9" x14ac:dyDescent="0.25">
      <c r="A264" s="359">
        <f t="shared" si="25"/>
        <v>6</v>
      </c>
      <c r="B264" s="359" t="str">
        <f t="shared" si="26"/>
        <v>V</v>
      </c>
      <c r="C264" s="359">
        <f t="shared" si="24"/>
        <v>2</v>
      </c>
      <c r="D264" s="360"/>
      <c r="E264" s="359">
        <f t="shared" si="27"/>
        <v>0</v>
      </c>
      <c r="F264" s="359" t="str">
        <f t="shared" si="31"/>
        <v/>
      </c>
      <c r="G264" s="359" t="str">
        <f t="shared" si="28"/>
        <v/>
      </c>
      <c r="H264" s="359" t="str">
        <f t="shared" si="29"/>
        <v>x</v>
      </c>
      <c r="I264" s="352" t="str">
        <f t="shared" si="30"/>
        <v>V</v>
      </c>
    </row>
    <row r="265" spans="1:9" x14ac:dyDescent="0.25">
      <c r="A265" s="359">
        <f t="shared" si="25"/>
        <v>1</v>
      </c>
      <c r="B265" s="359" t="str">
        <f t="shared" si="26"/>
        <v>I</v>
      </c>
      <c r="C265" s="359">
        <f t="shared" si="24"/>
        <v>3</v>
      </c>
      <c r="D265" s="360"/>
      <c r="E265" s="359">
        <f t="shared" si="27"/>
        <v>0</v>
      </c>
      <c r="F265" s="359" t="str">
        <f t="shared" si="31"/>
        <v/>
      </c>
      <c r="G265" s="359" t="str">
        <f t="shared" si="28"/>
        <v/>
      </c>
      <c r="H265" s="359" t="str">
        <f t="shared" si="29"/>
        <v>x</v>
      </c>
      <c r="I265" s="352" t="str">
        <f t="shared" si="30"/>
        <v>I</v>
      </c>
    </row>
    <row r="266" spans="1:9" x14ac:dyDescent="0.25">
      <c r="A266" s="359">
        <f t="shared" si="25"/>
        <v>2</v>
      </c>
      <c r="B266" s="359" t="str">
        <f t="shared" si="26"/>
        <v>I</v>
      </c>
      <c r="C266" s="359">
        <f t="shared" si="24"/>
        <v>4</v>
      </c>
      <c r="D266" s="360"/>
      <c r="E266" s="359">
        <f t="shared" si="27"/>
        <v>0</v>
      </c>
      <c r="F266" s="359" t="str">
        <f t="shared" si="31"/>
        <v/>
      </c>
      <c r="G266" s="359" t="str">
        <f t="shared" si="28"/>
        <v/>
      </c>
      <c r="H266" s="359" t="str">
        <f t="shared" si="29"/>
        <v>x</v>
      </c>
      <c r="I266" s="352" t="str">
        <f t="shared" si="30"/>
        <v>I</v>
      </c>
    </row>
    <row r="267" spans="1:9" x14ac:dyDescent="0.25">
      <c r="A267" s="359">
        <f t="shared" si="25"/>
        <v>3</v>
      </c>
      <c r="B267" s="359" t="str">
        <f t="shared" si="26"/>
        <v>I</v>
      </c>
      <c r="C267" s="359">
        <f t="shared" si="24"/>
        <v>5</v>
      </c>
      <c r="D267" s="360"/>
      <c r="E267" s="359">
        <f t="shared" si="27"/>
        <v>0</v>
      </c>
      <c r="F267" s="359" t="str">
        <f t="shared" si="31"/>
        <v/>
      </c>
      <c r="G267" s="359" t="str">
        <f t="shared" si="28"/>
        <v/>
      </c>
      <c r="H267" s="359" t="str">
        <f t="shared" si="29"/>
        <v>x</v>
      </c>
      <c r="I267" s="352" t="str">
        <f t="shared" si="30"/>
        <v>I</v>
      </c>
    </row>
    <row r="268" spans="1:9" x14ac:dyDescent="0.25">
      <c r="A268" s="359">
        <f t="shared" si="25"/>
        <v>4</v>
      </c>
      <c r="B268" s="359" t="str">
        <f t="shared" si="26"/>
        <v>U</v>
      </c>
      <c r="C268" s="359">
        <f t="shared" si="24"/>
        <v>1</v>
      </c>
      <c r="D268" s="360"/>
      <c r="E268" s="359">
        <f t="shared" si="27"/>
        <v>0</v>
      </c>
      <c r="F268" s="359" t="str">
        <f t="shared" si="31"/>
        <v>O</v>
      </c>
      <c r="G268" s="359" t="str">
        <f t="shared" si="28"/>
        <v>U</v>
      </c>
      <c r="H268" s="359" t="str">
        <f t="shared" si="29"/>
        <v>x</v>
      </c>
      <c r="I268" s="352" t="str">
        <f t="shared" si="30"/>
        <v>I</v>
      </c>
    </row>
    <row r="269" spans="1:9" x14ac:dyDescent="0.25">
      <c r="A269" s="359">
        <f t="shared" si="25"/>
        <v>5</v>
      </c>
      <c r="B269" s="359" t="str">
        <f t="shared" si="26"/>
        <v>U</v>
      </c>
      <c r="C269" s="359">
        <f t="shared" ref="C269:C332" si="32">IF(D269="o",1,IF(C268&lt;($G$1/$G$2),C268+1,1))</f>
        <v>2</v>
      </c>
      <c r="D269" s="360"/>
      <c r="E269" s="359">
        <f t="shared" si="27"/>
        <v>0</v>
      </c>
      <c r="F269" s="359" t="str">
        <f t="shared" si="31"/>
        <v/>
      </c>
      <c r="G269" s="359" t="str">
        <f t="shared" si="28"/>
        <v/>
      </c>
      <c r="H269" s="359" t="str">
        <f t="shared" si="29"/>
        <v>x</v>
      </c>
      <c r="I269" s="352" t="str">
        <f t="shared" si="30"/>
        <v>I</v>
      </c>
    </row>
    <row r="270" spans="1:9" x14ac:dyDescent="0.25">
      <c r="A270" s="359">
        <f t="shared" ref="A270:A333" si="33">IF(A269=0,1,IF(A269&lt;($C$2+$C$1+$C$3),A269+1,1))</f>
        <v>6</v>
      </c>
      <c r="B270" s="359" t="str">
        <f t="shared" ref="B270:B333" si="34">IF(A270&lt;=$C$1,$B$1,IF(AND(A270&lt;=($C$1+$C$2),A270&gt;$C$1),$B$2,$B$3))</f>
        <v>V</v>
      </c>
      <c r="C270" s="359">
        <f t="shared" si="32"/>
        <v>3</v>
      </c>
      <c r="D270" s="360"/>
      <c r="E270" s="359">
        <f t="shared" ref="E270:E333" si="35">IF(D270="o","o",E269)</f>
        <v>0</v>
      </c>
      <c r="F270" s="359" t="str">
        <f t="shared" si="31"/>
        <v/>
      </c>
      <c r="G270" s="359" t="str">
        <f t="shared" ref="G270:G333" si="36">IF(F270="O",IF(AND(I268="I",I269="I",I270="I"),B270,"V"),"")</f>
        <v/>
      </c>
      <c r="H270" s="359" t="str">
        <f t="shared" ref="H270:H333" si="37">IF(H269=$B$8,"x",IF(D270="o",1,IF(G270="",H269,IF(H269="x","x",H269+1))))</f>
        <v>x</v>
      </c>
      <c r="I270" s="352" t="str">
        <f t="shared" ref="I270:I333" si="38">IF(B270="U","I",B270)</f>
        <v>V</v>
      </c>
    </row>
    <row r="271" spans="1:9" x14ac:dyDescent="0.25">
      <c r="A271" s="359">
        <f t="shared" si="33"/>
        <v>1</v>
      </c>
      <c r="B271" s="359" t="str">
        <f t="shared" si="34"/>
        <v>I</v>
      </c>
      <c r="C271" s="359">
        <f t="shared" si="32"/>
        <v>4</v>
      </c>
      <c r="D271" s="360"/>
      <c r="E271" s="359">
        <f t="shared" si="35"/>
        <v>0</v>
      </c>
      <c r="F271" s="359" t="str">
        <f t="shared" ref="F271:F334" si="39">IF(C271=1,"O","")</f>
        <v/>
      </c>
      <c r="G271" s="359" t="str">
        <f t="shared" si="36"/>
        <v/>
      </c>
      <c r="H271" s="359" t="str">
        <f t="shared" si="37"/>
        <v>x</v>
      </c>
      <c r="I271" s="352" t="str">
        <f t="shared" si="38"/>
        <v>I</v>
      </c>
    </row>
    <row r="272" spans="1:9" x14ac:dyDescent="0.25">
      <c r="A272" s="359">
        <f t="shared" si="33"/>
        <v>2</v>
      </c>
      <c r="B272" s="359" t="str">
        <f t="shared" si="34"/>
        <v>I</v>
      </c>
      <c r="C272" s="359">
        <f t="shared" si="32"/>
        <v>5</v>
      </c>
      <c r="D272" s="360"/>
      <c r="E272" s="359">
        <f t="shared" si="35"/>
        <v>0</v>
      </c>
      <c r="F272" s="359" t="str">
        <f t="shared" si="39"/>
        <v/>
      </c>
      <c r="G272" s="359" t="str">
        <f t="shared" si="36"/>
        <v/>
      </c>
      <c r="H272" s="359" t="str">
        <f t="shared" si="37"/>
        <v>x</v>
      </c>
      <c r="I272" s="352" t="str">
        <f t="shared" si="38"/>
        <v>I</v>
      </c>
    </row>
    <row r="273" spans="1:9" x14ac:dyDescent="0.25">
      <c r="A273" s="359">
        <f t="shared" si="33"/>
        <v>3</v>
      </c>
      <c r="B273" s="359" t="str">
        <f t="shared" si="34"/>
        <v>I</v>
      </c>
      <c r="C273" s="359">
        <f t="shared" si="32"/>
        <v>1</v>
      </c>
      <c r="D273" s="360"/>
      <c r="E273" s="359">
        <f t="shared" si="35"/>
        <v>0</v>
      </c>
      <c r="F273" s="359" t="str">
        <f t="shared" si="39"/>
        <v>O</v>
      </c>
      <c r="G273" s="359" t="str">
        <f t="shared" si="36"/>
        <v>I</v>
      </c>
      <c r="H273" s="359" t="str">
        <f t="shared" si="37"/>
        <v>x</v>
      </c>
      <c r="I273" s="352" t="str">
        <f t="shared" si="38"/>
        <v>I</v>
      </c>
    </row>
    <row r="274" spans="1:9" x14ac:dyDescent="0.25">
      <c r="A274" s="359">
        <f t="shared" si="33"/>
        <v>4</v>
      </c>
      <c r="B274" s="359" t="str">
        <f t="shared" si="34"/>
        <v>U</v>
      </c>
      <c r="C274" s="359">
        <f t="shared" si="32"/>
        <v>2</v>
      </c>
      <c r="D274" s="360"/>
      <c r="E274" s="359">
        <f t="shared" si="35"/>
        <v>0</v>
      </c>
      <c r="F274" s="359" t="str">
        <f t="shared" si="39"/>
        <v/>
      </c>
      <c r="G274" s="359" t="str">
        <f t="shared" si="36"/>
        <v/>
      </c>
      <c r="H274" s="359" t="str">
        <f t="shared" si="37"/>
        <v>x</v>
      </c>
      <c r="I274" s="352" t="str">
        <f t="shared" si="38"/>
        <v>I</v>
      </c>
    </row>
    <row r="275" spans="1:9" x14ac:dyDescent="0.25">
      <c r="A275" s="359">
        <f t="shared" si="33"/>
        <v>5</v>
      </c>
      <c r="B275" s="359" t="str">
        <f t="shared" si="34"/>
        <v>U</v>
      </c>
      <c r="C275" s="359">
        <f t="shared" si="32"/>
        <v>3</v>
      </c>
      <c r="D275" s="360"/>
      <c r="E275" s="359">
        <f t="shared" si="35"/>
        <v>0</v>
      </c>
      <c r="F275" s="359" t="str">
        <f t="shared" si="39"/>
        <v/>
      </c>
      <c r="G275" s="359" t="str">
        <f t="shared" si="36"/>
        <v/>
      </c>
      <c r="H275" s="359" t="str">
        <f t="shared" si="37"/>
        <v>x</v>
      </c>
      <c r="I275" s="352" t="str">
        <f t="shared" si="38"/>
        <v>I</v>
      </c>
    </row>
    <row r="276" spans="1:9" x14ac:dyDescent="0.25">
      <c r="A276" s="359">
        <f t="shared" si="33"/>
        <v>6</v>
      </c>
      <c r="B276" s="359" t="str">
        <f t="shared" si="34"/>
        <v>V</v>
      </c>
      <c r="C276" s="359">
        <f t="shared" si="32"/>
        <v>4</v>
      </c>
      <c r="D276" s="360"/>
      <c r="E276" s="359">
        <f t="shared" si="35"/>
        <v>0</v>
      </c>
      <c r="F276" s="359" t="str">
        <f t="shared" si="39"/>
        <v/>
      </c>
      <c r="G276" s="359" t="str">
        <f t="shared" si="36"/>
        <v/>
      </c>
      <c r="H276" s="359" t="str">
        <f t="shared" si="37"/>
        <v>x</v>
      </c>
      <c r="I276" s="352" t="str">
        <f t="shared" si="38"/>
        <v>V</v>
      </c>
    </row>
    <row r="277" spans="1:9" x14ac:dyDescent="0.25">
      <c r="A277" s="359">
        <f t="shared" si="33"/>
        <v>1</v>
      </c>
      <c r="B277" s="359" t="str">
        <f t="shared" si="34"/>
        <v>I</v>
      </c>
      <c r="C277" s="359">
        <f t="shared" si="32"/>
        <v>5</v>
      </c>
      <c r="D277" s="360"/>
      <c r="E277" s="359">
        <f t="shared" si="35"/>
        <v>0</v>
      </c>
      <c r="F277" s="359" t="str">
        <f t="shared" si="39"/>
        <v/>
      </c>
      <c r="G277" s="359" t="str">
        <f t="shared" si="36"/>
        <v/>
      </c>
      <c r="H277" s="359" t="str">
        <f t="shared" si="37"/>
        <v>x</v>
      </c>
      <c r="I277" s="352" t="str">
        <f t="shared" si="38"/>
        <v>I</v>
      </c>
    </row>
    <row r="278" spans="1:9" x14ac:dyDescent="0.25">
      <c r="A278" s="359">
        <f t="shared" si="33"/>
        <v>2</v>
      </c>
      <c r="B278" s="359" t="str">
        <f t="shared" si="34"/>
        <v>I</v>
      </c>
      <c r="C278" s="359">
        <f t="shared" si="32"/>
        <v>1</v>
      </c>
      <c r="D278" s="360"/>
      <c r="E278" s="359">
        <f t="shared" si="35"/>
        <v>0</v>
      </c>
      <c r="F278" s="359" t="str">
        <f t="shared" si="39"/>
        <v>O</v>
      </c>
      <c r="G278" s="359" t="str">
        <f t="shared" si="36"/>
        <v>V</v>
      </c>
      <c r="H278" s="359" t="str">
        <f t="shared" si="37"/>
        <v>x</v>
      </c>
      <c r="I278" s="352" t="str">
        <f t="shared" si="38"/>
        <v>I</v>
      </c>
    </row>
    <row r="279" spans="1:9" x14ac:dyDescent="0.25">
      <c r="A279" s="359">
        <f t="shared" si="33"/>
        <v>3</v>
      </c>
      <c r="B279" s="359" t="str">
        <f t="shared" si="34"/>
        <v>I</v>
      </c>
      <c r="C279" s="359">
        <f t="shared" si="32"/>
        <v>2</v>
      </c>
      <c r="D279" s="360"/>
      <c r="E279" s="359">
        <f t="shared" si="35"/>
        <v>0</v>
      </c>
      <c r="F279" s="359" t="str">
        <f t="shared" si="39"/>
        <v/>
      </c>
      <c r="G279" s="359" t="str">
        <f t="shared" si="36"/>
        <v/>
      </c>
      <c r="H279" s="359" t="str">
        <f t="shared" si="37"/>
        <v>x</v>
      </c>
      <c r="I279" s="352" t="str">
        <f t="shared" si="38"/>
        <v>I</v>
      </c>
    </row>
    <row r="280" spans="1:9" x14ac:dyDescent="0.25">
      <c r="A280" s="359">
        <f t="shared" si="33"/>
        <v>4</v>
      </c>
      <c r="B280" s="359" t="str">
        <f t="shared" si="34"/>
        <v>U</v>
      </c>
      <c r="C280" s="359">
        <f t="shared" si="32"/>
        <v>3</v>
      </c>
      <c r="D280" s="360"/>
      <c r="E280" s="359">
        <f t="shared" si="35"/>
        <v>0</v>
      </c>
      <c r="F280" s="359" t="str">
        <f t="shared" si="39"/>
        <v/>
      </c>
      <c r="G280" s="359" t="str">
        <f t="shared" si="36"/>
        <v/>
      </c>
      <c r="H280" s="359" t="str">
        <f t="shared" si="37"/>
        <v>x</v>
      </c>
      <c r="I280" s="352" t="str">
        <f t="shared" si="38"/>
        <v>I</v>
      </c>
    </row>
    <row r="281" spans="1:9" x14ac:dyDescent="0.25">
      <c r="A281" s="359">
        <f t="shared" si="33"/>
        <v>5</v>
      </c>
      <c r="B281" s="359" t="str">
        <f t="shared" si="34"/>
        <v>U</v>
      </c>
      <c r="C281" s="359">
        <f t="shared" si="32"/>
        <v>4</v>
      </c>
      <c r="D281" s="360"/>
      <c r="E281" s="359">
        <f t="shared" si="35"/>
        <v>0</v>
      </c>
      <c r="F281" s="359" t="str">
        <f t="shared" si="39"/>
        <v/>
      </c>
      <c r="G281" s="359" t="str">
        <f t="shared" si="36"/>
        <v/>
      </c>
      <c r="H281" s="359" t="str">
        <f t="shared" si="37"/>
        <v>x</v>
      </c>
      <c r="I281" s="352" t="str">
        <f t="shared" si="38"/>
        <v>I</v>
      </c>
    </row>
    <row r="282" spans="1:9" x14ac:dyDescent="0.25">
      <c r="A282" s="359">
        <f t="shared" si="33"/>
        <v>6</v>
      </c>
      <c r="B282" s="359" t="str">
        <f t="shared" si="34"/>
        <v>V</v>
      </c>
      <c r="C282" s="359">
        <f t="shared" si="32"/>
        <v>5</v>
      </c>
      <c r="D282" s="360"/>
      <c r="E282" s="359">
        <f t="shared" si="35"/>
        <v>0</v>
      </c>
      <c r="F282" s="359" t="str">
        <f t="shared" si="39"/>
        <v/>
      </c>
      <c r="G282" s="359" t="str">
        <f t="shared" si="36"/>
        <v/>
      </c>
      <c r="H282" s="359" t="str">
        <f t="shared" si="37"/>
        <v>x</v>
      </c>
      <c r="I282" s="352" t="str">
        <f t="shared" si="38"/>
        <v>V</v>
      </c>
    </row>
    <row r="283" spans="1:9" x14ac:dyDescent="0.25">
      <c r="A283" s="359">
        <f t="shared" si="33"/>
        <v>1</v>
      </c>
      <c r="B283" s="359" t="str">
        <f t="shared" si="34"/>
        <v>I</v>
      </c>
      <c r="C283" s="359">
        <f t="shared" si="32"/>
        <v>1</v>
      </c>
      <c r="D283" s="360"/>
      <c r="E283" s="359">
        <f t="shared" si="35"/>
        <v>0</v>
      </c>
      <c r="F283" s="359" t="str">
        <f t="shared" si="39"/>
        <v>O</v>
      </c>
      <c r="G283" s="359" t="str">
        <f t="shared" si="36"/>
        <v>V</v>
      </c>
      <c r="H283" s="359" t="str">
        <f t="shared" si="37"/>
        <v>x</v>
      </c>
      <c r="I283" s="352" t="str">
        <f t="shared" si="38"/>
        <v>I</v>
      </c>
    </row>
    <row r="284" spans="1:9" x14ac:dyDescent="0.25">
      <c r="A284" s="359">
        <f t="shared" si="33"/>
        <v>2</v>
      </c>
      <c r="B284" s="359" t="str">
        <f t="shared" si="34"/>
        <v>I</v>
      </c>
      <c r="C284" s="359">
        <f t="shared" si="32"/>
        <v>2</v>
      </c>
      <c r="D284" s="360"/>
      <c r="E284" s="359">
        <f t="shared" si="35"/>
        <v>0</v>
      </c>
      <c r="F284" s="359" t="str">
        <f t="shared" si="39"/>
        <v/>
      </c>
      <c r="G284" s="359" t="str">
        <f t="shared" si="36"/>
        <v/>
      </c>
      <c r="H284" s="359" t="str">
        <f t="shared" si="37"/>
        <v>x</v>
      </c>
      <c r="I284" s="352" t="str">
        <f t="shared" si="38"/>
        <v>I</v>
      </c>
    </row>
    <row r="285" spans="1:9" x14ac:dyDescent="0.25">
      <c r="A285" s="359">
        <f t="shared" si="33"/>
        <v>3</v>
      </c>
      <c r="B285" s="359" t="str">
        <f t="shared" si="34"/>
        <v>I</v>
      </c>
      <c r="C285" s="359">
        <f t="shared" si="32"/>
        <v>3</v>
      </c>
      <c r="D285" s="360"/>
      <c r="E285" s="359">
        <f t="shared" si="35"/>
        <v>0</v>
      </c>
      <c r="F285" s="359" t="str">
        <f t="shared" si="39"/>
        <v/>
      </c>
      <c r="G285" s="359" t="str">
        <f t="shared" si="36"/>
        <v/>
      </c>
      <c r="H285" s="359" t="str">
        <f t="shared" si="37"/>
        <v>x</v>
      </c>
      <c r="I285" s="352" t="str">
        <f t="shared" si="38"/>
        <v>I</v>
      </c>
    </row>
    <row r="286" spans="1:9" x14ac:dyDescent="0.25">
      <c r="A286" s="359">
        <f t="shared" si="33"/>
        <v>4</v>
      </c>
      <c r="B286" s="359" t="str">
        <f t="shared" si="34"/>
        <v>U</v>
      </c>
      <c r="C286" s="359">
        <f t="shared" si="32"/>
        <v>4</v>
      </c>
      <c r="D286" s="360"/>
      <c r="E286" s="359">
        <f t="shared" si="35"/>
        <v>0</v>
      </c>
      <c r="F286" s="359" t="str">
        <f t="shared" si="39"/>
        <v/>
      </c>
      <c r="G286" s="359" t="str">
        <f t="shared" si="36"/>
        <v/>
      </c>
      <c r="H286" s="359" t="str">
        <f t="shared" si="37"/>
        <v>x</v>
      </c>
      <c r="I286" s="352" t="str">
        <f t="shared" si="38"/>
        <v>I</v>
      </c>
    </row>
    <row r="287" spans="1:9" x14ac:dyDescent="0.25">
      <c r="A287" s="359">
        <f t="shared" si="33"/>
        <v>5</v>
      </c>
      <c r="B287" s="359" t="str">
        <f t="shared" si="34"/>
        <v>U</v>
      </c>
      <c r="C287" s="359">
        <f t="shared" si="32"/>
        <v>5</v>
      </c>
      <c r="D287" s="360"/>
      <c r="E287" s="359">
        <f t="shared" si="35"/>
        <v>0</v>
      </c>
      <c r="F287" s="359" t="str">
        <f t="shared" si="39"/>
        <v/>
      </c>
      <c r="G287" s="359" t="str">
        <f t="shared" si="36"/>
        <v/>
      </c>
      <c r="H287" s="359" t="str">
        <f t="shared" si="37"/>
        <v>x</v>
      </c>
      <c r="I287" s="352" t="str">
        <f t="shared" si="38"/>
        <v>I</v>
      </c>
    </row>
    <row r="288" spans="1:9" x14ac:dyDescent="0.25">
      <c r="A288" s="359">
        <f t="shared" si="33"/>
        <v>6</v>
      </c>
      <c r="B288" s="359" t="str">
        <f t="shared" si="34"/>
        <v>V</v>
      </c>
      <c r="C288" s="359">
        <f t="shared" si="32"/>
        <v>1</v>
      </c>
      <c r="D288" s="360"/>
      <c r="E288" s="359">
        <f t="shared" si="35"/>
        <v>0</v>
      </c>
      <c r="F288" s="359" t="str">
        <f t="shared" si="39"/>
        <v>O</v>
      </c>
      <c r="G288" s="359" t="str">
        <f t="shared" si="36"/>
        <v>V</v>
      </c>
      <c r="H288" s="359" t="str">
        <f t="shared" si="37"/>
        <v>x</v>
      </c>
      <c r="I288" s="352" t="str">
        <f t="shared" si="38"/>
        <v>V</v>
      </c>
    </row>
    <row r="289" spans="1:9" x14ac:dyDescent="0.25">
      <c r="A289" s="359">
        <f t="shared" si="33"/>
        <v>1</v>
      </c>
      <c r="B289" s="359" t="str">
        <f t="shared" si="34"/>
        <v>I</v>
      </c>
      <c r="C289" s="359">
        <f t="shared" si="32"/>
        <v>2</v>
      </c>
      <c r="D289" s="360"/>
      <c r="E289" s="359">
        <f t="shared" si="35"/>
        <v>0</v>
      </c>
      <c r="F289" s="359" t="str">
        <f t="shared" si="39"/>
        <v/>
      </c>
      <c r="G289" s="359" t="str">
        <f t="shared" si="36"/>
        <v/>
      </c>
      <c r="H289" s="359" t="str">
        <f t="shared" si="37"/>
        <v>x</v>
      </c>
      <c r="I289" s="352" t="str">
        <f t="shared" si="38"/>
        <v>I</v>
      </c>
    </row>
    <row r="290" spans="1:9" x14ac:dyDescent="0.25">
      <c r="A290" s="359">
        <f t="shared" si="33"/>
        <v>2</v>
      </c>
      <c r="B290" s="359" t="str">
        <f t="shared" si="34"/>
        <v>I</v>
      </c>
      <c r="C290" s="359">
        <f t="shared" si="32"/>
        <v>3</v>
      </c>
      <c r="D290" s="360"/>
      <c r="E290" s="359">
        <f t="shared" si="35"/>
        <v>0</v>
      </c>
      <c r="F290" s="359" t="str">
        <f t="shared" si="39"/>
        <v/>
      </c>
      <c r="G290" s="359" t="str">
        <f t="shared" si="36"/>
        <v/>
      </c>
      <c r="H290" s="359" t="str">
        <f t="shared" si="37"/>
        <v>x</v>
      </c>
      <c r="I290" s="352" t="str">
        <f t="shared" si="38"/>
        <v>I</v>
      </c>
    </row>
    <row r="291" spans="1:9" x14ac:dyDescent="0.25">
      <c r="A291" s="359">
        <f t="shared" si="33"/>
        <v>3</v>
      </c>
      <c r="B291" s="359" t="str">
        <f t="shared" si="34"/>
        <v>I</v>
      </c>
      <c r="C291" s="359">
        <f t="shared" si="32"/>
        <v>4</v>
      </c>
      <c r="D291" s="360"/>
      <c r="E291" s="359">
        <f t="shared" si="35"/>
        <v>0</v>
      </c>
      <c r="F291" s="359" t="str">
        <f t="shared" si="39"/>
        <v/>
      </c>
      <c r="G291" s="359" t="str">
        <f t="shared" si="36"/>
        <v/>
      </c>
      <c r="H291" s="359" t="str">
        <f t="shared" si="37"/>
        <v>x</v>
      </c>
      <c r="I291" s="352" t="str">
        <f t="shared" si="38"/>
        <v>I</v>
      </c>
    </row>
    <row r="292" spans="1:9" x14ac:dyDescent="0.25">
      <c r="A292" s="359">
        <f t="shared" si="33"/>
        <v>4</v>
      </c>
      <c r="B292" s="359" t="str">
        <f t="shared" si="34"/>
        <v>U</v>
      </c>
      <c r="C292" s="359">
        <f t="shared" si="32"/>
        <v>5</v>
      </c>
      <c r="D292" s="360"/>
      <c r="E292" s="359">
        <f t="shared" si="35"/>
        <v>0</v>
      </c>
      <c r="F292" s="359" t="str">
        <f t="shared" si="39"/>
        <v/>
      </c>
      <c r="G292" s="359" t="str">
        <f t="shared" si="36"/>
        <v/>
      </c>
      <c r="H292" s="359" t="str">
        <f t="shared" si="37"/>
        <v>x</v>
      </c>
      <c r="I292" s="352" t="str">
        <f t="shared" si="38"/>
        <v>I</v>
      </c>
    </row>
    <row r="293" spans="1:9" x14ac:dyDescent="0.25">
      <c r="A293" s="359">
        <f t="shared" si="33"/>
        <v>5</v>
      </c>
      <c r="B293" s="359" t="str">
        <f t="shared" si="34"/>
        <v>U</v>
      </c>
      <c r="C293" s="359">
        <f t="shared" si="32"/>
        <v>1</v>
      </c>
      <c r="D293" s="360"/>
      <c r="E293" s="359">
        <f t="shared" si="35"/>
        <v>0</v>
      </c>
      <c r="F293" s="359" t="str">
        <f t="shared" si="39"/>
        <v>O</v>
      </c>
      <c r="G293" s="359" t="str">
        <f t="shared" si="36"/>
        <v>U</v>
      </c>
      <c r="H293" s="359" t="str">
        <f t="shared" si="37"/>
        <v>x</v>
      </c>
      <c r="I293" s="352" t="str">
        <f t="shared" si="38"/>
        <v>I</v>
      </c>
    </row>
    <row r="294" spans="1:9" x14ac:dyDescent="0.25">
      <c r="A294" s="359">
        <f t="shared" si="33"/>
        <v>6</v>
      </c>
      <c r="B294" s="359" t="str">
        <f t="shared" si="34"/>
        <v>V</v>
      </c>
      <c r="C294" s="359">
        <f t="shared" si="32"/>
        <v>2</v>
      </c>
      <c r="D294" s="360"/>
      <c r="E294" s="359">
        <f t="shared" si="35"/>
        <v>0</v>
      </c>
      <c r="F294" s="359" t="str">
        <f t="shared" si="39"/>
        <v/>
      </c>
      <c r="G294" s="359" t="str">
        <f t="shared" si="36"/>
        <v/>
      </c>
      <c r="H294" s="359" t="str">
        <f t="shared" si="37"/>
        <v>x</v>
      </c>
      <c r="I294" s="352" t="str">
        <f t="shared" si="38"/>
        <v>V</v>
      </c>
    </row>
    <row r="295" spans="1:9" x14ac:dyDescent="0.25">
      <c r="A295" s="359">
        <f t="shared" si="33"/>
        <v>1</v>
      </c>
      <c r="B295" s="359" t="str">
        <f t="shared" si="34"/>
        <v>I</v>
      </c>
      <c r="C295" s="359">
        <f t="shared" si="32"/>
        <v>3</v>
      </c>
      <c r="D295" s="360"/>
      <c r="E295" s="359">
        <f t="shared" si="35"/>
        <v>0</v>
      </c>
      <c r="F295" s="359" t="str">
        <f t="shared" si="39"/>
        <v/>
      </c>
      <c r="G295" s="359" t="str">
        <f t="shared" si="36"/>
        <v/>
      </c>
      <c r="H295" s="359" t="str">
        <f t="shared" si="37"/>
        <v>x</v>
      </c>
      <c r="I295" s="352" t="str">
        <f t="shared" si="38"/>
        <v>I</v>
      </c>
    </row>
    <row r="296" spans="1:9" x14ac:dyDescent="0.25">
      <c r="A296" s="359">
        <f t="shared" si="33"/>
        <v>2</v>
      </c>
      <c r="B296" s="359" t="str">
        <f t="shared" si="34"/>
        <v>I</v>
      </c>
      <c r="C296" s="359">
        <f t="shared" si="32"/>
        <v>4</v>
      </c>
      <c r="D296" s="360"/>
      <c r="E296" s="359">
        <f t="shared" si="35"/>
        <v>0</v>
      </c>
      <c r="F296" s="359" t="str">
        <f t="shared" si="39"/>
        <v/>
      </c>
      <c r="G296" s="359" t="str">
        <f t="shared" si="36"/>
        <v/>
      </c>
      <c r="H296" s="359" t="str">
        <f t="shared" si="37"/>
        <v>x</v>
      </c>
      <c r="I296" s="352" t="str">
        <f t="shared" si="38"/>
        <v>I</v>
      </c>
    </row>
    <row r="297" spans="1:9" x14ac:dyDescent="0.25">
      <c r="A297" s="359">
        <f t="shared" si="33"/>
        <v>3</v>
      </c>
      <c r="B297" s="359" t="str">
        <f t="shared" si="34"/>
        <v>I</v>
      </c>
      <c r="C297" s="359">
        <f t="shared" si="32"/>
        <v>5</v>
      </c>
      <c r="D297" s="360"/>
      <c r="E297" s="359">
        <f t="shared" si="35"/>
        <v>0</v>
      </c>
      <c r="F297" s="359" t="str">
        <f t="shared" si="39"/>
        <v/>
      </c>
      <c r="G297" s="359" t="str">
        <f t="shared" si="36"/>
        <v/>
      </c>
      <c r="H297" s="359" t="str">
        <f t="shared" si="37"/>
        <v>x</v>
      </c>
      <c r="I297" s="352" t="str">
        <f t="shared" si="38"/>
        <v>I</v>
      </c>
    </row>
    <row r="298" spans="1:9" x14ac:dyDescent="0.25">
      <c r="A298" s="359">
        <f t="shared" si="33"/>
        <v>4</v>
      </c>
      <c r="B298" s="359" t="str">
        <f t="shared" si="34"/>
        <v>U</v>
      </c>
      <c r="C298" s="359">
        <f t="shared" si="32"/>
        <v>1</v>
      </c>
      <c r="D298" s="360"/>
      <c r="E298" s="359">
        <f t="shared" si="35"/>
        <v>0</v>
      </c>
      <c r="F298" s="359" t="str">
        <f t="shared" si="39"/>
        <v>O</v>
      </c>
      <c r="G298" s="359" t="str">
        <f t="shared" si="36"/>
        <v>U</v>
      </c>
      <c r="H298" s="359" t="str">
        <f t="shared" si="37"/>
        <v>x</v>
      </c>
      <c r="I298" s="352" t="str">
        <f t="shared" si="38"/>
        <v>I</v>
      </c>
    </row>
    <row r="299" spans="1:9" x14ac:dyDescent="0.25">
      <c r="A299" s="359">
        <f t="shared" si="33"/>
        <v>5</v>
      </c>
      <c r="B299" s="359" t="str">
        <f t="shared" si="34"/>
        <v>U</v>
      </c>
      <c r="C299" s="359">
        <f t="shared" si="32"/>
        <v>2</v>
      </c>
      <c r="D299" s="360"/>
      <c r="E299" s="359">
        <f t="shared" si="35"/>
        <v>0</v>
      </c>
      <c r="F299" s="359" t="str">
        <f t="shared" si="39"/>
        <v/>
      </c>
      <c r="G299" s="359" t="str">
        <f t="shared" si="36"/>
        <v/>
      </c>
      <c r="H299" s="359" t="str">
        <f t="shared" si="37"/>
        <v>x</v>
      </c>
      <c r="I299" s="352" t="str">
        <f t="shared" si="38"/>
        <v>I</v>
      </c>
    </row>
    <row r="300" spans="1:9" x14ac:dyDescent="0.25">
      <c r="A300" s="359">
        <f t="shared" si="33"/>
        <v>6</v>
      </c>
      <c r="B300" s="359" t="str">
        <f t="shared" si="34"/>
        <v>V</v>
      </c>
      <c r="C300" s="359">
        <f t="shared" si="32"/>
        <v>3</v>
      </c>
      <c r="D300" s="360"/>
      <c r="E300" s="359">
        <f t="shared" si="35"/>
        <v>0</v>
      </c>
      <c r="F300" s="359" t="str">
        <f t="shared" si="39"/>
        <v/>
      </c>
      <c r="G300" s="359" t="str">
        <f t="shared" si="36"/>
        <v/>
      </c>
      <c r="H300" s="359" t="str">
        <f t="shared" si="37"/>
        <v>x</v>
      </c>
      <c r="I300" s="352" t="str">
        <f t="shared" si="38"/>
        <v>V</v>
      </c>
    </row>
    <row r="301" spans="1:9" x14ac:dyDescent="0.25">
      <c r="A301" s="359">
        <f t="shared" si="33"/>
        <v>1</v>
      </c>
      <c r="B301" s="359" t="str">
        <f t="shared" si="34"/>
        <v>I</v>
      </c>
      <c r="C301" s="359">
        <f t="shared" si="32"/>
        <v>4</v>
      </c>
      <c r="D301" s="360"/>
      <c r="E301" s="359">
        <f t="shared" si="35"/>
        <v>0</v>
      </c>
      <c r="F301" s="359" t="str">
        <f t="shared" si="39"/>
        <v/>
      </c>
      <c r="G301" s="359" t="str">
        <f t="shared" si="36"/>
        <v/>
      </c>
      <c r="H301" s="359" t="str">
        <f t="shared" si="37"/>
        <v>x</v>
      </c>
      <c r="I301" s="352" t="str">
        <f t="shared" si="38"/>
        <v>I</v>
      </c>
    </row>
    <row r="302" spans="1:9" x14ac:dyDescent="0.25">
      <c r="A302" s="359">
        <f t="shared" si="33"/>
        <v>2</v>
      </c>
      <c r="B302" s="359" t="str">
        <f t="shared" si="34"/>
        <v>I</v>
      </c>
      <c r="C302" s="359">
        <f t="shared" si="32"/>
        <v>5</v>
      </c>
      <c r="D302" s="360"/>
      <c r="E302" s="359">
        <f t="shared" si="35"/>
        <v>0</v>
      </c>
      <c r="F302" s="359" t="str">
        <f t="shared" si="39"/>
        <v/>
      </c>
      <c r="G302" s="359" t="str">
        <f t="shared" si="36"/>
        <v/>
      </c>
      <c r="H302" s="359" t="str">
        <f t="shared" si="37"/>
        <v>x</v>
      </c>
      <c r="I302" s="352" t="str">
        <f t="shared" si="38"/>
        <v>I</v>
      </c>
    </row>
    <row r="303" spans="1:9" x14ac:dyDescent="0.25">
      <c r="A303" s="359">
        <f t="shared" si="33"/>
        <v>3</v>
      </c>
      <c r="B303" s="359" t="str">
        <f t="shared" si="34"/>
        <v>I</v>
      </c>
      <c r="C303" s="359">
        <f t="shared" si="32"/>
        <v>1</v>
      </c>
      <c r="D303" s="360"/>
      <c r="E303" s="359">
        <f t="shared" si="35"/>
        <v>0</v>
      </c>
      <c r="F303" s="359" t="str">
        <f t="shared" si="39"/>
        <v>O</v>
      </c>
      <c r="G303" s="359" t="str">
        <f t="shared" si="36"/>
        <v>I</v>
      </c>
      <c r="H303" s="359" t="str">
        <f t="shared" si="37"/>
        <v>x</v>
      </c>
      <c r="I303" s="352" t="str">
        <f t="shared" si="38"/>
        <v>I</v>
      </c>
    </row>
    <row r="304" spans="1:9" x14ac:dyDescent="0.25">
      <c r="A304" s="359">
        <f t="shared" si="33"/>
        <v>4</v>
      </c>
      <c r="B304" s="359" t="str">
        <f t="shared" si="34"/>
        <v>U</v>
      </c>
      <c r="C304" s="359">
        <f t="shared" si="32"/>
        <v>2</v>
      </c>
      <c r="D304" s="360"/>
      <c r="E304" s="359">
        <f t="shared" si="35"/>
        <v>0</v>
      </c>
      <c r="F304" s="359" t="str">
        <f t="shared" si="39"/>
        <v/>
      </c>
      <c r="G304" s="359" t="str">
        <f t="shared" si="36"/>
        <v/>
      </c>
      <c r="H304" s="359" t="str">
        <f t="shared" si="37"/>
        <v>x</v>
      </c>
      <c r="I304" s="352" t="str">
        <f t="shared" si="38"/>
        <v>I</v>
      </c>
    </row>
    <row r="305" spans="1:9" x14ac:dyDescent="0.25">
      <c r="A305" s="359">
        <f t="shared" si="33"/>
        <v>5</v>
      </c>
      <c r="B305" s="359" t="str">
        <f t="shared" si="34"/>
        <v>U</v>
      </c>
      <c r="C305" s="359">
        <f t="shared" si="32"/>
        <v>3</v>
      </c>
      <c r="D305" s="360"/>
      <c r="E305" s="359">
        <f t="shared" si="35"/>
        <v>0</v>
      </c>
      <c r="F305" s="359" t="str">
        <f t="shared" si="39"/>
        <v/>
      </c>
      <c r="G305" s="359" t="str">
        <f t="shared" si="36"/>
        <v/>
      </c>
      <c r="H305" s="359" t="str">
        <f t="shared" si="37"/>
        <v>x</v>
      </c>
      <c r="I305" s="352" t="str">
        <f t="shared" si="38"/>
        <v>I</v>
      </c>
    </row>
    <row r="306" spans="1:9" x14ac:dyDescent="0.25">
      <c r="A306" s="359">
        <f t="shared" si="33"/>
        <v>6</v>
      </c>
      <c r="B306" s="359" t="str">
        <f t="shared" si="34"/>
        <v>V</v>
      </c>
      <c r="C306" s="359">
        <f t="shared" si="32"/>
        <v>4</v>
      </c>
      <c r="D306" s="360"/>
      <c r="E306" s="359">
        <f t="shared" si="35"/>
        <v>0</v>
      </c>
      <c r="F306" s="359" t="str">
        <f t="shared" si="39"/>
        <v/>
      </c>
      <c r="G306" s="359" t="str">
        <f t="shared" si="36"/>
        <v/>
      </c>
      <c r="H306" s="359" t="str">
        <f t="shared" si="37"/>
        <v>x</v>
      </c>
      <c r="I306" s="352" t="str">
        <f t="shared" si="38"/>
        <v>V</v>
      </c>
    </row>
    <row r="307" spans="1:9" x14ac:dyDescent="0.25">
      <c r="A307" s="359">
        <f t="shared" si="33"/>
        <v>1</v>
      </c>
      <c r="B307" s="359" t="str">
        <f t="shared" si="34"/>
        <v>I</v>
      </c>
      <c r="C307" s="359">
        <f t="shared" si="32"/>
        <v>5</v>
      </c>
      <c r="D307" s="360"/>
      <c r="E307" s="359">
        <f t="shared" si="35"/>
        <v>0</v>
      </c>
      <c r="F307" s="359" t="str">
        <f t="shared" si="39"/>
        <v/>
      </c>
      <c r="G307" s="359" t="str">
        <f t="shared" si="36"/>
        <v/>
      </c>
      <c r="H307" s="359" t="str">
        <f t="shared" si="37"/>
        <v>x</v>
      </c>
      <c r="I307" s="352" t="str">
        <f t="shared" si="38"/>
        <v>I</v>
      </c>
    </row>
    <row r="308" spans="1:9" x14ac:dyDescent="0.25">
      <c r="A308" s="359">
        <f t="shared" si="33"/>
        <v>2</v>
      </c>
      <c r="B308" s="359" t="str">
        <f t="shared" si="34"/>
        <v>I</v>
      </c>
      <c r="C308" s="359">
        <f t="shared" si="32"/>
        <v>1</v>
      </c>
      <c r="D308" s="360"/>
      <c r="E308" s="359">
        <f t="shared" si="35"/>
        <v>0</v>
      </c>
      <c r="F308" s="359" t="str">
        <f t="shared" si="39"/>
        <v>O</v>
      </c>
      <c r="G308" s="359" t="str">
        <f t="shared" si="36"/>
        <v>V</v>
      </c>
      <c r="H308" s="359" t="str">
        <f t="shared" si="37"/>
        <v>x</v>
      </c>
      <c r="I308" s="352" t="str">
        <f t="shared" si="38"/>
        <v>I</v>
      </c>
    </row>
    <row r="309" spans="1:9" x14ac:dyDescent="0.25">
      <c r="A309" s="359">
        <f t="shared" si="33"/>
        <v>3</v>
      </c>
      <c r="B309" s="359" t="str">
        <f t="shared" si="34"/>
        <v>I</v>
      </c>
      <c r="C309" s="359">
        <f t="shared" si="32"/>
        <v>2</v>
      </c>
      <c r="D309" s="360"/>
      <c r="E309" s="359">
        <f t="shared" si="35"/>
        <v>0</v>
      </c>
      <c r="F309" s="359" t="str">
        <f t="shared" si="39"/>
        <v/>
      </c>
      <c r="G309" s="359" t="str">
        <f t="shared" si="36"/>
        <v/>
      </c>
      <c r="H309" s="359" t="str">
        <f t="shared" si="37"/>
        <v>x</v>
      </c>
      <c r="I309" s="352" t="str">
        <f t="shared" si="38"/>
        <v>I</v>
      </c>
    </row>
    <row r="310" spans="1:9" x14ac:dyDescent="0.25">
      <c r="A310" s="359">
        <f t="shared" si="33"/>
        <v>4</v>
      </c>
      <c r="B310" s="359" t="str">
        <f t="shared" si="34"/>
        <v>U</v>
      </c>
      <c r="C310" s="359">
        <f t="shared" si="32"/>
        <v>3</v>
      </c>
      <c r="D310" s="360"/>
      <c r="E310" s="359">
        <f t="shared" si="35"/>
        <v>0</v>
      </c>
      <c r="F310" s="359" t="str">
        <f t="shared" si="39"/>
        <v/>
      </c>
      <c r="G310" s="359" t="str">
        <f t="shared" si="36"/>
        <v/>
      </c>
      <c r="H310" s="359" t="str">
        <f t="shared" si="37"/>
        <v>x</v>
      </c>
      <c r="I310" s="352" t="str">
        <f t="shared" si="38"/>
        <v>I</v>
      </c>
    </row>
    <row r="311" spans="1:9" x14ac:dyDescent="0.25">
      <c r="A311" s="359">
        <f t="shared" si="33"/>
        <v>5</v>
      </c>
      <c r="B311" s="359" t="str">
        <f t="shared" si="34"/>
        <v>U</v>
      </c>
      <c r="C311" s="359">
        <f t="shared" si="32"/>
        <v>4</v>
      </c>
      <c r="D311" s="360"/>
      <c r="E311" s="359">
        <f t="shared" si="35"/>
        <v>0</v>
      </c>
      <c r="F311" s="359" t="str">
        <f t="shared" si="39"/>
        <v/>
      </c>
      <c r="G311" s="359" t="str">
        <f t="shared" si="36"/>
        <v/>
      </c>
      <c r="H311" s="359" t="str">
        <f t="shared" si="37"/>
        <v>x</v>
      </c>
      <c r="I311" s="352" t="str">
        <f t="shared" si="38"/>
        <v>I</v>
      </c>
    </row>
    <row r="312" spans="1:9" x14ac:dyDescent="0.25">
      <c r="A312" s="359">
        <f t="shared" si="33"/>
        <v>6</v>
      </c>
      <c r="B312" s="359" t="str">
        <f t="shared" si="34"/>
        <v>V</v>
      </c>
      <c r="C312" s="359">
        <f t="shared" si="32"/>
        <v>5</v>
      </c>
      <c r="D312" s="360"/>
      <c r="E312" s="359">
        <f t="shared" si="35"/>
        <v>0</v>
      </c>
      <c r="F312" s="359" t="str">
        <f t="shared" si="39"/>
        <v/>
      </c>
      <c r="G312" s="359" t="str">
        <f t="shared" si="36"/>
        <v/>
      </c>
      <c r="H312" s="359" t="str">
        <f t="shared" si="37"/>
        <v>x</v>
      </c>
      <c r="I312" s="352" t="str">
        <f t="shared" si="38"/>
        <v>V</v>
      </c>
    </row>
    <row r="313" spans="1:9" x14ac:dyDescent="0.25">
      <c r="A313" s="359">
        <f t="shared" si="33"/>
        <v>1</v>
      </c>
      <c r="B313" s="359" t="str">
        <f t="shared" si="34"/>
        <v>I</v>
      </c>
      <c r="C313" s="359">
        <f t="shared" si="32"/>
        <v>1</v>
      </c>
      <c r="D313" s="360"/>
      <c r="E313" s="359">
        <f t="shared" si="35"/>
        <v>0</v>
      </c>
      <c r="F313" s="359" t="str">
        <f t="shared" si="39"/>
        <v>O</v>
      </c>
      <c r="G313" s="359" t="str">
        <f t="shared" si="36"/>
        <v>V</v>
      </c>
      <c r="H313" s="359" t="str">
        <f t="shared" si="37"/>
        <v>x</v>
      </c>
      <c r="I313" s="352" t="str">
        <f t="shared" si="38"/>
        <v>I</v>
      </c>
    </row>
    <row r="314" spans="1:9" x14ac:dyDescent="0.25">
      <c r="A314" s="359">
        <f t="shared" si="33"/>
        <v>2</v>
      </c>
      <c r="B314" s="359" t="str">
        <f t="shared" si="34"/>
        <v>I</v>
      </c>
      <c r="C314" s="359">
        <f t="shared" si="32"/>
        <v>2</v>
      </c>
      <c r="D314" s="360"/>
      <c r="E314" s="359">
        <f t="shared" si="35"/>
        <v>0</v>
      </c>
      <c r="F314" s="359" t="str">
        <f t="shared" si="39"/>
        <v/>
      </c>
      <c r="G314" s="359" t="str">
        <f t="shared" si="36"/>
        <v/>
      </c>
      <c r="H314" s="359" t="str">
        <f t="shared" si="37"/>
        <v>x</v>
      </c>
      <c r="I314" s="352" t="str">
        <f t="shared" si="38"/>
        <v>I</v>
      </c>
    </row>
    <row r="315" spans="1:9" x14ac:dyDescent="0.25">
      <c r="A315" s="359">
        <f t="shared" si="33"/>
        <v>3</v>
      </c>
      <c r="B315" s="359" t="str">
        <f t="shared" si="34"/>
        <v>I</v>
      </c>
      <c r="C315" s="359">
        <f t="shared" si="32"/>
        <v>3</v>
      </c>
      <c r="D315" s="360"/>
      <c r="E315" s="359">
        <f t="shared" si="35"/>
        <v>0</v>
      </c>
      <c r="F315" s="359" t="str">
        <f t="shared" si="39"/>
        <v/>
      </c>
      <c r="G315" s="359" t="str">
        <f t="shared" si="36"/>
        <v/>
      </c>
      <c r="H315" s="359" t="str">
        <f t="shared" si="37"/>
        <v>x</v>
      </c>
      <c r="I315" s="352" t="str">
        <f t="shared" si="38"/>
        <v>I</v>
      </c>
    </row>
    <row r="316" spans="1:9" x14ac:dyDescent="0.25">
      <c r="A316" s="359">
        <f t="shared" si="33"/>
        <v>4</v>
      </c>
      <c r="B316" s="359" t="str">
        <f t="shared" si="34"/>
        <v>U</v>
      </c>
      <c r="C316" s="359">
        <f t="shared" si="32"/>
        <v>4</v>
      </c>
      <c r="D316" s="360"/>
      <c r="E316" s="359">
        <f t="shared" si="35"/>
        <v>0</v>
      </c>
      <c r="F316" s="359" t="str">
        <f t="shared" si="39"/>
        <v/>
      </c>
      <c r="G316" s="359" t="str">
        <f t="shared" si="36"/>
        <v/>
      </c>
      <c r="H316" s="359" t="str">
        <f t="shared" si="37"/>
        <v>x</v>
      </c>
      <c r="I316" s="352" t="str">
        <f t="shared" si="38"/>
        <v>I</v>
      </c>
    </row>
    <row r="317" spans="1:9" x14ac:dyDescent="0.25">
      <c r="A317" s="359">
        <f t="shared" si="33"/>
        <v>5</v>
      </c>
      <c r="B317" s="359" t="str">
        <f t="shared" si="34"/>
        <v>U</v>
      </c>
      <c r="C317" s="359">
        <f t="shared" si="32"/>
        <v>5</v>
      </c>
      <c r="D317" s="360"/>
      <c r="E317" s="359">
        <f t="shared" si="35"/>
        <v>0</v>
      </c>
      <c r="F317" s="359" t="str">
        <f t="shared" si="39"/>
        <v/>
      </c>
      <c r="G317" s="359" t="str">
        <f t="shared" si="36"/>
        <v/>
      </c>
      <c r="H317" s="359" t="str">
        <f t="shared" si="37"/>
        <v>x</v>
      </c>
      <c r="I317" s="352" t="str">
        <f t="shared" si="38"/>
        <v>I</v>
      </c>
    </row>
    <row r="318" spans="1:9" x14ac:dyDescent="0.25">
      <c r="A318" s="359">
        <f t="shared" si="33"/>
        <v>6</v>
      </c>
      <c r="B318" s="359" t="str">
        <f t="shared" si="34"/>
        <v>V</v>
      </c>
      <c r="C318" s="359">
        <f t="shared" si="32"/>
        <v>1</v>
      </c>
      <c r="D318" s="360"/>
      <c r="E318" s="359">
        <f t="shared" si="35"/>
        <v>0</v>
      </c>
      <c r="F318" s="359" t="str">
        <f t="shared" si="39"/>
        <v>O</v>
      </c>
      <c r="G318" s="359" t="str">
        <f t="shared" si="36"/>
        <v>V</v>
      </c>
      <c r="H318" s="359" t="str">
        <f t="shared" si="37"/>
        <v>x</v>
      </c>
      <c r="I318" s="352" t="str">
        <f t="shared" si="38"/>
        <v>V</v>
      </c>
    </row>
    <row r="319" spans="1:9" x14ac:dyDescent="0.25">
      <c r="A319" s="359">
        <f t="shared" si="33"/>
        <v>1</v>
      </c>
      <c r="B319" s="359" t="str">
        <f t="shared" si="34"/>
        <v>I</v>
      </c>
      <c r="C319" s="359">
        <f t="shared" si="32"/>
        <v>2</v>
      </c>
      <c r="D319" s="360"/>
      <c r="E319" s="359">
        <f t="shared" si="35"/>
        <v>0</v>
      </c>
      <c r="F319" s="359" t="str">
        <f t="shared" si="39"/>
        <v/>
      </c>
      <c r="G319" s="359" t="str">
        <f t="shared" si="36"/>
        <v/>
      </c>
      <c r="H319" s="359" t="str">
        <f t="shared" si="37"/>
        <v>x</v>
      </c>
      <c r="I319" s="352" t="str">
        <f t="shared" si="38"/>
        <v>I</v>
      </c>
    </row>
    <row r="320" spans="1:9" x14ac:dyDescent="0.25">
      <c r="A320" s="359">
        <f t="shared" si="33"/>
        <v>2</v>
      </c>
      <c r="B320" s="359" t="str">
        <f t="shared" si="34"/>
        <v>I</v>
      </c>
      <c r="C320" s="359">
        <f t="shared" si="32"/>
        <v>3</v>
      </c>
      <c r="D320" s="360"/>
      <c r="E320" s="359">
        <f t="shared" si="35"/>
        <v>0</v>
      </c>
      <c r="F320" s="359" t="str">
        <f t="shared" si="39"/>
        <v/>
      </c>
      <c r="G320" s="359" t="str">
        <f t="shared" si="36"/>
        <v/>
      </c>
      <c r="H320" s="359" t="str">
        <f t="shared" si="37"/>
        <v>x</v>
      </c>
      <c r="I320" s="352" t="str">
        <f t="shared" si="38"/>
        <v>I</v>
      </c>
    </row>
    <row r="321" spans="1:9" x14ac:dyDescent="0.25">
      <c r="A321" s="359">
        <f t="shared" si="33"/>
        <v>3</v>
      </c>
      <c r="B321" s="359" t="str">
        <f t="shared" si="34"/>
        <v>I</v>
      </c>
      <c r="C321" s="359">
        <f t="shared" si="32"/>
        <v>4</v>
      </c>
      <c r="D321" s="360"/>
      <c r="E321" s="359">
        <f t="shared" si="35"/>
        <v>0</v>
      </c>
      <c r="F321" s="359" t="str">
        <f t="shared" si="39"/>
        <v/>
      </c>
      <c r="G321" s="359" t="str">
        <f t="shared" si="36"/>
        <v/>
      </c>
      <c r="H321" s="359" t="str">
        <f t="shared" si="37"/>
        <v>x</v>
      </c>
      <c r="I321" s="352" t="str">
        <f t="shared" si="38"/>
        <v>I</v>
      </c>
    </row>
    <row r="322" spans="1:9" x14ac:dyDescent="0.25">
      <c r="A322" s="359">
        <f t="shared" si="33"/>
        <v>4</v>
      </c>
      <c r="B322" s="359" t="str">
        <f t="shared" si="34"/>
        <v>U</v>
      </c>
      <c r="C322" s="359">
        <f t="shared" si="32"/>
        <v>5</v>
      </c>
      <c r="D322" s="360"/>
      <c r="E322" s="359">
        <f t="shared" si="35"/>
        <v>0</v>
      </c>
      <c r="F322" s="359" t="str">
        <f t="shared" si="39"/>
        <v/>
      </c>
      <c r="G322" s="359" t="str">
        <f t="shared" si="36"/>
        <v/>
      </c>
      <c r="H322" s="359" t="str">
        <f t="shared" si="37"/>
        <v>x</v>
      </c>
      <c r="I322" s="352" t="str">
        <f t="shared" si="38"/>
        <v>I</v>
      </c>
    </row>
    <row r="323" spans="1:9" x14ac:dyDescent="0.25">
      <c r="A323" s="359">
        <f t="shared" si="33"/>
        <v>5</v>
      </c>
      <c r="B323" s="359" t="str">
        <f t="shared" si="34"/>
        <v>U</v>
      </c>
      <c r="C323" s="359">
        <f t="shared" si="32"/>
        <v>1</v>
      </c>
      <c r="D323" s="360"/>
      <c r="E323" s="359">
        <f t="shared" si="35"/>
        <v>0</v>
      </c>
      <c r="F323" s="359" t="str">
        <f t="shared" si="39"/>
        <v>O</v>
      </c>
      <c r="G323" s="359" t="str">
        <f t="shared" si="36"/>
        <v>U</v>
      </c>
      <c r="H323" s="359" t="str">
        <f t="shared" si="37"/>
        <v>x</v>
      </c>
      <c r="I323" s="352" t="str">
        <f t="shared" si="38"/>
        <v>I</v>
      </c>
    </row>
    <row r="324" spans="1:9" x14ac:dyDescent="0.25">
      <c r="A324" s="359">
        <f t="shared" si="33"/>
        <v>6</v>
      </c>
      <c r="B324" s="359" t="str">
        <f t="shared" si="34"/>
        <v>V</v>
      </c>
      <c r="C324" s="359">
        <f t="shared" si="32"/>
        <v>2</v>
      </c>
      <c r="D324" s="360"/>
      <c r="E324" s="359">
        <f t="shared" si="35"/>
        <v>0</v>
      </c>
      <c r="F324" s="359" t="str">
        <f t="shared" si="39"/>
        <v/>
      </c>
      <c r="G324" s="359" t="str">
        <f t="shared" si="36"/>
        <v/>
      </c>
      <c r="H324" s="359" t="str">
        <f t="shared" si="37"/>
        <v>x</v>
      </c>
      <c r="I324" s="352" t="str">
        <f t="shared" si="38"/>
        <v>V</v>
      </c>
    </row>
    <row r="325" spans="1:9" x14ac:dyDescent="0.25">
      <c r="A325" s="359">
        <f t="shared" si="33"/>
        <v>1</v>
      </c>
      <c r="B325" s="359" t="str">
        <f t="shared" si="34"/>
        <v>I</v>
      </c>
      <c r="C325" s="359">
        <f t="shared" si="32"/>
        <v>3</v>
      </c>
      <c r="D325" s="360"/>
      <c r="E325" s="359">
        <f t="shared" si="35"/>
        <v>0</v>
      </c>
      <c r="F325" s="359" t="str">
        <f t="shared" si="39"/>
        <v/>
      </c>
      <c r="G325" s="359" t="str">
        <f t="shared" si="36"/>
        <v/>
      </c>
      <c r="H325" s="359" t="str">
        <f t="shared" si="37"/>
        <v>x</v>
      </c>
      <c r="I325" s="352" t="str">
        <f t="shared" si="38"/>
        <v>I</v>
      </c>
    </row>
    <row r="326" spans="1:9" x14ac:dyDescent="0.25">
      <c r="A326" s="359">
        <f t="shared" si="33"/>
        <v>2</v>
      </c>
      <c r="B326" s="359" t="str">
        <f t="shared" si="34"/>
        <v>I</v>
      </c>
      <c r="C326" s="359">
        <f t="shared" si="32"/>
        <v>4</v>
      </c>
      <c r="D326" s="360"/>
      <c r="E326" s="359">
        <f t="shared" si="35"/>
        <v>0</v>
      </c>
      <c r="F326" s="359" t="str">
        <f t="shared" si="39"/>
        <v/>
      </c>
      <c r="G326" s="359" t="str">
        <f t="shared" si="36"/>
        <v/>
      </c>
      <c r="H326" s="359" t="str">
        <f t="shared" si="37"/>
        <v>x</v>
      </c>
      <c r="I326" s="352" t="str">
        <f t="shared" si="38"/>
        <v>I</v>
      </c>
    </row>
    <row r="327" spans="1:9" x14ac:dyDescent="0.25">
      <c r="A327" s="359">
        <f t="shared" si="33"/>
        <v>3</v>
      </c>
      <c r="B327" s="359" t="str">
        <f t="shared" si="34"/>
        <v>I</v>
      </c>
      <c r="C327" s="359">
        <f t="shared" si="32"/>
        <v>5</v>
      </c>
      <c r="D327" s="360"/>
      <c r="E327" s="359">
        <f t="shared" si="35"/>
        <v>0</v>
      </c>
      <c r="F327" s="359" t="str">
        <f t="shared" si="39"/>
        <v/>
      </c>
      <c r="G327" s="359" t="str">
        <f t="shared" si="36"/>
        <v/>
      </c>
      <c r="H327" s="359" t="str">
        <f t="shared" si="37"/>
        <v>x</v>
      </c>
      <c r="I327" s="352" t="str">
        <f t="shared" si="38"/>
        <v>I</v>
      </c>
    </row>
    <row r="328" spans="1:9" x14ac:dyDescent="0.25">
      <c r="A328" s="359">
        <f t="shared" si="33"/>
        <v>4</v>
      </c>
      <c r="B328" s="359" t="str">
        <f t="shared" si="34"/>
        <v>U</v>
      </c>
      <c r="C328" s="359">
        <f t="shared" si="32"/>
        <v>1</v>
      </c>
      <c r="D328" s="360"/>
      <c r="E328" s="359">
        <f t="shared" si="35"/>
        <v>0</v>
      </c>
      <c r="F328" s="359" t="str">
        <f t="shared" si="39"/>
        <v>O</v>
      </c>
      <c r="G328" s="359" t="str">
        <f t="shared" si="36"/>
        <v>U</v>
      </c>
      <c r="H328" s="359" t="str">
        <f t="shared" si="37"/>
        <v>x</v>
      </c>
      <c r="I328" s="352" t="str">
        <f t="shared" si="38"/>
        <v>I</v>
      </c>
    </row>
    <row r="329" spans="1:9" x14ac:dyDescent="0.25">
      <c r="A329" s="359">
        <f t="shared" si="33"/>
        <v>5</v>
      </c>
      <c r="B329" s="359" t="str">
        <f t="shared" si="34"/>
        <v>U</v>
      </c>
      <c r="C329" s="359">
        <f t="shared" si="32"/>
        <v>2</v>
      </c>
      <c r="D329" s="360"/>
      <c r="E329" s="359">
        <f t="shared" si="35"/>
        <v>0</v>
      </c>
      <c r="F329" s="359" t="str">
        <f t="shared" si="39"/>
        <v/>
      </c>
      <c r="G329" s="359" t="str">
        <f t="shared" si="36"/>
        <v/>
      </c>
      <c r="H329" s="359" t="str">
        <f t="shared" si="37"/>
        <v>x</v>
      </c>
      <c r="I329" s="352" t="str">
        <f t="shared" si="38"/>
        <v>I</v>
      </c>
    </row>
    <row r="330" spans="1:9" x14ac:dyDescent="0.25">
      <c r="A330" s="359">
        <f t="shared" si="33"/>
        <v>6</v>
      </c>
      <c r="B330" s="359" t="str">
        <f t="shared" si="34"/>
        <v>V</v>
      </c>
      <c r="C330" s="359">
        <f t="shared" si="32"/>
        <v>3</v>
      </c>
      <c r="D330" s="360"/>
      <c r="E330" s="359">
        <f t="shared" si="35"/>
        <v>0</v>
      </c>
      <c r="F330" s="359" t="str">
        <f t="shared" si="39"/>
        <v/>
      </c>
      <c r="G330" s="359" t="str">
        <f t="shared" si="36"/>
        <v/>
      </c>
      <c r="H330" s="359" t="str">
        <f t="shared" si="37"/>
        <v>x</v>
      </c>
      <c r="I330" s="352" t="str">
        <f t="shared" si="38"/>
        <v>V</v>
      </c>
    </row>
    <row r="331" spans="1:9" x14ac:dyDescent="0.25">
      <c r="A331" s="359">
        <f t="shared" si="33"/>
        <v>1</v>
      </c>
      <c r="B331" s="359" t="str">
        <f t="shared" si="34"/>
        <v>I</v>
      </c>
      <c r="C331" s="359">
        <f t="shared" si="32"/>
        <v>4</v>
      </c>
      <c r="D331" s="360"/>
      <c r="E331" s="359">
        <f t="shared" si="35"/>
        <v>0</v>
      </c>
      <c r="F331" s="359" t="str">
        <f t="shared" si="39"/>
        <v/>
      </c>
      <c r="G331" s="359" t="str">
        <f t="shared" si="36"/>
        <v/>
      </c>
      <c r="H331" s="359" t="str">
        <f t="shared" si="37"/>
        <v>x</v>
      </c>
      <c r="I331" s="352" t="str">
        <f t="shared" si="38"/>
        <v>I</v>
      </c>
    </row>
    <row r="332" spans="1:9" x14ac:dyDescent="0.25">
      <c r="A332" s="359">
        <f t="shared" si="33"/>
        <v>2</v>
      </c>
      <c r="B332" s="359" t="str">
        <f t="shared" si="34"/>
        <v>I</v>
      </c>
      <c r="C332" s="359">
        <f t="shared" si="32"/>
        <v>5</v>
      </c>
      <c r="D332" s="360"/>
      <c r="E332" s="359">
        <f t="shared" si="35"/>
        <v>0</v>
      </c>
      <c r="F332" s="359" t="str">
        <f t="shared" si="39"/>
        <v/>
      </c>
      <c r="G332" s="359" t="str">
        <f t="shared" si="36"/>
        <v/>
      </c>
      <c r="H332" s="359" t="str">
        <f t="shared" si="37"/>
        <v>x</v>
      </c>
      <c r="I332" s="352" t="str">
        <f t="shared" si="38"/>
        <v>I</v>
      </c>
    </row>
    <row r="333" spans="1:9" x14ac:dyDescent="0.25">
      <c r="A333" s="359">
        <f t="shared" si="33"/>
        <v>3</v>
      </c>
      <c r="B333" s="359" t="str">
        <f t="shared" si="34"/>
        <v>I</v>
      </c>
      <c r="C333" s="359">
        <f t="shared" ref="C333:C396" si="40">IF(D333="o",1,IF(C332&lt;($G$1/$G$2),C332+1,1))</f>
        <v>1</v>
      </c>
      <c r="D333" s="360"/>
      <c r="E333" s="359">
        <f t="shared" si="35"/>
        <v>0</v>
      </c>
      <c r="F333" s="359" t="str">
        <f t="shared" si="39"/>
        <v>O</v>
      </c>
      <c r="G333" s="359" t="str">
        <f t="shared" si="36"/>
        <v>I</v>
      </c>
      <c r="H333" s="359" t="str">
        <f t="shared" si="37"/>
        <v>x</v>
      </c>
      <c r="I333" s="352" t="str">
        <f t="shared" si="38"/>
        <v>I</v>
      </c>
    </row>
    <row r="334" spans="1:9" x14ac:dyDescent="0.25">
      <c r="A334" s="359">
        <f t="shared" ref="A334:A397" si="41">IF(A333=0,1,IF(A333&lt;($C$2+$C$1+$C$3),A333+1,1))</f>
        <v>4</v>
      </c>
      <c r="B334" s="359" t="str">
        <f t="shared" ref="B334:B397" si="42">IF(A334&lt;=$C$1,$B$1,IF(AND(A334&lt;=($C$1+$C$2),A334&gt;$C$1),$B$2,$B$3))</f>
        <v>U</v>
      </c>
      <c r="C334" s="359">
        <f t="shared" si="40"/>
        <v>2</v>
      </c>
      <c r="D334" s="360"/>
      <c r="E334" s="359">
        <f t="shared" ref="E334:E397" si="43">IF(D334="o","o",E333)</f>
        <v>0</v>
      </c>
      <c r="F334" s="359" t="str">
        <f t="shared" si="39"/>
        <v/>
      </c>
      <c r="G334" s="359" t="str">
        <f t="shared" ref="G334:G397" si="44">IF(F334="O",IF(AND(I332="I",I333="I",I334="I"),B334,"V"),"")</f>
        <v/>
      </c>
      <c r="H334" s="359" t="str">
        <f t="shared" ref="H334:H397" si="45">IF(H333=$B$8,"x",IF(D334="o",1,IF(G334="",H333,IF(H333="x","x",H333+1))))</f>
        <v>x</v>
      </c>
      <c r="I334" s="352" t="str">
        <f t="shared" ref="I334:I397" si="46">IF(B334="U","I",B334)</f>
        <v>I</v>
      </c>
    </row>
    <row r="335" spans="1:9" x14ac:dyDescent="0.25">
      <c r="A335" s="359">
        <f t="shared" si="41"/>
        <v>5</v>
      </c>
      <c r="B335" s="359" t="str">
        <f t="shared" si="42"/>
        <v>U</v>
      </c>
      <c r="C335" s="359">
        <f t="shared" si="40"/>
        <v>3</v>
      </c>
      <c r="D335" s="360"/>
      <c r="E335" s="359">
        <f t="shared" si="43"/>
        <v>0</v>
      </c>
      <c r="F335" s="359" t="str">
        <f t="shared" ref="F335:F398" si="47">IF(C335=1,"O","")</f>
        <v/>
      </c>
      <c r="G335" s="359" t="str">
        <f t="shared" si="44"/>
        <v/>
      </c>
      <c r="H335" s="359" t="str">
        <f t="shared" si="45"/>
        <v>x</v>
      </c>
      <c r="I335" s="352" t="str">
        <f t="shared" si="46"/>
        <v>I</v>
      </c>
    </row>
    <row r="336" spans="1:9" x14ac:dyDescent="0.25">
      <c r="A336" s="359">
        <f t="shared" si="41"/>
        <v>6</v>
      </c>
      <c r="B336" s="359" t="str">
        <f t="shared" si="42"/>
        <v>V</v>
      </c>
      <c r="C336" s="359">
        <f t="shared" si="40"/>
        <v>4</v>
      </c>
      <c r="D336" s="360"/>
      <c r="E336" s="359">
        <f t="shared" si="43"/>
        <v>0</v>
      </c>
      <c r="F336" s="359" t="str">
        <f t="shared" si="47"/>
        <v/>
      </c>
      <c r="G336" s="359" t="str">
        <f t="shared" si="44"/>
        <v/>
      </c>
      <c r="H336" s="359" t="str">
        <f t="shared" si="45"/>
        <v>x</v>
      </c>
      <c r="I336" s="352" t="str">
        <f t="shared" si="46"/>
        <v>V</v>
      </c>
    </row>
    <row r="337" spans="1:9" x14ac:dyDescent="0.25">
      <c r="A337" s="359">
        <f t="shared" si="41"/>
        <v>1</v>
      </c>
      <c r="B337" s="359" t="str">
        <f t="shared" si="42"/>
        <v>I</v>
      </c>
      <c r="C337" s="359">
        <f t="shared" si="40"/>
        <v>5</v>
      </c>
      <c r="D337" s="360"/>
      <c r="E337" s="359">
        <f t="shared" si="43"/>
        <v>0</v>
      </c>
      <c r="F337" s="359" t="str">
        <f t="shared" si="47"/>
        <v/>
      </c>
      <c r="G337" s="359" t="str">
        <f t="shared" si="44"/>
        <v/>
      </c>
      <c r="H337" s="359" t="str">
        <f t="shared" si="45"/>
        <v>x</v>
      </c>
      <c r="I337" s="352" t="str">
        <f t="shared" si="46"/>
        <v>I</v>
      </c>
    </row>
    <row r="338" spans="1:9" x14ac:dyDescent="0.25">
      <c r="A338" s="359">
        <f t="shared" si="41"/>
        <v>2</v>
      </c>
      <c r="B338" s="359" t="str">
        <f t="shared" si="42"/>
        <v>I</v>
      </c>
      <c r="C338" s="359">
        <f t="shared" si="40"/>
        <v>1</v>
      </c>
      <c r="D338" s="360"/>
      <c r="E338" s="359">
        <f t="shared" si="43"/>
        <v>0</v>
      </c>
      <c r="F338" s="359" t="str">
        <f t="shared" si="47"/>
        <v>O</v>
      </c>
      <c r="G338" s="359" t="str">
        <f t="shared" si="44"/>
        <v>V</v>
      </c>
      <c r="H338" s="359" t="str">
        <f t="shared" si="45"/>
        <v>x</v>
      </c>
      <c r="I338" s="352" t="str">
        <f t="shared" si="46"/>
        <v>I</v>
      </c>
    </row>
    <row r="339" spans="1:9" x14ac:dyDescent="0.25">
      <c r="A339" s="359">
        <f t="shared" si="41"/>
        <v>3</v>
      </c>
      <c r="B339" s="359" t="str">
        <f t="shared" si="42"/>
        <v>I</v>
      </c>
      <c r="C339" s="359">
        <f t="shared" si="40"/>
        <v>2</v>
      </c>
      <c r="D339" s="360"/>
      <c r="E339" s="359">
        <f t="shared" si="43"/>
        <v>0</v>
      </c>
      <c r="F339" s="359" t="str">
        <f t="shared" si="47"/>
        <v/>
      </c>
      <c r="G339" s="359" t="str">
        <f t="shared" si="44"/>
        <v/>
      </c>
      <c r="H339" s="359" t="str">
        <f t="shared" si="45"/>
        <v>x</v>
      </c>
      <c r="I339" s="352" t="str">
        <f t="shared" si="46"/>
        <v>I</v>
      </c>
    </row>
    <row r="340" spans="1:9" x14ac:dyDescent="0.25">
      <c r="A340" s="359">
        <f t="shared" si="41"/>
        <v>4</v>
      </c>
      <c r="B340" s="359" t="str">
        <f t="shared" si="42"/>
        <v>U</v>
      </c>
      <c r="C340" s="359">
        <f t="shared" si="40"/>
        <v>3</v>
      </c>
      <c r="D340" s="360"/>
      <c r="E340" s="359">
        <f t="shared" si="43"/>
        <v>0</v>
      </c>
      <c r="F340" s="359" t="str">
        <f t="shared" si="47"/>
        <v/>
      </c>
      <c r="G340" s="359" t="str">
        <f t="shared" si="44"/>
        <v/>
      </c>
      <c r="H340" s="359" t="str">
        <f t="shared" si="45"/>
        <v>x</v>
      </c>
      <c r="I340" s="352" t="str">
        <f t="shared" si="46"/>
        <v>I</v>
      </c>
    </row>
    <row r="341" spans="1:9" x14ac:dyDescent="0.25">
      <c r="A341" s="359">
        <f t="shared" si="41"/>
        <v>5</v>
      </c>
      <c r="B341" s="359" t="str">
        <f t="shared" si="42"/>
        <v>U</v>
      </c>
      <c r="C341" s="359">
        <f t="shared" si="40"/>
        <v>4</v>
      </c>
      <c r="D341" s="360"/>
      <c r="E341" s="359">
        <f t="shared" si="43"/>
        <v>0</v>
      </c>
      <c r="F341" s="359" t="str">
        <f t="shared" si="47"/>
        <v/>
      </c>
      <c r="G341" s="359" t="str">
        <f t="shared" si="44"/>
        <v/>
      </c>
      <c r="H341" s="359" t="str">
        <f t="shared" si="45"/>
        <v>x</v>
      </c>
      <c r="I341" s="352" t="str">
        <f t="shared" si="46"/>
        <v>I</v>
      </c>
    </row>
    <row r="342" spans="1:9" x14ac:dyDescent="0.25">
      <c r="A342" s="359">
        <f t="shared" si="41"/>
        <v>6</v>
      </c>
      <c r="B342" s="359" t="str">
        <f t="shared" si="42"/>
        <v>V</v>
      </c>
      <c r="C342" s="359">
        <f t="shared" si="40"/>
        <v>5</v>
      </c>
      <c r="D342" s="360"/>
      <c r="E342" s="359">
        <f t="shared" si="43"/>
        <v>0</v>
      </c>
      <c r="F342" s="359" t="str">
        <f t="shared" si="47"/>
        <v/>
      </c>
      <c r="G342" s="359" t="str">
        <f t="shared" si="44"/>
        <v/>
      </c>
      <c r="H342" s="359" t="str">
        <f t="shared" si="45"/>
        <v>x</v>
      </c>
      <c r="I342" s="352" t="str">
        <f t="shared" si="46"/>
        <v>V</v>
      </c>
    </row>
    <row r="343" spans="1:9" x14ac:dyDescent="0.25">
      <c r="A343" s="359">
        <f t="shared" si="41"/>
        <v>1</v>
      </c>
      <c r="B343" s="359" t="str">
        <f t="shared" si="42"/>
        <v>I</v>
      </c>
      <c r="C343" s="359">
        <f t="shared" si="40"/>
        <v>1</v>
      </c>
      <c r="D343" s="360"/>
      <c r="E343" s="359">
        <f t="shared" si="43"/>
        <v>0</v>
      </c>
      <c r="F343" s="359" t="str">
        <f t="shared" si="47"/>
        <v>O</v>
      </c>
      <c r="G343" s="359" t="str">
        <f t="shared" si="44"/>
        <v>V</v>
      </c>
      <c r="H343" s="359" t="str">
        <f t="shared" si="45"/>
        <v>x</v>
      </c>
      <c r="I343" s="352" t="str">
        <f t="shared" si="46"/>
        <v>I</v>
      </c>
    </row>
    <row r="344" spans="1:9" x14ac:dyDescent="0.25">
      <c r="A344" s="359">
        <f t="shared" si="41"/>
        <v>2</v>
      </c>
      <c r="B344" s="359" t="str">
        <f t="shared" si="42"/>
        <v>I</v>
      </c>
      <c r="C344" s="359">
        <f t="shared" si="40"/>
        <v>2</v>
      </c>
      <c r="D344" s="360"/>
      <c r="E344" s="359">
        <f t="shared" si="43"/>
        <v>0</v>
      </c>
      <c r="F344" s="359" t="str">
        <f t="shared" si="47"/>
        <v/>
      </c>
      <c r="G344" s="359" t="str">
        <f t="shared" si="44"/>
        <v/>
      </c>
      <c r="H344" s="359" t="str">
        <f t="shared" si="45"/>
        <v>x</v>
      </c>
      <c r="I344" s="352" t="str">
        <f t="shared" si="46"/>
        <v>I</v>
      </c>
    </row>
    <row r="345" spans="1:9" x14ac:dyDescent="0.25">
      <c r="A345" s="359">
        <f t="shared" si="41"/>
        <v>3</v>
      </c>
      <c r="B345" s="359" t="str">
        <f t="shared" si="42"/>
        <v>I</v>
      </c>
      <c r="C345" s="359">
        <f t="shared" si="40"/>
        <v>3</v>
      </c>
      <c r="D345" s="360"/>
      <c r="E345" s="359">
        <f t="shared" si="43"/>
        <v>0</v>
      </c>
      <c r="F345" s="359" t="str">
        <f t="shared" si="47"/>
        <v/>
      </c>
      <c r="G345" s="359" t="str">
        <f t="shared" si="44"/>
        <v/>
      </c>
      <c r="H345" s="359" t="str">
        <f t="shared" si="45"/>
        <v>x</v>
      </c>
      <c r="I345" s="352" t="str">
        <f t="shared" si="46"/>
        <v>I</v>
      </c>
    </row>
    <row r="346" spans="1:9" x14ac:dyDescent="0.25">
      <c r="A346" s="359">
        <f t="shared" si="41"/>
        <v>4</v>
      </c>
      <c r="B346" s="359" t="str">
        <f t="shared" si="42"/>
        <v>U</v>
      </c>
      <c r="C346" s="359">
        <f t="shared" si="40"/>
        <v>4</v>
      </c>
      <c r="D346" s="360"/>
      <c r="E346" s="359">
        <f t="shared" si="43"/>
        <v>0</v>
      </c>
      <c r="F346" s="359" t="str">
        <f t="shared" si="47"/>
        <v/>
      </c>
      <c r="G346" s="359" t="str">
        <f t="shared" si="44"/>
        <v/>
      </c>
      <c r="H346" s="359" t="str">
        <f t="shared" si="45"/>
        <v>x</v>
      </c>
      <c r="I346" s="352" t="str">
        <f t="shared" si="46"/>
        <v>I</v>
      </c>
    </row>
    <row r="347" spans="1:9" x14ac:dyDescent="0.25">
      <c r="A347" s="359">
        <f t="shared" si="41"/>
        <v>5</v>
      </c>
      <c r="B347" s="359" t="str">
        <f t="shared" si="42"/>
        <v>U</v>
      </c>
      <c r="C347" s="359">
        <f t="shared" si="40"/>
        <v>5</v>
      </c>
      <c r="D347" s="360"/>
      <c r="E347" s="359">
        <f t="shared" si="43"/>
        <v>0</v>
      </c>
      <c r="F347" s="359" t="str">
        <f t="shared" si="47"/>
        <v/>
      </c>
      <c r="G347" s="359" t="str">
        <f t="shared" si="44"/>
        <v/>
      </c>
      <c r="H347" s="359" t="str">
        <f t="shared" si="45"/>
        <v>x</v>
      </c>
      <c r="I347" s="352" t="str">
        <f t="shared" si="46"/>
        <v>I</v>
      </c>
    </row>
    <row r="348" spans="1:9" x14ac:dyDescent="0.25">
      <c r="A348" s="359">
        <f t="shared" si="41"/>
        <v>6</v>
      </c>
      <c r="B348" s="359" t="str">
        <f t="shared" si="42"/>
        <v>V</v>
      </c>
      <c r="C348" s="359">
        <f t="shared" si="40"/>
        <v>1</v>
      </c>
      <c r="D348" s="360"/>
      <c r="E348" s="359">
        <f t="shared" si="43"/>
        <v>0</v>
      </c>
      <c r="F348" s="359" t="str">
        <f t="shared" si="47"/>
        <v>O</v>
      </c>
      <c r="G348" s="359" t="str">
        <f t="shared" si="44"/>
        <v>V</v>
      </c>
      <c r="H348" s="359" t="str">
        <f t="shared" si="45"/>
        <v>x</v>
      </c>
      <c r="I348" s="352" t="str">
        <f t="shared" si="46"/>
        <v>V</v>
      </c>
    </row>
    <row r="349" spans="1:9" x14ac:dyDescent="0.25">
      <c r="A349" s="359">
        <f t="shared" si="41"/>
        <v>1</v>
      </c>
      <c r="B349" s="359" t="str">
        <f t="shared" si="42"/>
        <v>I</v>
      </c>
      <c r="C349" s="359">
        <f t="shared" si="40"/>
        <v>2</v>
      </c>
      <c r="D349" s="360"/>
      <c r="E349" s="359">
        <f t="shared" si="43"/>
        <v>0</v>
      </c>
      <c r="F349" s="359" t="str">
        <f t="shared" si="47"/>
        <v/>
      </c>
      <c r="G349" s="359" t="str">
        <f t="shared" si="44"/>
        <v/>
      </c>
      <c r="H349" s="359" t="str">
        <f t="shared" si="45"/>
        <v>x</v>
      </c>
      <c r="I349" s="352" t="str">
        <f t="shared" si="46"/>
        <v>I</v>
      </c>
    </row>
    <row r="350" spans="1:9" x14ac:dyDescent="0.25">
      <c r="A350" s="359">
        <f t="shared" si="41"/>
        <v>2</v>
      </c>
      <c r="B350" s="359" t="str">
        <f t="shared" si="42"/>
        <v>I</v>
      </c>
      <c r="C350" s="359">
        <f t="shared" si="40"/>
        <v>3</v>
      </c>
      <c r="D350" s="360"/>
      <c r="E350" s="359">
        <f t="shared" si="43"/>
        <v>0</v>
      </c>
      <c r="F350" s="359" t="str">
        <f t="shared" si="47"/>
        <v/>
      </c>
      <c r="G350" s="359" t="str">
        <f t="shared" si="44"/>
        <v/>
      </c>
      <c r="H350" s="359" t="str">
        <f t="shared" si="45"/>
        <v>x</v>
      </c>
      <c r="I350" s="352" t="str">
        <f t="shared" si="46"/>
        <v>I</v>
      </c>
    </row>
    <row r="351" spans="1:9" x14ac:dyDescent="0.25">
      <c r="A351" s="359">
        <f t="shared" si="41"/>
        <v>3</v>
      </c>
      <c r="B351" s="359" t="str">
        <f t="shared" si="42"/>
        <v>I</v>
      </c>
      <c r="C351" s="359">
        <f t="shared" si="40"/>
        <v>4</v>
      </c>
      <c r="D351" s="360"/>
      <c r="E351" s="359">
        <f t="shared" si="43"/>
        <v>0</v>
      </c>
      <c r="F351" s="359" t="str">
        <f t="shared" si="47"/>
        <v/>
      </c>
      <c r="G351" s="359" t="str">
        <f t="shared" si="44"/>
        <v/>
      </c>
      <c r="H351" s="359" t="str">
        <f t="shared" si="45"/>
        <v>x</v>
      </c>
      <c r="I351" s="352" t="str">
        <f t="shared" si="46"/>
        <v>I</v>
      </c>
    </row>
    <row r="352" spans="1:9" x14ac:dyDescent="0.25">
      <c r="A352" s="359">
        <f t="shared" si="41"/>
        <v>4</v>
      </c>
      <c r="B352" s="359" t="str">
        <f t="shared" si="42"/>
        <v>U</v>
      </c>
      <c r="C352" s="359">
        <f t="shared" si="40"/>
        <v>5</v>
      </c>
      <c r="D352" s="360"/>
      <c r="E352" s="359">
        <f t="shared" si="43"/>
        <v>0</v>
      </c>
      <c r="F352" s="359" t="str">
        <f t="shared" si="47"/>
        <v/>
      </c>
      <c r="G352" s="359" t="str">
        <f t="shared" si="44"/>
        <v/>
      </c>
      <c r="H352" s="359" t="str">
        <f t="shared" si="45"/>
        <v>x</v>
      </c>
      <c r="I352" s="352" t="str">
        <f t="shared" si="46"/>
        <v>I</v>
      </c>
    </row>
    <row r="353" spans="1:9" x14ac:dyDescent="0.25">
      <c r="A353" s="359">
        <f t="shared" si="41"/>
        <v>5</v>
      </c>
      <c r="B353" s="359" t="str">
        <f t="shared" si="42"/>
        <v>U</v>
      </c>
      <c r="C353" s="359">
        <f t="shared" si="40"/>
        <v>1</v>
      </c>
      <c r="D353" s="360"/>
      <c r="E353" s="359">
        <f t="shared" si="43"/>
        <v>0</v>
      </c>
      <c r="F353" s="359" t="str">
        <f t="shared" si="47"/>
        <v>O</v>
      </c>
      <c r="G353" s="359" t="str">
        <f t="shared" si="44"/>
        <v>U</v>
      </c>
      <c r="H353" s="359" t="str">
        <f t="shared" si="45"/>
        <v>x</v>
      </c>
      <c r="I353" s="352" t="str">
        <f t="shared" si="46"/>
        <v>I</v>
      </c>
    </row>
    <row r="354" spans="1:9" x14ac:dyDescent="0.25">
      <c r="A354" s="359">
        <f t="shared" si="41"/>
        <v>6</v>
      </c>
      <c r="B354" s="359" t="str">
        <f t="shared" si="42"/>
        <v>V</v>
      </c>
      <c r="C354" s="359">
        <f t="shared" si="40"/>
        <v>2</v>
      </c>
      <c r="D354" s="360"/>
      <c r="E354" s="359">
        <f t="shared" si="43"/>
        <v>0</v>
      </c>
      <c r="F354" s="359" t="str">
        <f t="shared" si="47"/>
        <v/>
      </c>
      <c r="G354" s="359" t="str">
        <f t="shared" si="44"/>
        <v/>
      </c>
      <c r="H354" s="359" t="str">
        <f t="shared" si="45"/>
        <v>x</v>
      </c>
      <c r="I354" s="352" t="str">
        <f t="shared" si="46"/>
        <v>V</v>
      </c>
    </row>
    <row r="355" spans="1:9" x14ac:dyDescent="0.25">
      <c r="A355" s="359">
        <f t="shared" si="41"/>
        <v>1</v>
      </c>
      <c r="B355" s="359" t="str">
        <f t="shared" si="42"/>
        <v>I</v>
      </c>
      <c r="C355" s="359">
        <f t="shared" si="40"/>
        <v>3</v>
      </c>
      <c r="D355" s="360"/>
      <c r="E355" s="359">
        <f t="shared" si="43"/>
        <v>0</v>
      </c>
      <c r="F355" s="359" t="str">
        <f t="shared" si="47"/>
        <v/>
      </c>
      <c r="G355" s="359" t="str">
        <f t="shared" si="44"/>
        <v/>
      </c>
      <c r="H355" s="359" t="str">
        <f t="shared" si="45"/>
        <v>x</v>
      </c>
      <c r="I355" s="352" t="str">
        <f t="shared" si="46"/>
        <v>I</v>
      </c>
    </row>
    <row r="356" spans="1:9" x14ac:dyDescent="0.25">
      <c r="A356" s="359">
        <f t="shared" si="41"/>
        <v>2</v>
      </c>
      <c r="B356" s="359" t="str">
        <f t="shared" si="42"/>
        <v>I</v>
      </c>
      <c r="C356" s="359">
        <f t="shared" si="40"/>
        <v>4</v>
      </c>
      <c r="D356" s="360"/>
      <c r="E356" s="359">
        <f t="shared" si="43"/>
        <v>0</v>
      </c>
      <c r="F356" s="359" t="str">
        <f t="shared" si="47"/>
        <v/>
      </c>
      <c r="G356" s="359" t="str">
        <f t="shared" si="44"/>
        <v/>
      </c>
      <c r="H356" s="359" t="str">
        <f t="shared" si="45"/>
        <v>x</v>
      </c>
      <c r="I356" s="352" t="str">
        <f t="shared" si="46"/>
        <v>I</v>
      </c>
    </row>
    <row r="357" spans="1:9" x14ac:dyDescent="0.25">
      <c r="A357" s="359">
        <f t="shared" si="41"/>
        <v>3</v>
      </c>
      <c r="B357" s="359" t="str">
        <f t="shared" si="42"/>
        <v>I</v>
      </c>
      <c r="C357" s="359">
        <f t="shared" si="40"/>
        <v>5</v>
      </c>
      <c r="D357" s="360"/>
      <c r="E357" s="359">
        <f t="shared" si="43"/>
        <v>0</v>
      </c>
      <c r="F357" s="359" t="str">
        <f t="shared" si="47"/>
        <v/>
      </c>
      <c r="G357" s="359" t="str">
        <f t="shared" si="44"/>
        <v/>
      </c>
      <c r="H357" s="359" t="str">
        <f t="shared" si="45"/>
        <v>x</v>
      </c>
      <c r="I357" s="352" t="str">
        <f t="shared" si="46"/>
        <v>I</v>
      </c>
    </row>
    <row r="358" spans="1:9" x14ac:dyDescent="0.25">
      <c r="A358" s="359">
        <f t="shared" si="41"/>
        <v>4</v>
      </c>
      <c r="B358" s="359" t="str">
        <f t="shared" si="42"/>
        <v>U</v>
      </c>
      <c r="C358" s="359">
        <f t="shared" si="40"/>
        <v>1</v>
      </c>
      <c r="D358" s="360"/>
      <c r="E358" s="359">
        <f t="shared" si="43"/>
        <v>0</v>
      </c>
      <c r="F358" s="359" t="str">
        <f t="shared" si="47"/>
        <v>O</v>
      </c>
      <c r="G358" s="359" t="str">
        <f t="shared" si="44"/>
        <v>U</v>
      </c>
      <c r="H358" s="359" t="str">
        <f t="shared" si="45"/>
        <v>x</v>
      </c>
      <c r="I358" s="352" t="str">
        <f t="shared" si="46"/>
        <v>I</v>
      </c>
    </row>
    <row r="359" spans="1:9" x14ac:dyDescent="0.25">
      <c r="A359" s="359">
        <f t="shared" si="41"/>
        <v>5</v>
      </c>
      <c r="B359" s="359" t="str">
        <f t="shared" si="42"/>
        <v>U</v>
      </c>
      <c r="C359" s="359">
        <f t="shared" si="40"/>
        <v>2</v>
      </c>
      <c r="D359" s="360"/>
      <c r="E359" s="359">
        <f t="shared" si="43"/>
        <v>0</v>
      </c>
      <c r="F359" s="359" t="str">
        <f t="shared" si="47"/>
        <v/>
      </c>
      <c r="G359" s="359" t="str">
        <f t="shared" si="44"/>
        <v/>
      </c>
      <c r="H359" s="359" t="str">
        <f t="shared" si="45"/>
        <v>x</v>
      </c>
      <c r="I359" s="352" t="str">
        <f t="shared" si="46"/>
        <v>I</v>
      </c>
    </row>
    <row r="360" spans="1:9" x14ac:dyDescent="0.25">
      <c r="A360" s="359">
        <f t="shared" si="41"/>
        <v>6</v>
      </c>
      <c r="B360" s="359" t="str">
        <f t="shared" si="42"/>
        <v>V</v>
      </c>
      <c r="C360" s="359">
        <f t="shared" si="40"/>
        <v>3</v>
      </c>
      <c r="D360" s="360"/>
      <c r="E360" s="359">
        <f t="shared" si="43"/>
        <v>0</v>
      </c>
      <c r="F360" s="359" t="str">
        <f t="shared" si="47"/>
        <v/>
      </c>
      <c r="G360" s="359" t="str">
        <f t="shared" si="44"/>
        <v/>
      </c>
      <c r="H360" s="359" t="str">
        <f t="shared" si="45"/>
        <v>x</v>
      </c>
      <c r="I360" s="352" t="str">
        <f t="shared" si="46"/>
        <v>V</v>
      </c>
    </row>
    <row r="361" spans="1:9" x14ac:dyDescent="0.25">
      <c r="A361" s="359">
        <f t="shared" si="41"/>
        <v>1</v>
      </c>
      <c r="B361" s="359" t="str">
        <f t="shared" si="42"/>
        <v>I</v>
      </c>
      <c r="C361" s="359">
        <f t="shared" si="40"/>
        <v>4</v>
      </c>
      <c r="D361" s="360"/>
      <c r="E361" s="359">
        <f t="shared" si="43"/>
        <v>0</v>
      </c>
      <c r="F361" s="359" t="str">
        <f t="shared" si="47"/>
        <v/>
      </c>
      <c r="G361" s="359" t="str">
        <f t="shared" si="44"/>
        <v/>
      </c>
      <c r="H361" s="359" t="str">
        <f t="shared" si="45"/>
        <v>x</v>
      </c>
      <c r="I361" s="352" t="str">
        <f t="shared" si="46"/>
        <v>I</v>
      </c>
    </row>
    <row r="362" spans="1:9" x14ac:dyDescent="0.25">
      <c r="A362" s="359">
        <f t="shared" si="41"/>
        <v>2</v>
      </c>
      <c r="B362" s="359" t="str">
        <f t="shared" si="42"/>
        <v>I</v>
      </c>
      <c r="C362" s="359">
        <f t="shared" si="40"/>
        <v>5</v>
      </c>
      <c r="D362" s="360"/>
      <c r="E362" s="359">
        <f t="shared" si="43"/>
        <v>0</v>
      </c>
      <c r="F362" s="359" t="str">
        <f t="shared" si="47"/>
        <v/>
      </c>
      <c r="G362" s="359" t="str">
        <f t="shared" si="44"/>
        <v/>
      </c>
      <c r="H362" s="359" t="str">
        <f t="shared" si="45"/>
        <v>x</v>
      </c>
      <c r="I362" s="352" t="str">
        <f t="shared" si="46"/>
        <v>I</v>
      </c>
    </row>
    <row r="363" spans="1:9" x14ac:dyDescent="0.25">
      <c r="A363" s="359">
        <f t="shared" si="41"/>
        <v>3</v>
      </c>
      <c r="B363" s="359" t="str">
        <f t="shared" si="42"/>
        <v>I</v>
      </c>
      <c r="C363" s="359">
        <f t="shared" si="40"/>
        <v>1</v>
      </c>
      <c r="D363" s="360"/>
      <c r="E363" s="359">
        <f t="shared" si="43"/>
        <v>0</v>
      </c>
      <c r="F363" s="359" t="str">
        <f t="shared" si="47"/>
        <v>O</v>
      </c>
      <c r="G363" s="359" t="str">
        <f t="shared" si="44"/>
        <v>I</v>
      </c>
      <c r="H363" s="359" t="str">
        <f t="shared" si="45"/>
        <v>x</v>
      </c>
      <c r="I363" s="352" t="str">
        <f t="shared" si="46"/>
        <v>I</v>
      </c>
    </row>
    <row r="364" spans="1:9" x14ac:dyDescent="0.25">
      <c r="A364" s="359">
        <f t="shared" si="41"/>
        <v>4</v>
      </c>
      <c r="B364" s="359" t="str">
        <f t="shared" si="42"/>
        <v>U</v>
      </c>
      <c r="C364" s="359">
        <f t="shared" si="40"/>
        <v>2</v>
      </c>
      <c r="D364" s="360"/>
      <c r="E364" s="359">
        <f t="shared" si="43"/>
        <v>0</v>
      </c>
      <c r="F364" s="359" t="str">
        <f t="shared" si="47"/>
        <v/>
      </c>
      <c r="G364" s="359" t="str">
        <f t="shared" si="44"/>
        <v/>
      </c>
      <c r="H364" s="359" t="str">
        <f t="shared" si="45"/>
        <v>x</v>
      </c>
      <c r="I364" s="352" t="str">
        <f t="shared" si="46"/>
        <v>I</v>
      </c>
    </row>
    <row r="365" spans="1:9" x14ac:dyDescent="0.25">
      <c r="A365" s="359">
        <f t="shared" si="41"/>
        <v>5</v>
      </c>
      <c r="B365" s="359" t="str">
        <f t="shared" si="42"/>
        <v>U</v>
      </c>
      <c r="C365" s="359">
        <f t="shared" si="40"/>
        <v>3</v>
      </c>
      <c r="D365" s="360"/>
      <c r="E365" s="359">
        <f t="shared" si="43"/>
        <v>0</v>
      </c>
      <c r="F365" s="359" t="str">
        <f t="shared" si="47"/>
        <v/>
      </c>
      <c r="G365" s="359" t="str">
        <f t="shared" si="44"/>
        <v/>
      </c>
      <c r="H365" s="359" t="str">
        <f t="shared" si="45"/>
        <v>x</v>
      </c>
      <c r="I365" s="352" t="str">
        <f t="shared" si="46"/>
        <v>I</v>
      </c>
    </row>
    <row r="366" spans="1:9" x14ac:dyDescent="0.25">
      <c r="A366" s="359">
        <f t="shared" si="41"/>
        <v>6</v>
      </c>
      <c r="B366" s="359" t="str">
        <f t="shared" si="42"/>
        <v>V</v>
      </c>
      <c r="C366" s="359">
        <f t="shared" si="40"/>
        <v>4</v>
      </c>
      <c r="D366" s="360"/>
      <c r="E366" s="359">
        <f t="shared" si="43"/>
        <v>0</v>
      </c>
      <c r="F366" s="359" t="str">
        <f t="shared" si="47"/>
        <v/>
      </c>
      <c r="G366" s="359" t="str">
        <f t="shared" si="44"/>
        <v/>
      </c>
      <c r="H366" s="359" t="str">
        <f t="shared" si="45"/>
        <v>x</v>
      </c>
      <c r="I366" s="352" t="str">
        <f t="shared" si="46"/>
        <v>V</v>
      </c>
    </row>
    <row r="367" spans="1:9" x14ac:dyDescent="0.25">
      <c r="A367" s="359">
        <f t="shared" si="41"/>
        <v>1</v>
      </c>
      <c r="B367" s="359" t="str">
        <f t="shared" si="42"/>
        <v>I</v>
      </c>
      <c r="C367" s="359">
        <f t="shared" si="40"/>
        <v>5</v>
      </c>
      <c r="D367" s="360"/>
      <c r="E367" s="359">
        <f t="shared" si="43"/>
        <v>0</v>
      </c>
      <c r="F367" s="359" t="str">
        <f t="shared" si="47"/>
        <v/>
      </c>
      <c r="G367" s="359" t="str">
        <f t="shared" si="44"/>
        <v/>
      </c>
      <c r="H367" s="359" t="str">
        <f t="shared" si="45"/>
        <v>x</v>
      </c>
      <c r="I367" s="352" t="str">
        <f t="shared" si="46"/>
        <v>I</v>
      </c>
    </row>
    <row r="368" spans="1:9" x14ac:dyDescent="0.25">
      <c r="A368" s="359">
        <f t="shared" si="41"/>
        <v>2</v>
      </c>
      <c r="B368" s="359" t="str">
        <f t="shared" si="42"/>
        <v>I</v>
      </c>
      <c r="C368" s="359">
        <f t="shared" si="40"/>
        <v>1</v>
      </c>
      <c r="D368" s="360"/>
      <c r="E368" s="359">
        <f t="shared" si="43"/>
        <v>0</v>
      </c>
      <c r="F368" s="359" t="str">
        <f t="shared" si="47"/>
        <v>O</v>
      </c>
      <c r="G368" s="359" t="str">
        <f t="shared" si="44"/>
        <v>V</v>
      </c>
      <c r="H368" s="359" t="str">
        <f t="shared" si="45"/>
        <v>x</v>
      </c>
      <c r="I368" s="352" t="str">
        <f t="shared" si="46"/>
        <v>I</v>
      </c>
    </row>
    <row r="369" spans="1:9" x14ac:dyDescent="0.25">
      <c r="A369" s="359">
        <f t="shared" si="41"/>
        <v>3</v>
      </c>
      <c r="B369" s="359" t="str">
        <f t="shared" si="42"/>
        <v>I</v>
      </c>
      <c r="C369" s="359">
        <f t="shared" si="40"/>
        <v>2</v>
      </c>
      <c r="D369" s="360"/>
      <c r="E369" s="359">
        <f t="shared" si="43"/>
        <v>0</v>
      </c>
      <c r="F369" s="359" t="str">
        <f t="shared" si="47"/>
        <v/>
      </c>
      <c r="G369" s="359" t="str">
        <f t="shared" si="44"/>
        <v/>
      </c>
      <c r="H369" s="359" t="str">
        <f t="shared" si="45"/>
        <v>x</v>
      </c>
      <c r="I369" s="352" t="str">
        <f t="shared" si="46"/>
        <v>I</v>
      </c>
    </row>
    <row r="370" spans="1:9" x14ac:dyDescent="0.25">
      <c r="A370" s="359">
        <f t="shared" si="41"/>
        <v>4</v>
      </c>
      <c r="B370" s="359" t="str">
        <f t="shared" si="42"/>
        <v>U</v>
      </c>
      <c r="C370" s="359">
        <f t="shared" si="40"/>
        <v>3</v>
      </c>
      <c r="D370" s="360"/>
      <c r="E370" s="359">
        <f t="shared" si="43"/>
        <v>0</v>
      </c>
      <c r="F370" s="359" t="str">
        <f t="shared" si="47"/>
        <v/>
      </c>
      <c r="G370" s="359" t="str">
        <f t="shared" si="44"/>
        <v/>
      </c>
      <c r="H370" s="359" t="str">
        <f t="shared" si="45"/>
        <v>x</v>
      </c>
      <c r="I370" s="352" t="str">
        <f t="shared" si="46"/>
        <v>I</v>
      </c>
    </row>
    <row r="371" spans="1:9" x14ac:dyDescent="0.25">
      <c r="A371" s="359">
        <f t="shared" si="41"/>
        <v>5</v>
      </c>
      <c r="B371" s="359" t="str">
        <f t="shared" si="42"/>
        <v>U</v>
      </c>
      <c r="C371" s="359">
        <f t="shared" si="40"/>
        <v>4</v>
      </c>
      <c r="D371" s="360"/>
      <c r="E371" s="359">
        <f t="shared" si="43"/>
        <v>0</v>
      </c>
      <c r="F371" s="359" t="str">
        <f t="shared" si="47"/>
        <v/>
      </c>
      <c r="G371" s="359" t="str">
        <f t="shared" si="44"/>
        <v/>
      </c>
      <c r="H371" s="359" t="str">
        <f t="shared" si="45"/>
        <v>x</v>
      </c>
      <c r="I371" s="352" t="str">
        <f t="shared" si="46"/>
        <v>I</v>
      </c>
    </row>
    <row r="372" spans="1:9" x14ac:dyDescent="0.25">
      <c r="A372" s="359">
        <f t="shared" si="41"/>
        <v>6</v>
      </c>
      <c r="B372" s="359" t="str">
        <f t="shared" si="42"/>
        <v>V</v>
      </c>
      <c r="C372" s="359">
        <f t="shared" si="40"/>
        <v>5</v>
      </c>
      <c r="D372" s="360"/>
      <c r="E372" s="359">
        <f t="shared" si="43"/>
        <v>0</v>
      </c>
      <c r="F372" s="359" t="str">
        <f t="shared" si="47"/>
        <v/>
      </c>
      <c r="G372" s="359" t="str">
        <f t="shared" si="44"/>
        <v/>
      </c>
      <c r="H372" s="359" t="str">
        <f t="shared" si="45"/>
        <v>x</v>
      </c>
      <c r="I372" s="352" t="str">
        <f t="shared" si="46"/>
        <v>V</v>
      </c>
    </row>
    <row r="373" spans="1:9" x14ac:dyDescent="0.25">
      <c r="A373" s="359">
        <f t="shared" si="41"/>
        <v>1</v>
      </c>
      <c r="B373" s="359" t="str">
        <f t="shared" si="42"/>
        <v>I</v>
      </c>
      <c r="C373" s="359">
        <f t="shared" si="40"/>
        <v>1</v>
      </c>
      <c r="D373" s="360"/>
      <c r="E373" s="359">
        <f t="shared" si="43"/>
        <v>0</v>
      </c>
      <c r="F373" s="359" t="str">
        <f t="shared" si="47"/>
        <v>O</v>
      </c>
      <c r="G373" s="359" t="str">
        <f t="shared" si="44"/>
        <v>V</v>
      </c>
      <c r="H373" s="359" t="str">
        <f t="shared" si="45"/>
        <v>x</v>
      </c>
      <c r="I373" s="352" t="str">
        <f t="shared" si="46"/>
        <v>I</v>
      </c>
    </row>
    <row r="374" spans="1:9" x14ac:dyDescent="0.25">
      <c r="A374" s="359">
        <f t="shared" si="41"/>
        <v>2</v>
      </c>
      <c r="B374" s="359" t="str">
        <f t="shared" si="42"/>
        <v>I</v>
      </c>
      <c r="C374" s="359">
        <f t="shared" si="40"/>
        <v>2</v>
      </c>
      <c r="D374" s="360"/>
      <c r="E374" s="359">
        <f t="shared" si="43"/>
        <v>0</v>
      </c>
      <c r="F374" s="359" t="str">
        <f t="shared" si="47"/>
        <v/>
      </c>
      <c r="G374" s="359" t="str">
        <f t="shared" si="44"/>
        <v/>
      </c>
      <c r="H374" s="359" t="str">
        <f t="shared" si="45"/>
        <v>x</v>
      </c>
      <c r="I374" s="352" t="str">
        <f t="shared" si="46"/>
        <v>I</v>
      </c>
    </row>
    <row r="375" spans="1:9" x14ac:dyDescent="0.25">
      <c r="A375" s="359">
        <f t="shared" si="41"/>
        <v>3</v>
      </c>
      <c r="B375" s="359" t="str">
        <f t="shared" si="42"/>
        <v>I</v>
      </c>
      <c r="C375" s="359">
        <f t="shared" si="40"/>
        <v>3</v>
      </c>
      <c r="D375" s="360"/>
      <c r="E375" s="359">
        <f t="shared" si="43"/>
        <v>0</v>
      </c>
      <c r="F375" s="359" t="str">
        <f t="shared" si="47"/>
        <v/>
      </c>
      <c r="G375" s="359" t="str">
        <f t="shared" si="44"/>
        <v/>
      </c>
      <c r="H375" s="359" t="str">
        <f t="shared" si="45"/>
        <v>x</v>
      </c>
      <c r="I375" s="352" t="str">
        <f t="shared" si="46"/>
        <v>I</v>
      </c>
    </row>
    <row r="376" spans="1:9" x14ac:dyDescent="0.25">
      <c r="A376" s="359">
        <f t="shared" si="41"/>
        <v>4</v>
      </c>
      <c r="B376" s="359" t="str">
        <f t="shared" si="42"/>
        <v>U</v>
      </c>
      <c r="C376" s="359">
        <f t="shared" si="40"/>
        <v>4</v>
      </c>
      <c r="D376" s="360"/>
      <c r="E376" s="359">
        <f t="shared" si="43"/>
        <v>0</v>
      </c>
      <c r="F376" s="359" t="str">
        <f t="shared" si="47"/>
        <v/>
      </c>
      <c r="G376" s="359" t="str">
        <f t="shared" si="44"/>
        <v/>
      </c>
      <c r="H376" s="359" t="str">
        <f t="shared" si="45"/>
        <v>x</v>
      </c>
      <c r="I376" s="352" t="str">
        <f t="shared" si="46"/>
        <v>I</v>
      </c>
    </row>
    <row r="377" spans="1:9" x14ac:dyDescent="0.25">
      <c r="A377" s="359">
        <f t="shared" si="41"/>
        <v>5</v>
      </c>
      <c r="B377" s="359" t="str">
        <f t="shared" si="42"/>
        <v>U</v>
      </c>
      <c r="C377" s="359">
        <f t="shared" si="40"/>
        <v>5</v>
      </c>
      <c r="D377" s="360"/>
      <c r="E377" s="359">
        <f t="shared" si="43"/>
        <v>0</v>
      </c>
      <c r="F377" s="359" t="str">
        <f t="shared" si="47"/>
        <v/>
      </c>
      <c r="G377" s="359" t="str">
        <f t="shared" si="44"/>
        <v/>
      </c>
      <c r="H377" s="359" t="str">
        <f t="shared" si="45"/>
        <v>x</v>
      </c>
      <c r="I377" s="352" t="str">
        <f t="shared" si="46"/>
        <v>I</v>
      </c>
    </row>
    <row r="378" spans="1:9" x14ac:dyDescent="0.25">
      <c r="A378" s="359">
        <f t="shared" si="41"/>
        <v>6</v>
      </c>
      <c r="B378" s="359" t="str">
        <f t="shared" si="42"/>
        <v>V</v>
      </c>
      <c r="C378" s="359">
        <f t="shared" si="40"/>
        <v>1</v>
      </c>
      <c r="D378" s="360"/>
      <c r="E378" s="359">
        <f t="shared" si="43"/>
        <v>0</v>
      </c>
      <c r="F378" s="359" t="str">
        <f t="shared" si="47"/>
        <v>O</v>
      </c>
      <c r="G378" s="359" t="str">
        <f t="shared" si="44"/>
        <v>V</v>
      </c>
      <c r="H378" s="359" t="str">
        <f t="shared" si="45"/>
        <v>x</v>
      </c>
      <c r="I378" s="352" t="str">
        <f t="shared" si="46"/>
        <v>V</v>
      </c>
    </row>
    <row r="379" spans="1:9" x14ac:dyDescent="0.25">
      <c r="A379" s="359">
        <f t="shared" si="41"/>
        <v>1</v>
      </c>
      <c r="B379" s="359" t="str">
        <f t="shared" si="42"/>
        <v>I</v>
      </c>
      <c r="C379" s="359">
        <f t="shared" si="40"/>
        <v>2</v>
      </c>
      <c r="D379" s="360"/>
      <c r="E379" s="359">
        <f t="shared" si="43"/>
        <v>0</v>
      </c>
      <c r="F379" s="359" t="str">
        <f t="shared" si="47"/>
        <v/>
      </c>
      <c r="G379" s="359" t="str">
        <f t="shared" si="44"/>
        <v/>
      </c>
      <c r="H379" s="359" t="str">
        <f t="shared" si="45"/>
        <v>x</v>
      </c>
      <c r="I379" s="352" t="str">
        <f t="shared" si="46"/>
        <v>I</v>
      </c>
    </row>
    <row r="380" spans="1:9" x14ac:dyDescent="0.25">
      <c r="A380" s="359">
        <f t="shared" si="41"/>
        <v>2</v>
      </c>
      <c r="B380" s="359" t="str">
        <f t="shared" si="42"/>
        <v>I</v>
      </c>
      <c r="C380" s="359">
        <f t="shared" si="40"/>
        <v>3</v>
      </c>
      <c r="D380" s="360"/>
      <c r="E380" s="359">
        <f t="shared" si="43"/>
        <v>0</v>
      </c>
      <c r="F380" s="359" t="str">
        <f t="shared" si="47"/>
        <v/>
      </c>
      <c r="G380" s="359" t="str">
        <f t="shared" si="44"/>
        <v/>
      </c>
      <c r="H380" s="359" t="str">
        <f t="shared" si="45"/>
        <v>x</v>
      </c>
      <c r="I380" s="352" t="str">
        <f t="shared" si="46"/>
        <v>I</v>
      </c>
    </row>
    <row r="381" spans="1:9" x14ac:dyDescent="0.25">
      <c r="A381" s="359">
        <f t="shared" si="41"/>
        <v>3</v>
      </c>
      <c r="B381" s="359" t="str">
        <f t="shared" si="42"/>
        <v>I</v>
      </c>
      <c r="C381" s="359">
        <f t="shared" si="40"/>
        <v>4</v>
      </c>
      <c r="D381" s="360"/>
      <c r="E381" s="359">
        <f t="shared" si="43"/>
        <v>0</v>
      </c>
      <c r="F381" s="359" t="str">
        <f t="shared" si="47"/>
        <v/>
      </c>
      <c r="G381" s="359" t="str">
        <f t="shared" si="44"/>
        <v/>
      </c>
      <c r="H381" s="359" t="str">
        <f t="shared" si="45"/>
        <v>x</v>
      </c>
      <c r="I381" s="352" t="str">
        <f t="shared" si="46"/>
        <v>I</v>
      </c>
    </row>
    <row r="382" spans="1:9" x14ac:dyDescent="0.25">
      <c r="A382" s="359">
        <f t="shared" si="41"/>
        <v>4</v>
      </c>
      <c r="B382" s="359" t="str">
        <f t="shared" si="42"/>
        <v>U</v>
      </c>
      <c r="C382" s="359">
        <f t="shared" si="40"/>
        <v>5</v>
      </c>
      <c r="D382" s="360"/>
      <c r="E382" s="359">
        <f t="shared" si="43"/>
        <v>0</v>
      </c>
      <c r="F382" s="359" t="str">
        <f t="shared" si="47"/>
        <v/>
      </c>
      <c r="G382" s="359" t="str">
        <f t="shared" si="44"/>
        <v/>
      </c>
      <c r="H382" s="359" t="str">
        <f t="shared" si="45"/>
        <v>x</v>
      </c>
      <c r="I382" s="352" t="str">
        <f t="shared" si="46"/>
        <v>I</v>
      </c>
    </row>
    <row r="383" spans="1:9" x14ac:dyDescent="0.25">
      <c r="A383" s="359">
        <f t="shared" si="41"/>
        <v>5</v>
      </c>
      <c r="B383" s="359" t="str">
        <f t="shared" si="42"/>
        <v>U</v>
      </c>
      <c r="C383" s="359">
        <f t="shared" si="40"/>
        <v>1</v>
      </c>
      <c r="D383" s="360"/>
      <c r="E383" s="359">
        <f t="shared" si="43"/>
        <v>0</v>
      </c>
      <c r="F383" s="359" t="str">
        <f t="shared" si="47"/>
        <v>O</v>
      </c>
      <c r="G383" s="359" t="str">
        <f t="shared" si="44"/>
        <v>U</v>
      </c>
      <c r="H383" s="359" t="str">
        <f t="shared" si="45"/>
        <v>x</v>
      </c>
      <c r="I383" s="352" t="str">
        <f t="shared" si="46"/>
        <v>I</v>
      </c>
    </row>
    <row r="384" spans="1:9" x14ac:dyDescent="0.25">
      <c r="A384" s="359">
        <f t="shared" si="41"/>
        <v>6</v>
      </c>
      <c r="B384" s="359" t="str">
        <f t="shared" si="42"/>
        <v>V</v>
      </c>
      <c r="C384" s="359">
        <f t="shared" si="40"/>
        <v>2</v>
      </c>
      <c r="D384" s="360"/>
      <c r="E384" s="359">
        <f t="shared" si="43"/>
        <v>0</v>
      </c>
      <c r="F384" s="359" t="str">
        <f t="shared" si="47"/>
        <v/>
      </c>
      <c r="G384" s="359" t="str">
        <f t="shared" si="44"/>
        <v/>
      </c>
      <c r="H384" s="359" t="str">
        <f t="shared" si="45"/>
        <v>x</v>
      </c>
      <c r="I384" s="352" t="str">
        <f t="shared" si="46"/>
        <v>V</v>
      </c>
    </row>
    <row r="385" spans="1:9" x14ac:dyDescent="0.25">
      <c r="A385" s="359">
        <f t="shared" si="41"/>
        <v>1</v>
      </c>
      <c r="B385" s="359" t="str">
        <f t="shared" si="42"/>
        <v>I</v>
      </c>
      <c r="C385" s="359">
        <f t="shared" si="40"/>
        <v>3</v>
      </c>
      <c r="D385" s="360"/>
      <c r="E385" s="359">
        <f t="shared" si="43"/>
        <v>0</v>
      </c>
      <c r="F385" s="359" t="str">
        <f t="shared" si="47"/>
        <v/>
      </c>
      <c r="G385" s="359" t="str">
        <f t="shared" si="44"/>
        <v/>
      </c>
      <c r="H385" s="359" t="str">
        <f t="shared" si="45"/>
        <v>x</v>
      </c>
      <c r="I385" s="352" t="str">
        <f t="shared" si="46"/>
        <v>I</v>
      </c>
    </row>
    <row r="386" spans="1:9" x14ac:dyDescent="0.25">
      <c r="A386" s="359">
        <f t="shared" si="41"/>
        <v>2</v>
      </c>
      <c r="B386" s="359" t="str">
        <f t="shared" si="42"/>
        <v>I</v>
      </c>
      <c r="C386" s="359">
        <f t="shared" si="40"/>
        <v>4</v>
      </c>
      <c r="D386" s="360"/>
      <c r="E386" s="359">
        <f t="shared" si="43"/>
        <v>0</v>
      </c>
      <c r="F386" s="359" t="str">
        <f t="shared" si="47"/>
        <v/>
      </c>
      <c r="G386" s="359" t="str">
        <f t="shared" si="44"/>
        <v/>
      </c>
      <c r="H386" s="359" t="str">
        <f t="shared" si="45"/>
        <v>x</v>
      </c>
      <c r="I386" s="352" t="str">
        <f t="shared" si="46"/>
        <v>I</v>
      </c>
    </row>
    <row r="387" spans="1:9" x14ac:dyDescent="0.25">
      <c r="A387" s="359">
        <f t="shared" si="41"/>
        <v>3</v>
      </c>
      <c r="B387" s="359" t="str">
        <f t="shared" si="42"/>
        <v>I</v>
      </c>
      <c r="C387" s="359">
        <f t="shared" si="40"/>
        <v>5</v>
      </c>
      <c r="D387" s="360"/>
      <c r="E387" s="359">
        <f t="shared" si="43"/>
        <v>0</v>
      </c>
      <c r="F387" s="359" t="str">
        <f t="shared" si="47"/>
        <v/>
      </c>
      <c r="G387" s="359" t="str">
        <f t="shared" si="44"/>
        <v/>
      </c>
      <c r="H387" s="359" t="str">
        <f t="shared" si="45"/>
        <v>x</v>
      </c>
      <c r="I387" s="352" t="str">
        <f t="shared" si="46"/>
        <v>I</v>
      </c>
    </row>
    <row r="388" spans="1:9" x14ac:dyDescent="0.25">
      <c r="A388" s="359">
        <f t="shared" si="41"/>
        <v>4</v>
      </c>
      <c r="B388" s="359" t="str">
        <f t="shared" si="42"/>
        <v>U</v>
      </c>
      <c r="C388" s="359">
        <f t="shared" si="40"/>
        <v>1</v>
      </c>
      <c r="D388" s="360"/>
      <c r="E388" s="359">
        <f t="shared" si="43"/>
        <v>0</v>
      </c>
      <c r="F388" s="359" t="str">
        <f t="shared" si="47"/>
        <v>O</v>
      </c>
      <c r="G388" s="359" t="str">
        <f t="shared" si="44"/>
        <v>U</v>
      </c>
      <c r="H388" s="359" t="str">
        <f t="shared" si="45"/>
        <v>x</v>
      </c>
      <c r="I388" s="352" t="str">
        <f t="shared" si="46"/>
        <v>I</v>
      </c>
    </row>
    <row r="389" spans="1:9" x14ac:dyDescent="0.25">
      <c r="A389" s="359">
        <f t="shared" si="41"/>
        <v>5</v>
      </c>
      <c r="B389" s="359" t="str">
        <f t="shared" si="42"/>
        <v>U</v>
      </c>
      <c r="C389" s="359">
        <f t="shared" si="40"/>
        <v>2</v>
      </c>
      <c r="D389" s="360"/>
      <c r="E389" s="359">
        <f t="shared" si="43"/>
        <v>0</v>
      </c>
      <c r="F389" s="359" t="str">
        <f t="shared" si="47"/>
        <v/>
      </c>
      <c r="G389" s="359" t="str">
        <f t="shared" si="44"/>
        <v/>
      </c>
      <c r="H389" s="359" t="str">
        <f t="shared" si="45"/>
        <v>x</v>
      </c>
      <c r="I389" s="352" t="str">
        <f t="shared" si="46"/>
        <v>I</v>
      </c>
    </row>
    <row r="390" spans="1:9" x14ac:dyDescent="0.25">
      <c r="A390" s="359">
        <f t="shared" si="41"/>
        <v>6</v>
      </c>
      <c r="B390" s="359" t="str">
        <f t="shared" si="42"/>
        <v>V</v>
      </c>
      <c r="C390" s="359">
        <f t="shared" si="40"/>
        <v>3</v>
      </c>
      <c r="D390" s="360"/>
      <c r="E390" s="359">
        <f t="shared" si="43"/>
        <v>0</v>
      </c>
      <c r="F390" s="359" t="str">
        <f t="shared" si="47"/>
        <v/>
      </c>
      <c r="G390" s="359" t="str">
        <f t="shared" si="44"/>
        <v/>
      </c>
      <c r="H390" s="359" t="str">
        <f t="shared" si="45"/>
        <v>x</v>
      </c>
      <c r="I390" s="352" t="str">
        <f t="shared" si="46"/>
        <v>V</v>
      </c>
    </row>
    <row r="391" spans="1:9" x14ac:dyDescent="0.25">
      <c r="A391" s="359">
        <f t="shared" si="41"/>
        <v>1</v>
      </c>
      <c r="B391" s="359" t="str">
        <f t="shared" si="42"/>
        <v>I</v>
      </c>
      <c r="C391" s="359">
        <f t="shared" si="40"/>
        <v>4</v>
      </c>
      <c r="D391" s="360"/>
      <c r="E391" s="359">
        <f t="shared" si="43"/>
        <v>0</v>
      </c>
      <c r="F391" s="359" t="str">
        <f t="shared" si="47"/>
        <v/>
      </c>
      <c r="G391" s="359" t="str">
        <f t="shared" si="44"/>
        <v/>
      </c>
      <c r="H391" s="359" t="str">
        <f t="shared" si="45"/>
        <v>x</v>
      </c>
      <c r="I391" s="352" t="str">
        <f t="shared" si="46"/>
        <v>I</v>
      </c>
    </row>
    <row r="392" spans="1:9" x14ac:dyDescent="0.25">
      <c r="A392" s="359">
        <f t="shared" si="41"/>
        <v>2</v>
      </c>
      <c r="B392" s="359" t="str">
        <f t="shared" si="42"/>
        <v>I</v>
      </c>
      <c r="C392" s="359">
        <f t="shared" si="40"/>
        <v>5</v>
      </c>
      <c r="D392" s="360"/>
      <c r="E392" s="359">
        <f t="shared" si="43"/>
        <v>0</v>
      </c>
      <c r="F392" s="359" t="str">
        <f t="shared" si="47"/>
        <v/>
      </c>
      <c r="G392" s="359" t="str">
        <f t="shared" si="44"/>
        <v/>
      </c>
      <c r="H392" s="359" t="str">
        <f t="shared" si="45"/>
        <v>x</v>
      </c>
      <c r="I392" s="352" t="str">
        <f t="shared" si="46"/>
        <v>I</v>
      </c>
    </row>
    <row r="393" spans="1:9" x14ac:dyDescent="0.25">
      <c r="A393" s="359">
        <f t="shared" si="41"/>
        <v>3</v>
      </c>
      <c r="B393" s="359" t="str">
        <f t="shared" si="42"/>
        <v>I</v>
      </c>
      <c r="C393" s="359">
        <f t="shared" si="40"/>
        <v>1</v>
      </c>
      <c r="D393" s="360"/>
      <c r="E393" s="359">
        <f t="shared" si="43"/>
        <v>0</v>
      </c>
      <c r="F393" s="359" t="str">
        <f t="shared" si="47"/>
        <v>O</v>
      </c>
      <c r="G393" s="359" t="str">
        <f t="shared" si="44"/>
        <v>I</v>
      </c>
      <c r="H393" s="359" t="str">
        <f t="shared" si="45"/>
        <v>x</v>
      </c>
      <c r="I393" s="352" t="str">
        <f t="shared" si="46"/>
        <v>I</v>
      </c>
    </row>
    <row r="394" spans="1:9" x14ac:dyDescent="0.25">
      <c r="A394" s="359">
        <f t="shared" si="41"/>
        <v>4</v>
      </c>
      <c r="B394" s="359" t="str">
        <f t="shared" si="42"/>
        <v>U</v>
      </c>
      <c r="C394" s="359">
        <f t="shared" si="40"/>
        <v>2</v>
      </c>
      <c r="D394" s="360"/>
      <c r="E394" s="359">
        <f t="shared" si="43"/>
        <v>0</v>
      </c>
      <c r="F394" s="359" t="str">
        <f t="shared" si="47"/>
        <v/>
      </c>
      <c r="G394" s="359" t="str">
        <f t="shared" si="44"/>
        <v/>
      </c>
      <c r="H394" s="359" t="str">
        <f t="shared" si="45"/>
        <v>x</v>
      </c>
      <c r="I394" s="352" t="str">
        <f t="shared" si="46"/>
        <v>I</v>
      </c>
    </row>
    <row r="395" spans="1:9" x14ac:dyDescent="0.25">
      <c r="A395" s="359">
        <f t="shared" si="41"/>
        <v>5</v>
      </c>
      <c r="B395" s="359" t="str">
        <f t="shared" si="42"/>
        <v>U</v>
      </c>
      <c r="C395" s="359">
        <f t="shared" si="40"/>
        <v>3</v>
      </c>
      <c r="D395" s="360"/>
      <c r="E395" s="359">
        <f t="shared" si="43"/>
        <v>0</v>
      </c>
      <c r="F395" s="359" t="str">
        <f t="shared" si="47"/>
        <v/>
      </c>
      <c r="G395" s="359" t="str">
        <f t="shared" si="44"/>
        <v/>
      </c>
      <c r="H395" s="359" t="str">
        <f t="shared" si="45"/>
        <v>x</v>
      </c>
      <c r="I395" s="352" t="str">
        <f t="shared" si="46"/>
        <v>I</v>
      </c>
    </row>
    <row r="396" spans="1:9" x14ac:dyDescent="0.25">
      <c r="A396" s="359">
        <f t="shared" si="41"/>
        <v>6</v>
      </c>
      <c r="B396" s="359" t="str">
        <f t="shared" si="42"/>
        <v>V</v>
      </c>
      <c r="C396" s="359">
        <f t="shared" si="40"/>
        <v>4</v>
      </c>
      <c r="D396" s="360"/>
      <c r="E396" s="359">
        <f t="shared" si="43"/>
        <v>0</v>
      </c>
      <c r="F396" s="359" t="str">
        <f t="shared" si="47"/>
        <v/>
      </c>
      <c r="G396" s="359" t="str">
        <f t="shared" si="44"/>
        <v/>
      </c>
      <c r="H396" s="359" t="str">
        <f t="shared" si="45"/>
        <v>x</v>
      </c>
      <c r="I396" s="352" t="str">
        <f t="shared" si="46"/>
        <v>V</v>
      </c>
    </row>
    <row r="397" spans="1:9" x14ac:dyDescent="0.25">
      <c r="A397" s="359">
        <f t="shared" si="41"/>
        <v>1</v>
      </c>
      <c r="B397" s="359" t="str">
        <f t="shared" si="42"/>
        <v>I</v>
      </c>
      <c r="C397" s="359">
        <f t="shared" ref="C397:C460" si="48">IF(D397="o",1,IF(C396&lt;($G$1/$G$2),C396+1,1))</f>
        <v>5</v>
      </c>
      <c r="D397" s="360"/>
      <c r="E397" s="359">
        <f t="shared" si="43"/>
        <v>0</v>
      </c>
      <c r="F397" s="359" t="str">
        <f t="shared" si="47"/>
        <v/>
      </c>
      <c r="G397" s="359" t="str">
        <f t="shared" si="44"/>
        <v/>
      </c>
      <c r="H397" s="359" t="str">
        <f t="shared" si="45"/>
        <v>x</v>
      </c>
      <c r="I397" s="352" t="str">
        <f t="shared" si="46"/>
        <v>I</v>
      </c>
    </row>
    <row r="398" spans="1:9" x14ac:dyDescent="0.25">
      <c r="A398" s="359">
        <f t="shared" ref="A398:A461" si="49">IF(A397=0,1,IF(A397&lt;($C$2+$C$1+$C$3),A397+1,1))</f>
        <v>2</v>
      </c>
      <c r="B398" s="359" t="str">
        <f t="shared" ref="B398:B461" si="50">IF(A398&lt;=$C$1,$B$1,IF(AND(A398&lt;=($C$1+$C$2),A398&gt;$C$1),$B$2,$B$3))</f>
        <v>I</v>
      </c>
      <c r="C398" s="359">
        <f t="shared" si="48"/>
        <v>1</v>
      </c>
      <c r="D398" s="360"/>
      <c r="E398" s="359">
        <f t="shared" ref="E398:E461" si="51">IF(D398="o","o",E397)</f>
        <v>0</v>
      </c>
      <c r="F398" s="359" t="str">
        <f t="shared" si="47"/>
        <v>O</v>
      </c>
      <c r="G398" s="359" t="str">
        <f t="shared" ref="G398:G461" si="52">IF(F398="O",IF(AND(I396="I",I397="I",I398="I"),B398,"V"),"")</f>
        <v>V</v>
      </c>
      <c r="H398" s="359" t="str">
        <f t="shared" ref="H398:H461" si="53">IF(H397=$B$8,"x",IF(D398="o",1,IF(G398="",H397,IF(H397="x","x",H397+1))))</f>
        <v>x</v>
      </c>
      <c r="I398" s="352" t="str">
        <f t="shared" ref="I398:I461" si="54">IF(B398="U","I",B398)</f>
        <v>I</v>
      </c>
    </row>
    <row r="399" spans="1:9" x14ac:dyDescent="0.25">
      <c r="A399" s="359">
        <f t="shared" si="49"/>
        <v>3</v>
      </c>
      <c r="B399" s="359" t="str">
        <f t="shared" si="50"/>
        <v>I</v>
      </c>
      <c r="C399" s="359">
        <f t="shared" si="48"/>
        <v>2</v>
      </c>
      <c r="D399" s="360"/>
      <c r="E399" s="359">
        <f t="shared" si="51"/>
        <v>0</v>
      </c>
      <c r="F399" s="359" t="str">
        <f t="shared" ref="F399:F462" si="55">IF(C399=1,"O","")</f>
        <v/>
      </c>
      <c r="G399" s="359" t="str">
        <f t="shared" si="52"/>
        <v/>
      </c>
      <c r="H399" s="359" t="str">
        <f t="shared" si="53"/>
        <v>x</v>
      </c>
      <c r="I399" s="352" t="str">
        <f t="shared" si="54"/>
        <v>I</v>
      </c>
    </row>
    <row r="400" spans="1:9" x14ac:dyDescent="0.25">
      <c r="A400" s="359">
        <f t="shared" si="49"/>
        <v>4</v>
      </c>
      <c r="B400" s="359" t="str">
        <f t="shared" si="50"/>
        <v>U</v>
      </c>
      <c r="C400" s="359">
        <f t="shared" si="48"/>
        <v>3</v>
      </c>
      <c r="D400" s="360"/>
      <c r="E400" s="359">
        <f t="shared" si="51"/>
        <v>0</v>
      </c>
      <c r="F400" s="359" t="str">
        <f t="shared" si="55"/>
        <v/>
      </c>
      <c r="G400" s="359" t="str">
        <f t="shared" si="52"/>
        <v/>
      </c>
      <c r="H400" s="359" t="str">
        <f t="shared" si="53"/>
        <v>x</v>
      </c>
      <c r="I400" s="352" t="str">
        <f t="shared" si="54"/>
        <v>I</v>
      </c>
    </row>
    <row r="401" spans="1:9" x14ac:dyDescent="0.25">
      <c r="A401" s="359">
        <f t="shared" si="49"/>
        <v>5</v>
      </c>
      <c r="B401" s="359" t="str">
        <f t="shared" si="50"/>
        <v>U</v>
      </c>
      <c r="C401" s="359">
        <f t="shared" si="48"/>
        <v>4</v>
      </c>
      <c r="D401" s="360"/>
      <c r="E401" s="359">
        <f t="shared" si="51"/>
        <v>0</v>
      </c>
      <c r="F401" s="359" t="str">
        <f t="shared" si="55"/>
        <v/>
      </c>
      <c r="G401" s="359" t="str">
        <f t="shared" si="52"/>
        <v/>
      </c>
      <c r="H401" s="359" t="str">
        <f t="shared" si="53"/>
        <v>x</v>
      </c>
      <c r="I401" s="352" t="str">
        <f t="shared" si="54"/>
        <v>I</v>
      </c>
    </row>
    <row r="402" spans="1:9" x14ac:dyDescent="0.25">
      <c r="A402" s="359">
        <f t="shared" si="49"/>
        <v>6</v>
      </c>
      <c r="B402" s="359" t="str">
        <f t="shared" si="50"/>
        <v>V</v>
      </c>
      <c r="C402" s="359">
        <f t="shared" si="48"/>
        <v>5</v>
      </c>
      <c r="D402" s="360"/>
      <c r="E402" s="359">
        <f t="shared" si="51"/>
        <v>0</v>
      </c>
      <c r="F402" s="359" t="str">
        <f t="shared" si="55"/>
        <v/>
      </c>
      <c r="G402" s="359" t="str">
        <f t="shared" si="52"/>
        <v/>
      </c>
      <c r="H402" s="359" t="str">
        <f t="shared" si="53"/>
        <v>x</v>
      </c>
      <c r="I402" s="352" t="str">
        <f t="shared" si="54"/>
        <v>V</v>
      </c>
    </row>
    <row r="403" spans="1:9" x14ac:dyDescent="0.25">
      <c r="A403" s="359">
        <f t="shared" si="49"/>
        <v>1</v>
      </c>
      <c r="B403" s="359" t="str">
        <f t="shared" si="50"/>
        <v>I</v>
      </c>
      <c r="C403" s="359">
        <f t="shared" si="48"/>
        <v>1</v>
      </c>
      <c r="D403" s="360"/>
      <c r="E403" s="359">
        <f t="shared" si="51"/>
        <v>0</v>
      </c>
      <c r="F403" s="359" t="str">
        <f t="shared" si="55"/>
        <v>O</v>
      </c>
      <c r="G403" s="359" t="str">
        <f t="shared" si="52"/>
        <v>V</v>
      </c>
      <c r="H403" s="359" t="str">
        <f t="shared" si="53"/>
        <v>x</v>
      </c>
      <c r="I403" s="352" t="str">
        <f t="shared" si="54"/>
        <v>I</v>
      </c>
    </row>
    <row r="404" spans="1:9" x14ac:dyDescent="0.25">
      <c r="A404" s="359">
        <f t="shared" si="49"/>
        <v>2</v>
      </c>
      <c r="B404" s="359" t="str">
        <f t="shared" si="50"/>
        <v>I</v>
      </c>
      <c r="C404" s="359">
        <f t="shared" si="48"/>
        <v>2</v>
      </c>
      <c r="D404" s="360"/>
      <c r="E404" s="359">
        <f t="shared" si="51"/>
        <v>0</v>
      </c>
      <c r="F404" s="359" t="str">
        <f t="shared" si="55"/>
        <v/>
      </c>
      <c r="G404" s="359" t="str">
        <f t="shared" si="52"/>
        <v/>
      </c>
      <c r="H404" s="359" t="str">
        <f t="shared" si="53"/>
        <v>x</v>
      </c>
      <c r="I404" s="352" t="str">
        <f t="shared" si="54"/>
        <v>I</v>
      </c>
    </row>
    <row r="405" spans="1:9" x14ac:dyDescent="0.25">
      <c r="A405" s="359">
        <f t="shared" si="49"/>
        <v>3</v>
      </c>
      <c r="B405" s="359" t="str">
        <f t="shared" si="50"/>
        <v>I</v>
      </c>
      <c r="C405" s="359">
        <f t="shared" si="48"/>
        <v>3</v>
      </c>
      <c r="D405" s="360"/>
      <c r="E405" s="359">
        <f t="shared" si="51"/>
        <v>0</v>
      </c>
      <c r="F405" s="359" t="str">
        <f t="shared" si="55"/>
        <v/>
      </c>
      <c r="G405" s="359" t="str">
        <f t="shared" si="52"/>
        <v/>
      </c>
      <c r="H405" s="359" t="str">
        <f t="shared" si="53"/>
        <v>x</v>
      </c>
      <c r="I405" s="352" t="str">
        <f t="shared" si="54"/>
        <v>I</v>
      </c>
    </row>
    <row r="406" spans="1:9" x14ac:dyDescent="0.25">
      <c r="A406" s="359">
        <f t="shared" si="49"/>
        <v>4</v>
      </c>
      <c r="B406" s="359" t="str">
        <f t="shared" si="50"/>
        <v>U</v>
      </c>
      <c r="C406" s="359">
        <f t="shared" si="48"/>
        <v>4</v>
      </c>
      <c r="D406" s="360"/>
      <c r="E406" s="359">
        <f t="shared" si="51"/>
        <v>0</v>
      </c>
      <c r="F406" s="359" t="str">
        <f t="shared" si="55"/>
        <v/>
      </c>
      <c r="G406" s="359" t="str">
        <f t="shared" si="52"/>
        <v/>
      </c>
      <c r="H406" s="359" t="str">
        <f t="shared" si="53"/>
        <v>x</v>
      </c>
      <c r="I406" s="352" t="str">
        <f t="shared" si="54"/>
        <v>I</v>
      </c>
    </row>
    <row r="407" spans="1:9" x14ac:dyDescent="0.25">
      <c r="A407" s="359">
        <f t="shared" si="49"/>
        <v>5</v>
      </c>
      <c r="B407" s="359" t="str">
        <f t="shared" si="50"/>
        <v>U</v>
      </c>
      <c r="C407" s="359">
        <f t="shared" si="48"/>
        <v>5</v>
      </c>
      <c r="D407" s="360"/>
      <c r="E407" s="359">
        <f t="shared" si="51"/>
        <v>0</v>
      </c>
      <c r="F407" s="359" t="str">
        <f t="shared" si="55"/>
        <v/>
      </c>
      <c r="G407" s="359" t="str">
        <f t="shared" si="52"/>
        <v/>
      </c>
      <c r="H407" s="359" t="str">
        <f t="shared" si="53"/>
        <v>x</v>
      </c>
      <c r="I407" s="352" t="str">
        <f t="shared" si="54"/>
        <v>I</v>
      </c>
    </row>
    <row r="408" spans="1:9" x14ac:dyDescent="0.25">
      <c r="A408" s="359">
        <f t="shared" si="49"/>
        <v>6</v>
      </c>
      <c r="B408" s="359" t="str">
        <f t="shared" si="50"/>
        <v>V</v>
      </c>
      <c r="C408" s="359">
        <f t="shared" si="48"/>
        <v>1</v>
      </c>
      <c r="D408" s="360"/>
      <c r="E408" s="359">
        <f t="shared" si="51"/>
        <v>0</v>
      </c>
      <c r="F408" s="359" t="str">
        <f t="shared" si="55"/>
        <v>O</v>
      </c>
      <c r="G408" s="359" t="str">
        <f t="shared" si="52"/>
        <v>V</v>
      </c>
      <c r="H408" s="359" t="str">
        <f t="shared" si="53"/>
        <v>x</v>
      </c>
      <c r="I408" s="352" t="str">
        <f t="shared" si="54"/>
        <v>V</v>
      </c>
    </row>
    <row r="409" spans="1:9" x14ac:dyDescent="0.25">
      <c r="A409" s="359">
        <f t="shared" si="49"/>
        <v>1</v>
      </c>
      <c r="B409" s="359" t="str">
        <f t="shared" si="50"/>
        <v>I</v>
      </c>
      <c r="C409" s="359">
        <f t="shared" si="48"/>
        <v>2</v>
      </c>
      <c r="D409" s="360"/>
      <c r="E409" s="359">
        <f t="shared" si="51"/>
        <v>0</v>
      </c>
      <c r="F409" s="359" t="str">
        <f t="shared" si="55"/>
        <v/>
      </c>
      <c r="G409" s="359" t="str">
        <f t="shared" si="52"/>
        <v/>
      </c>
      <c r="H409" s="359" t="str">
        <f t="shared" si="53"/>
        <v>x</v>
      </c>
      <c r="I409" s="352" t="str">
        <f t="shared" si="54"/>
        <v>I</v>
      </c>
    </row>
    <row r="410" spans="1:9" x14ac:dyDescent="0.25">
      <c r="A410" s="359">
        <f t="shared" si="49"/>
        <v>2</v>
      </c>
      <c r="B410" s="359" t="str">
        <f t="shared" si="50"/>
        <v>I</v>
      </c>
      <c r="C410" s="359">
        <f t="shared" si="48"/>
        <v>3</v>
      </c>
      <c r="D410" s="360"/>
      <c r="E410" s="359">
        <f t="shared" si="51"/>
        <v>0</v>
      </c>
      <c r="F410" s="359" t="str">
        <f t="shared" si="55"/>
        <v/>
      </c>
      <c r="G410" s="359" t="str">
        <f t="shared" si="52"/>
        <v/>
      </c>
      <c r="H410" s="359" t="str">
        <f t="shared" si="53"/>
        <v>x</v>
      </c>
      <c r="I410" s="352" t="str">
        <f t="shared" si="54"/>
        <v>I</v>
      </c>
    </row>
    <row r="411" spans="1:9" x14ac:dyDescent="0.25">
      <c r="A411" s="359">
        <f t="shared" si="49"/>
        <v>3</v>
      </c>
      <c r="B411" s="359" t="str">
        <f t="shared" si="50"/>
        <v>I</v>
      </c>
      <c r="C411" s="359">
        <f t="shared" si="48"/>
        <v>4</v>
      </c>
      <c r="D411" s="360"/>
      <c r="E411" s="359">
        <f t="shared" si="51"/>
        <v>0</v>
      </c>
      <c r="F411" s="359" t="str">
        <f t="shared" si="55"/>
        <v/>
      </c>
      <c r="G411" s="359" t="str">
        <f t="shared" si="52"/>
        <v/>
      </c>
      <c r="H411" s="359" t="str">
        <f t="shared" si="53"/>
        <v>x</v>
      </c>
      <c r="I411" s="352" t="str">
        <f t="shared" si="54"/>
        <v>I</v>
      </c>
    </row>
    <row r="412" spans="1:9" x14ac:dyDescent="0.25">
      <c r="A412" s="359">
        <f t="shared" si="49"/>
        <v>4</v>
      </c>
      <c r="B412" s="359" t="str">
        <f t="shared" si="50"/>
        <v>U</v>
      </c>
      <c r="C412" s="359">
        <f t="shared" si="48"/>
        <v>5</v>
      </c>
      <c r="D412" s="360"/>
      <c r="E412" s="359">
        <f t="shared" si="51"/>
        <v>0</v>
      </c>
      <c r="F412" s="359" t="str">
        <f t="shared" si="55"/>
        <v/>
      </c>
      <c r="G412" s="359" t="str">
        <f t="shared" si="52"/>
        <v/>
      </c>
      <c r="H412" s="359" t="str">
        <f t="shared" si="53"/>
        <v>x</v>
      </c>
      <c r="I412" s="352" t="str">
        <f t="shared" si="54"/>
        <v>I</v>
      </c>
    </row>
    <row r="413" spans="1:9" x14ac:dyDescent="0.25">
      <c r="A413" s="359">
        <f t="shared" si="49"/>
        <v>5</v>
      </c>
      <c r="B413" s="359" t="str">
        <f t="shared" si="50"/>
        <v>U</v>
      </c>
      <c r="C413" s="359">
        <f t="shared" si="48"/>
        <v>1</v>
      </c>
      <c r="D413" s="360"/>
      <c r="E413" s="359">
        <f t="shared" si="51"/>
        <v>0</v>
      </c>
      <c r="F413" s="359" t="str">
        <f t="shared" si="55"/>
        <v>O</v>
      </c>
      <c r="G413" s="359" t="str">
        <f t="shared" si="52"/>
        <v>U</v>
      </c>
      <c r="H413" s="359" t="str">
        <f t="shared" si="53"/>
        <v>x</v>
      </c>
      <c r="I413" s="352" t="str">
        <f t="shared" si="54"/>
        <v>I</v>
      </c>
    </row>
    <row r="414" spans="1:9" x14ac:dyDescent="0.25">
      <c r="A414" s="359">
        <f t="shared" si="49"/>
        <v>6</v>
      </c>
      <c r="B414" s="359" t="str">
        <f t="shared" si="50"/>
        <v>V</v>
      </c>
      <c r="C414" s="359">
        <f t="shared" si="48"/>
        <v>2</v>
      </c>
      <c r="D414" s="360"/>
      <c r="E414" s="359">
        <f t="shared" si="51"/>
        <v>0</v>
      </c>
      <c r="F414" s="359" t="str">
        <f t="shared" si="55"/>
        <v/>
      </c>
      <c r="G414" s="359" t="str">
        <f t="shared" si="52"/>
        <v/>
      </c>
      <c r="H414" s="359" t="str">
        <f t="shared" si="53"/>
        <v>x</v>
      </c>
      <c r="I414" s="352" t="str">
        <f t="shared" si="54"/>
        <v>V</v>
      </c>
    </row>
    <row r="415" spans="1:9" x14ac:dyDescent="0.25">
      <c r="A415" s="359">
        <f t="shared" si="49"/>
        <v>1</v>
      </c>
      <c r="B415" s="359" t="str">
        <f t="shared" si="50"/>
        <v>I</v>
      </c>
      <c r="C415" s="359">
        <f t="shared" si="48"/>
        <v>3</v>
      </c>
      <c r="D415" s="360"/>
      <c r="E415" s="359">
        <f t="shared" si="51"/>
        <v>0</v>
      </c>
      <c r="F415" s="359" t="str">
        <f t="shared" si="55"/>
        <v/>
      </c>
      <c r="G415" s="359" t="str">
        <f t="shared" si="52"/>
        <v/>
      </c>
      <c r="H415" s="359" t="str">
        <f t="shared" si="53"/>
        <v>x</v>
      </c>
      <c r="I415" s="352" t="str">
        <f t="shared" si="54"/>
        <v>I</v>
      </c>
    </row>
    <row r="416" spans="1:9" x14ac:dyDescent="0.25">
      <c r="A416" s="359">
        <f t="shared" si="49"/>
        <v>2</v>
      </c>
      <c r="B416" s="359" t="str">
        <f t="shared" si="50"/>
        <v>I</v>
      </c>
      <c r="C416" s="359">
        <f t="shared" si="48"/>
        <v>4</v>
      </c>
      <c r="D416" s="360"/>
      <c r="E416" s="359">
        <f t="shared" si="51"/>
        <v>0</v>
      </c>
      <c r="F416" s="359" t="str">
        <f t="shared" si="55"/>
        <v/>
      </c>
      <c r="G416" s="359" t="str">
        <f t="shared" si="52"/>
        <v/>
      </c>
      <c r="H416" s="359" t="str">
        <f t="shared" si="53"/>
        <v>x</v>
      </c>
      <c r="I416" s="352" t="str">
        <f t="shared" si="54"/>
        <v>I</v>
      </c>
    </row>
    <row r="417" spans="1:9" x14ac:dyDescent="0.25">
      <c r="A417" s="359">
        <f t="shared" si="49"/>
        <v>3</v>
      </c>
      <c r="B417" s="359" t="str">
        <f t="shared" si="50"/>
        <v>I</v>
      </c>
      <c r="C417" s="359">
        <f t="shared" si="48"/>
        <v>5</v>
      </c>
      <c r="D417" s="360"/>
      <c r="E417" s="359">
        <f t="shared" si="51"/>
        <v>0</v>
      </c>
      <c r="F417" s="359" t="str">
        <f t="shared" si="55"/>
        <v/>
      </c>
      <c r="G417" s="359" t="str">
        <f t="shared" si="52"/>
        <v/>
      </c>
      <c r="H417" s="359" t="str">
        <f t="shared" si="53"/>
        <v>x</v>
      </c>
      <c r="I417" s="352" t="str">
        <f t="shared" si="54"/>
        <v>I</v>
      </c>
    </row>
    <row r="418" spans="1:9" x14ac:dyDescent="0.25">
      <c r="A418" s="359">
        <f t="shared" si="49"/>
        <v>4</v>
      </c>
      <c r="B418" s="359" t="str">
        <f t="shared" si="50"/>
        <v>U</v>
      </c>
      <c r="C418" s="359">
        <f t="shared" si="48"/>
        <v>1</v>
      </c>
      <c r="D418" s="360"/>
      <c r="E418" s="359">
        <f t="shared" si="51"/>
        <v>0</v>
      </c>
      <c r="F418" s="359" t="str">
        <f t="shared" si="55"/>
        <v>O</v>
      </c>
      <c r="G418" s="359" t="str">
        <f t="shared" si="52"/>
        <v>U</v>
      </c>
      <c r="H418" s="359" t="str">
        <f t="shared" si="53"/>
        <v>x</v>
      </c>
      <c r="I418" s="352" t="str">
        <f t="shared" si="54"/>
        <v>I</v>
      </c>
    </row>
    <row r="419" spans="1:9" x14ac:dyDescent="0.25">
      <c r="A419" s="359">
        <f t="shared" si="49"/>
        <v>5</v>
      </c>
      <c r="B419" s="359" t="str">
        <f t="shared" si="50"/>
        <v>U</v>
      </c>
      <c r="C419" s="359">
        <f t="shared" si="48"/>
        <v>2</v>
      </c>
      <c r="D419" s="360"/>
      <c r="E419" s="359">
        <f t="shared" si="51"/>
        <v>0</v>
      </c>
      <c r="F419" s="359" t="str">
        <f t="shared" si="55"/>
        <v/>
      </c>
      <c r="G419" s="359" t="str">
        <f t="shared" si="52"/>
        <v/>
      </c>
      <c r="H419" s="359" t="str">
        <f t="shared" si="53"/>
        <v>x</v>
      </c>
      <c r="I419" s="352" t="str">
        <f t="shared" si="54"/>
        <v>I</v>
      </c>
    </row>
    <row r="420" spans="1:9" x14ac:dyDescent="0.25">
      <c r="A420" s="359">
        <f t="shared" si="49"/>
        <v>6</v>
      </c>
      <c r="B420" s="359" t="str">
        <f t="shared" si="50"/>
        <v>V</v>
      </c>
      <c r="C420" s="359">
        <f t="shared" si="48"/>
        <v>3</v>
      </c>
      <c r="D420" s="360"/>
      <c r="E420" s="359">
        <f t="shared" si="51"/>
        <v>0</v>
      </c>
      <c r="F420" s="359" t="str">
        <f t="shared" si="55"/>
        <v/>
      </c>
      <c r="G420" s="359" t="str">
        <f t="shared" si="52"/>
        <v/>
      </c>
      <c r="H420" s="359" t="str">
        <f t="shared" si="53"/>
        <v>x</v>
      </c>
      <c r="I420" s="352" t="str">
        <f t="shared" si="54"/>
        <v>V</v>
      </c>
    </row>
    <row r="421" spans="1:9" x14ac:dyDescent="0.25">
      <c r="A421" s="359">
        <f t="shared" si="49"/>
        <v>1</v>
      </c>
      <c r="B421" s="359" t="str">
        <f t="shared" si="50"/>
        <v>I</v>
      </c>
      <c r="C421" s="359">
        <f t="shared" si="48"/>
        <v>4</v>
      </c>
      <c r="D421" s="360"/>
      <c r="E421" s="359">
        <f t="shared" si="51"/>
        <v>0</v>
      </c>
      <c r="F421" s="359" t="str">
        <f t="shared" si="55"/>
        <v/>
      </c>
      <c r="G421" s="359" t="str">
        <f t="shared" si="52"/>
        <v/>
      </c>
      <c r="H421" s="359" t="str">
        <f t="shared" si="53"/>
        <v>x</v>
      </c>
      <c r="I421" s="352" t="str">
        <f t="shared" si="54"/>
        <v>I</v>
      </c>
    </row>
    <row r="422" spans="1:9" x14ac:dyDescent="0.25">
      <c r="A422" s="359">
        <f t="shared" si="49"/>
        <v>2</v>
      </c>
      <c r="B422" s="359" t="str">
        <f t="shared" si="50"/>
        <v>I</v>
      </c>
      <c r="C422" s="359">
        <f t="shared" si="48"/>
        <v>5</v>
      </c>
      <c r="D422" s="360"/>
      <c r="E422" s="359">
        <f t="shared" si="51"/>
        <v>0</v>
      </c>
      <c r="F422" s="359" t="str">
        <f t="shared" si="55"/>
        <v/>
      </c>
      <c r="G422" s="359" t="str">
        <f t="shared" si="52"/>
        <v/>
      </c>
      <c r="H422" s="359" t="str">
        <f t="shared" si="53"/>
        <v>x</v>
      </c>
      <c r="I422" s="352" t="str">
        <f t="shared" si="54"/>
        <v>I</v>
      </c>
    </row>
    <row r="423" spans="1:9" x14ac:dyDescent="0.25">
      <c r="A423" s="359">
        <f t="shared" si="49"/>
        <v>3</v>
      </c>
      <c r="B423" s="359" t="str">
        <f t="shared" si="50"/>
        <v>I</v>
      </c>
      <c r="C423" s="359">
        <f t="shared" si="48"/>
        <v>1</v>
      </c>
      <c r="D423" s="360"/>
      <c r="E423" s="359">
        <f t="shared" si="51"/>
        <v>0</v>
      </c>
      <c r="F423" s="359" t="str">
        <f t="shared" si="55"/>
        <v>O</v>
      </c>
      <c r="G423" s="359" t="str">
        <f t="shared" si="52"/>
        <v>I</v>
      </c>
      <c r="H423" s="359" t="str">
        <f t="shared" si="53"/>
        <v>x</v>
      </c>
      <c r="I423" s="352" t="str">
        <f t="shared" si="54"/>
        <v>I</v>
      </c>
    </row>
    <row r="424" spans="1:9" x14ac:dyDescent="0.25">
      <c r="A424" s="359">
        <f t="shared" si="49"/>
        <v>4</v>
      </c>
      <c r="B424" s="359" t="str">
        <f t="shared" si="50"/>
        <v>U</v>
      </c>
      <c r="C424" s="359">
        <f t="shared" si="48"/>
        <v>2</v>
      </c>
      <c r="D424" s="360"/>
      <c r="E424" s="359">
        <f t="shared" si="51"/>
        <v>0</v>
      </c>
      <c r="F424" s="359" t="str">
        <f t="shared" si="55"/>
        <v/>
      </c>
      <c r="G424" s="359" t="str">
        <f t="shared" si="52"/>
        <v/>
      </c>
      <c r="H424" s="359" t="str">
        <f t="shared" si="53"/>
        <v>x</v>
      </c>
      <c r="I424" s="352" t="str">
        <f t="shared" si="54"/>
        <v>I</v>
      </c>
    </row>
    <row r="425" spans="1:9" x14ac:dyDescent="0.25">
      <c r="A425" s="359">
        <f t="shared" si="49"/>
        <v>5</v>
      </c>
      <c r="B425" s="359" t="str">
        <f t="shared" si="50"/>
        <v>U</v>
      </c>
      <c r="C425" s="359">
        <f t="shared" si="48"/>
        <v>3</v>
      </c>
      <c r="D425" s="360"/>
      <c r="E425" s="359">
        <f t="shared" si="51"/>
        <v>0</v>
      </c>
      <c r="F425" s="359" t="str">
        <f t="shared" si="55"/>
        <v/>
      </c>
      <c r="G425" s="359" t="str">
        <f t="shared" si="52"/>
        <v/>
      </c>
      <c r="H425" s="359" t="str">
        <f t="shared" si="53"/>
        <v>x</v>
      </c>
      <c r="I425" s="352" t="str">
        <f t="shared" si="54"/>
        <v>I</v>
      </c>
    </row>
    <row r="426" spans="1:9" x14ac:dyDescent="0.25">
      <c r="A426" s="359">
        <f t="shared" si="49"/>
        <v>6</v>
      </c>
      <c r="B426" s="359" t="str">
        <f t="shared" si="50"/>
        <v>V</v>
      </c>
      <c r="C426" s="359">
        <f t="shared" si="48"/>
        <v>4</v>
      </c>
      <c r="D426" s="360"/>
      <c r="E426" s="359">
        <f t="shared" si="51"/>
        <v>0</v>
      </c>
      <c r="F426" s="359" t="str">
        <f t="shared" si="55"/>
        <v/>
      </c>
      <c r="G426" s="359" t="str">
        <f t="shared" si="52"/>
        <v/>
      </c>
      <c r="H426" s="359" t="str">
        <f t="shared" si="53"/>
        <v>x</v>
      </c>
      <c r="I426" s="352" t="str">
        <f t="shared" si="54"/>
        <v>V</v>
      </c>
    </row>
    <row r="427" spans="1:9" x14ac:dyDescent="0.25">
      <c r="A427" s="359">
        <f t="shared" si="49"/>
        <v>1</v>
      </c>
      <c r="B427" s="359" t="str">
        <f t="shared" si="50"/>
        <v>I</v>
      </c>
      <c r="C427" s="359">
        <f t="shared" si="48"/>
        <v>5</v>
      </c>
      <c r="D427" s="360"/>
      <c r="E427" s="359">
        <f t="shared" si="51"/>
        <v>0</v>
      </c>
      <c r="F427" s="359" t="str">
        <f t="shared" si="55"/>
        <v/>
      </c>
      <c r="G427" s="359" t="str">
        <f t="shared" si="52"/>
        <v/>
      </c>
      <c r="H427" s="359" t="str">
        <f t="shared" si="53"/>
        <v>x</v>
      </c>
      <c r="I427" s="352" t="str">
        <f t="shared" si="54"/>
        <v>I</v>
      </c>
    </row>
    <row r="428" spans="1:9" x14ac:dyDescent="0.25">
      <c r="A428" s="359">
        <f t="shared" si="49"/>
        <v>2</v>
      </c>
      <c r="B428" s="359" t="str">
        <f t="shared" si="50"/>
        <v>I</v>
      </c>
      <c r="C428" s="359">
        <f t="shared" si="48"/>
        <v>1</v>
      </c>
      <c r="D428" s="360"/>
      <c r="E428" s="359">
        <f t="shared" si="51"/>
        <v>0</v>
      </c>
      <c r="F428" s="359" t="str">
        <f t="shared" si="55"/>
        <v>O</v>
      </c>
      <c r="G428" s="359" t="str">
        <f t="shared" si="52"/>
        <v>V</v>
      </c>
      <c r="H428" s="359" t="str">
        <f t="shared" si="53"/>
        <v>x</v>
      </c>
      <c r="I428" s="352" t="str">
        <f t="shared" si="54"/>
        <v>I</v>
      </c>
    </row>
    <row r="429" spans="1:9" x14ac:dyDescent="0.25">
      <c r="A429" s="359">
        <f t="shared" si="49"/>
        <v>3</v>
      </c>
      <c r="B429" s="359" t="str">
        <f t="shared" si="50"/>
        <v>I</v>
      </c>
      <c r="C429" s="359">
        <f t="shared" si="48"/>
        <v>2</v>
      </c>
      <c r="D429" s="360"/>
      <c r="E429" s="359">
        <f t="shared" si="51"/>
        <v>0</v>
      </c>
      <c r="F429" s="359" t="str">
        <f t="shared" si="55"/>
        <v/>
      </c>
      <c r="G429" s="359" t="str">
        <f t="shared" si="52"/>
        <v/>
      </c>
      <c r="H429" s="359" t="str">
        <f t="shared" si="53"/>
        <v>x</v>
      </c>
      <c r="I429" s="352" t="str">
        <f t="shared" si="54"/>
        <v>I</v>
      </c>
    </row>
    <row r="430" spans="1:9" x14ac:dyDescent="0.25">
      <c r="A430" s="359">
        <f t="shared" si="49"/>
        <v>4</v>
      </c>
      <c r="B430" s="359" t="str">
        <f t="shared" si="50"/>
        <v>U</v>
      </c>
      <c r="C430" s="359">
        <f t="shared" si="48"/>
        <v>3</v>
      </c>
      <c r="D430" s="360"/>
      <c r="E430" s="359">
        <f t="shared" si="51"/>
        <v>0</v>
      </c>
      <c r="F430" s="359" t="str">
        <f t="shared" si="55"/>
        <v/>
      </c>
      <c r="G430" s="359" t="str">
        <f t="shared" si="52"/>
        <v/>
      </c>
      <c r="H430" s="359" t="str">
        <f t="shared" si="53"/>
        <v>x</v>
      </c>
      <c r="I430" s="352" t="str">
        <f t="shared" si="54"/>
        <v>I</v>
      </c>
    </row>
    <row r="431" spans="1:9" x14ac:dyDescent="0.25">
      <c r="A431" s="359">
        <f t="shared" si="49"/>
        <v>5</v>
      </c>
      <c r="B431" s="359" t="str">
        <f t="shared" si="50"/>
        <v>U</v>
      </c>
      <c r="C431" s="359">
        <f t="shared" si="48"/>
        <v>4</v>
      </c>
      <c r="D431" s="360"/>
      <c r="E431" s="359">
        <f t="shared" si="51"/>
        <v>0</v>
      </c>
      <c r="F431" s="359" t="str">
        <f t="shared" si="55"/>
        <v/>
      </c>
      <c r="G431" s="359" t="str">
        <f t="shared" si="52"/>
        <v/>
      </c>
      <c r="H431" s="359" t="str">
        <f t="shared" si="53"/>
        <v>x</v>
      </c>
      <c r="I431" s="352" t="str">
        <f t="shared" si="54"/>
        <v>I</v>
      </c>
    </row>
    <row r="432" spans="1:9" x14ac:dyDescent="0.25">
      <c r="A432" s="359">
        <f t="shared" si="49"/>
        <v>6</v>
      </c>
      <c r="B432" s="359" t="str">
        <f t="shared" si="50"/>
        <v>V</v>
      </c>
      <c r="C432" s="359">
        <f t="shared" si="48"/>
        <v>5</v>
      </c>
      <c r="D432" s="360"/>
      <c r="E432" s="359">
        <f t="shared" si="51"/>
        <v>0</v>
      </c>
      <c r="F432" s="359" t="str">
        <f t="shared" si="55"/>
        <v/>
      </c>
      <c r="G432" s="359" t="str">
        <f t="shared" si="52"/>
        <v/>
      </c>
      <c r="H432" s="359" t="str">
        <f t="shared" si="53"/>
        <v>x</v>
      </c>
      <c r="I432" s="352" t="str">
        <f t="shared" si="54"/>
        <v>V</v>
      </c>
    </row>
    <row r="433" spans="1:9" x14ac:dyDescent="0.25">
      <c r="A433" s="359">
        <f t="shared" si="49"/>
        <v>1</v>
      </c>
      <c r="B433" s="359" t="str">
        <f t="shared" si="50"/>
        <v>I</v>
      </c>
      <c r="C433" s="359">
        <f t="shared" si="48"/>
        <v>1</v>
      </c>
      <c r="D433" s="360"/>
      <c r="E433" s="359">
        <f t="shared" si="51"/>
        <v>0</v>
      </c>
      <c r="F433" s="359" t="str">
        <f t="shared" si="55"/>
        <v>O</v>
      </c>
      <c r="G433" s="359" t="str">
        <f t="shared" si="52"/>
        <v>V</v>
      </c>
      <c r="H433" s="359" t="str">
        <f t="shared" si="53"/>
        <v>x</v>
      </c>
      <c r="I433" s="352" t="str">
        <f t="shared" si="54"/>
        <v>I</v>
      </c>
    </row>
    <row r="434" spans="1:9" x14ac:dyDescent="0.25">
      <c r="A434" s="359">
        <f t="shared" si="49"/>
        <v>2</v>
      </c>
      <c r="B434" s="359" t="str">
        <f t="shared" si="50"/>
        <v>I</v>
      </c>
      <c r="C434" s="359">
        <f t="shared" si="48"/>
        <v>2</v>
      </c>
      <c r="D434" s="360"/>
      <c r="E434" s="359">
        <f t="shared" si="51"/>
        <v>0</v>
      </c>
      <c r="F434" s="359" t="str">
        <f t="shared" si="55"/>
        <v/>
      </c>
      <c r="G434" s="359" t="str">
        <f t="shared" si="52"/>
        <v/>
      </c>
      <c r="H434" s="359" t="str">
        <f t="shared" si="53"/>
        <v>x</v>
      </c>
      <c r="I434" s="352" t="str">
        <f t="shared" si="54"/>
        <v>I</v>
      </c>
    </row>
    <row r="435" spans="1:9" x14ac:dyDescent="0.25">
      <c r="A435" s="359">
        <f t="shared" si="49"/>
        <v>3</v>
      </c>
      <c r="B435" s="359" t="str">
        <f t="shared" si="50"/>
        <v>I</v>
      </c>
      <c r="C435" s="359">
        <f t="shared" si="48"/>
        <v>3</v>
      </c>
      <c r="D435" s="360"/>
      <c r="E435" s="359">
        <f t="shared" si="51"/>
        <v>0</v>
      </c>
      <c r="F435" s="359" t="str">
        <f t="shared" si="55"/>
        <v/>
      </c>
      <c r="G435" s="359" t="str">
        <f t="shared" si="52"/>
        <v/>
      </c>
      <c r="H435" s="359" t="str">
        <f t="shared" si="53"/>
        <v>x</v>
      </c>
      <c r="I435" s="352" t="str">
        <f t="shared" si="54"/>
        <v>I</v>
      </c>
    </row>
    <row r="436" spans="1:9" x14ac:dyDescent="0.25">
      <c r="A436" s="359">
        <f t="shared" si="49"/>
        <v>4</v>
      </c>
      <c r="B436" s="359" t="str">
        <f t="shared" si="50"/>
        <v>U</v>
      </c>
      <c r="C436" s="359">
        <f t="shared" si="48"/>
        <v>4</v>
      </c>
      <c r="D436" s="360"/>
      <c r="E436" s="359">
        <f t="shared" si="51"/>
        <v>0</v>
      </c>
      <c r="F436" s="359" t="str">
        <f t="shared" si="55"/>
        <v/>
      </c>
      <c r="G436" s="359" t="str">
        <f t="shared" si="52"/>
        <v/>
      </c>
      <c r="H436" s="359" t="str">
        <f t="shared" si="53"/>
        <v>x</v>
      </c>
      <c r="I436" s="352" t="str">
        <f t="shared" si="54"/>
        <v>I</v>
      </c>
    </row>
    <row r="437" spans="1:9" x14ac:dyDescent="0.25">
      <c r="A437" s="359">
        <f t="shared" si="49"/>
        <v>5</v>
      </c>
      <c r="B437" s="359" t="str">
        <f t="shared" si="50"/>
        <v>U</v>
      </c>
      <c r="C437" s="359">
        <f t="shared" si="48"/>
        <v>5</v>
      </c>
      <c r="D437" s="360"/>
      <c r="E437" s="359">
        <f t="shared" si="51"/>
        <v>0</v>
      </c>
      <c r="F437" s="359" t="str">
        <f t="shared" si="55"/>
        <v/>
      </c>
      <c r="G437" s="359" t="str">
        <f t="shared" si="52"/>
        <v/>
      </c>
      <c r="H437" s="359" t="str">
        <f t="shared" si="53"/>
        <v>x</v>
      </c>
      <c r="I437" s="352" t="str">
        <f t="shared" si="54"/>
        <v>I</v>
      </c>
    </row>
    <row r="438" spans="1:9" x14ac:dyDescent="0.25">
      <c r="A438" s="359">
        <f t="shared" si="49"/>
        <v>6</v>
      </c>
      <c r="B438" s="359" t="str">
        <f t="shared" si="50"/>
        <v>V</v>
      </c>
      <c r="C438" s="359">
        <f t="shared" si="48"/>
        <v>1</v>
      </c>
      <c r="D438" s="360"/>
      <c r="E438" s="359">
        <f t="shared" si="51"/>
        <v>0</v>
      </c>
      <c r="F438" s="359" t="str">
        <f t="shared" si="55"/>
        <v>O</v>
      </c>
      <c r="G438" s="359" t="str">
        <f t="shared" si="52"/>
        <v>V</v>
      </c>
      <c r="H438" s="359" t="str">
        <f t="shared" si="53"/>
        <v>x</v>
      </c>
      <c r="I438" s="352" t="str">
        <f t="shared" si="54"/>
        <v>V</v>
      </c>
    </row>
    <row r="439" spans="1:9" x14ac:dyDescent="0.25">
      <c r="A439" s="359">
        <f t="shared" si="49"/>
        <v>1</v>
      </c>
      <c r="B439" s="359" t="str">
        <f t="shared" si="50"/>
        <v>I</v>
      </c>
      <c r="C439" s="359">
        <f t="shared" si="48"/>
        <v>2</v>
      </c>
      <c r="D439" s="360"/>
      <c r="E439" s="359">
        <f t="shared" si="51"/>
        <v>0</v>
      </c>
      <c r="F439" s="359" t="str">
        <f t="shared" si="55"/>
        <v/>
      </c>
      <c r="G439" s="359" t="str">
        <f t="shared" si="52"/>
        <v/>
      </c>
      <c r="H439" s="359" t="str">
        <f t="shared" si="53"/>
        <v>x</v>
      </c>
      <c r="I439" s="352" t="str">
        <f t="shared" si="54"/>
        <v>I</v>
      </c>
    </row>
    <row r="440" spans="1:9" x14ac:dyDescent="0.25">
      <c r="A440" s="359">
        <f t="shared" si="49"/>
        <v>2</v>
      </c>
      <c r="B440" s="359" t="str">
        <f t="shared" si="50"/>
        <v>I</v>
      </c>
      <c r="C440" s="359">
        <f t="shared" si="48"/>
        <v>3</v>
      </c>
      <c r="D440" s="360"/>
      <c r="E440" s="359">
        <f t="shared" si="51"/>
        <v>0</v>
      </c>
      <c r="F440" s="359" t="str">
        <f t="shared" si="55"/>
        <v/>
      </c>
      <c r="G440" s="359" t="str">
        <f t="shared" si="52"/>
        <v/>
      </c>
      <c r="H440" s="359" t="str">
        <f t="shared" si="53"/>
        <v>x</v>
      </c>
      <c r="I440" s="352" t="str">
        <f t="shared" si="54"/>
        <v>I</v>
      </c>
    </row>
    <row r="441" spans="1:9" x14ac:dyDescent="0.25">
      <c r="A441" s="359">
        <f t="shared" si="49"/>
        <v>3</v>
      </c>
      <c r="B441" s="359" t="str">
        <f t="shared" si="50"/>
        <v>I</v>
      </c>
      <c r="C441" s="359">
        <f t="shared" si="48"/>
        <v>4</v>
      </c>
      <c r="D441" s="360"/>
      <c r="E441" s="359">
        <f t="shared" si="51"/>
        <v>0</v>
      </c>
      <c r="F441" s="359" t="str">
        <f t="shared" si="55"/>
        <v/>
      </c>
      <c r="G441" s="359" t="str">
        <f t="shared" si="52"/>
        <v/>
      </c>
      <c r="H441" s="359" t="str">
        <f t="shared" si="53"/>
        <v>x</v>
      </c>
      <c r="I441" s="352" t="str">
        <f t="shared" si="54"/>
        <v>I</v>
      </c>
    </row>
    <row r="442" spans="1:9" x14ac:dyDescent="0.25">
      <c r="A442" s="359">
        <f t="shared" si="49"/>
        <v>4</v>
      </c>
      <c r="B442" s="359" t="str">
        <f t="shared" si="50"/>
        <v>U</v>
      </c>
      <c r="C442" s="359">
        <f t="shared" si="48"/>
        <v>5</v>
      </c>
      <c r="D442" s="360"/>
      <c r="E442" s="359">
        <f t="shared" si="51"/>
        <v>0</v>
      </c>
      <c r="F442" s="359" t="str">
        <f t="shared" si="55"/>
        <v/>
      </c>
      <c r="G442" s="359" t="str">
        <f t="shared" si="52"/>
        <v/>
      </c>
      <c r="H442" s="359" t="str">
        <f t="shared" si="53"/>
        <v>x</v>
      </c>
      <c r="I442" s="352" t="str">
        <f t="shared" si="54"/>
        <v>I</v>
      </c>
    </row>
    <row r="443" spans="1:9" x14ac:dyDescent="0.25">
      <c r="A443" s="359">
        <f t="shared" si="49"/>
        <v>5</v>
      </c>
      <c r="B443" s="359" t="str">
        <f t="shared" si="50"/>
        <v>U</v>
      </c>
      <c r="C443" s="359">
        <f t="shared" si="48"/>
        <v>1</v>
      </c>
      <c r="D443" s="360"/>
      <c r="E443" s="359">
        <f t="shared" si="51"/>
        <v>0</v>
      </c>
      <c r="F443" s="359" t="str">
        <f t="shared" si="55"/>
        <v>O</v>
      </c>
      <c r="G443" s="359" t="str">
        <f t="shared" si="52"/>
        <v>U</v>
      </c>
      <c r="H443" s="359" t="str">
        <f t="shared" si="53"/>
        <v>x</v>
      </c>
      <c r="I443" s="352" t="str">
        <f t="shared" si="54"/>
        <v>I</v>
      </c>
    </row>
    <row r="444" spans="1:9" x14ac:dyDescent="0.25">
      <c r="A444" s="359">
        <f t="shared" si="49"/>
        <v>6</v>
      </c>
      <c r="B444" s="359" t="str">
        <f t="shared" si="50"/>
        <v>V</v>
      </c>
      <c r="C444" s="359">
        <f t="shared" si="48"/>
        <v>2</v>
      </c>
      <c r="D444" s="360"/>
      <c r="E444" s="359">
        <f t="shared" si="51"/>
        <v>0</v>
      </c>
      <c r="F444" s="359" t="str">
        <f t="shared" si="55"/>
        <v/>
      </c>
      <c r="G444" s="359" t="str">
        <f t="shared" si="52"/>
        <v/>
      </c>
      <c r="H444" s="359" t="str">
        <f t="shared" si="53"/>
        <v>x</v>
      </c>
      <c r="I444" s="352" t="str">
        <f t="shared" si="54"/>
        <v>V</v>
      </c>
    </row>
    <row r="445" spans="1:9" x14ac:dyDescent="0.25">
      <c r="A445" s="359">
        <f t="shared" si="49"/>
        <v>1</v>
      </c>
      <c r="B445" s="359" t="str">
        <f t="shared" si="50"/>
        <v>I</v>
      </c>
      <c r="C445" s="359">
        <f t="shared" si="48"/>
        <v>3</v>
      </c>
      <c r="D445" s="360"/>
      <c r="E445" s="359">
        <f t="shared" si="51"/>
        <v>0</v>
      </c>
      <c r="F445" s="359" t="str">
        <f t="shared" si="55"/>
        <v/>
      </c>
      <c r="G445" s="359" t="str">
        <f t="shared" si="52"/>
        <v/>
      </c>
      <c r="H445" s="359" t="str">
        <f t="shared" si="53"/>
        <v>x</v>
      </c>
      <c r="I445" s="352" t="str">
        <f t="shared" si="54"/>
        <v>I</v>
      </c>
    </row>
    <row r="446" spans="1:9" x14ac:dyDescent="0.25">
      <c r="A446" s="359">
        <f t="shared" si="49"/>
        <v>2</v>
      </c>
      <c r="B446" s="359" t="str">
        <f t="shared" si="50"/>
        <v>I</v>
      </c>
      <c r="C446" s="359">
        <f t="shared" si="48"/>
        <v>4</v>
      </c>
      <c r="D446" s="360"/>
      <c r="E446" s="359">
        <f t="shared" si="51"/>
        <v>0</v>
      </c>
      <c r="F446" s="359" t="str">
        <f t="shared" si="55"/>
        <v/>
      </c>
      <c r="G446" s="359" t="str">
        <f t="shared" si="52"/>
        <v/>
      </c>
      <c r="H446" s="359" t="str">
        <f t="shared" si="53"/>
        <v>x</v>
      </c>
      <c r="I446" s="352" t="str">
        <f t="shared" si="54"/>
        <v>I</v>
      </c>
    </row>
    <row r="447" spans="1:9" x14ac:dyDescent="0.25">
      <c r="A447" s="359">
        <f t="shared" si="49"/>
        <v>3</v>
      </c>
      <c r="B447" s="359" t="str">
        <f t="shared" si="50"/>
        <v>I</v>
      </c>
      <c r="C447" s="359">
        <f t="shared" si="48"/>
        <v>5</v>
      </c>
      <c r="D447" s="360"/>
      <c r="E447" s="359">
        <f t="shared" si="51"/>
        <v>0</v>
      </c>
      <c r="F447" s="359" t="str">
        <f t="shared" si="55"/>
        <v/>
      </c>
      <c r="G447" s="359" t="str">
        <f t="shared" si="52"/>
        <v/>
      </c>
      <c r="H447" s="359" t="str">
        <f t="shared" si="53"/>
        <v>x</v>
      </c>
      <c r="I447" s="352" t="str">
        <f t="shared" si="54"/>
        <v>I</v>
      </c>
    </row>
    <row r="448" spans="1:9" x14ac:dyDescent="0.25">
      <c r="A448" s="359">
        <f t="shared" si="49"/>
        <v>4</v>
      </c>
      <c r="B448" s="359" t="str">
        <f t="shared" si="50"/>
        <v>U</v>
      </c>
      <c r="C448" s="359">
        <f t="shared" si="48"/>
        <v>1</v>
      </c>
      <c r="D448" s="360"/>
      <c r="E448" s="359">
        <f t="shared" si="51"/>
        <v>0</v>
      </c>
      <c r="F448" s="359" t="str">
        <f t="shared" si="55"/>
        <v>O</v>
      </c>
      <c r="G448" s="359" t="str">
        <f t="shared" si="52"/>
        <v>U</v>
      </c>
      <c r="H448" s="359" t="str">
        <f t="shared" si="53"/>
        <v>x</v>
      </c>
      <c r="I448" s="352" t="str">
        <f t="shared" si="54"/>
        <v>I</v>
      </c>
    </row>
    <row r="449" spans="1:9" x14ac:dyDescent="0.25">
      <c r="A449" s="359">
        <f t="shared" si="49"/>
        <v>5</v>
      </c>
      <c r="B449" s="359" t="str">
        <f t="shared" si="50"/>
        <v>U</v>
      </c>
      <c r="C449" s="359">
        <f t="shared" si="48"/>
        <v>2</v>
      </c>
      <c r="D449" s="360"/>
      <c r="E449" s="359">
        <f t="shared" si="51"/>
        <v>0</v>
      </c>
      <c r="F449" s="359" t="str">
        <f t="shared" si="55"/>
        <v/>
      </c>
      <c r="G449" s="359" t="str">
        <f t="shared" si="52"/>
        <v/>
      </c>
      <c r="H449" s="359" t="str">
        <f t="shared" si="53"/>
        <v>x</v>
      </c>
      <c r="I449" s="352" t="str">
        <f t="shared" si="54"/>
        <v>I</v>
      </c>
    </row>
    <row r="450" spans="1:9" x14ac:dyDescent="0.25">
      <c r="A450" s="359">
        <f t="shared" si="49"/>
        <v>6</v>
      </c>
      <c r="B450" s="359" t="str">
        <f t="shared" si="50"/>
        <v>V</v>
      </c>
      <c r="C450" s="359">
        <f t="shared" si="48"/>
        <v>3</v>
      </c>
      <c r="D450" s="360"/>
      <c r="E450" s="359">
        <f t="shared" si="51"/>
        <v>0</v>
      </c>
      <c r="F450" s="359" t="str">
        <f t="shared" si="55"/>
        <v/>
      </c>
      <c r="G450" s="359" t="str">
        <f t="shared" si="52"/>
        <v/>
      </c>
      <c r="H450" s="359" t="str">
        <f t="shared" si="53"/>
        <v>x</v>
      </c>
      <c r="I450" s="352" t="str">
        <f t="shared" si="54"/>
        <v>V</v>
      </c>
    </row>
    <row r="451" spans="1:9" x14ac:dyDescent="0.25">
      <c r="A451" s="359">
        <f t="shared" si="49"/>
        <v>1</v>
      </c>
      <c r="B451" s="359" t="str">
        <f t="shared" si="50"/>
        <v>I</v>
      </c>
      <c r="C451" s="359">
        <f t="shared" si="48"/>
        <v>4</v>
      </c>
      <c r="D451" s="360"/>
      <c r="E451" s="359">
        <f t="shared" si="51"/>
        <v>0</v>
      </c>
      <c r="F451" s="359" t="str">
        <f t="shared" si="55"/>
        <v/>
      </c>
      <c r="G451" s="359" t="str">
        <f t="shared" si="52"/>
        <v/>
      </c>
      <c r="H451" s="359" t="str">
        <f t="shared" si="53"/>
        <v>x</v>
      </c>
      <c r="I451" s="352" t="str">
        <f t="shared" si="54"/>
        <v>I</v>
      </c>
    </row>
    <row r="452" spans="1:9" x14ac:dyDescent="0.25">
      <c r="A452" s="359">
        <f t="shared" si="49"/>
        <v>2</v>
      </c>
      <c r="B452" s="359" t="str">
        <f t="shared" si="50"/>
        <v>I</v>
      </c>
      <c r="C452" s="359">
        <f t="shared" si="48"/>
        <v>5</v>
      </c>
      <c r="D452" s="360"/>
      <c r="E452" s="359">
        <f t="shared" si="51"/>
        <v>0</v>
      </c>
      <c r="F452" s="359" t="str">
        <f t="shared" si="55"/>
        <v/>
      </c>
      <c r="G452" s="359" t="str">
        <f t="shared" si="52"/>
        <v/>
      </c>
      <c r="H452" s="359" t="str">
        <f t="shared" si="53"/>
        <v>x</v>
      </c>
      <c r="I452" s="352" t="str">
        <f t="shared" si="54"/>
        <v>I</v>
      </c>
    </row>
    <row r="453" spans="1:9" x14ac:dyDescent="0.25">
      <c r="A453" s="359">
        <f t="shared" si="49"/>
        <v>3</v>
      </c>
      <c r="B453" s="359" t="str">
        <f t="shared" si="50"/>
        <v>I</v>
      </c>
      <c r="C453" s="359">
        <f t="shared" si="48"/>
        <v>1</v>
      </c>
      <c r="D453" s="360"/>
      <c r="E453" s="359">
        <f t="shared" si="51"/>
        <v>0</v>
      </c>
      <c r="F453" s="359" t="str">
        <f t="shared" si="55"/>
        <v>O</v>
      </c>
      <c r="G453" s="359" t="str">
        <f t="shared" si="52"/>
        <v>I</v>
      </c>
      <c r="H453" s="359" t="str">
        <f t="shared" si="53"/>
        <v>x</v>
      </c>
      <c r="I453" s="352" t="str">
        <f t="shared" si="54"/>
        <v>I</v>
      </c>
    </row>
    <row r="454" spans="1:9" x14ac:dyDescent="0.25">
      <c r="A454" s="359">
        <f t="shared" si="49"/>
        <v>4</v>
      </c>
      <c r="B454" s="359" t="str">
        <f t="shared" si="50"/>
        <v>U</v>
      </c>
      <c r="C454" s="359">
        <f t="shared" si="48"/>
        <v>2</v>
      </c>
      <c r="D454" s="360"/>
      <c r="E454" s="359">
        <f t="shared" si="51"/>
        <v>0</v>
      </c>
      <c r="F454" s="359" t="str">
        <f t="shared" si="55"/>
        <v/>
      </c>
      <c r="G454" s="359" t="str">
        <f t="shared" si="52"/>
        <v/>
      </c>
      <c r="H454" s="359" t="str">
        <f t="shared" si="53"/>
        <v>x</v>
      </c>
      <c r="I454" s="352" t="str">
        <f t="shared" si="54"/>
        <v>I</v>
      </c>
    </row>
    <row r="455" spans="1:9" x14ac:dyDescent="0.25">
      <c r="A455" s="359">
        <f t="shared" si="49"/>
        <v>5</v>
      </c>
      <c r="B455" s="359" t="str">
        <f t="shared" si="50"/>
        <v>U</v>
      </c>
      <c r="C455" s="359">
        <f t="shared" si="48"/>
        <v>3</v>
      </c>
      <c r="D455" s="360"/>
      <c r="E455" s="359">
        <f t="shared" si="51"/>
        <v>0</v>
      </c>
      <c r="F455" s="359" t="str">
        <f t="shared" si="55"/>
        <v/>
      </c>
      <c r="G455" s="359" t="str">
        <f t="shared" si="52"/>
        <v/>
      </c>
      <c r="H455" s="359" t="str">
        <f t="shared" si="53"/>
        <v>x</v>
      </c>
      <c r="I455" s="352" t="str">
        <f t="shared" si="54"/>
        <v>I</v>
      </c>
    </row>
    <row r="456" spans="1:9" x14ac:dyDescent="0.25">
      <c r="A456" s="359">
        <f t="shared" si="49"/>
        <v>6</v>
      </c>
      <c r="B456" s="359" t="str">
        <f t="shared" si="50"/>
        <v>V</v>
      </c>
      <c r="C456" s="359">
        <f t="shared" si="48"/>
        <v>4</v>
      </c>
      <c r="D456" s="360"/>
      <c r="E456" s="359">
        <f t="shared" si="51"/>
        <v>0</v>
      </c>
      <c r="F456" s="359" t="str">
        <f t="shared" si="55"/>
        <v/>
      </c>
      <c r="G456" s="359" t="str">
        <f t="shared" si="52"/>
        <v/>
      </c>
      <c r="H456" s="359" t="str">
        <f t="shared" si="53"/>
        <v>x</v>
      </c>
      <c r="I456" s="352" t="str">
        <f t="shared" si="54"/>
        <v>V</v>
      </c>
    </row>
    <row r="457" spans="1:9" x14ac:dyDescent="0.25">
      <c r="A457" s="359">
        <f t="shared" si="49"/>
        <v>1</v>
      </c>
      <c r="B457" s="359" t="str">
        <f t="shared" si="50"/>
        <v>I</v>
      </c>
      <c r="C457" s="359">
        <f t="shared" si="48"/>
        <v>5</v>
      </c>
      <c r="D457" s="360"/>
      <c r="E457" s="359">
        <f t="shared" si="51"/>
        <v>0</v>
      </c>
      <c r="F457" s="359" t="str">
        <f t="shared" si="55"/>
        <v/>
      </c>
      <c r="G457" s="359" t="str">
        <f t="shared" si="52"/>
        <v/>
      </c>
      <c r="H457" s="359" t="str">
        <f t="shared" si="53"/>
        <v>x</v>
      </c>
      <c r="I457" s="352" t="str">
        <f t="shared" si="54"/>
        <v>I</v>
      </c>
    </row>
    <row r="458" spans="1:9" x14ac:dyDescent="0.25">
      <c r="A458" s="359">
        <f t="shared" si="49"/>
        <v>2</v>
      </c>
      <c r="B458" s="359" t="str">
        <f t="shared" si="50"/>
        <v>I</v>
      </c>
      <c r="C458" s="359">
        <f t="shared" si="48"/>
        <v>1</v>
      </c>
      <c r="D458" s="360"/>
      <c r="E458" s="359">
        <f t="shared" si="51"/>
        <v>0</v>
      </c>
      <c r="F458" s="359" t="str">
        <f t="shared" si="55"/>
        <v>O</v>
      </c>
      <c r="G458" s="359" t="str">
        <f t="shared" si="52"/>
        <v>V</v>
      </c>
      <c r="H458" s="359" t="str">
        <f t="shared" si="53"/>
        <v>x</v>
      </c>
      <c r="I458" s="352" t="str">
        <f t="shared" si="54"/>
        <v>I</v>
      </c>
    </row>
    <row r="459" spans="1:9" x14ac:dyDescent="0.25">
      <c r="A459" s="359">
        <f t="shared" si="49"/>
        <v>3</v>
      </c>
      <c r="B459" s="359" t="str">
        <f t="shared" si="50"/>
        <v>I</v>
      </c>
      <c r="C459" s="359">
        <f t="shared" si="48"/>
        <v>2</v>
      </c>
      <c r="D459" s="360"/>
      <c r="E459" s="359">
        <f t="shared" si="51"/>
        <v>0</v>
      </c>
      <c r="F459" s="359" t="str">
        <f t="shared" si="55"/>
        <v/>
      </c>
      <c r="G459" s="359" t="str">
        <f t="shared" si="52"/>
        <v/>
      </c>
      <c r="H459" s="359" t="str">
        <f t="shared" si="53"/>
        <v>x</v>
      </c>
      <c r="I459" s="352" t="str">
        <f t="shared" si="54"/>
        <v>I</v>
      </c>
    </row>
    <row r="460" spans="1:9" x14ac:dyDescent="0.25">
      <c r="A460" s="359">
        <f t="shared" si="49"/>
        <v>4</v>
      </c>
      <c r="B460" s="359" t="str">
        <f t="shared" si="50"/>
        <v>U</v>
      </c>
      <c r="C460" s="359">
        <f t="shared" si="48"/>
        <v>3</v>
      </c>
      <c r="D460" s="360"/>
      <c r="E460" s="359">
        <f t="shared" si="51"/>
        <v>0</v>
      </c>
      <c r="F460" s="359" t="str">
        <f t="shared" si="55"/>
        <v/>
      </c>
      <c r="G460" s="359" t="str">
        <f t="shared" si="52"/>
        <v/>
      </c>
      <c r="H460" s="359" t="str">
        <f t="shared" si="53"/>
        <v>x</v>
      </c>
      <c r="I460" s="352" t="str">
        <f t="shared" si="54"/>
        <v>I</v>
      </c>
    </row>
    <row r="461" spans="1:9" x14ac:dyDescent="0.25">
      <c r="A461" s="359">
        <f t="shared" si="49"/>
        <v>5</v>
      </c>
      <c r="B461" s="359" t="str">
        <f t="shared" si="50"/>
        <v>U</v>
      </c>
      <c r="C461" s="359">
        <f t="shared" ref="C461:C524" si="56">IF(D461="o",1,IF(C460&lt;($G$1/$G$2),C460+1,1))</f>
        <v>4</v>
      </c>
      <c r="D461" s="360"/>
      <c r="E461" s="359">
        <f t="shared" si="51"/>
        <v>0</v>
      </c>
      <c r="F461" s="359" t="str">
        <f t="shared" si="55"/>
        <v/>
      </c>
      <c r="G461" s="359" t="str">
        <f t="shared" si="52"/>
        <v/>
      </c>
      <c r="H461" s="359" t="str">
        <f t="shared" si="53"/>
        <v>x</v>
      </c>
      <c r="I461" s="352" t="str">
        <f t="shared" si="54"/>
        <v>I</v>
      </c>
    </row>
    <row r="462" spans="1:9" x14ac:dyDescent="0.25">
      <c r="A462" s="359">
        <f t="shared" ref="A462:A525" si="57">IF(A461=0,1,IF(A461&lt;($C$2+$C$1+$C$3),A461+1,1))</f>
        <v>6</v>
      </c>
      <c r="B462" s="359" t="str">
        <f t="shared" ref="B462:B525" si="58">IF(A462&lt;=$C$1,$B$1,IF(AND(A462&lt;=($C$1+$C$2),A462&gt;$C$1),$B$2,$B$3))</f>
        <v>V</v>
      </c>
      <c r="C462" s="359">
        <f t="shared" si="56"/>
        <v>5</v>
      </c>
      <c r="D462" s="360"/>
      <c r="E462" s="359">
        <f t="shared" ref="E462:E525" si="59">IF(D462="o","o",E461)</f>
        <v>0</v>
      </c>
      <c r="F462" s="359" t="str">
        <f t="shared" si="55"/>
        <v/>
      </c>
      <c r="G462" s="359" t="str">
        <f t="shared" ref="G462:G525" si="60">IF(F462="O",IF(AND(I460="I",I461="I",I462="I"),B462,"V"),"")</f>
        <v/>
      </c>
      <c r="H462" s="359" t="str">
        <f t="shared" ref="H462:H525" si="61">IF(H461=$B$8,"x",IF(D462="o",1,IF(G462="",H461,IF(H461="x","x",H461+1))))</f>
        <v>x</v>
      </c>
      <c r="I462" s="352" t="str">
        <f t="shared" ref="I462:I525" si="62">IF(B462="U","I",B462)</f>
        <v>V</v>
      </c>
    </row>
    <row r="463" spans="1:9" x14ac:dyDescent="0.25">
      <c r="A463" s="359">
        <f t="shared" si="57"/>
        <v>1</v>
      </c>
      <c r="B463" s="359" t="str">
        <f t="shared" si="58"/>
        <v>I</v>
      </c>
      <c r="C463" s="359">
        <f t="shared" si="56"/>
        <v>1</v>
      </c>
      <c r="D463" s="360"/>
      <c r="E463" s="359">
        <f t="shared" si="59"/>
        <v>0</v>
      </c>
      <c r="F463" s="359" t="str">
        <f t="shared" ref="F463:F526" si="63">IF(C463=1,"O","")</f>
        <v>O</v>
      </c>
      <c r="G463" s="359" t="str">
        <f t="shared" si="60"/>
        <v>V</v>
      </c>
      <c r="H463" s="359" t="str">
        <f t="shared" si="61"/>
        <v>x</v>
      </c>
      <c r="I463" s="352" t="str">
        <f t="shared" si="62"/>
        <v>I</v>
      </c>
    </row>
    <row r="464" spans="1:9" x14ac:dyDescent="0.25">
      <c r="A464" s="359">
        <f t="shared" si="57"/>
        <v>2</v>
      </c>
      <c r="B464" s="359" t="str">
        <f t="shared" si="58"/>
        <v>I</v>
      </c>
      <c r="C464" s="359">
        <f t="shared" si="56"/>
        <v>2</v>
      </c>
      <c r="D464" s="360"/>
      <c r="E464" s="359">
        <f t="shared" si="59"/>
        <v>0</v>
      </c>
      <c r="F464" s="359" t="str">
        <f t="shared" si="63"/>
        <v/>
      </c>
      <c r="G464" s="359" t="str">
        <f t="shared" si="60"/>
        <v/>
      </c>
      <c r="H464" s="359" t="str">
        <f t="shared" si="61"/>
        <v>x</v>
      </c>
      <c r="I464" s="352" t="str">
        <f t="shared" si="62"/>
        <v>I</v>
      </c>
    </row>
    <row r="465" spans="1:9" x14ac:dyDescent="0.25">
      <c r="A465" s="359">
        <f t="shared" si="57"/>
        <v>3</v>
      </c>
      <c r="B465" s="359" t="str">
        <f t="shared" si="58"/>
        <v>I</v>
      </c>
      <c r="C465" s="359">
        <f t="shared" si="56"/>
        <v>3</v>
      </c>
      <c r="D465" s="360"/>
      <c r="E465" s="359">
        <f t="shared" si="59"/>
        <v>0</v>
      </c>
      <c r="F465" s="359" t="str">
        <f t="shared" si="63"/>
        <v/>
      </c>
      <c r="G465" s="359" t="str">
        <f t="shared" si="60"/>
        <v/>
      </c>
      <c r="H465" s="359" t="str">
        <f t="shared" si="61"/>
        <v>x</v>
      </c>
      <c r="I465" s="352" t="str">
        <f t="shared" si="62"/>
        <v>I</v>
      </c>
    </row>
    <row r="466" spans="1:9" x14ac:dyDescent="0.25">
      <c r="A466" s="359">
        <f t="shared" si="57"/>
        <v>4</v>
      </c>
      <c r="B466" s="359" t="str">
        <f t="shared" si="58"/>
        <v>U</v>
      </c>
      <c r="C466" s="359">
        <f t="shared" si="56"/>
        <v>4</v>
      </c>
      <c r="D466" s="360"/>
      <c r="E466" s="359">
        <f t="shared" si="59"/>
        <v>0</v>
      </c>
      <c r="F466" s="359" t="str">
        <f t="shared" si="63"/>
        <v/>
      </c>
      <c r="G466" s="359" t="str">
        <f t="shared" si="60"/>
        <v/>
      </c>
      <c r="H466" s="359" t="str">
        <f t="shared" si="61"/>
        <v>x</v>
      </c>
      <c r="I466" s="352" t="str">
        <f t="shared" si="62"/>
        <v>I</v>
      </c>
    </row>
    <row r="467" spans="1:9" x14ac:dyDescent="0.25">
      <c r="A467" s="359">
        <f t="shared" si="57"/>
        <v>5</v>
      </c>
      <c r="B467" s="359" t="str">
        <f t="shared" si="58"/>
        <v>U</v>
      </c>
      <c r="C467" s="359">
        <f t="shared" si="56"/>
        <v>5</v>
      </c>
      <c r="D467" s="360"/>
      <c r="E467" s="359">
        <f t="shared" si="59"/>
        <v>0</v>
      </c>
      <c r="F467" s="359" t="str">
        <f t="shared" si="63"/>
        <v/>
      </c>
      <c r="G467" s="359" t="str">
        <f t="shared" si="60"/>
        <v/>
      </c>
      <c r="H467" s="359" t="str">
        <f t="shared" si="61"/>
        <v>x</v>
      </c>
      <c r="I467" s="352" t="str">
        <f t="shared" si="62"/>
        <v>I</v>
      </c>
    </row>
    <row r="468" spans="1:9" x14ac:dyDescent="0.25">
      <c r="A468" s="359">
        <f t="shared" si="57"/>
        <v>6</v>
      </c>
      <c r="B468" s="359" t="str">
        <f t="shared" si="58"/>
        <v>V</v>
      </c>
      <c r="C468" s="359">
        <f t="shared" si="56"/>
        <v>1</v>
      </c>
      <c r="D468" s="360"/>
      <c r="E468" s="359">
        <f t="shared" si="59"/>
        <v>0</v>
      </c>
      <c r="F468" s="359" t="str">
        <f t="shared" si="63"/>
        <v>O</v>
      </c>
      <c r="G468" s="359" t="str">
        <f t="shared" si="60"/>
        <v>V</v>
      </c>
      <c r="H468" s="359" t="str">
        <f t="shared" si="61"/>
        <v>x</v>
      </c>
      <c r="I468" s="352" t="str">
        <f t="shared" si="62"/>
        <v>V</v>
      </c>
    </row>
    <row r="469" spans="1:9" x14ac:dyDescent="0.25">
      <c r="A469" s="359">
        <f t="shared" si="57"/>
        <v>1</v>
      </c>
      <c r="B469" s="359" t="str">
        <f t="shared" si="58"/>
        <v>I</v>
      </c>
      <c r="C469" s="359">
        <f t="shared" si="56"/>
        <v>2</v>
      </c>
      <c r="D469" s="360"/>
      <c r="E469" s="359">
        <f t="shared" si="59"/>
        <v>0</v>
      </c>
      <c r="F469" s="359" t="str">
        <f t="shared" si="63"/>
        <v/>
      </c>
      <c r="G469" s="359" t="str">
        <f t="shared" si="60"/>
        <v/>
      </c>
      <c r="H469" s="359" t="str">
        <f t="shared" si="61"/>
        <v>x</v>
      </c>
      <c r="I469" s="352" t="str">
        <f t="shared" si="62"/>
        <v>I</v>
      </c>
    </row>
    <row r="470" spans="1:9" x14ac:dyDescent="0.25">
      <c r="A470" s="359">
        <f t="shared" si="57"/>
        <v>2</v>
      </c>
      <c r="B470" s="359" t="str">
        <f t="shared" si="58"/>
        <v>I</v>
      </c>
      <c r="C470" s="359">
        <f t="shared" si="56"/>
        <v>3</v>
      </c>
      <c r="D470" s="360"/>
      <c r="E470" s="359">
        <f t="shared" si="59"/>
        <v>0</v>
      </c>
      <c r="F470" s="359" t="str">
        <f t="shared" si="63"/>
        <v/>
      </c>
      <c r="G470" s="359" t="str">
        <f t="shared" si="60"/>
        <v/>
      </c>
      <c r="H470" s="359" t="str">
        <f t="shared" si="61"/>
        <v>x</v>
      </c>
      <c r="I470" s="352" t="str">
        <f t="shared" si="62"/>
        <v>I</v>
      </c>
    </row>
    <row r="471" spans="1:9" x14ac:dyDescent="0.25">
      <c r="A471" s="359">
        <f t="shared" si="57"/>
        <v>3</v>
      </c>
      <c r="B471" s="359" t="str">
        <f t="shared" si="58"/>
        <v>I</v>
      </c>
      <c r="C471" s="359">
        <f t="shared" si="56"/>
        <v>4</v>
      </c>
      <c r="D471" s="360"/>
      <c r="E471" s="359">
        <f t="shared" si="59"/>
        <v>0</v>
      </c>
      <c r="F471" s="359" t="str">
        <f t="shared" si="63"/>
        <v/>
      </c>
      <c r="G471" s="359" t="str">
        <f t="shared" si="60"/>
        <v/>
      </c>
      <c r="H471" s="359" t="str">
        <f t="shared" si="61"/>
        <v>x</v>
      </c>
      <c r="I471" s="352" t="str">
        <f t="shared" si="62"/>
        <v>I</v>
      </c>
    </row>
    <row r="472" spans="1:9" x14ac:dyDescent="0.25">
      <c r="A472" s="359">
        <f t="shared" si="57"/>
        <v>4</v>
      </c>
      <c r="B472" s="359" t="str">
        <f t="shared" si="58"/>
        <v>U</v>
      </c>
      <c r="C472" s="359">
        <f t="shared" si="56"/>
        <v>5</v>
      </c>
      <c r="D472" s="360"/>
      <c r="E472" s="359">
        <f t="shared" si="59"/>
        <v>0</v>
      </c>
      <c r="F472" s="359" t="str">
        <f t="shared" si="63"/>
        <v/>
      </c>
      <c r="G472" s="359" t="str">
        <f t="shared" si="60"/>
        <v/>
      </c>
      <c r="H472" s="359" t="str">
        <f t="shared" si="61"/>
        <v>x</v>
      </c>
      <c r="I472" s="352" t="str">
        <f t="shared" si="62"/>
        <v>I</v>
      </c>
    </row>
    <row r="473" spans="1:9" x14ac:dyDescent="0.25">
      <c r="A473" s="359">
        <f t="shared" si="57"/>
        <v>5</v>
      </c>
      <c r="B473" s="359" t="str">
        <f t="shared" si="58"/>
        <v>U</v>
      </c>
      <c r="C473" s="359">
        <f t="shared" si="56"/>
        <v>1</v>
      </c>
      <c r="D473" s="360"/>
      <c r="E473" s="359">
        <f t="shared" si="59"/>
        <v>0</v>
      </c>
      <c r="F473" s="359" t="str">
        <f t="shared" si="63"/>
        <v>O</v>
      </c>
      <c r="G473" s="359" t="str">
        <f t="shared" si="60"/>
        <v>U</v>
      </c>
      <c r="H473" s="359" t="str">
        <f t="shared" si="61"/>
        <v>x</v>
      </c>
      <c r="I473" s="352" t="str">
        <f t="shared" si="62"/>
        <v>I</v>
      </c>
    </row>
    <row r="474" spans="1:9" x14ac:dyDescent="0.25">
      <c r="A474" s="359">
        <f t="shared" si="57"/>
        <v>6</v>
      </c>
      <c r="B474" s="359" t="str">
        <f t="shared" si="58"/>
        <v>V</v>
      </c>
      <c r="C474" s="359">
        <f t="shared" si="56"/>
        <v>2</v>
      </c>
      <c r="D474" s="360"/>
      <c r="E474" s="359">
        <f t="shared" si="59"/>
        <v>0</v>
      </c>
      <c r="F474" s="359" t="str">
        <f t="shared" si="63"/>
        <v/>
      </c>
      <c r="G474" s="359" t="str">
        <f t="shared" si="60"/>
        <v/>
      </c>
      <c r="H474" s="359" t="str">
        <f t="shared" si="61"/>
        <v>x</v>
      </c>
      <c r="I474" s="352" t="str">
        <f t="shared" si="62"/>
        <v>V</v>
      </c>
    </row>
    <row r="475" spans="1:9" x14ac:dyDescent="0.25">
      <c r="A475" s="359">
        <f t="shared" si="57"/>
        <v>1</v>
      </c>
      <c r="B475" s="359" t="str">
        <f t="shared" si="58"/>
        <v>I</v>
      </c>
      <c r="C475" s="359">
        <f t="shared" si="56"/>
        <v>3</v>
      </c>
      <c r="D475" s="360"/>
      <c r="E475" s="359">
        <f t="shared" si="59"/>
        <v>0</v>
      </c>
      <c r="F475" s="359" t="str">
        <f t="shared" si="63"/>
        <v/>
      </c>
      <c r="G475" s="359" t="str">
        <f t="shared" si="60"/>
        <v/>
      </c>
      <c r="H475" s="359" t="str">
        <f t="shared" si="61"/>
        <v>x</v>
      </c>
      <c r="I475" s="352" t="str">
        <f t="shared" si="62"/>
        <v>I</v>
      </c>
    </row>
    <row r="476" spans="1:9" x14ac:dyDescent="0.25">
      <c r="A476" s="359">
        <f t="shared" si="57"/>
        <v>2</v>
      </c>
      <c r="B476" s="359" t="str">
        <f t="shared" si="58"/>
        <v>I</v>
      </c>
      <c r="C476" s="359">
        <f t="shared" si="56"/>
        <v>4</v>
      </c>
      <c r="D476" s="360"/>
      <c r="E476" s="359">
        <f t="shared" si="59"/>
        <v>0</v>
      </c>
      <c r="F476" s="359" t="str">
        <f t="shared" si="63"/>
        <v/>
      </c>
      <c r="G476" s="359" t="str">
        <f t="shared" si="60"/>
        <v/>
      </c>
      <c r="H476" s="359" t="str">
        <f t="shared" si="61"/>
        <v>x</v>
      </c>
      <c r="I476" s="352" t="str">
        <f t="shared" si="62"/>
        <v>I</v>
      </c>
    </row>
    <row r="477" spans="1:9" x14ac:dyDescent="0.25">
      <c r="A477" s="359">
        <f t="shared" si="57"/>
        <v>3</v>
      </c>
      <c r="B477" s="359" t="str">
        <f t="shared" si="58"/>
        <v>I</v>
      </c>
      <c r="C477" s="359">
        <f t="shared" si="56"/>
        <v>5</v>
      </c>
      <c r="D477" s="360"/>
      <c r="E477" s="359">
        <f t="shared" si="59"/>
        <v>0</v>
      </c>
      <c r="F477" s="359" t="str">
        <f t="shared" si="63"/>
        <v/>
      </c>
      <c r="G477" s="359" t="str">
        <f t="shared" si="60"/>
        <v/>
      </c>
      <c r="H477" s="359" t="str">
        <f t="shared" si="61"/>
        <v>x</v>
      </c>
      <c r="I477" s="352" t="str">
        <f t="shared" si="62"/>
        <v>I</v>
      </c>
    </row>
    <row r="478" spans="1:9" x14ac:dyDescent="0.25">
      <c r="A478" s="359">
        <f t="shared" si="57"/>
        <v>4</v>
      </c>
      <c r="B478" s="359" t="str">
        <f t="shared" si="58"/>
        <v>U</v>
      </c>
      <c r="C478" s="359">
        <f t="shared" si="56"/>
        <v>1</v>
      </c>
      <c r="D478" s="360"/>
      <c r="E478" s="359">
        <f t="shared" si="59"/>
        <v>0</v>
      </c>
      <c r="F478" s="359" t="str">
        <f t="shared" si="63"/>
        <v>O</v>
      </c>
      <c r="G478" s="359" t="str">
        <f t="shared" si="60"/>
        <v>U</v>
      </c>
      <c r="H478" s="359" t="str">
        <f t="shared" si="61"/>
        <v>x</v>
      </c>
      <c r="I478" s="352" t="str">
        <f t="shared" si="62"/>
        <v>I</v>
      </c>
    </row>
    <row r="479" spans="1:9" x14ac:dyDescent="0.25">
      <c r="A479" s="359">
        <f t="shared" si="57"/>
        <v>5</v>
      </c>
      <c r="B479" s="359" t="str">
        <f t="shared" si="58"/>
        <v>U</v>
      </c>
      <c r="C479" s="359">
        <f t="shared" si="56"/>
        <v>2</v>
      </c>
      <c r="D479" s="360"/>
      <c r="E479" s="359">
        <f t="shared" si="59"/>
        <v>0</v>
      </c>
      <c r="F479" s="359" t="str">
        <f t="shared" si="63"/>
        <v/>
      </c>
      <c r="G479" s="359" t="str">
        <f t="shared" si="60"/>
        <v/>
      </c>
      <c r="H479" s="359" t="str">
        <f t="shared" si="61"/>
        <v>x</v>
      </c>
      <c r="I479" s="352" t="str">
        <f t="shared" si="62"/>
        <v>I</v>
      </c>
    </row>
    <row r="480" spans="1:9" x14ac:dyDescent="0.25">
      <c r="A480" s="359">
        <f t="shared" si="57"/>
        <v>6</v>
      </c>
      <c r="B480" s="359" t="str">
        <f t="shared" si="58"/>
        <v>V</v>
      </c>
      <c r="C480" s="359">
        <f t="shared" si="56"/>
        <v>3</v>
      </c>
      <c r="D480" s="360"/>
      <c r="E480" s="359">
        <f t="shared" si="59"/>
        <v>0</v>
      </c>
      <c r="F480" s="359" t="str">
        <f t="shared" si="63"/>
        <v/>
      </c>
      <c r="G480" s="359" t="str">
        <f t="shared" si="60"/>
        <v/>
      </c>
      <c r="H480" s="359" t="str">
        <f t="shared" si="61"/>
        <v>x</v>
      </c>
      <c r="I480" s="352" t="str">
        <f t="shared" si="62"/>
        <v>V</v>
      </c>
    </row>
    <row r="481" spans="1:9" x14ac:dyDescent="0.25">
      <c r="A481" s="359">
        <f t="shared" si="57"/>
        <v>1</v>
      </c>
      <c r="B481" s="359" t="str">
        <f t="shared" si="58"/>
        <v>I</v>
      </c>
      <c r="C481" s="359">
        <f t="shared" si="56"/>
        <v>4</v>
      </c>
      <c r="D481" s="360"/>
      <c r="E481" s="359">
        <f t="shared" si="59"/>
        <v>0</v>
      </c>
      <c r="F481" s="359" t="str">
        <f t="shared" si="63"/>
        <v/>
      </c>
      <c r="G481" s="359" t="str">
        <f t="shared" si="60"/>
        <v/>
      </c>
      <c r="H481" s="359" t="str">
        <f t="shared" si="61"/>
        <v>x</v>
      </c>
      <c r="I481" s="352" t="str">
        <f t="shared" si="62"/>
        <v>I</v>
      </c>
    </row>
    <row r="482" spans="1:9" x14ac:dyDescent="0.25">
      <c r="A482" s="359">
        <f t="shared" si="57"/>
        <v>2</v>
      </c>
      <c r="B482" s="359" t="str">
        <f t="shared" si="58"/>
        <v>I</v>
      </c>
      <c r="C482" s="359">
        <f t="shared" si="56"/>
        <v>5</v>
      </c>
      <c r="D482" s="360"/>
      <c r="E482" s="359">
        <f t="shared" si="59"/>
        <v>0</v>
      </c>
      <c r="F482" s="359" t="str">
        <f t="shared" si="63"/>
        <v/>
      </c>
      <c r="G482" s="359" t="str">
        <f t="shared" si="60"/>
        <v/>
      </c>
      <c r="H482" s="359" t="str">
        <f t="shared" si="61"/>
        <v>x</v>
      </c>
      <c r="I482" s="352" t="str">
        <f t="shared" si="62"/>
        <v>I</v>
      </c>
    </row>
    <row r="483" spans="1:9" x14ac:dyDescent="0.25">
      <c r="A483" s="359">
        <f t="shared" si="57"/>
        <v>3</v>
      </c>
      <c r="B483" s="359" t="str">
        <f t="shared" si="58"/>
        <v>I</v>
      </c>
      <c r="C483" s="359">
        <f t="shared" si="56"/>
        <v>1</v>
      </c>
      <c r="D483" s="360"/>
      <c r="E483" s="359">
        <f t="shared" si="59"/>
        <v>0</v>
      </c>
      <c r="F483" s="359" t="str">
        <f t="shared" si="63"/>
        <v>O</v>
      </c>
      <c r="G483" s="359" t="str">
        <f t="shared" si="60"/>
        <v>I</v>
      </c>
      <c r="H483" s="359" t="str">
        <f t="shared" si="61"/>
        <v>x</v>
      </c>
      <c r="I483" s="352" t="str">
        <f t="shared" si="62"/>
        <v>I</v>
      </c>
    </row>
    <row r="484" spans="1:9" x14ac:dyDescent="0.25">
      <c r="A484" s="359">
        <f t="shared" si="57"/>
        <v>4</v>
      </c>
      <c r="B484" s="359" t="str">
        <f t="shared" si="58"/>
        <v>U</v>
      </c>
      <c r="C484" s="359">
        <f t="shared" si="56"/>
        <v>2</v>
      </c>
      <c r="D484" s="360"/>
      <c r="E484" s="359">
        <f t="shared" si="59"/>
        <v>0</v>
      </c>
      <c r="F484" s="359" t="str">
        <f t="shared" si="63"/>
        <v/>
      </c>
      <c r="G484" s="359" t="str">
        <f t="shared" si="60"/>
        <v/>
      </c>
      <c r="H484" s="359" t="str">
        <f t="shared" si="61"/>
        <v>x</v>
      </c>
      <c r="I484" s="352" t="str">
        <f t="shared" si="62"/>
        <v>I</v>
      </c>
    </row>
    <row r="485" spans="1:9" x14ac:dyDescent="0.25">
      <c r="A485" s="359">
        <f t="shared" si="57"/>
        <v>5</v>
      </c>
      <c r="B485" s="359" t="str">
        <f t="shared" si="58"/>
        <v>U</v>
      </c>
      <c r="C485" s="359">
        <f t="shared" si="56"/>
        <v>3</v>
      </c>
      <c r="D485" s="360"/>
      <c r="E485" s="359">
        <f t="shared" si="59"/>
        <v>0</v>
      </c>
      <c r="F485" s="359" t="str">
        <f t="shared" si="63"/>
        <v/>
      </c>
      <c r="G485" s="359" t="str">
        <f t="shared" si="60"/>
        <v/>
      </c>
      <c r="H485" s="359" t="str">
        <f t="shared" si="61"/>
        <v>x</v>
      </c>
      <c r="I485" s="352" t="str">
        <f t="shared" si="62"/>
        <v>I</v>
      </c>
    </row>
    <row r="486" spans="1:9" x14ac:dyDescent="0.25">
      <c r="A486" s="359">
        <f t="shared" si="57"/>
        <v>6</v>
      </c>
      <c r="B486" s="359" t="str">
        <f t="shared" si="58"/>
        <v>V</v>
      </c>
      <c r="C486" s="359">
        <f t="shared" si="56"/>
        <v>4</v>
      </c>
      <c r="D486" s="360"/>
      <c r="E486" s="359">
        <f t="shared" si="59"/>
        <v>0</v>
      </c>
      <c r="F486" s="359" t="str">
        <f t="shared" si="63"/>
        <v/>
      </c>
      <c r="G486" s="359" t="str">
        <f t="shared" si="60"/>
        <v/>
      </c>
      <c r="H486" s="359" t="str">
        <f t="shared" si="61"/>
        <v>x</v>
      </c>
      <c r="I486" s="352" t="str">
        <f t="shared" si="62"/>
        <v>V</v>
      </c>
    </row>
    <row r="487" spans="1:9" x14ac:dyDescent="0.25">
      <c r="A487" s="359">
        <f t="shared" si="57"/>
        <v>1</v>
      </c>
      <c r="B487" s="359" t="str">
        <f t="shared" si="58"/>
        <v>I</v>
      </c>
      <c r="C487" s="359">
        <f t="shared" si="56"/>
        <v>5</v>
      </c>
      <c r="D487" s="360"/>
      <c r="E487" s="359">
        <f t="shared" si="59"/>
        <v>0</v>
      </c>
      <c r="F487" s="359" t="str">
        <f t="shared" si="63"/>
        <v/>
      </c>
      <c r="G487" s="359" t="str">
        <f t="shared" si="60"/>
        <v/>
      </c>
      <c r="H487" s="359" t="str">
        <f t="shared" si="61"/>
        <v>x</v>
      </c>
      <c r="I487" s="352" t="str">
        <f t="shared" si="62"/>
        <v>I</v>
      </c>
    </row>
    <row r="488" spans="1:9" x14ac:dyDescent="0.25">
      <c r="A488" s="359">
        <f t="shared" si="57"/>
        <v>2</v>
      </c>
      <c r="B488" s="359" t="str">
        <f t="shared" si="58"/>
        <v>I</v>
      </c>
      <c r="C488" s="359">
        <f t="shared" si="56"/>
        <v>1</v>
      </c>
      <c r="D488" s="360"/>
      <c r="E488" s="359">
        <f t="shared" si="59"/>
        <v>0</v>
      </c>
      <c r="F488" s="359" t="str">
        <f t="shared" si="63"/>
        <v>O</v>
      </c>
      <c r="G488" s="359" t="str">
        <f t="shared" si="60"/>
        <v>V</v>
      </c>
      <c r="H488" s="359" t="str">
        <f t="shared" si="61"/>
        <v>x</v>
      </c>
      <c r="I488" s="352" t="str">
        <f t="shared" si="62"/>
        <v>I</v>
      </c>
    </row>
    <row r="489" spans="1:9" x14ac:dyDescent="0.25">
      <c r="A489" s="359">
        <f t="shared" si="57"/>
        <v>3</v>
      </c>
      <c r="B489" s="359" t="str">
        <f t="shared" si="58"/>
        <v>I</v>
      </c>
      <c r="C489" s="359">
        <f t="shared" si="56"/>
        <v>2</v>
      </c>
      <c r="D489" s="360"/>
      <c r="E489" s="359">
        <f t="shared" si="59"/>
        <v>0</v>
      </c>
      <c r="F489" s="359" t="str">
        <f t="shared" si="63"/>
        <v/>
      </c>
      <c r="G489" s="359" t="str">
        <f t="shared" si="60"/>
        <v/>
      </c>
      <c r="H489" s="359" t="str">
        <f t="shared" si="61"/>
        <v>x</v>
      </c>
      <c r="I489" s="352" t="str">
        <f t="shared" si="62"/>
        <v>I</v>
      </c>
    </row>
    <row r="490" spans="1:9" x14ac:dyDescent="0.25">
      <c r="A490" s="359">
        <f t="shared" si="57"/>
        <v>4</v>
      </c>
      <c r="B490" s="359" t="str">
        <f t="shared" si="58"/>
        <v>U</v>
      </c>
      <c r="C490" s="359">
        <f t="shared" si="56"/>
        <v>3</v>
      </c>
      <c r="D490" s="360"/>
      <c r="E490" s="359">
        <f t="shared" si="59"/>
        <v>0</v>
      </c>
      <c r="F490" s="359" t="str">
        <f t="shared" si="63"/>
        <v/>
      </c>
      <c r="G490" s="359" t="str">
        <f t="shared" si="60"/>
        <v/>
      </c>
      <c r="H490" s="359" t="str">
        <f t="shared" si="61"/>
        <v>x</v>
      </c>
      <c r="I490" s="352" t="str">
        <f t="shared" si="62"/>
        <v>I</v>
      </c>
    </row>
    <row r="491" spans="1:9" x14ac:dyDescent="0.25">
      <c r="A491" s="359">
        <f t="shared" si="57"/>
        <v>5</v>
      </c>
      <c r="B491" s="359" t="str">
        <f t="shared" si="58"/>
        <v>U</v>
      </c>
      <c r="C491" s="359">
        <f t="shared" si="56"/>
        <v>4</v>
      </c>
      <c r="D491" s="360"/>
      <c r="E491" s="359">
        <f t="shared" si="59"/>
        <v>0</v>
      </c>
      <c r="F491" s="359" t="str">
        <f t="shared" si="63"/>
        <v/>
      </c>
      <c r="G491" s="359" t="str">
        <f t="shared" si="60"/>
        <v/>
      </c>
      <c r="H491" s="359" t="str">
        <f t="shared" si="61"/>
        <v>x</v>
      </c>
      <c r="I491" s="352" t="str">
        <f t="shared" si="62"/>
        <v>I</v>
      </c>
    </row>
    <row r="492" spans="1:9" x14ac:dyDescent="0.25">
      <c r="A492" s="359">
        <f t="shared" si="57"/>
        <v>6</v>
      </c>
      <c r="B492" s="359" t="str">
        <f t="shared" si="58"/>
        <v>V</v>
      </c>
      <c r="C492" s="359">
        <f t="shared" si="56"/>
        <v>5</v>
      </c>
      <c r="D492" s="360"/>
      <c r="E492" s="359">
        <f t="shared" si="59"/>
        <v>0</v>
      </c>
      <c r="F492" s="359" t="str">
        <f t="shared" si="63"/>
        <v/>
      </c>
      <c r="G492" s="359" t="str">
        <f t="shared" si="60"/>
        <v/>
      </c>
      <c r="H492" s="359" t="str">
        <f t="shared" si="61"/>
        <v>x</v>
      </c>
      <c r="I492" s="352" t="str">
        <f t="shared" si="62"/>
        <v>V</v>
      </c>
    </row>
    <row r="493" spans="1:9" x14ac:dyDescent="0.25">
      <c r="A493" s="359">
        <f t="shared" si="57"/>
        <v>1</v>
      </c>
      <c r="B493" s="359" t="str">
        <f t="shared" si="58"/>
        <v>I</v>
      </c>
      <c r="C493" s="359">
        <f t="shared" si="56"/>
        <v>1</v>
      </c>
      <c r="D493" s="360"/>
      <c r="E493" s="359">
        <f t="shared" si="59"/>
        <v>0</v>
      </c>
      <c r="F493" s="359" t="str">
        <f t="shared" si="63"/>
        <v>O</v>
      </c>
      <c r="G493" s="359" t="str">
        <f t="shared" si="60"/>
        <v>V</v>
      </c>
      <c r="H493" s="359" t="str">
        <f t="shared" si="61"/>
        <v>x</v>
      </c>
      <c r="I493" s="352" t="str">
        <f t="shared" si="62"/>
        <v>I</v>
      </c>
    </row>
    <row r="494" spans="1:9" x14ac:dyDescent="0.25">
      <c r="A494" s="359">
        <f t="shared" si="57"/>
        <v>2</v>
      </c>
      <c r="B494" s="359" t="str">
        <f t="shared" si="58"/>
        <v>I</v>
      </c>
      <c r="C494" s="359">
        <f t="shared" si="56"/>
        <v>2</v>
      </c>
      <c r="D494" s="360"/>
      <c r="E494" s="359">
        <f t="shared" si="59"/>
        <v>0</v>
      </c>
      <c r="F494" s="359" t="str">
        <f t="shared" si="63"/>
        <v/>
      </c>
      <c r="G494" s="359" t="str">
        <f t="shared" si="60"/>
        <v/>
      </c>
      <c r="H494" s="359" t="str">
        <f t="shared" si="61"/>
        <v>x</v>
      </c>
      <c r="I494" s="352" t="str">
        <f t="shared" si="62"/>
        <v>I</v>
      </c>
    </row>
    <row r="495" spans="1:9" x14ac:dyDescent="0.25">
      <c r="A495" s="359">
        <f t="shared" si="57"/>
        <v>3</v>
      </c>
      <c r="B495" s="359" t="str">
        <f t="shared" si="58"/>
        <v>I</v>
      </c>
      <c r="C495" s="359">
        <f t="shared" si="56"/>
        <v>3</v>
      </c>
      <c r="D495" s="360"/>
      <c r="E495" s="359">
        <f t="shared" si="59"/>
        <v>0</v>
      </c>
      <c r="F495" s="359" t="str">
        <f t="shared" si="63"/>
        <v/>
      </c>
      <c r="G495" s="359" t="str">
        <f t="shared" si="60"/>
        <v/>
      </c>
      <c r="H495" s="359" t="str">
        <f t="shared" si="61"/>
        <v>x</v>
      </c>
      <c r="I495" s="352" t="str">
        <f t="shared" si="62"/>
        <v>I</v>
      </c>
    </row>
    <row r="496" spans="1:9" x14ac:dyDescent="0.25">
      <c r="A496" s="359">
        <f t="shared" si="57"/>
        <v>4</v>
      </c>
      <c r="B496" s="359" t="str">
        <f t="shared" si="58"/>
        <v>U</v>
      </c>
      <c r="C496" s="359">
        <f t="shared" si="56"/>
        <v>4</v>
      </c>
      <c r="D496" s="360"/>
      <c r="E496" s="359">
        <f t="shared" si="59"/>
        <v>0</v>
      </c>
      <c r="F496" s="359" t="str">
        <f t="shared" si="63"/>
        <v/>
      </c>
      <c r="G496" s="359" t="str">
        <f t="shared" si="60"/>
        <v/>
      </c>
      <c r="H496" s="359" t="str">
        <f t="shared" si="61"/>
        <v>x</v>
      </c>
      <c r="I496" s="352" t="str">
        <f t="shared" si="62"/>
        <v>I</v>
      </c>
    </row>
    <row r="497" spans="1:9" x14ac:dyDescent="0.25">
      <c r="A497" s="359">
        <f t="shared" si="57"/>
        <v>5</v>
      </c>
      <c r="B497" s="359" t="str">
        <f t="shared" si="58"/>
        <v>U</v>
      </c>
      <c r="C497" s="359">
        <f t="shared" si="56"/>
        <v>5</v>
      </c>
      <c r="D497" s="360"/>
      <c r="E497" s="359">
        <f t="shared" si="59"/>
        <v>0</v>
      </c>
      <c r="F497" s="359" t="str">
        <f t="shared" si="63"/>
        <v/>
      </c>
      <c r="G497" s="359" t="str">
        <f t="shared" si="60"/>
        <v/>
      </c>
      <c r="H497" s="359" t="str">
        <f t="shared" si="61"/>
        <v>x</v>
      </c>
      <c r="I497" s="352" t="str">
        <f t="shared" si="62"/>
        <v>I</v>
      </c>
    </row>
    <row r="498" spans="1:9" x14ac:dyDescent="0.25">
      <c r="A498" s="359">
        <f t="shared" si="57"/>
        <v>6</v>
      </c>
      <c r="B498" s="359" t="str">
        <f t="shared" si="58"/>
        <v>V</v>
      </c>
      <c r="C498" s="359">
        <f t="shared" si="56"/>
        <v>1</v>
      </c>
      <c r="D498" s="360"/>
      <c r="E498" s="359">
        <f t="shared" si="59"/>
        <v>0</v>
      </c>
      <c r="F498" s="359" t="str">
        <f t="shared" si="63"/>
        <v>O</v>
      </c>
      <c r="G498" s="359" t="str">
        <f t="shared" si="60"/>
        <v>V</v>
      </c>
      <c r="H498" s="359" t="str">
        <f t="shared" si="61"/>
        <v>x</v>
      </c>
      <c r="I498" s="352" t="str">
        <f t="shared" si="62"/>
        <v>V</v>
      </c>
    </row>
    <row r="499" spans="1:9" x14ac:dyDescent="0.25">
      <c r="A499" s="359">
        <f t="shared" si="57"/>
        <v>1</v>
      </c>
      <c r="B499" s="359" t="str">
        <f t="shared" si="58"/>
        <v>I</v>
      </c>
      <c r="C499" s="359">
        <f t="shared" si="56"/>
        <v>2</v>
      </c>
      <c r="D499" s="360"/>
      <c r="E499" s="359">
        <f t="shared" si="59"/>
        <v>0</v>
      </c>
      <c r="F499" s="359" t="str">
        <f t="shared" si="63"/>
        <v/>
      </c>
      <c r="G499" s="359" t="str">
        <f t="shared" si="60"/>
        <v/>
      </c>
      <c r="H499" s="359" t="str">
        <f t="shared" si="61"/>
        <v>x</v>
      </c>
      <c r="I499" s="352" t="str">
        <f t="shared" si="62"/>
        <v>I</v>
      </c>
    </row>
    <row r="500" spans="1:9" x14ac:dyDescent="0.25">
      <c r="A500" s="359">
        <f t="shared" si="57"/>
        <v>2</v>
      </c>
      <c r="B500" s="359" t="str">
        <f t="shared" si="58"/>
        <v>I</v>
      </c>
      <c r="C500" s="359">
        <f t="shared" si="56"/>
        <v>3</v>
      </c>
      <c r="D500" s="360"/>
      <c r="E500" s="359">
        <f t="shared" si="59"/>
        <v>0</v>
      </c>
      <c r="F500" s="359" t="str">
        <f t="shared" si="63"/>
        <v/>
      </c>
      <c r="G500" s="359" t="str">
        <f t="shared" si="60"/>
        <v/>
      </c>
      <c r="H500" s="359" t="str">
        <f t="shared" si="61"/>
        <v>x</v>
      </c>
      <c r="I500" s="352" t="str">
        <f t="shared" si="62"/>
        <v>I</v>
      </c>
    </row>
    <row r="501" spans="1:9" x14ac:dyDescent="0.25">
      <c r="A501" s="359">
        <f t="shared" si="57"/>
        <v>3</v>
      </c>
      <c r="B501" s="359" t="str">
        <f t="shared" si="58"/>
        <v>I</v>
      </c>
      <c r="C501" s="359">
        <f t="shared" si="56"/>
        <v>4</v>
      </c>
      <c r="D501" s="360"/>
      <c r="E501" s="359">
        <f t="shared" si="59"/>
        <v>0</v>
      </c>
      <c r="F501" s="359" t="str">
        <f t="shared" si="63"/>
        <v/>
      </c>
      <c r="G501" s="359" t="str">
        <f t="shared" si="60"/>
        <v/>
      </c>
      <c r="H501" s="359" t="str">
        <f t="shared" si="61"/>
        <v>x</v>
      </c>
      <c r="I501" s="352" t="str">
        <f t="shared" si="62"/>
        <v>I</v>
      </c>
    </row>
    <row r="502" spans="1:9" x14ac:dyDescent="0.25">
      <c r="A502" s="359">
        <f t="shared" si="57"/>
        <v>4</v>
      </c>
      <c r="B502" s="359" t="str">
        <f t="shared" si="58"/>
        <v>U</v>
      </c>
      <c r="C502" s="359">
        <f t="shared" si="56"/>
        <v>5</v>
      </c>
      <c r="D502" s="360"/>
      <c r="E502" s="359">
        <f t="shared" si="59"/>
        <v>0</v>
      </c>
      <c r="F502" s="359" t="str">
        <f t="shared" si="63"/>
        <v/>
      </c>
      <c r="G502" s="359" t="str">
        <f t="shared" si="60"/>
        <v/>
      </c>
      <c r="H502" s="359" t="str">
        <f t="shared" si="61"/>
        <v>x</v>
      </c>
      <c r="I502" s="352" t="str">
        <f t="shared" si="62"/>
        <v>I</v>
      </c>
    </row>
    <row r="503" spans="1:9" x14ac:dyDescent="0.25">
      <c r="A503" s="359">
        <f t="shared" si="57"/>
        <v>5</v>
      </c>
      <c r="B503" s="359" t="str">
        <f t="shared" si="58"/>
        <v>U</v>
      </c>
      <c r="C503" s="359">
        <f t="shared" si="56"/>
        <v>1</v>
      </c>
      <c r="D503" s="360"/>
      <c r="E503" s="359">
        <f t="shared" si="59"/>
        <v>0</v>
      </c>
      <c r="F503" s="359" t="str">
        <f t="shared" si="63"/>
        <v>O</v>
      </c>
      <c r="G503" s="359" t="str">
        <f t="shared" si="60"/>
        <v>U</v>
      </c>
      <c r="H503" s="359" t="str">
        <f t="shared" si="61"/>
        <v>x</v>
      </c>
      <c r="I503" s="352" t="str">
        <f t="shared" si="62"/>
        <v>I</v>
      </c>
    </row>
    <row r="504" spans="1:9" x14ac:dyDescent="0.25">
      <c r="A504" s="359">
        <f t="shared" si="57"/>
        <v>6</v>
      </c>
      <c r="B504" s="359" t="str">
        <f t="shared" si="58"/>
        <v>V</v>
      </c>
      <c r="C504" s="359">
        <f t="shared" si="56"/>
        <v>2</v>
      </c>
      <c r="D504" s="360"/>
      <c r="E504" s="359">
        <f t="shared" si="59"/>
        <v>0</v>
      </c>
      <c r="F504" s="359" t="str">
        <f t="shared" si="63"/>
        <v/>
      </c>
      <c r="G504" s="359" t="str">
        <f t="shared" si="60"/>
        <v/>
      </c>
      <c r="H504" s="359" t="str">
        <f t="shared" si="61"/>
        <v>x</v>
      </c>
      <c r="I504" s="352" t="str">
        <f t="shared" si="62"/>
        <v>V</v>
      </c>
    </row>
    <row r="505" spans="1:9" x14ac:dyDescent="0.25">
      <c r="A505" s="359">
        <f t="shared" si="57"/>
        <v>1</v>
      </c>
      <c r="B505" s="359" t="str">
        <f t="shared" si="58"/>
        <v>I</v>
      </c>
      <c r="C505" s="359">
        <f t="shared" si="56"/>
        <v>3</v>
      </c>
      <c r="D505" s="360"/>
      <c r="E505" s="359">
        <f t="shared" si="59"/>
        <v>0</v>
      </c>
      <c r="F505" s="359" t="str">
        <f t="shared" si="63"/>
        <v/>
      </c>
      <c r="G505" s="359" t="str">
        <f t="shared" si="60"/>
        <v/>
      </c>
      <c r="H505" s="359" t="str">
        <f t="shared" si="61"/>
        <v>x</v>
      </c>
      <c r="I505" s="352" t="str">
        <f t="shared" si="62"/>
        <v>I</v>
      </c>
    </row>
    <row r="506" spans="1:9" x14ac:dyDescent="0.25">
      <c r="A506" s="359">
        <f t="shared" si="57"/>
        <v>2</v>
      </c>
      <c r="B506" s="359" t="str">
        <f t="shared" si="58"/>
        <v>I</v>
      </c>
      <c r="C506" s="359">
        <f t="shared" si="56"/>
        <v>4</v>
      </c>
      <c r="D506" s="360"/>
      <c r="E506" s="359">
        <f t="shared" si="59"/>
        <v>0</v>
      </c>
      <c r="F506" s="359" t="str">
        <f t="shared" si="63"/>
        <v/>
      </c>
      <c r="G506" s="359" t="str">
        <f t="shared" si="60"/>
        <v/>
      </c>
      <c r="H506" s="359" t="str">
        <f t="shared" si="61"/>
        <v>x</v>
      </c>
      <c r="I506" s="352" t="str">
        <f t="shared" si="62"/>
        <v>I</v>
      </c>
    </row>
    <row r="507" spans="1:9" x14ac:dyDescent="0.25">
      <c r="A507" s="359">
        <f t="shared" si="57"/>
        <v>3</v>
      </c>
      <c r="B507" s="359" t="str">
        <f t="shared" si="58"/>
        <v>I</v>
      </c>
      <c r="C507" s="359">
        <f t="shared" si="56"/>
        <v>5</v>
      </c>
      <c r="D507" s="360"/>
      <c r="E507" s="359">
        <f t="shared" si="59"/>
        <v>0</v>
      </c>
      <c r="F507" s="359" t="str">
        <f t="shared" si="63"/>
        <v/>
      </c>
      <c r="G507" s="359" t="str">
        <f t="shared" si="60"/>
        <v/>
      </c>
      <c r="H507" s="359" t="str">
        <f t="shared" si="61"/>
        <v>x</v>
      </c>
      <c r="I507" s="352" t="str">
        <f t="shared" si="62"/>
        <v>I</v>
      </c>
    </row>
    <row r="508" spans="1:9" x14ac:dyDescent="0.25">
      <c r="A508" s="359">
        <f t="shared" si="57"/>
        <v>4</v>
      </c>
      <c r="B508" s="359" t="str">
        <f t="shared" si="58"/>
        <v>U</v>
      </c>
      <c r="C508" s="359">
        <f t="shared" si="56"/>
        <v>1</v>
      </c>
      <c r="D508" s="360"/>
      <c r="E508" s="359">
        <f t="shared" si="59"/>
        <v>0</v>
      </c>
      <c r="F508" s="359" t="str">
        <f t="shared" si="63"/>
        <v>O</v>
      </c>
      <c r="G508" s="359" t="str">
        <f t="shared" si="60"/>
        <v>U</v>
      </c>
      <c r="H508" s="359" t="str">
        <f t="shared" si="61"/>
        <v>x</v>
      </c>
      <c r="I508" s="352" t="str">
        <f t="shared" si="62"/>
        <v>I</v>
      </c>
    </row>
    <row r="509" spans="1:9" x14ac:dyDescent="0.25">
      <c r="A509" s="359">
        <f t="shared" si="57"/>
        <v>5</v>
      </c>
      <c r="B509" s="359" t="str">
        <f t="shared" si="58"/>
        <v>U</v>
      </c>
      <c r="C509" s="359">
        <f t="shared" si="56"/>
        <v>2</v>
      </c>
      <c r="D509" s="360"/>
      <c r="E509" s="359">
        <f t="shared" si="59"/>
        <v>0</v>
      </c>
      <c r="F509" s="359" t="str">
        <f t="shared" si="63"/>
        <v/>
      </c>
      <c r="G509" s="359" t="str">
        <f t="shared" si="60"/>
        <v/>
      </c>
      <c r="H509" s="359" t="str">
        <f t="shared" si="61"/>
        <v>x</v>
      </c>
      <c r="I509" s="352" t="str">
        <f t="shared" si="62"/>
        <v>I</v>
      </c>
    </row>
    <row r="510" spans="1:9" x14ac:dyDescent="0.25">
      <c r="A510" s="359">
        <f t="shared" si="57"/>
        <v>6</v>
      </c>
      <c r="B510" s="359" t="str">
        <f t="shared" si="58"/>
        <v>V</v>
      </c>
      <c r="C510" s="359">
        <f t="shared" si="56"/>
        <v>3</v>
      </c>
      <c r="D510" s="360"/>
      <c r="E510" s="359">
        <f t="shared" si="59"/>
        <v>0</v>
      </c>
      <c r="F510" s="359" t="str">
        <f t="shared" si="63"/>
        <v/>
      </c>
      <c r="G510" s="359" t="str">
        <f t="shared" si="60"/>
        <v/>
      </c>
      <c r="H510" s="359" t="str">
        <f t="shared" si="61"/>
        <v>x</v>
      </c>
      <c r="I510" s="352" t="str">
        <f t="shared" si="62"/>
        <v>V</v>
      </c>
    </row>
    <row r="511" spans="1:9" x14ac:dyDescent="0.25">
      <c r="A511" s="359">
        <f t="shared" si="57"/>
        <v>1</v>
      </c>
      <c r="B511" s="359" t="str">
        <f t="shared" si="58"/>
        <v>I</v>
      </c>
      <c r="C511" s="359">
        <f t="shared" si="56"/>
        <v>4</v>
      </c>
      <c r="D511" s="360"/>
      <c r="E511" s="359">
        <f t="shared" si="59"/>
        <v>0</v>
      </c>
      <c r="F511" s="359" t="str">
        <f t="shared" si="63"/>
        <v/>
      </c>
      <c r="G511" s="359" t="str">
        <f t="shared" si="60"/>
        <v/>
      </c>
      <c r="H511" s="359" t="str">
        <f t="shared" si="61"/>
        <v>x</v>
      </c>
      <c r="I511" s="352" t="str">
        <f t="shared" si="62"/>
        <v>I</v>
      </c>
    </row>
    <row r="512" spans="1:9" x14ac:dyDescent="0.25">
      <c r="A512" s="359">
        <f t="shared" si="57"/>
        <v>2</v>
      </c>
      <c r="B512" s="359" t="str">
        <f t="shared" si="58"/>
        <v>I</v>
      </c>
      <c r="C512" s="359">
        <f t="shared" si="56"/>
        <v>5</v>
      </c>
      <c r="D512" s="360"/>
      <c r="E512" s="359">
        <f t="shared" si="59"/>
        <v>0</v>
      </c>
      <c r="F512" s="359" t="str">
        <f t="shared" si="63"/>
        <v/>
      </c>
      <c r="G512" s="359" t="str">
        <f t="shared" si="60"/>
        <v/>
      </c>
      <c r="H512" s="359" t="str">
        <f t="shared" si="61"/>
        <v>x</v>
      </c>
      <c r="I512" s="352" t="str">
        <f t="shared" si="62"/>
        <v>I</v>
      </c>
    </row>
    <row r="513" spans="1:9" x14ac:dyDescent="0.25">
      <c r="A513" s="359">
        <f t="shared" si="57"/>
        <v>3</v>
      </c>
      <c r="B513" s="359" t="str">
        <f t="shared" si="58"/>
        <v>I</v>
      </c>
      <c r="C513" s="359">
        <f t="shared" si="56"/>
        <v>1</v>
      </c>
      <c r="D513" s="360"/>
      <c r="E513" s="359">
        <f t="shared" si="59"/>
        <v>0</v>
      </c>
      <c r="F513" s="359" t="str">
        <f t="shared" si="63"/>
        <v>O</v>
      </c>
      <c r="G513" s="359" t="str">
        <f t="shared" si="60"/>
        <v>I</v>
      </c>
      <c r="H513" s="359" t="str">
        <f t="shared" si="61"/>
        <v>x</v>
      </c>
      <c r="I513" s="352" t="str">
        <f t="shared" si="62"/>
        <v>I</v>
      </c>
    </row>
    <row r="514" spans="1:9" x14ac:dyDescent="0.25">
      <c r="A514" s="359">
        <f t="shared" si="57"/>
        <v>4</v>
      </c>
      <c r="B514" s="359" t="str">
        <f t="shared" si="58"/>
        <v>U</v>
      </c>
      <c r="C514" s="359">
        <f t="shared" si="56"/>
        <v>2</v>
      </c>
      <c r="D514" s="360"/>
      <c r="E514" s="359">
        <f t="shared" si="59"/>
        <v>0</v>
      </c>
      <c r="F514" s="359" t="str">
        <f t="shared" si="63"/>
        <v/>
      </c>
      <c r="G514" s="359" t="str">
        <f t="shared" si="60"/>
        <v/>
      </c>
      <c r="H514" s="359" t="str">
        <f t="shared" si="61"/>
        <v>x</v>
      </c>
      <c r="I514" s="352" t="str">
        <f t="shared" si="62"/>
        <v>I</v>
      </c>
    </row>
    <row r="515" spans="1:9" x14ac:dyDescent="0.25">
      <c r="A515" s="359">
        <f t="shared" si="57"/>
        <v>5</v>
      </c>
      <c r="B515" s="359" t="str">
        <f t="shared" si="58"/>
        <v>U</v>
      </c>
      <c r="C515" s="359">
        <f t="shared" si="56"/>
        <v>3</v>
      </c>
      <c r="D515" s="360"/>
      <c r="E515" s="359">
        <f t="shared" si="59"/>
        <v>0</v>
      </c>
      <c r="F515" s="359" t="str">
        <f t="shared" si="63"/>
        <v/>
      </c>
      <c r="G515" s="359" t="str">
        <f t="shared" si="60"/>
        <v/>
      </c>
      <c r="H515" s="359" t="str">
        <f t="shared" si="61"/>
        <v>x</v>
      </c>
      <c r="I515" s="352" t="str">
        <f t="shared" si="62"/>
        <v>I</v>
      </c>
    </row>
    <row r="516" spans="1:9" x14ac:dyDescent="0.25">
      <c r="A516" s="359">
        <f t="shared" si="57"/>
        <v>6</v>
      </c>
      <c r="B516" s="359" t="str">
        <f t="shared" si="58"/>
        <v>V</v>
      </c>
      <c r="C516" s="359">
        <f t="shared" si="56"/>
        <v>4</v>
      </c>
      <c r="D516" s="360"/>
      <c r="E516" s="359">
        <f t="shared" si="59"/>
        <v>0</v>
      </c>
      <c r="F516" s="359" t="str">
        <f t="shared" si="63"/>
        <v/>
      </c>
      <c r="G516" s="359" t="str">
        <f t="shared" si="60"/>
        <v/>
      </c>
      <c r="H516" s="359" t="str">
        <f t="shared" si="61"/>
        <v>x</v>
      </c>
      <c r="I516" s="352" t="str">
        <f t="shared" si="62"/>
        <v>V</v>
      </c>
    </row>
    <row r="517" spans="1:9" x14ac:dyDescent="0.25">
      <c r="A517" s="359">
        <f t="shared" si="57"/>
        <v>1</v>
      </c>
      <c r="B517" s="359" t="str">
        <f t="shared" si="58"/>
        <v>I</v>
      </c>
      <c r="C517" s="359">
        <f t="shared" si="56"/>
        <v>5</v>
      </c>
      <c r="D517" s="360"/>
      <c r="E517" s="359">
        <f t="shared" si="59"/>
        <v>0</v>
      </c>
      <c r="F517" s="359" t="str">
        <f t="shared" si="63"/>
        <v/>
      </c>
      <c r="G517" s="359" t="str">
        <f t="shared" si="60"/>
        <v/>
      </c>
      <c r="H517" s="359" t="str">
        <f t="shared" si="61"/>
        <v>x</v>
      </c>
      <c r="I517" s="352" t="str">
        <f t="shared" si="62"/>
        <v>I</v>
      </c>
    </row>
    <row r="518" spans="1:9" x14ac:dyDescent="0.25">
      <c r="A518" s="359">
        <f t="shared" si="57"/>
        <v>2</v>
      </c>
      <c r="B518" s="359" t="str">
        <f t="shared" si="58"/>
        <v>I</v>
      </c>
      <c r="C518" s="359">
        <f t="shared" si="56"/>
        <v>1</v>
      </c>
      <c r="D518" s="360"/>
      <c r="E518" s="359">
        <f t="shared" si="59"/>
        <v>0</v>
      </c>
      <c r="F518" s="359" t="str">
        <f t="shared" si="63"/>
        <v>O</v>
      </c>
      <c r="G518" s="359" t="str">
        <f t="shared" si="60"/>
        <v>V</v>
      </c>
      <c r="H518" s="359" t="str">
        <f t="shared" si="61"/>
        <v>x</v>
      </c>
      <c r="I518" s="352" t="str">
        <f t="shared" si="62"/>
        <v>I</v>
      </c>
    </row>
    <row r="519" spans="1:9" x14ac:dyDescent="0.25">
      <c r="A519" s="359">
        <f t="shared" si="57"/>
        <v>3</v>
      </c>
      <c r="B519" s="359" t="str">
        <f t="shared" si="58"/>
        <v>I</v>
      </c>
      <c r="C519" s="359">
        <f t="shared" si="56"/>
        <v>2</v>
      </c>
      <c r="D519" s="360"/>
      <c r="E519" s="359">
        <f t="shared" si="59"/>
        <v>0</v>
      </c>
      <c r="F519" s="359" t="str">
        <f t="shared" si="63"/>
        <v/>
      </c>
      <c r="G519" s="359" t="str">
        <f t="shared" si="60"/>
        <v/>
      </c>
      <c r="H519" s="359" t="str">
        <f t="shared" si="61"/>
        <v>x</v>
      </c>
      <c r="I519" s="352" t="str">
        <f t="shared" si="62"/>
        <v>I</v>
      </c>
    </row>
    <row r="520" spans="1:9" x14ac:dyDescent="0.25">
      <c r="A520" s="359">
        <f t="shared" si="57"/>
        <v>4</v>
      </c>
      <c r="B520" s="359" t="str">
        <f t="shared" si="58"/>
        <v>U</v>
      </c>
      <c r="C520" s="359">
        <f t="shared" si="56"/>
        <v>3</v>
      </c>
      <c r="D520" s="360"/>
      <c r="E520" s="359">
        <f t="shared" si="59"/>
        <v>0</v>
      </c>
      <c r="F520" s="359" t="str">
        <f t="shared" si="63"/>
        <v/>
      </c>
      <c r="G520" s="359" t="str">
        <f t="shared" si="60"/>
        <v/>
      </c>
      <c r="H520" s="359" t="str">
        <f t="shared" si="61"/>
        <v>x</v>
      </c>
      <c r="I520" s="352" t="str">
        <f t="shared" si="62"/>
        <v>I</v>
      </c>
    </row>
    <row r="521" spans="1:9" x14ac:dyDescent="0.25">
      <c r="A521" s="359">
        <f t="shared" si="57"/>
        <v>5</v>
      </c>
      <c r="B521" s="359" t="str">
        <f t="shared" si="58"/>
        <v>U</v>
      </c>
      <c r="C521" s="359">
        <f t="shared" si="56"/>
        <v>4</v>
      </c>
      <c r="D521" s="360"/>
      <c r="E521" s="359">
        <f t="shared" si="59"/>
        <v>0</v>
      </c>
      <c r="F521" s="359" t="str">
        <f t="shared" si="63"/>
        <v/>
      </c>
      <c r="G521" s="359" t="str">
        <f t="shared" si="60"/>
        <v/>
      </c>
      <c r="H521" s="359" t="str">
        <f t="shared" si="61"/>
        <v>x</v>
      </c>
      <c r="I521" s="352" t="str">
        <f t="shared" si="62"/>
        <v>I</v>
      </c>
    </row>
    <row r="522" spans="1:9" x14ac:dyDescent="0.25">
      <c r="A522" s="359">
        <f t="shared" si="57"/>
        <v>6</v>
      </c>
      <c r="B522" s="359" t="str">
        <f t="shared" si="58"/>
        <v>V</v>
      </c>
      <c r="C522" s="359">
        <f t="shared" si="56"/>
        <v>5</v>
      </c>
      <c r="D522" s="360"/>
      <c r="E522" s="359">
        <f t="shared" si="59"/>
        <v>0</v>
      </c>
      <c r="F522" s="359" t="str">
        <f t="shared" si="63"/>
        <v/>
      </c>
      <c r="G522" s="359" t="str">
        <f t="shared" si="60"/>
        <v/>
      </c>
      <c r="H522" s="359" t="str">
        <f t="shared" si="61"/>
        <v>x</v>
      </c>
      <c r="I522" s="352" t="str">
        <f t="shared" si="62"/>
        <v>V</v>
      </c>
    </row>
    <row r="523" spans="1:9" x14ac:dyDescent="0.25">
      <c r="A523" s="359">
        <f t="shared" si="57"/>
        <v>1</v>
      </c>
      <c r="B523" s="359" t="str">
        <f t="shared" si="58"/>
        <v>I</v>
      </c>
      <c r="C523" s="359">
        <f t="shared" si="56"/>
        <v>1</v>
      </c>
      <c r="D523" s="360"/>
      <c r="E523" s="359">
        <f t="shared" si="59"/>
        <v>0</v>
      </c>
      <c r="F523" s="359" t="str">
        <f t="shared" si="63"/>
        <v>O</v>
      </c>
      <c r="G523" s="359" t="str">
        <f t="shared" si="60"/>
        <v>V</v>
      </c>
      <c r="H523" s="359" t="str">
        <f t="shared" si="61"/>
        <v>x</v>
      </c>
      <c r="I523" s="352" t="str">
        <f t="shared" si="62"/>
        <v>I</v>
      </c>
    </row>
    <row r="524" spans="1:9" x14ac:dyDescent="0.25">
      <c r="A524" s="359">
        <f t="shared" si="57"/>
        <v>2</v>
      </c>
      <c r="B524" s="359" t="str">
        <f t="shared" si="58"/>
        <v>I</v>
      </c>
      <c r="C524" s="359">
        <f t="shared" si="56"/>
        <v>2</v>
      </c>
      <c r="D524" s="360"/>
      <c r="E524" s="359">
        <f t="shared" si="59"/>
        <v>0</v>
      </c>
      <c r="F524" s="359" t="str">
        <f t="shared" si="63"/>
        <v/>
      </c>
      <c r="G524" s="359" t="str">
        <f t="shared" si="60"/>
        <v/>
      </c>
      <c r="H524" s="359" t="str">
        <f t="shared" si="61"/>
        <v>x</v>
      </c>
      <c r="I524" s="352" t="str">
        <f t="shared" si="62"/>
        <v>I</v>
      </c>
    </row>
    <row r="525" spans="1:9" x14ac:dyDescent="0.25">
      <c r="A525" s="359">
        <f t="shared" si="57"/>
        <v>3</v>
      </c>
      <c r="B525" s="359" t="str">
        <f t="shared" si="58"/>
        <v>I</v>
      </c>
      <c r="C525" s="359">
        <f t="shared" ref="C525:C588" si="64">IF(D525="o",1,IF(C524&lt;($G$1/$G$2),C524+1,1))</f>
        <v>3</v>
      </c>
      <c r="D525" s="360"/>
      <c r="E525" s="359">
        <f t="shared" si="59"/>
        <v>0</v>
      </c>
      <c r="F525" s="359" t="str">
        <f t="shared" si="63"/>
        <v/>
      </c>
      <c r="G525" s="359" t="str">
        <f t="shared" si="60"/>
        <v/>
      </c>
      <c r="H525" s="359" t="str">
        <f t="shared" si="61"/>
        <v>x</v>
      </c>
      <c r="I525" s="352" t="str">
        <f t="shared" si="62"/>
        <v>I</v>
      </c>
    </row>
    <row r="526" spans="1:9" x14ac:dyDescent="0.25">
      <c r="A526" s="359">
        <f t="shared" ref="A526:A589" si="65">IF(A525=0,1,IF(A525&lt;($C$2+$C$1+$C$3),A525+1,1))</f>
        <v>4</v>
      </c>
      <c r="B526" s="359" t="str">
        <f t="shared" ref="B526:B589" si="66">IF(A526&lt;=$C$1,$B$1,IF(AND(A526&lt;=($C$1+$C$2),A526&gt;$C$1),$B$2,$B$3))</f>
        <v>U</v>
      </c>
      <c r="C526" s="359">
        <f t="shared" si="64"/>
        <v>4</v>
      </c>
      <c r="D526" s="360"/>
      <c r="E526" s="359">
        <f t="shared" ref="E526:E589" si="67">IF(D526="o","o",E525)</f>
        <v>0</v>
      </c>
      <c r="F526" s="359" t="str">
        <f t="shared" si="63"/>
        <v/>
      </c>
      <c r="G526" s="359" t="str">
        <f t="shared" ref="G526:G589" si="68">IF(F526="O",IF(AND(I524="I",I525="I",I526="I"),B526,"V"),"")</f>
        <v/>
      </c>
      <c r="H526" s="359" t="str">
        <f t="shared" ref="H526:H589" si="69">IF(H525=$B$8,"x",IF(D526="o",1,IF(G526="",H525,IF(H525="x","x",H525+1))))</f>
        <v>x</v>
      </c>
      <c r="I526" s="352" t="str">
        <f t="shared" ref="I526:I589" si="70">IF(B526="U","I",B526)</f>
        <v>I</v>
      </c>
    </row>
    <row r="527" spans="1:9" x14ac:dyDescent="0.25">
      <c r="A527" s="359">
        <f t="shared" si="65"/>
        <v>5</v>
      </c>
      <c r="B527" s="359" t="str">
        <f t="shared" si="66"/>
        <v>U</v>
      </c>
      <c r="C527" s="359">
        <f t="shared" si="64"/>
        <v>5</v>
      </c>
      <c r="D527" s="360"/>
      <c r="E527" s="359">
        <f t="shared" si="67"/>
        <v>0</v>
      </c>
      <c r="F527" s="359" t="str">
        <f t="shared" ref="F527:F590" si="71">IF(C527=1,"O","")</f>
        <v/>
      </c>
      <c r="G527" s="359" t="str">
        <f t="shared" si="68"/>
        <v/>
      </c>
      <c r="H527" s="359" t="str">
        <f t="shared" si="69"/>
        <v>x</v>
      </c>
      <c r="I527" s="352" t="str">
        <f t="shared" si="70"/>
        <v>I</v>
      </c>
    </row>
    <row r="528" spans="1:9" x14ac:dyDescent="0.25">
      <c r="A528" s="359">
        <f t="shared" si="65"/>
        <v>6</v>
      </c>
      <c r="B528" s="359" t="str">
        <f t="shared" si="66"/>
        <v>V</v>
      </c>
      <c r="C528" s="359">
        <f t="shared" si="64"/>
        <v>1</v>
      </c>
      <c r="D528" s="360"/>
      <c r="E528" s="359">
        <f t="shared" si="67"/>
        <v>0</v>
      </c>
      <c r="F528" s="359" t="str">
        <f t="shared" si="71"/>
        <v>O</v>
      </c>
      <c r="G528" s="359" t="str">
        <f t="shared" si="68"/>
        <v>V</v>
      </c>
      <c r="H528" s="359" t="str">
        <f t="shared" si="69"/>
        <v>x</v>
      </c>
      <c r="I528" s="352" t="str">
        <f t="shared" si="70"/>
        <v>V</v>
      </c>
    </row>
    <row r="529" spans="1:9" x14ac:dyDescent="0.25">
      <c r="A529" s="359">
        <f t="shared" si="65"/>
        <v>1</v>
      </c>
      <c r="B529" s="359" t="str">
        <f t="shared" si="66"/>
        <v>I</v>
      </c>
      <c r="C529" s="359">
        <f t="shared" si="64"/>
        <v>2</v>
      </c>
      <c r="D529" s="360"/>
      <c r="E529" s="359">
        <f t="shared" si="67"/>
        <v>0</v>
      </c>
      <c r="F529" s="359" t="str">
        <f t="shared" si="71"/>
        <v/>
      </c>
      <c r="G529" s="359" t="str">
        <f t="shared" si="68"/>
        <v/>
      </c>
      <c r="H529" s="359" t="str">
        <f t="shared" si="69"/>
        <v>x</v>
      </c>
      <c r="I529" s="352" t="str">
        <f t="shared" si="70"/>
        <v>I</v>
      </c>
    </row>
    <row r="530" spans="1:9" x14ac:dyDescent="0.25">
      <c r="A530" s="359">
        <f t="shared" si="65"/>
        <v>2</v>
      </c>
      <c r="B530" s="359" t="str">
        <f t="shared" si="66"/>
        <v>I</v>
      </c>
      <c r="C530" s="359">
        <f t="shared" si="64"/>
        <v>3</v>
      </c>
      <c r="D530" s="360"/>
      <c r="E530" s="359">
        <f t="shared" si="67"/>
        <v>0</v>
      </c>
      <c r="F530" s="359" t="str">
        <f t="shared" si="71"/>
        <v/>
      </c>
      <c r="G530" s="359" t="str">
        <f t="shared" si="68"/>
        <v/>
      </c>
      <c r="H530" s="359" t="str">
        <f t="shared" si="69"/>
        <v>x</v>
      </c>
      <c r="I530" s="352" t="str">
        <f t="shared" si="70"/>
        <v>I</v>
      </c>
    </row>
    <row r="531" spans="1:9" x14ac:dyDescent="0.25">
      <c r="A531" s="359">
        <f t="shared" si="65"/>
        <v>3</v>
      </c>
      <c r="B531" s="359" t="str">
        <f t="shared" si="66"/>
        <v>I</v>
      </c>
      <c r="C531" s="359">
        <f t="shared" si="64"/>
        <v>4</v>
      </c>
      <c r="D531" s="360"/>
      <c r="E531" s="359">
        <f t="shared" si="67"/>
        <v>0</v>
      </c>
      <c r="F531" s="359" t="str">
        <f t="shared" si="71"/>
        <v/>
      </c>
      <c r="G531" s="359" t="str">
        <f t="shared" si="68"/>
        <v/>
      </c>
      <c r="H531" s="359" t="str">
        <f t="shared" si="69"/>
        <v>x</v>
      </c>
      <c r="I531" s="352" t="str">
        <f t="shared" si="70"/>
        <v>I</v>
      </c>
    </row>
    <row r="532" spans="1:9" x14ac:dyDescent="0.25">
      <c r="A532" s="359">
        <f t="shared" si="65"/>
        <v>4</v>
      </c>
      <c r="B532" s="359" t="str">
        <f t="shared" si="66"/>
        <v>U</v>
      </c>
      <c r="C532" s="359">
        <f t="shared" si="64"/>
        <v>5</v>
      </c>
      <c r="D532" s="360"/>
      <c r="E532" s="359">
        <f t="shared" si="67"/>
        <v>0</v>
      </c>
      <c r="F532" s="359" t="str">
        <f t="shared" si="71"/>
        <v/>
      </c>
      <c r="G532" s="359" t="str">
        <f t="shared" si="68"/>
        <v/>
      </c>
      <c r="H532" s="359" t="str">
        <f t="shared" si="69"/>
        <v>x</v>
      </c>
      <c r="I532" s="352" t="str">
        <f t="shared" si="70"/>
        <v>I</v>
      </c>
    </row>
    <row r="533" spans="1:9" x14ac:dyDescent="0.25">
      <c r="A533" s="359">
        <f t="shared" si="65"/>
        <v>5</v>
      </c>
      <c r="B533" s="359" t="str">
        <f t="shared" si="66"/>
        <v>U</v>
      </c>
      <c r="C533" s="359">
        <f t="shared" si="64"/>
        <v>1</v>
      </c>
      <c r="D533" s="360"/>
      <c r="E533" s="359">
        <f t="shared" si="67"/>
        <v>0</v>
      </c>
      <c r="F533" s="359" t="str">
        <f t="shared" si="71"/>
        <v>O</v>
      </c>
      <c r="G533" s="359" t="str">
        <f t="shared" si="68"/>
        <v>U</v>
      </c>
      <c r="H533" s="359" t="str">
        <f t="shared" si="69"/>
        <v>x</v>
      </c>
      <c r="I533" s="352" t="str">
        <f t="shared" si="70"/>
        <v>I</v>
      </c>
    </row>
    <row r="534" spans="1:9" x14ac:dyDescent="0.25">
      <c r="A534" s="359">
        <f t="shared" si="65"/>
        <v>6</v>
      </c>
      <c r="B534" s="359" t="str">
        <f t="shared" si="66"/>
        <v>V</v>
      </c>
      <c r="C534" s="359">
        <f t="shared" si="64"/>
        <v>2</v>
      </c>
      <c r="D534" s="360"/>
      <c r="E534" s="359">
        <f t="shared" si="67"/>
        <v>0</v>
      </c>
      <c r="F534" s="359" t="str">
        <f t="shared" si="71"/>
        <v/>
      </c>
      <c r="G534" s="359" t="str">
        <f t="shared" si="68"/>
        <v/>
      </c>
      <c r="H534" s="359" t="str">
        <f t="shared" si="69"/>
        <v>x</v>
      </c>
      <c r="I534" s="352" t="str">
        <f t="shared" si="70"/>
        <v>V</v>
      </c>
    </row>
    <row r="535" spans="1:9" x14ac:dyDescent="0.25">
      <c r="A535" s="359">
        <f t="shared" si="65"/>
        <v>1</v>
      </c>
      <c r="B535" s="359" t="str">
        <f t="shared" si="66"/>
        <v>I</v>
      </c>
      <c r="C535" s="359">
        <f t="shared" si="64"/>
        <v>3</v>
      </c>
      <c r="D535" s="360"/>
      <c r="E535" s="359">
        <f t="shared" si="67"/>
        <v>0</v>
      </c>
      <c r="F535" s="359" t="str">
        <f t="shared" si="71"/>
        <v/>
      </c>
      <c r="G535" s="359" t="str">
        <f t="shared" si="68"/>
        <v/>
      </c>
      <c r="H535" s="359" t="str">
        <f t="shared" si="69"/>
        <v>x</v>
      </c>
      <c r="I535" s="352" t="str">
        <f t="shared" si="70"/>
        <v>I</v>
      </c>
    </row>
    <row r="536" spans="1:9" x14ac:dyDescent="0.25">
      <c r="A536" s="359">
        <f t="shared" si="65"/>
        <v>2</v>
      </c>
      <c r="B536" s="359" t="str">
        <f t="shared" si="66"/>
        <v>I</v>
      </c>
      <c r="C536" s="359">
        <f t="shared" si="64"/>
        <v>4</v>
      </c>
      <c r="D536" s="360"/>
      <c r="E536" s="359">
        <f t="shared" si="67"/>
        <v>0</v>
      </c>
      <c r="F536" s="359" t="str">
        <f t="shared" si="71"/>
        <v/>
      </c>
      <c r="G536" s="359" t="str">
        <f t="shared" si="68"/>
        <v/>
      </c>
      <c r="H536" s="359" t="str">
        <f t="shared" si="69"/>
        <v>x</v>
      </c>
      <c r="I536" s="352" t="str">
        <f t="shared" si="70"/>
        <v>I</v>
      </c>
    </row>
    <row r="537" spans="1:9" x14ac:dyDescent="0.25">
      <c r="A537" s="359">
        <f t="shared" si="65"/>
        <v>3</v>
      </c>
      <c r="B537" s="359" t="str">
        <f t="shared" si="66"/>
        <v>I</v>
      </c>
      <c r="C537" s="359">
        <f t="shared" si="64"/>
        <v>5</v>
      </c>
      <c r="D537" s="360"/>
      <c r="E537" s="359">
        <f t="shared" si="67"/>
        <v>0</v>
      </c>
      <c r="F537" s="359" t="str">
        <f t="shared" si="71"/>
        <v/>
      </c>
      <c r="G537" s="359" t="str">
        <f t="shared" si="68"/>
        <v/>
      </c>
      <c r="H537" s="359" t="str">
        <f t="shared" si="69"/>
        <v>x</v>
      </c>
      <c r="I537" s="352" t="str">
        <f t="shared" si="70"/>
        <v>I</v>
      </c>
    </row>
    <row r="538" spans="1:9" x14ac:dyDescent="0.25">
      <c r="A538" s="359">
        <f t="shared" si="65"/>
        <v>4</v>
      </c>
      <c r="B538" s="359" t="str">
        <f t="shared" si="66"/>
        <v>U</v>
      </c>
      <c r="C538" s="359">
        <f t="shared" si="64"/>
        <v>1</v>
      </c>
      <c r="D538" s="360"/>
      <c r="E538" s="359">
        <f t="shared" si="67"/>
        <v>0</v>
      </c>
      <c r="F538" s="359" t="str">
        <f t="shared" si="71"/>
        <v>O</v>
      </c>
      <c r="G538" s="359" t="str">
        <f t="shared" si="68"/>
        <v>U</v>
      </c>
      <c r="H538" s="359" t="str">
        <f t="shared" si="69"/>
        <v>x</v>
      </c>
      <c r="I538" s="352" t="str">
        <f t="shared" si="70"/>
        <v>I</v>
      </c>
    </row>
    <row r="539" spans="1:9" x14ac:dyDescent="0.25">
      <c r="A539" s="359">
        <f t="shared" si="65"/>
        <v>5</v>
      </c>
      <c r="B539" s="359" t="str">
        <f t="shared" si="66"/>
        <v>U</v>
      </c>
      <c r="C539" s="359">
        <f t="shared" si="64"/>
        <v>2</v>
      </c>
      <c r="D539" s="360"/>
      <c r="E539" s="359">
        <f t="shared" si="67"/>
        <v>0</v>
      </c>
      <c r="F539" s="359" t="str">
        <f t="shared" si="71"/>
        <v/>
      </c>
      <c r="G539" s="359" t="str">
        <f t="shared" si="68"/>
        <v/>
      </c>
      <c r="H539" s="359" t="str">
        <f t="shared" si="69"/>
        <v>x</v>
      </c>
      <c r="I539" s="352" t="str">
        <f t="shared" si="70"/>
        <v>I</v>
      </c>
    </row>
    <row r="540" spans="1:9" x14ac:dyDescent="0.25">
      <c r="A540" s="359">
        <f t="shared" si="65"/>
        <v>6</v>
      </c>
      <c r="B540" s="359" t="str">
        <f t="shared" si="66"/>
        <v>V</v>
      </c>
      <c r="C540" s="359">
        <f t="shared" si="64"/>
        <v>3</v>
      </c>
      <c r="D540" s="360"/>
      <c r="E540" s="359">
        <f t="shared" si="67"/>
        <v>0</v>
      </c>
      <c r="F540" s="359" t="str">
        <f t="shared" si="71"/>
        <v/>
      </c>
      <c r="G540" s="359" t="str">
        <f t="shared" si="68"/>
        <v/>
      </c>
      <c r="H540" s="359" t="str">
        <f t="shared" si="69"/>
        <v>x</v>
      </c>
      <c r="I540" s="352" t="str">
        <f t="shared" si="70"/>
        <v>V</v>
      </c>
    </row>
    <row r="541" spans="1:9" x14ac:dyDescent="0.25">
      <c r="A541" s="359">
        <f t="shared" si="65"/>
        <v>1</v>
      </c>
      <c r="B541" s="359" t="str">
        <f t="shared" si="66"/>
        <v>I</v>
      </c>
      <c r="C541" s="359">
        <f t="shared" si="64"/>
        <v>4</v>
      </c>
      <c r="D541" s="360"/>
      <c r="E541" s="359">
        <f t="shared" si="67"/>
        <v>0</v>
      </c>
      <c r="F541" s="359" t="str">
        <f t="shared" si="71"/>
        <v/>
      </c>
      <c r="G541" s="359" t="str">
        <f t="shared" si="68"/>
        <v/>
      </c>
      <c r="H541" s="359" t="str">
        <f t="shared" si="69"/>
        <v>x</v>
      </c>
      <c r="I541" s="352" t="str">
        <f t="shared" si="70"/>
        <v>I</v>
      </c>
    </row>
    <row r="542" spans="1:9" x14ac:dyDescent="0.25">
      <c r="A542" s="359">
        <f t="shared" si="65"/>
        <v>2</v>
      </c>
      <c r="B542" s="359" t="str">
        <f t="shared" si="66"/>
        <v>I</v>
      </c>
      <c r="C542" s="359">
        <f t="shared" si="64"/>
        <v>5</v>
      </c>
      <c r="D542" s="360"/>
      <c r="E542" s="359">
        <f t="shared" si="67"/>
        <v>0</v>
      </c>
      <c r="F542" s="359" t="str">
        <f t="shared" si="71"/>
        <v/>
      </c>
      <c r="G542" s="359" t="str">
        <f t="shared" si="68"/>
        <v/>
      </c>
      <c r="H542" s="359" t="str">
        <f t="shared" si="69"/>
        <v>x</v>
      </c>
      <c r="I542" s="352" t="str">
        <f t="shared" si="70"/>
        <v>I</v>
      </c>
    </row>
    <row r="543" spans="1:9" x14ac:dyDescent="0.25">
      <c r="A543" s="359">
        <f t="shared" si="65"/>
        <v>3</v>
      </c>
      <c r="B543" s="359" t="str">
        <f t="shared" si="66"/>
        <v>I</v>
      </c>
      <c r="C543" s="359">
        <f t="shared" si="64"/>
        <v>1</v>
      </c>
      <c r="D543" s="360"/>
      <c r="E543" s="359">
        <f t="shared" si="67"/>
        <v>0</v>
      </c>
      <c r="F543" s="359" t="str">
        <f t="shared" si="71"/>
        <v>O</v>
      </c>
      <c r="G543" s="359" t="str">
        <f t="shared" si="68"/>
        <v>I</v>
      </c>
      <c r="H543" s="359" t="str">
        <f t="shared" si="69"/>
        <v>x</v>
      </c>
      <c r="I543" s="352" t="str">
        <f t="shared" si="70"/>
        <v>I</v>
      </c>
    </row>
    <row r="544" spans="1:9" x14ac:dyDescent="0.25">
      <c r="A544" s="359">
        <f t="shared" si="65"/>
        <v>4</v>
      </c>
      <c r="B544" s="359" t="str">
        <f t="shared" si="66"/>
        <v>U</v>
      </c>
      <c r="C544" s="359">
        <f t="shared" si="64"/>
        <v>2</v>
      </c>
      <c r="D544" s="360"/>
      <c r="E544" s="359">
        <f t="shared" si="67"/>
        <v>0</v>
      </c>
      <c r="F544" s="359" t="str">
        <f t="shared" si="71"/>
        <v/>
      </c>
      <c r="G544" s="359" t="str">
        <f t="shared" si="68"/>
        <v/>
      </c>
      <c r="H544" s="359" t="str">
        <f t="shared" si="69"/>
        <v>x</v>
      </c>
      <c r="I544" s="352" t="str">
        <f t="shared" si="70"/>
        <v>I</v>
      </c>
    </row>
    <row r="545" spans="1:9" x14ac:dyDescent="0.25">
      <c r="A545" s="359">
        <f t="shared" si="65"/>
        <v>5</v>
      </c>
      <c r="B545" s="359" t="str">
        <f t="shared" si="66"/>
        <v>U</v>
      </c>
      <c r="C545" s="359">
        <f t="shared" si="64"/>
        <v>3</v>
      </c>
      <c r="D545" s="360"/>
      <c r="E545" s="359">
        <f t="shared" si="67"/>
        <v>0</v>
      </c>
      <c r="F545" s="359" t="str">
        <f t="shared" si="71"/>
        <v/>
      </c>
      <c r="G545" s="359" t="str">
        <f t="shared" si="68"/>
        <v/>
      </c>
      <c r="H545" s="359" t="str">
        <f t="shared" si="69"/>
        <v>x</v>
      </c>
      <c r="I545" s="352" t="str">
        <f t="shared" si="70"/>
        <v>I</v>
      </c>
    </row>
    <row r="546" spans="1:9" x14ac:dyDescent="0.25">
      <c r="A546" s="359">
        <f t="shared" si="65"/>
        <v>6</v>
      </c>
      <c r="B546" s="359" t="str">
        <f t="shared" si="66"/>
        <v>V</v>
      </c>
      <c r="C546" s="359">
        <f t="shared" si="64"/>
        <v>4</v>
      </c>
      <c r="D546" s="360"/>
      <c r="E546" s="359">
        <f t="shared" si="67"/>
        <v>0</v>
      </c>
      <c r="F546" s="359" t="str">
        <f t="shared" si="71"/>
        <v/>
      </c>
      <c r="G546" s="359" t="str">
        <f t="shared" si="68"/>
        <v/>
      </c>
      <c r="H546" s="359" t="str">
        <f t="shared" si="69"/>
        <v>x</v>
      </c>
      <c r="I546" s="352" t="str">
        <f t="shared" si="70"/>
        <v>V</v>
      </c>
    </row>
    <row r="547" spans="1:9" x14ac:dyDescent="0.25">
      <c r="A547" s="359">
        <f t="shared" si="65"/>
        <v>1</v>
      </c>
      <c r="B547" s="359" t="str">
        <f t="shared" si="66"/>
        <v>I</v>
      </c>
      <c r="C547" s="359">
        <f t="shared" si="64"/>
        <v>5</v>
      </c>
      <c r="D547" s="360"/>
      <c r="E547" s="359">
        <f t="shared" si="67"/>
        <v>0</v>
      </c>
      <c r="F547" s="359" t="str">
        <f t="shared" si="71"/>
        <v/>
      </c>
      <c r="G547" s="359" t="str">
        <f t="shared" si="68"/>
        <v/>
      </c>
      <c r="H547" s="359" t="str">
        <f t="shared" si="69"/>
        <v>x</v>
      </c>
      <c r="I547" s="352" t="str">
        <f t="shared" si="70"/>
        <v>I</v>
      </c>
    </row>
    <row r="548" spans="1:9" x14ac:dyDescent="0.25">
      <c r="A548" s="359">
        <f t="shared" si="65"/>
        <v>2</v>
      </c>
      <c r="B548" s="359" t="str">
        <f t="shared" si="66"/>
        <v>I</v>
      </c>
      <c r="C548" s="359">
        <f t="shared" si="64"/>
        <v>1</v>
      </c>
      <c r="D548" s="360"/>
      <c r="E548" s="359">
        <f t="shared" si="67"/>
        <v>0</v>
      </c>
      <c r="F548" s="359" t="str">
        <f t="shared" si="71"/>
        <v>O</v>
      </c>
      <c r="G548" s="359" t="str">
        <f t="shared" si="68"/>
        <v>V</v>
      </c>
      <c r="H548" s="359" t="str">
        <f t="shared" si="69"/>
        <v>x</v>
      </c>
      <c r="I548" s="352" t="str">
        <f t="shared" si="70"/>
        <v>I</v>
      </c>
    </row>
    <row r="549" spans="1:9" x14ac:dyDescent="0.25">
      <c r="A549" s="359">
        <f t="shared" si="65"/>
        <v>3</v>
      </c>
      <c r="B549" s="359" t="str">
        <f t="shared" si="66"/>
        <v>I</v>
      </c>
      <c r="C549" s="359">
        <f t="shared" si="64"/>
        <v>2</v>
      </c>
      <c r="D549" s="360"/>
      <c r="E549" s="359">
        <f t="shared" si="67"/>
        <v>0</v>
      </c>
      <c r="F549" s="359" t="str">
        <f t="shared" si="71"/>
        <v/>
      </c>
      <c r="G549" s="359" t="str">
        <f t="shared" si="68"/>
        <v/>
      </c>
      <c r="H549" s="359" t="str">
        <f t="shared" si="69"/>
        <v>x</v>
      </c>
      <c r="I549" s="352" t="str">
        <f t="shared" si="70"/>
        <v>I</v>
      </c>
    </row>
    <row r="550" spans="1:9" x14ac:dyDescent="0.25">
      <c r="A550" s="359">
        <f t="shared" si="65"/>
        <v>4</v>
      </c>
      <c r="B550" s="359" t="str">
        <f t="shared" si="66"/>
        <v>U</v>
      </c>
      <c r="C550" s="359">
        <f t="shared" si="64"/>
        <v>3</v>
      </c>
      <c r="D550" s="360"/>
      <c r="E550" s="359">
        <f t="shared" si="67"/>
        <v>0</v>
      </c>
      <c r="F550" s="359" t="str">
        <f t="shared" si="71"/>
        <v/>
      </c>
      <c r="G550" s="359" t="str">
        <f t="shared" si="68"/>
        <v/>
      </c>
      <c r="H550" s="359" t="str">
        <f t="shared" si="69"/>
        <v>x</v>
      </c>
      <c r="I550" s="352" t="str">
        <f t="shared" si="70"/>
        <v>I</v>
      </c>
    </row>
    <row r="551" spans="1:9" x14ac:dyDescent="0.25">
      <c r="A551" s="359">
        <f t="shared" si="65"/>
        <v>5</v>
      </c>
      <c r="B551" s="359" t="str">
        <f t="shared" si="66"/>
        <v>U</v>
      </c>
      <c r="C551" s="359">
        <f t="shared" si="64"/>
        <v>4</v>
      </c>
      <c r="D551" s="360"/>
      <c r="E551" s="359">
        <f t="shared" si="67"/>
        <v>0</v>
      </c>
      <c r="F551" s="359" t="str">
        <f t="shared" si="71"/>
        <v/>
      </c>
      <c r="G551" s="359" t="str">
        <f t="shared" si="68"/>
        <v/>
      </c>
      <c r="H551" s="359" t="str">
        <f t="shared" si="69"/>
        <v>x</v>
      </c>
      <c r="I551" s="352" t="str">
        <f t="shared" si="70"/>
        <v>I</v>
      </c>
    </row>
    <row r="552" spans="1:9" x14ac:dyDescent="0.25">
      <c r="A552" s="359">
        <f t="shared" si="65"/>
        <v>6</v>
      </c>
      <c r="B552" s="359" t="str">
        <f t="shared" si="66"/>
        <v>V</v>
      </c>
      <c r="C552" s="359">
        <f t="shared" si="64"/>
        <v>5</v>
      </c>
      <c r="D552" s="360"/>
      <c r="E552" s="359">
        <f t="shared" si="67"/>
        <v>0</v>
      </c>
      <c r="F552" s="359" t="str">
        <f t="shared" si="71"/>
        <v/>
      </c>
      <c r="G552" s="359" t="str">
        <f t="shared" si="68"/>
        <v/>
      </c>
      <c r="H552" s="359" t="str">
        <f t="shared" si="69"/>
        <v>x</v>
      </c>
      <c r="I552" s="352" t="str">
        <f t="shared" si="70"/>
        <v>V</v>
      </c>
    </row>
    <row r="553" spans="1:9" x14ac:dyDescent="0.25">
      <c r="A553" s="359">
        <f t="shared" si="65"/>
        <v>1</v>
      </c>
      <c r="B553" s="359" t="str">
        <f t="shared" si="66"/>
        <v>I</v>
      </c>
      <c r="C553" s="359">
        <f t="shared" si="64"/>
        <v>1</v>
      </c>
      <c r="D553" s="360"/>
      <c r="E553" s="359">
        <f t="shared" si="67"/>
        <v>0</v>
      </c>
      <c r="F553" s="359" t="str">
        <f t="shared" si="71"/>
        <v>O</v>
      </c>
      <c r="G553" s="359" t="str">
        <f t="shared" si="68"/>
        <v>V</v>
      </c>
      <c r="H553" s="359" t="str">
        <f t="shared" si="69"/>
        <v>x</v>
      </c>
      <c r="I553" s="352" t="str">
        <f t="shared" si="70"/>
        <v>I</v>
      </c>
    </row>
    <row r="554" spans="1:9" x14ac:dyDescent="0.25">
      <c r="A554" s="359">
        <f t="shared" si="65"/>
        <v>2</v>
      </c>
      <c r="B554" s="359" t="str">
        <f t="shared" si="66"/>
        <v>I</v>
      </c>
      <c r="C554" s="359">
        <f t="shared" si="64"/>
        <v>2</v>
      </c>
      <c r="D554" s="360"/>
      <c r="E554" s="359">
        <f t="shared" si="67"/>
        <v>0</v>
      </c>
      <c r="F554" s="359" t="str">
        <f t="shared" si="71"/>
        <v/>
      </c>
      <c r="G554" s="359" t="str">
        <f t="shared" si="68"/>
        <v/>
      </c>
      <c r="H554" s="359" t="str">
        <f t="shared" si="69"/>
        <v>x</v>
      </c>
      <c r="I554" s="352" t="str">
        <f t="shared" si="70"/>
        <v>I</v>
      </c>
    </row>
    <row r="555" spans="1:9" x14ac:dyDescent="0.25">
      <c r="A555" s="359">
        <f t="shared" si="65"/>
        <v>3</v>
      </c>
      <c r="B555" s="359" t="str">
        <f t="shared" si="66"/>
        <v>I</v>
      </c>
      <c r="C555" s="359">
        <f t="shared" si="64"/>
        <v>3</v>
      </c>
      <c r="D555" s="360"/>
      <c r="E555" s="359">
        <f t="shared" si="67"/>
        <v>0</v>
      </c>
      <c r="F555" s="359" t="str">
        <f t="shared" si="71"/>
        <v/>
      </c>
      <c r="G555" s="359" t="str">
        <f t="shared" si="68"/>
        <v/>
      </c>
      <c r="H555" s="359" t="str">
        <f t="shared" si="69"/>
        <v>x</v>
      </c>
      <c r="I555" s="352" t="str">
        <f t="shared" si="70"/>
        <v>I</v>
      </c>
    </row>
    <row r="556" spans="1:9" x14ac:dyDescent="0.25">
      <c r="A556" s="359">
        <f t="shared" si="65"/>
        <v>4</v>
      </c>
      <c r="B556" s="359" t="str">
        <f t="shared" si="66"/>
        <v>U</v>
      </c>
      <c r="C556" s="359">
        <f t="shared" si="64"/>
        <v>4</v>
      </c>
      <c r="D556" s="360"/>
      <c r="E556" s="359">
        <f t="shared" si="67"/>
        <v>0</v>
      </c>
      <c r="F556" s="359" t="str">
        <f t="shared" si="71"/>
        <v/>
      </c>
      <c r="G556" s="359" t="str">
        <f t="shared" si="68"/>
        <v/>
      </c>
      <c r="H556" s="359" t="str">
        <f t="shared" si="69"/>
        <v>x</v>
      </c>
      <c r="I556" s="352" t="str">
        <f t="shared" si="70"/>
        <v>I</v>
      </c>
    </row>
    <row r="557" spans="1:9" x14ac:dyDescent="0.25">
      <c r="A557" s="359">
        <f t="shared" si="65"/>
        <v>5</v>
      </c>
      <c r="B557" s="359" t="str">
        <f t="shared" si="66"/>
        <v>U</v>
      </c>
      <c r="C557" s="359">
        <f t="shared" si="64"/>
        <v>5</v>
      </c>
      <c r="D557" s="360"/>
      <c r="E557" s="359">
        <f t="shared" si="67"/>
        <v>0</v>
      </c>
      <c r="F557" s="359" t="str">
        <f t="shared" si="71"/>
        <v/>
      </c>
      <c r="G557" s="359" t="str">
        <f t="shared" si="68"/>
        <v/>
      </c>
      <c r="H557" s="359" t="str">
        <f t="shared" si="69"/>
        <v>x</v>
      </c>
      <c r="I557" s="352" t="str">
        <f t="shared" si="70"/>
        <v>I</v>
      </c>
    </row>
    <row r="558" spans="1:9" x14ac:dyDescent="0.25">
      <c r="A558" s="359">
        <f t="shared" si="65"/>
        <v>6</v>
      </c>
      <c r="B558" s="359" t="str">
        <f t="shared" si="66"/>
        <v>V</v>
      </c>
      <c r="C558" s="359">
        <f t="shared" si="64"/>
        <v>1</v>
      </c>
      <c r="D558" s="360"/>
      <c r="E558" s="359">
        <f t="shared" si="67"/>
        <v>0</v>
      </c>
      <c r="F558" s="359" t="str">
        <f t="shared" si="71"/>
        <v>O</v>
      </c>
      <c r="G558" s="359" t="str">
        <f t="shared" si="68"/>
        <v>V</v>
      </c>
      <c r="H558" s="359" t="str">
        <f t="shared" si="69"/>
        <v>x</v>
      </c>
      <c r="I558" s="352" t="str">
        <f t="shared" si="70"/>
        <v>V</v>
      </c>
    </row>
    <row r="559" spans="1:9" x14ac:dyDescent="0.25">
      <c r="A559" s="359">
        <f t="shared" si="65"/>
        <v>1</v>
      </c>
      <c r="B559" s="359" t="str">
        <f t="shared" si="66"/>
        <v>I</v>
      </c>
      <c r="C559" s="359">
        <f t="shared" si="64"/>
        <v>2</v>
      </c>
      <c r="D559" s="360"/>
      <c r="E559" s="359">
        <f t="shared" si="67"/>
        <v>0</v>
      </c>
      <c r="F559" s="359" t="str">
        <f t="shared" si="71"/>
        <v/>
      </c>
      <c r="G559" s="359" t="str">
        <f t="shared" si="68"/>
        <v/>
      </c>
      <c r="H559" s="359" t="str">
        <f t="shared" si="69"/>
        <v>x</v>
      </c>
      <c r="I559" s="352" t="str">
        <f t="shared" si="70"/>
        <v>I</v>
      </c>
    </row>
    <row r="560" spans="1:9" x14ac:dyDescent="0.25">
      <c r="A560" s="359">
        <f t="shared" si="65"/>
        <v>2</v>
      </c>
      <c r="B560" s="359" t="str">
        <f t="shared" si="66"/>
        <v>I</v>
      </c>
      <c r="C560" s="359">
        <f t="shared" si="64"/>
        <v>3</v>
      </c>
      <c r="D560" s="360"/>
      <c r="E560" s="359">
        <f t="shared" si="67"/>
        <v>0</v>
      </c>
      <c r="F560" s="359" t="str">
        <f t="shared" si="71"/>
        <v/>
      </c>
      <c r="G560" s="359" t="str">
        <f t="shared" si="68"/>
        <v/>
      </c>
      <c r="H560" s="359" t="str">
        <f t="shared" si="69"/>
        <v>x</v>
      </c>
      <c r="I560" s="352" t="str">
        <f t="shared" si="70"/>
        <v>I</v>
      </c>
    </row>
    <row r="561" spans="1:9" x14ac:dyDescent="0.25">
      <c r="A561" s="359">
        <f t="shared" si="65"/>
        <v>3</v>
      </c>
      <c r="B561" s="359" t="str">
        <f t="shared" si="66"/>
        <v>I</v>
      </c>
      <c r="C561" s="359">
        <f t="shared" si="64"/>
        <v>4</v>
      </c>
      <c r="D561" s="360"/>
      <c r="E561" s="359">
        <f t="shared" si="67"/>
        <v>0</v>
      </c>
      <c r="F561" s="359" t="str">
        <f t="shared" si="71"/>
        <v/>
      </c>
      <c r="G561" s="359" t="str">
        <f t="shared" si="68"/>
        <v/>
      </c>
      <c r="H561" s="359" t="str">
        <f t="shared" si="69"/>
        <v>x</v>
      </c>
      <c r="I561" s="352" t="str">
        <f t="shared" si="70"/>
        <v>I</v>
      </c>
    </row>
    <row r="562" spans="1:9" x14ac:dyDescent="0.25">
      <c r="A562" s="359">
        <f t="shared" si="65"/>
        <v>4</v>
      </c>
      <c r="B562" s="359" t="str">
        <f t="shared" si="66"/>
        <v>U</v>
      </c>
      <c r="C562" s="359">
        <f t="shared" si="64"/>
        <v>5</v>
      </c>
      <c r="D562" s="360"/>
      <c r="E562" s="359">
        <f t="shared" si="67"/>
        <v>0</v>
      </c>
      <c r="F562" s="359" t="str">
        <f t="shared" si="71"/>
        <v/>
      </c>
      <c r="G562" s="359" t="str">
        <f t="shared" si="68"/>
        <v/>
      </c>
      <c r="H562" s="359" t="str">
        <f t="shared" si="69"/>
        <v>x</v>
      </c>
      <c r="I562" s="352" t="str">
        <f t="shared" si="70"/>
        <v>I</v>
      </c>
    </row>
    <row r="563" spans="1:9" x14ac:dyDescent="0.25">
      <c r="A563" s="359">
        <f t="shared" si="65"/>
        <v>5</v>
      </c>
      <c r="B563" s="359" t="str">
        <f t="shared" si="66"/>
        <v>U</v>
      </c>
      <c r="C563" s="359">
        <f t="shared" si="64"/>
        <v>1</v>
      </c>
      <c r="D563" s="360"/>
      <c r="E563" s="359">
        <f t="shared" si="67"/>
        <v>0</v>
      </c>
      <c r="F563" s="359" t="str">
        <f t="shared" si="71"/>
        <v>O</v>
      </c>
      <c r="G563" s="359" t="str">
        <f t="shared" si="68"/>
        <v>U</v>
      </c>
      <c r="H563" s="359" t="str">
        <f t="shared" si="69"/>
        <v>x</v>
      </c>
      <c r="I563" s="352" t="str">
        <f t="shared" si="70"/>
        <v>I</v>
      </c>
    </row>
    <row r="564" spans="1:9" x14ac:dyDescent="0.25">
      <c r="A564" s="359">
        <f t="shared" si="65"/>
        <v>6</v>
      </c>
      <c r="B564" s="359" t="str">
        <f t="shared" si="66"/>
        <v>V</v>
      </c>
      <c r="C564" s="359">
        <f t="shared" si="64"/>
        <v>2</v>
      </c>
      <c r="D564" s="360"/>
      <c r="E564" s="359">
        <f t="shared" si="67"/>
        <v>0</v>
      </c>
      <c r="F564" s="359" t="str">
        <f t="shared" si="71"/>
        <v/>
      </c>
      <c r="G564" s="359" t="str">
        <f t="shared" si="68"/>
        <v/>
      </c>
      <c r="H564" s="359" t="str">
        <f t="shared" si="69"/>
        <v>x</v>
      </c>
      <c r="I564" s="352" t="str">
        <f t="shared" si="70"/>
        <v>V</v>
      </c>
    </row>
    <row r="565" spans="1:9" x14ac:dyDescent="0.25">
      <c r="A565" s="359">
        <f t="shared" si="65"/>
        <v>1</v>
      </c>
      <c r="B565" s="359" t="str">
        <f t="shared" si="66"/>
        <v>I</v>
      </c>
      <c r="C565" s="359">
        <f t="shared" si="64"/>
        <v>3</v>
      </c>
      <c r="D565" s="360"/>
      <c r="E565" s="359">
        <f t="shared" si="67"/>
        <v>0</v>
      </c>
      <c r="F565" s="359" t="str">
        <f t="shared" si="71"/>
        <v/>
      </c>
      <c r="G565" s="359" t="str">
        <f t="shared" si="68"/>
        <v/>
      </c>
      <c r="H565" s="359" t="str">
        <f t="shared" si="69"/>
        <v>x</v>
      </c>
      <c r="I565" s="352" t="str">
        <f t="shared" si="70"/>
        <v>I</v>
      </c>
    </row>
    <row r="566" spans="1:9" x14ac:dyDescent="0.25">
      <c r="A566" s="359">
        <f t="shared" si="65"/>
        <v>2</v>
      </c>
      <c r="B566" s="359" t="str">
        <f t="shared" si="66"/>
        <v>I</v>
      </c>
      <c r="C566" s="359">
        <f t="shared" si="64"/>
        <v>4</v>
      </c>
      <c r="D566" s="360"/>
      <c r="E566" s="359">
        <f t="shared" si="67"/>
        <v>0</v>
      </c>
      <c r="F566" s="359" t="str">
        <f t="shared" si="71"/>
        <v/>
      </c>
      <c r="G566" s="359" t="str">
        <f t="shared" si="68"/>
        <v/>
      </c>
      <c r="H566" s="359" t="str">
        <f t="shared" si="69"/>
        <v>x</v>
      </c>
      <c r="I566" s="352" t="str">
        <f t="shared" si="70"/>
        <v>I</v>
      </c>
    </row>
    <row r="567" spans="1:9" x14ac:dyDescent="0.25">
      <c r="A567" s="359">
        <f t="shared" si="65"/>
        <v>3</v>
      </c>
      <c r="B567" s="359" t="str">
        <f t="shared" si="66"/>
        <v>I</v>
      </c>
      <c r="C567" s="359">
        <f t="shared" si="64"/>
        <v>5</v>
      </c>
      <c r="D567" s="360"/>
      <c r="E567" s="359">
        <f t="shared" si="67"/>
        <v>0</v>
      </c>
      <c r="F567" s="359" t="str">
        <f t="shared" si="71"/>
        <v/>
      </c>
      <c r="G567" s="359" t="str">
        <f t="shared" si="68"/>
        <v/>
      </c>
      <c r="H567" s="359" t="str">
        <f t="shared" si="69"/>
        <v>x</v>
      </c>
      <c r="I567" s="352" t="str">
        <f t="shared" si="70"/>
        <v>I</v>
      </c>
    </row>
    <row r="568" spans="1:9" x14ac:dyDescent="0.25">
      <c r="A568" s="359">
        <f t="shared" si="65"/>
        <v>4</v>
      </c>
      <c r="B568" s="359" t="str">
        <f t="shared" si="66"/>
        <v>U</v>
      </c>
      <c r="C568" s="359">
        <f t="shared" si="64"/>
        <v>1</v>
      </c>
      <c r="D568" s="360"/>
      <c r="E568" s="359">
        <f t="shared" si="67"/>
        <v>0</v>
      </c>
      <c r="F568" s="359" t="str">
        <f t="shared" si="71"/>
        <v>O</v>
      </c>
      <c r="G568" s="359" t="str">
        <f t="shared" si="68"/>
        <v>U</v>
      </c>
      <c r="H568" s="359" t="str">
        <f t="shared" si="69"/>
        <v>x</v>
      </c>
      <c r="I568" s="352" t="str">
        <f t="shared" si="70"/>
        <v>I</v>
      </c>
    </row>
    <row r="569" spans="1:9" x14ac:dyDescent="0.25">
      <c r="A569" s="359">
        <f t="shared" si="65"/>
        <v>5</v>
      </c>
      <c r="B569" s="359" t="str">
        <f t="shared" si="66"/>
        <v>U</v>
      </c>
      <c r="C569" s="359">
        <f t="shared" si="64"/>
        <v>2</v>
      </c>
      <c r="D569" s="360"/>
      <c r="E569" s="359">
        <f t="shared" si="67"/>
        <v>0</v>
      </c>
      <c r="F569" s="359" t="str">
        <f t="shared" si="71"/>
        <v/>
      </c>
      <c r="G569" s="359" t="str">
        <f t="shared" si="68"/>
        <v/>
      </c>
      <c r="H569" s="359" t="str">
        <f t="shared" si="69"/>
        <v>x</v>
      </c>
      <c r="I569" s="352" t="str">
        <f t="shared" si="70"/>
        <v>I</v>
      </c>
    </row>
    <row r="570" spans="1:9" x14ac:dyDescent="0.25">
      <c r="A570" s="359">
        <f t="shared" si="65"/>
        <v>6</v>
      </c>
      <c r="B570" s="359" t="str">
        <f t="shared" si="66"/>
        <v>V</v>
      </c>
      <c r="C570" s="359">
        <f t="shared" si="64"/>
        <v>3</v>
      </c>
      <c r="D570" s="360"/>
      <c r="E570" s="359">
        <f t="shared" si="67"/>
        <v>0</v>
      </c>
      <c r="F570" s="359" t="str">
        <f t="shared" si="71"/>
        <v/>
      </c>
      <c r="G570" s="359" t="str">
        <f t="shared" si="68"/>
        <v/>
      </c>
      <c r="H570" s="359" t="str">
        <f t="shared" si="69"/>
        <v>x</v>
      </c>
      <c r="I570" s="352" t="str">
        <f t="shared" si="70"/>
        <v>V</v>
      </c>
    </row>
    <row r="571" spans="1:9" x14ac:dyDescent="0.25">
      <c r="A571" s="359">
        <f t="shared" si="65"/>
        <v>1</v>
      </c>
      <c r="B571" s="359" t="str">
        <f t="shared" si="66"/>
        <v>I</v>
      </c>
      <c r="C571" s="359">
        <f t="shared" si="64"/>
        <v>4</v>
      </c>
      <c r="D571" s="360"/>
      <c r="E571" s="359">
        <f t="shared" si="67"/>
        <v>0</v>
      </c>
      <c r="F571" s="359" t="str">
        <f t="shared" si="71"/>
        <v/>
      </c>
      <c r="G571" s="359" t="str">
        <f t="shared" si="68"/>
        <v/>
      </c>
      <c r="H571" s="359" t="str">
        <f t="shared" si="69"/>
        <v>x</v>
      </c>
      <c r="I571" s="352" t="str">
        <f t="shared" si="70"/>
        <v>I</v>
      </c>
    </row>
    <row r="572" spans="1:9" x14ac:dyDescent="0.25">
      <c r="A572" s="359">
        <f t="shared" si="65"/>
        <v>2</v>
      </c>
      <c r="B572" s="359" t="str">
        <f t="shared" si="66"/>
        <v>I</v>
      </c>
      <c r="C572" s="359">
        <f t="shared" si="64"/>
        <v>5</v>
      </c>
      <c r="D572" s="360"/>
      <c r="E572" s="359">
        <f t="shared" si="67"/>
        <v>0</v>
      </c>
      <c r="F572" s="359" t="str">
        <f t="shared" si="71"/>
        <v/>
      </c>
      <c r="G572" s="359" t="str">
        <f t="shared" si="68"/>
        <v/>
      </c>
      <c r="H572" s="359" t="str">
        <f t="shared" si="69"/>
        <v>x</v>
      </c>
      <c r="I572" s="352" t="str">
        <f t="shared" si="70"/>
        <v>I</v>
      </c>
    </row>
    <row r="573" spans="1:9" x14ac:dyDescent="0.25">
      <c r="A573" s="359">
        <f t="shared" si="65"/>
        <v>3</v>
      </c>
      <c r="B573" s="359" t="str">
        <f t="shared" si="66"/>
        <v>I</v>
      </c>
      <c r="C573" s="359">
        <f t="shared" si="64"/>
        <v>1</v>
      </c>
      <c r="D573" s="360"/>
      <c r="E573" s="359">
        <f t="shared" si="67"/>
        <v>0</v>
      </c>
      <c r="F573" s="359" t="str">
        <f t="shared" si="71"/>
        <v>O</v>
      </c>
      <c r="G573" s="359" t="str">
        <f t="shared" si="68"/>
        <v>I</v>
      </c>
      <c r="H573" s="359" t="str">
        <f t="shared" si="69"/>
        <v>x</v>
      </c>
      <c r="I573" s="352" t="str">
        <f t="shared" si="70"/>
        <v>I</v>
      </c>
    </row>
    <row r="574" spans="1:9" x14ac:dyDescent="0.25">
      <c r="A574" s="359">
        <f t="shared" si="65"/>
        <v>4</v>
      </c>
      <c r="B574" s="359" t="str">
        <f t="shared" si="66"/>
        <v>U</v>
      </c>
      <c r="C574" s="359">
        <f t="shared" si="64"/>
        <v>2</v>
      </c>
      <c r="D574" s="360"/>
      <c r="E574" s="359">
        <f t="shared" si="67"/>
        <v>0</v>
      </c>
      <c r="F574" s="359" t="str">
        <f t="shared" si="71"/>
        <v/>
      </c>
      <c r="G574" s="359" t="str">
        <f t="shared" si="68"/>
        <v/>
      </c>
      <c r="H574" s="359" t="str">
        <f t="shared" si="69"/>
        <v>x</v>
      </c>
      <c r="I574" s="352" t="str">
        <f t="shared" si="70"/>
        <v>I</v>
      </c>
    </row>
    <row r="575" spans="1:9" x14ac:dyDescent="0.25">
      <c r="A575" s="359">
        <f t="shared" si="65"/>
        <v>5</v>
      </c>
      <c r="B575" s="359" t="str">
        <f t="shared" si="66"/>
        <v>U</v>
      </c>
      <c r="C575" s="359">
        <f t="shared" si="64"/>
        <v>3</v>
      </c>
      <c r="D575" s="360"/>
      <c r="E575" s="359">
        <f t="shared" si="67"/>
        <v>0</v>
      </c>
      <c r="F575" s="359" t="str">
        <f t="shared" si="71"/>
        <v/>
      </c>
      <c r="G575" s="359" t="str">
        <f t="shared" si="68"/>
        <v/>
      </c>
      <c r="H575" s="359" t="str">
        <f t="shared" si="69"/>
        <v>x</v>
      </c>
      <c r="I575" s="352" t="str">
        <f t="shared" si="70"/>
        <v>I</v>
      </c>
    </row>
    <row r="576" spans="1:9" x14ac:dyDescent="0.25">
      <c r="A576" s="359">
        <f t="shared" si="65"/>
        <v>6</v>
      </c>
      <c r="B576" s="359" t="str">
        <f t="shared" si="66"/>
        <v>V</v>
      </c>
      <c r="C576" s="359">
        <f t="shared" si="64"/>
        <v>4</v>
      </c>
      <c r="D576" s="360"/>
      <c r="E576" s="359">
        <f t="shared" si="67"/>
        <v>0</v>
      </c>
      <c r="F576" s="359" t="str">
        <f t="shared" si="71"/>
        <v/>
      </c>
      <c r="G576" s="359" t="str">
        <f t="shared" si="68"/>
        <v/>
      </c>
      <c r="H576" s="359" t="str">
        <f t="shared" si="69"/>
        <v>x</v>
      </c>
      <c r="I576" s="352" t="str">
        <f t="shared" si="70"/>
        <v>V</v>
      </c>
    </row>
    <row r="577" spans="1:9" x14ac:dyDescent="0.25">
      <c r="A577" s="359">
        <f t="shared" si="65"/>
        <v>1</v>
      </c>
      <c r="B577" s="359" t="str">
        <f t="shared" si="66"/>
        <v>I</v>
      </c>
      <c r="C577" s="359">
        <f t="shared" si="64"/>
        <v>5</v>
      </c>
      <c r="D577" s="360"/>
      <c r="E577" s="359">
        <f t="shared" si="67"/>
        <v>0</v>
      </c>
      <c r="F577" s="359" t="str">
        <f t="shared" si="71"/>
        <v/>
      </c>
      <c r="G577" s="359" t="str">
        <f t="shared" si="68"/>
        <v/>
      </c>
      <c r="H577" s="359" t="str">
        <f t="shared" si="69"/>
        <v>x</v>
      </c>
      <c r="I577" s="352" t="str">
        <f t="shared" si="70"/>
        <v>I</v>
      </c>
    </row>
    <row r="578" spans="1:9" x14ac:dyDescent="0.25">
      <c r="A578" s="359">
        <f t="shared" si="65"/>
        <v>2</v>
      </c>
      <c r="B578" s="359" t="str">
        <f t="shared" si="66"/>
        <v>I</v>
      </c>
      <c r="C578" s="359">
        <f t="shared" si="64"/>
        <v>1</v>
      </c>
      <c r="D578" s="360"/>
      <c r="E578" s="359">
        <f t="shared" si="67"/>
        <v>0</v>
      </c>
      <c r="F578" s="359" t="str">
        <f t="shared" si="71"/>
        <v>O</v>
      </c>
      <c r="G578" s="359" t="str">
        <f t="shared" si="68"/>
        <v>V</v>
      </c>
      <c r="H578" s="359" t="str">
        <f t="shared" si="69"/>
        <v>x</v>
      </c>
      <c r="I578" s="352" t="str">
        <f t="shared" si="70"/>
        <v>I</v>
      </c>
    </row>
    <row r="579" spans="1:9" x14ac:dyDescent="0.25">
      <c r="A579" s="359">
        <f t="shared" si="65"/>
        <v>3</v>
      </c>
      <c r="B579" s="359" t="str">
        <f t="shared" si="66"/>
        <v>I</v>
      </c>
      <c r="C579" s="359">
        <f t="shared" si="64"/>
        <v>2</v>
      </c>
      <c r="D579" s="360"/>
      <c r="E579" s="359">
        <f t="shared" si="67"/>
        <v>0</v>
      </c>
      <c r="F579" s="359" t="str">
        <f t="shared" si="71"/>
        <v/>
      </c>
      <c r="G579" s="359" t="str">
        <f t="shared" si="68"/>
        <v/>
      </c>
      <c r="H579" s="359" t="str">
        <f t="shared" si="69"/>
        <v>x</v>
      </c>
      <c r="I579" s="352" t="str">
        <f t="shared" si="70"/>
        <v>I</v>
      </c>
    </row>
    <row r="580" spans="1:9" x14ac:dyDescent="0.25">
      <c r="A580" s="359">
        <f t="shared" si="65"/>
        <v>4</v>
      </c>
      <c r="B580" s="359" t="str">
        <f t="shared" si="66"/>
        <v>U</v>
      </c>
      <c r="C580" s="359">
        <f t="shared" si="64"/>
        <v>3</v>
      </c>
      <c r="D580" s="360"/>
      <c r="E580" s="359">
        <f t="shared" si="67"/>
        <v>0</v>
      </c>
      <c r="F580" s="359" t="str">
        <f t="shared" si="71"/>
        <v/>
      </c>
      <c r="G580" s="359" t="str">
        <f t="shared" si="68"/>
        <v/>
      </c>
      <c r="H580" s="359" t="str">
        <f t="shared" si="69"/>
        <v>x</v>
      </c>
      <c r="I580" s="352" t="str">
        <f t="shared" si="70"/>
        <v>I</v>
      </c>
    </row>
    <row r="581" spans="1:9" x14ac:dyDescent="0.25">
      <c r="A581" s="359">
        <f t="shared" si="65"/>
        <v>5</v>
      </c>
      <c r="B581" s="359" t="str">
        <f t="shared" si="66"/>
        <v>U</v>
      </c>
      <c r="C581" s="359">
        <f t="shared" si="64"/>
        <v>4</v>
      </c>
      <c r="D581" s="360"/>
      <c r="E581" s="359">
        <f t="shared" si="67"/>
        <v>0</v>
      </c>
      <c r="F581" s="359" t="str">
        <f t="shared" si="71"/>
        <v/>
      </c>
      <c r="G581" s="359" t="str">
        <f t="shared" si="68"/>
        <v/>
      </c>
      <c r="H581" s="359" t="str">
        <f t="shared" si="69"/>
        <v>x</v>
      </c>
      <c r="I581" s="352" t="str">
        <f t="shared" si="70"/>
        <v>I</v>
      </c>
    </row>
    <row r="582" spans="1:9" x14ac:dyDescent="0.25">
      <c r="A582" s="359">
        <f t="shared" si="65"/>
        <v>6</v>
      </c>
      <c r="B582" s="359" t="str">
        <f t="shared" si="66"/>
        <v>V</v>
      </c>
      <c r="C582" s="359">
        <f t="shared" si="64"/>
        <v>5</v>
      </c>
      <c r="D582" s="360"/>
      <c r="E582" s="359">
        <f t="shared" si="67"/>
        <v>0</v>
      </c>
      <c r="F582" s="359" t="str">
        <f t="shared" si="71"/>
        <v/>
      </c>
      <c r="G582" s="359" t="str">
        <f t="shared" si="68"/>
        <v/>
      </c>
      <c r="H582" s="359" t="str">
        <f t="shared" si="69"/>
        <v>x</v>
      </c>
      <c r="I582" s="352" t="str">
        <f t="shared" si="70"/>
        <v>V</v>
      </c>
    </row>
    <row r="583" spans="1:9" x14ac:dyDescent="0.25">
      <c r="A583" s="359">
        <f t="shared" si="65"/>
        <v>1</v>
      </c>
      <c r="B583" s="359" t="str">
        <f t="shared" si="66"/>
        <v>I</v>
      </c>
      <c r="C583" s="359">
        <f t="shared" si="64"/>
        <v>1</v>
      </c>
      <c r="D583" s="360"/>
      <c r="E583" s="359">
        <f t="shared" si="67"/>
        <v>0</v>
      </c>
      <c r="F583" s="359" t="str">
        <f t="shared" si="71"/>
        <v>O</v>
      </c>
      <c r="G583" s="359" t="str">
        <f t="shared" si="68"/>
        <v>V</v>
      </c>
      <c r="H583" s="359" t="str">
        <f t="shared" si="69"/>
        <v>x</v>
      </c>
      <c r="I583" s="352" t="str">
        <f t="shared" si="70"/>
        <v>I</v>
      </c>
    </row>
    <row r="584" spans="1:9" x14ac:dyDescent="0.25">
      <c r="A584" s="359">
        <f t="shared" si="65"/>
        <v>2</v>
      </c>
      <c r="B584" s="359" t="str">
        <f t="shared" si="66"/>
        <v>I</v>
      </c>
      <c r="C584" s="359">
        <f t="shared" si="64"/>
        <v>2</v>
      </c>
      <c r="D584" s="360"/>
      <c r="E584" s="359">
        <f t="shared" si="67"/>
        <v>0</v>
      </c>
      <c r="F584" s="359" t="str">
        <f t="shared" si="71"/>
        <v/>
      </c>
      <c r="G584" s="359" t="str">
        <f t="shared" si="68"/>
        <v/>
      </c>
      <c r="H584" s="359" t="str">
        <f t="shared" si="69"/>
        <v>x</v>
      </c>
      <c r="I584" s="352" t="str">
        <f t="shared" si="70"/>
        <v>I</v>
      </c>
    </row>
    <row r="585" spans="1:9" x14ac:dyDescent="0.25">
      <c r="A585" s="359">
        <f t="shared" si="65"/>
        <v>3</v>
      </c>
      <c r="B585" s="359" t="str">
        <f t="shared" si="66"/>
        <v>I</v>
      </c>
      <c r="C585" s="359">
        <f t="shared" si="64"/>
        <v>3</v>
      </c>
      <c r="D585" s="360"/>
      <c r="E585" s="359">
        <f t="shared" si="67"/>
        <v>0</v>
      </c>
      <c r="F585" s="359" t="str">
        <f t="shared" si="71"/>
        <v/>
      </c>
      <c r="G585" s="359" t="str">
        <f t="shared" si="68"/>
        <v/>
      </c>
      <c r="H585" s="359" t="str">
        <f t="shared" si="69"/>
        <v>x</v>
      </c>
      <c r="I585" s="352" t="str">
        <f t="shared" si="70"/>
        <v>I</v>
      </c>
    </row>
    <row r="586" spans="1:9" x14ac:dyDescent="0.25">
      <c r="A586" s="359">
        <f t="shared" si="65"/>
        <v>4</v>
      </c>
      <c r="B586" s="359" t="str">
        <f t="shared" si="66"/>
        <v>U</v>
      </c>
      <c r="C586" s="359">
        <f t="shared" si="64"/>
        <v>4</v>
      </c>
      <c r="D586" s="360"/>
      <c r="E586" s="359">
        <f t="shared" si="67"/>
        <v>0</v>
      </c>
      <c r="F586" s="359" t="str">
        <f t="shared" si="71"/>
        <v/>
      </c>
      <c r="G586" s="359" t="str">
        <f t="shared" si="68"/>
        <v/>
      </c>
      <c r="H586" s="359" t="str">
        <f t="shared" si="69"/>
        <v>x</v>
      </c>
      <c r="I586" s="352" t="str">
        <f t="shared" si="70"/>
        <v>I</v>
      </c>
    </row>
    <row r="587" spans="1:9" x14ac:dyDescent="0.25">
      <c r="A587" s="359">
        <f t="shared" si="65"/>
        <v>5</v>
      </c>
      <c r="B587" s="359" t="str">
        <f t="shared" si="66"/>
        <v>U</v>
      </c>
      <c r="C587" s="359">
        <f t="shared" si="64"/>
        <v>5</v>
      </c>
      <c r="D587" s="360"/>
      <c r="E587" s="359">
        <f t="shared" si="67"/>
        <v>0</v>
      </c>
      <c r="F587" s="359" t="str">
        <f t="shared" si="71"/>
        <v/>
      </c>
      <c r="G587" s="359" t="str">
        <f t="shared" si="68"/>
        <v/>
      </c>
      <c r="H587" s="359" t="str">
        <f t="shared" si="69"/>
        <v>x</v>
      </c>
      <c r="I587" s="352" t="str">
        <f t="shared" si="70"/>
        <v>I</v>
      </c>
    </row>
    <row r="588" spans="1:9" x14ac:dyDescent="0.25">
      <c r="A588" s="359">
        <f t="shared" si="65"/>
        <v>6</v>
      </c>
      <c r="B588" s="359" t="str">
        <f t="shared" si="66"/>
        <v>V</v>
      </c>
      <c r="C588" s="359">
        <f t="shared" si="64"/>
        <v>1</v>
      </c>
      <c r="D588" s="360"/>
      <c r="E588" s="359">
        <f t="shared" si="67"/>
        <v>0</v>
      </c>
      <c r="F588" s="359" t="str">
        <f t="shared" si="71"/>
        <v>O</v>
      </c>
      <c r="G588" s="359" t="str">
        <f t="shared" si="68"/>
        <v>V</v>
      </c>
      <c r="H588" s="359" t="str">
        <f t="shared" si="69"/>
        <v>x</v>
      </c>
      <c r="I588" s="352" t="str">
        <f t="shared" si="70"/>
        <v>V</v>
      </c>
    </row>
    <row r="589" spans="1:9" x14ac:dyDescent="0.25">
      <c r="A589" s="359">
        <f t="shared" si="65"/>
        <v>1</v>
      </c>
      <c r="B589" s="359" t="str">
        <f t="shared" si="66"/>
        <v>I</v>
      </c>
      <c r="C589" s="359">
        <f t="shared" ref="C589:C652" si="72">IF(D589="o",1,IF(C588&lt;($G$1/$G$2),C588+1,1))</f>
        <v>2</v>
      </c>
      <c r="D589" s="360"/>
      <c r="E589" s="359">
        <f t="shared" si="67"/>
        <v>0</v>
      </c>
      <c r="F589" s="359" t="str">
        <f t="shared" si="71"/>
        <v/>
      </c>
      <c r="G589" s="359" t="str">
        <f t="shared" si="68"/>
        <v/>
      </c>
      <c r="H589" s="359" t="str">
        <f t="shared" si="69"/>
        <v>x</v>
      </c>
      <c r="I589" s="352" t="str">
        <f t="shared" si="70"/>
        <v>I</v>
      </c>
    </row>
    <row r="590" spans="1:9" x14ac:dyDescent="0.25">
      <c r="A590" s="359">
        <f t="shared" ref="A590:A653" si="73">IF(A589=0,1,IF(A589&lt;($C$2+$C$1+$C$3),A589+1,1))</f>
        <v>2</v>
      </c>
      <c r="B590" s="359" t="str">
        <f t="shared" ref="B590:B653" si="74">IF(A590&lt;=$C$1,$B$1,IF(AND(A590&lt;=($C$1+$C$2),A590&gt;$C$1),$B$2,$B$3))</f>
        <v>I</v>
      </c>
      <c r="C590" s="359">
        <f t="shared" si="72"/>
        <v>3</v>
      </c>
      <c r="D590" s="360"/>
      <c r="E590" s="359">
        <f t="shared" ref="E590:E653" si="75">IF(D590="o","o",E589)</f>
        <v>0</v>
      </c>
      <c r="F590" s="359" t="str">
        <f t="shared" si="71"/>
        <v/>
      </c>
      <c r="G590" s="359" t="str">
        <f t="shared" ref="G590:G653" si="76">IF(F590="O",IF(AND(I588="I",I589="I",I590="I"),B590,"V"),"")</f>
        <v/>
      </c>
      <c r="H590" s="359" t="str">
        <f t="shared" ref="H590:H653" si="77">IF(H589=$B$8,"x",IF(D590="o",1,IF(G590="",H589,IF(H589="x","x",H589+1))))</f>
        <v>x</v>
      </c>
      <c r="I590" s="352" t="str">
        <f t="shared" ref="I590:I653" si="78">IF(B590="U","I",B590)</f>
        <v>I</v>
      </c>
    </row>
    <row r="591" spans="1:9" x14ac:dyDescent="0.25">
      <c r="A591" s="359">
        <f t="shared" si="73"/>
        <v>3</v>
      </c>
      <c r="B591" s="359" t="str">
        <f t="shared" si="74"/>
        <v>I</v>
      </c>
      <c r="C591" s="359">
        <f t="shared" si="72"/>
        <v>4</v>
      </c>
      <c r="D591" s="360"/>
      <c r="E591" s="359">
        <f t="shared" si="75"/>
        <v>0</v>
      </c>
      <c r="F591" s="359" t="str">
        <f t="shared" ref="F591:F654" si="79">IF(C591=1,"O","")</f>
        <v/>
      </c>
      <c r="G591" s="359" t="str">
        <f t="shared" si="76"/>
        <v/>
      </c>
      <c r="H591" s="359" t="str">
        <f t="shared" si="77"/>
        <v>x</v>
      </c>
      <c r="I591" s="352" t="str">
        <f t="shared" si="78"/>
        <v>I</v>
      </c>
    </row>
    <row r="592" spans="1:9" x14ac:dyDescent="0.25">
      <c r="A592" s="359">
        <f t="shared" si="73"/>
        <v>4</v>
      </c>
      <c r="B592" s="359" t="str">
        <f t="shared" si="74"/>
        <v>U</v>
      </c>
      <c r="C592" s="359">
        <f t="shared" si="72"/>
        <v>5</v>
      </c>
      <c r="D592" s="360"/>
      <c r="E592" s="359">
        <f t="shared" si="75"/>
        <v>0</v>
      </c>
      <c r="F592" s="359" t="str">
        <f t="shared" si="79"/>
        <v/>
      </c>
      <c r="G592" s="359" t="str">
        <f t="shared" si="76"/>
        <v/>
      </c>
      <c r="H592" s="359" t="str">
        <f t="shared" si="77"/>
        <v>x</v>
      </c>
      <c r="I592" s="352" t="str">
        <f t="shared" si="78"/>
        <v>I</v>
      </c>
    </row>
    <row r="593" spans="1:9" x14ac:dyDescent="0.25">
      <c r="A593" s="359">
        <f t="shared" si="73"/>
        <v>5</v>
      </c>
      <c r="B593" s="359" t="str">
        <f t="shared" si="74"/>
        <v>U</v>
      </c>
      <c r="C593" s="359">
        <f t="shared" si="72"/>
        <v>1</v>
      </c>
      <c r="D593" s="360"/>
      <c r="E593" s="359">
        <f t="shared" si="75"/>
        <v>0</v>
      </c>
      <c r="F593" s="359" t="str">
        <f t="shared" si="79"/>
        <v>O</v>
      </c>
      <c r="G593" s="359" t="str">
        <f t="shared" si="76"/>
        <v>U</v>
      </c>
      <c r="H593" s="359" t="str">
        <f t="shared" si="77"/>
        <v>x</v>
      </c>
      <c r="I593" s="352" t="str">
        <f t="shared" si="78"/>
        <v>I</v>
      </c>
    </row>
    <row r="594" spans="1:9" x14ac:dyDescent="0.25">
      <c r="A594" s="359">
        <f t="shared" si="73"/>
        <v>6</v>
      </c>
      <c r="B594" s="359" t="str">
        <f t="shared" si="74"/>
        <v>V</v>
      </c>
      <c r="C594" s="359">
        <f t="shared" si="72"/>
        <v>2</v>
      </c>
      <c r="D594" s="360"/>
      <c r="E594" s="359">
        <f t="shared" si="75"/>
        <v>0</v>
      </c>
      <c r="F594" s="359" t="str">
        <f t="shared" si="79"/>
        <v/>
      </c>
      <c r="G594" s="359" t="str">
        <f t="shared" si="76"/>
        <v/>
      </c>
      <c r="H594" s="359" t="str">
        <f t="shared" si="77"/>
        <v>x</v>
      </c>
      <c r="I594" s="352" t="str">
        <f t="shared" si="78"/>
        <v>V</v>
      </c>
    </row>
    <row r="595" spans="1:9" x14ac:dyDescent="0.25">
      <c r="A595" s="359">
        <f t="shared" si="73"/>
        <v>1</v>
      </c>
      <c r="B595" s="359" t="str">
        <f t="shared" si="74"/>
        <v>I</v>
      </c>
      <c r="C595" s="359">
        <f t="shared" si="72"/>
        <v>3</v>
      </c>
      <c r="D595" s="360"/>
      <c r="E595" s="359">
        <f t="shared" si="75"/>
        <v>0</v>
      </c>
      <c r="F595" s="359" t="str">
        <f t="shared" si="79"/>
        <v/>
      </c>
      <c r="G595" s="359" t="str">
        <f t="shared" si="76"/>
        <v/>
      </c>
      <c r="H595" s="359" t="str">
        <f t="shared" si="77"/>
        <v>x</v>
      </c>
      <c r="I595" s="352" t="str">
        <f t="shared" si="78"/>
        <v>I</v>
      </c>
    </row>
    <row r="596" spans="1:9" x14ac:dyDescent="0.25">
      <c r="A596" s="359">
        <f t="shared" si="73"/>
        <v>2</v>
      </c>
      <c r="B596" s="359" t="str">
        <f t="shared" si="74"/>
        <v>I</v>
      </c>
      <c r="C596" s="359">
        <f t="shared" si="72"/>
        <v>4</v>
      </c>
      <c r="D596" s="360"/>
      <c r="E596" s="359">
        <f t="shared" si="75"/>
        <v>0</v>
      </c>
      <c r="F596" s="359" t="str">
        <f t="shared" si="79"/>
        <v/>
      </c>
      <c r="G596" s="359" t="str">
        <f t="shared" si="76"/>
        <v/>
      </c>
      <c r="H596" s="359" t="str">
        <f t="shared" si="77"/>
        <v>x</v>
      </c>
      <c r="I596" s="352" t="str">
        <f t="shared" si="78"/>
        <v>I</v>
      </c>
    </row>
    <row r="597" spans="1:9" x14ac:dyDescent="0.25">
      <c r="A597" s="359">
        <f t="shared" si="73"/>
        <v>3</v>
      </c>
      <c r="B597" s="359" t="str">
        <f t="shared" si="74"/>
        <v>I</v>
      </c>
      <c r="C597" s="359">
        <f t="shared" si="72"/>
        <v>5</v>
      </c>
      <c r="D597" s="360"/>
      <c r="E597" s="359">
        <f t="shared" si="75"/>
        <v>0</v>
      </c>
      <c r="F597" s="359" t="str">
        <f t="shared" si="79"/>
        <v/>
      </c>
      <c r="G597" s="359" t="str">
        <f t="shared" si="76"/>
        <v/>
      </c>
      <c r="H597" s="359" t="str">
        <f t="shared" si="77"/>
        <v>x</v>
      </c>
      <c r="I597" s="352" t="str">
        <f t="shared" si="78"/>
        <v>I</v>
      </c>
    </row>
    <row r="598" spans="1:9" x14ac:dyDescent="0.25">
      <c r="A598" s="359">
        <f t="shared" si="73"/>
        <v>4</v>
      </c>
      <c r="B598" s="359" t="str">
        <f t="shared" si="74"/>
        <v>U</v>
      </c>
      <c r="C598" s="359">
        <f t="shared" si="72"/>
        <v>1</v>
      </c>
      <c r="D598" s="360"/>
      <c r="E598" s="359">
        <f t="shared" si="75"/>
        <v>0</v>
      </c>
      <c r="F598" s="359" t="str">
        <f t="shared" si="79"/>
        <v>O</v>
      </c>
      <c r="G598" s="359" t="str">
        <f t="shared" si="76"/>
        <v>U</v>
      </c>
      <c r="H598" s="359" t="str">
        <f t="shared" si="77"/>
        <v>x</v>
      </c>
      <c r="I598" s="352" t="str">
        <f t="shared" si="78"/>
        <v>I</v>
      </c>
    </row>
    <row r="599" spans="1:9" x14ac:dyDescent="0.25">
      <c r="A599" s="359">
        <f t="shared" si="73"/>
        <v>5</v>
      </c>
      <c r="B599" s="359" t="str">
        <f t="shared" si="74"/>
        <v>U</v>
      </c>
      <c r="C599" s="359">
        <f t="shared" si="72"/>
        <v>2</v>
      </c>
      <c r="D599" s="360"/>
      <c r="E599" s="359">
        <f t="shared" si="75"/>
        <v>0</v>
      </c>
      <c r="F599" s="359" t="str">
        <f t="shared" si="79"/>
        <v/>
      </c>
      <c r="G599" s="359" t="str">
        <f t="shared" si="76"/>
        <v/>
      </c>
      <c r="H599" s="359" t="str">
        <f t="shared" si="77"/>
        <v>x</v>
      </c>
      <c r="I599" s="352" t="str">
        <f t="shared" si="78"/>
        <v>I</v>
      </c>
    </row>
    <row r="600" spans="1:9" x14ac:dyDescent="0.25">
      <c r="A600" s="359">
        <f t="shared" si="73"/>
        <v>6</v>
      </c>
      <c r="B600" s="359" t="str">
        <f t="shared" si="74"/>
        <v>V</v>
      </c>
      <c r="C600" s="359">
        <f t="shared" si="72"/>
        <v>3</v>
      </c>
      <c r="D600" s="360"/>
      <c r="E600" s="359">
        <f t="shared" si="75"/>
        <v>0</v>
      </c>
      <c r="F600" s="359" t="str">
        <f t="shared" si="79"/>
        <v/>
      </c>
      <c r="G600" s="359" t="str">
        <f t="shared" si="76"/>
        <v/>
      </c>
      <c r="H600" s="359" t="str">
        <f t="shared" si="77"/>
        <v>x</v>
      </c>
      <c r="I600" s="352" t="str">
        <f t="shared" si="78"/>
        <v>V</v>
      </c>
    </row>
    <row r="601" spans="1:9" x14ac:dyDescent="0.25">
      <c r="A601" s="359">
        <f t="shared" si="73"/>
        <v>1</v>
      </c>
      <c r="B601" s="359" t="str">
        <f t="shared" si="74"/>
        <v>I</v>
      </c>
      <c r="C601" s="359">
        <f t="shared" si="72"/>
        <v>4</v>
      </c>
      <c r="D601" s="360"/>
      <c r="E601" s="359">
        <f t="shared" si="75"/>
        <v>0</v>
      </c>
      <c r="F601" s="359" t="str">
        <f t="shared" si="79"/>
        <v/>
      </c>
      <c r="G601" s="359" t="str">
        <f t="shared" si="76"/>
        <v/>
      </c>
      <c r="H601" s="359" t="str">
        <f t="shared" si="77"/>
        <v>x</v>
      </c>
      <c r="I601" s="352" t="str">
        <f t="shared" si="78"/>
        <v>I</v>
      </c>
    </row>
    <row r="602" spans="1:9" x14ac:dyDescent="0.25">
      <c r="A602" s="359">
        <f t="shared" si="73"/>
        <v>2</v>
      </c>
      <c r="B602" s="359" t="str">
        <f t="shared" si="74"/>
        <v>I</v>
      </c>
      <c r="C602" s="359">
        <f t="shared" si="72"/>
        <v>5</v>
      </c>
      <c r="D602" s="360"/>
      <c r="E602" s="359">
        <f t="shared" si="75"/>
        <v>0</v>
      </c>
      <c r="F602" s="359" t="str">
        <f t="shared" si="79"/>
        <v/>
      </c>
      <c r="G602" s="359" t="str">
        <f t="shared" si="76"/>
        <v/>
      </c>
      <c r="H602" s="359" t="str">
        <f t="shared" si="77"/>
        <v>x</v>
      </c>
      <c r="I602" s="352" t="str">
        <f t="shared" si="78"/>
        <v>I</v>
      </c>
    </row>
    <row r="603" spans="1:9" x14ac:dyDescent="0.25">
      <c r="A603" s="359">
        <f t="shared" si="73"/>
        <v>3</v>
      </c>
      <c r="B603" s="359" t="str">
        <f t="shared" si="74"/>
        <v>I</v>
      </c>
      <c r="C603" s="359">
        <f t="shared" si="72"/>
        <v>1</v>
      </c>
      <c r="D603" s="360"/>
      <c r="E603" s="359">
        <f t="shared" si="75"/>
        <v>0</v>
      </c>
      <c r="F603" s="359" t="str">
        <f t="shared" si="79"/>
        <v>O</v>
      </c>
      <c r="G603" s="359" t="str">
        <f t="shared" si="76"/>
        <v>I</v>
      </c>
      <c r="H603" s="359" t="str">
        <f t="shared" si="77"/>
        <v>x</v>
      </c>
      <c r="I603" s="352" t="str">
        <f t="shared" si="78"/>
        <v>I</v>
      </c>
    </row>
    <row r="604" spans="1:9" x14ac:dyDescent="0.25">
      <c r="A604" s="359">
        <f t="shared" si="73"/>
        <v>4</v>
      </c>
      <c r="B604" s="359" t="str">
        <f t="shared" si="74"/>
        <v>U</v>
      </c>
      <c r="C604" s="359">
        <f t="shared" si="72"/>
        <v>2</v>
      </c>
      <c r="D604" s="360"/>
      <c r="E604" s="359">
        <f t="shared" si="75"/>
        <v>0</v>
      </c>
      <c r="F604" s="359" t="str">
        <f t="shared" si="79"/>
        <v/>
      </c>
      <c r="G604" s="359" t="str">
        <f t="shared" si="76"/>
        <v/>
      </c>
      <c r="H604" s="359" t="str">
        <f t="shared" si="77"/>
        <v>x</v>
      </c>
      <c r="I604" s="352" t="str">
        <f t="shared" si="78"/>
        <v>I</v>
      </c>
    </row>
    <row r="605" spans="1:9" x14ac:dyDescent="0.25">
      <c r="A605" s="359">
        <f t="shared" si="73"/>
        <v>5</v>
      </c>
      <c r="B605" s="359" t="str">
        <f t="shared" si="74"/>
        <v>U</v>
      </c>
      <c r="C605" s="359">
        <f t="shared" si="72"/>
        <v>3</v>
      </c>
      <c r="D605" s="360"/>
      <c r="E605" s="359">
        <f t="shared" si="75"/>
        <v>0</v>
      </c>
      <c r="F605" s="359" t="str">
        <f t="shared" si="79"/>
        <v/>
      </c>
      <c r="G605" s="359" t="str">
        <f t="shared" si="76"/>
        <v/>
      </c>
      <c r="H605" s="359" t="str">
        <f t="shared" si="77"/>
        <v>x</v>
      </c>
      <c r="I605" s="352" t="str">
        <f t="shared" si="78"/>
        <v>I</v>
      </c>
    </row>
    <row r="606" spans="1:9" x14ac:dyDescent="0.25">
      <c r="A606" s="359">
        <f t="shared" si="73"/>
        <v>6</v>
      </c>
      <c r="B606" s="359" t="str">
        <f t="shared" si="74"/>
        <v>V</v>
      </c>
      <c r="C606" s="359">
        <f t="shared" si="72"/>
        <v>4</v>
      </c>
      <c r="D606" s="360"/>
      <c r="E606" s="359">
        <f t="shared" si="75"/>
        <v>0</v>
      </c>
      <c r="F606" s="359" t="str">
        <f t="shared" si="79"/>
        <v/>
      </c>
      <c r="G606" s="359" t="str">
        <f t="shared" si="76"/>
        <v/>
      </c>
      <c r="H606" s="359" t="str">
        <f t="shared" si="77"/>
        <v>x</v>
      </c>
      <c r="I606" s="352" t="str">
        <f t="shared" si="78"/>
        <v>V</v>
      </c>
    </row>
    <row r="607" spans="1:9" x14ac:dyDescent="0.25">
      <c r="A607" s="359">
        <f t="shared" si="73"/>
        <v>1</v>
      </c>
      <c r="B607" s="359" t="str">
        <f t="shared" si="74"/>
        <v>I</v>
      </c>
      <c r="C607" s="359">
        <f t="shared" si="72"/>
        <v>5</v>
      </c>
      <c r="D607" s="360"/>
      <c r="E607" s="359">
        <f t="shared" si="75"/>
        <v>0</v>
      </c>
      <c r="F607" s="359" t="str">
        <f t="shared" si="79"/>
        <v/>
      </c>
      <c r="G607" s="359" t="str">
        <f t="shared" si="76"/>
        <v/>
      </c>
      <c r="H607" s="359" t="str">
        <f t="shared" si="77"/>
        <v>x</v>
      </c>
      <c r="I607" s="352" t="str">
        <f t="shared" si="78"/>
        <v>I</v>
      </c>
    </row>
    <row r="608" spans="1:9" x14ac:dyDescent="0.25">
      <c r="A608" s="359">
        <f t="shared" si="73"/>
        <v>2</v>
      </c>
      <c r="B608" s="359" t="str">
        <f t="shared" si="74"/>
        <v>I</v>
      </c>
      <c r="C608" s="359">
        <f t="shared" si="72"/>
        <v>1</v>
      </c>
      <c r="D608" s="360"/>
      <c r="E608" s="359">
        <f t="shared" si="75"/>
        <v>0</v>
      </c>
      <c r="F608" s="359" t="str">
        <f t="shared" si="79"/>
        <v>O</v>
      </c>
      <c r="G608" s="359" t="str">
        <f t="shared" si="76"/>
        <v>V</v>
      </c>
      <c r="H608" s="359" t="str">
        <f t="shared" si="77"/>
        <v>x</v>
      </c>
      <c r="I608" s="352" t="str">
        <f t="shared" si="78"/>
        <v>I</v>
      </c>
    </row>
    <row r="609" spans="1:9" x14ac:dyDescent="0.25">
      <c r="A609" s="359">
        <f t="shared" si="73"/>
        <v>3</v>
      </c>
      <c r="B609" s="359" t="str">
        <f t="shared" si="74"/>
        <v>I</v>
      </c>
      <c r="C609" s="359">
        <f t="shared" si="72"/>
        <v>2</v>
      </c>
      <c r="D609" s="360"/>
      <c r="E609" s="359">
        <f t="shared" si="75"/>
        <v>0</v>
      </c>
      <c r="F609" s="359" t="str">
        <f t="shared" si="79"/>
        <v/>
      </c>
      <c r="G609" s="359" t="str">
        <f t="shared" si="76"/>
        <v/>
      </c>
      <c r="H609" s="359" t="str">
        <f t="shared" si="77"/>
        <v>x</v>
      </c>
      <c r="I609" s="352" t="str">
        <f t="shared" si="78"/>
        <v>I</v>
      </c>
    </row>
    <row r="610" spans="1:9" x14ac:dyDescent="0.25">
      <c r="A610" s="359">
        <f t="shared" si="73"/>
        <v>4</v>
      </c>
      <c r="B610" s="359" t="str">
        <f t="shared" si="74"/>
        <v>U</v>
      </c>
      <c r="C610" s="359">
        <f t="shared" si="72"/>
        <v>3</v>
      </c>
      <c r="D610" s="360"/>
      <c r="E610" s="359">
        <f t="shared" si="75"/>
        <v>0</v>
      </c>
      <c r="F610" s="359" t="str">
        <f t="shared" si="79"/>
        <v/>
      </c>
      <c r="G610" s="359" t="str">
        <f t="shared" si="76"/>
        <v/>
      </c>
      <c r="H610" s="359" t="str">
        <f t="shared" si="77"/>
        <v>x</v>
      </c>
      <c r="I610" s="352" t="str">
        <f t="shared" si="78"/>
        <v>I</v>
      </c>
    </row>
    <row r="611" spans="1:9" x14ac:dyDescent="0.25">
      <c r="A611" s="359">
        <f t="shared" si="73"/>
        <v>5</v>
      </c>
      <c r="B611" s="359" t="str">
        <f t="shared" si="74"/>
        <v>U</v>
      </c>
      <c r="C611" s="359">
        <f t="shared" si="72"/>
        <v>4</v>
      </c>
      <c r="D611" s="360"/>
      <c r="E611" s="359">
        <f t="shared" si="75"/>
        <v>0</v>
      </c>
      <c r="F611" s="359" t="str">
        <f t="shared" si="79"/>
        <v/>
      </c>
      <c r="G611" s="359" t="str">
        <f t="shared" si="76"/>
        <v/>
      </c>
      <c r="H611" s="359" t="str">
        <f t="shared" si="77"/>
        <v>x</v>
      </c>
      <c r="I611" s="352" t="str">
        <f t="shared" si="78"/>
        <v>I</v>
      </c>
    </row>
    <row r="612" spans="1:9" x14ac:dyDescent="0.25">
      <c r="A612" s="359">
        <f t="shared" si="73"/>
        <v>6</v>
      </c>
      <c r="B612" s="359" t="str">
        <f t="shared" si="74"/>
        <v>V</v>
      </c>
      <c r="C612" s="359">
        <f t="shared" si="72"/>
        <v>5</v>
      </c>
      <c r="D612" s="360"/>
      <c r="E612" s="359">
        <f t="shared" si="75"/>
        <v>0</v>
      </c>
      <c r="F612" s="359" t="str">
        <f t="shared" si="79"/>
        <v/>
      </c>
      <c r="G612" s="359" t="str">
        <f t="shared" si="76"/>
        <v/>
      </c>
      <c r="H612" s="359" t="str">
        <f t="shared" si="77"/>
        <v>x</v>
      </c>
      <c r="I612" s="352" t="str">
        <f t="shared" si="78"/>
        <v>V</v>
      </c>
    </row>
    <row r="613" spans="1:9" x14ac:dyDescent="0.25">
      <c r="A613" s="359">
        <f t="shared" si="73"/>
        <v>1</v>
      </c>
      <c r="B613" s="359" t="str">
        <f t="shared" si="74"/>
        <v>I</v>
      </c>
      <c r="C613" s="359">
        <f t="shared" si="72"/>
        <v>1</v>
      </c>
      <c r="D613" s="360"/>
      <c r="E613" s="359">
        <f t="shared" si="75"/>
        <v>0</v>
      </c>
      <c r="F613" s="359" t="str">
        <f t="shared" si="79"/>
        <v>O</v>
      </c>
      <c r="G613" s="359" t="str">
        <f t="shared" si="76"/>
        <v>V</v>
      </c>
      <c r="H613" s="359" t="str">
        <f t="shared" si="77"/>
        <v>x</v>
      </c>
      <c r="I613" s="352" t="str">
        <f t="shared" si="78"/>
        <v>I</v>
      </c>
    </row>
    <row r="614" spans="1:9" x14ac:dyDescent="0.25">
      <c r="A614" s="359">
        <f t="shared" si="73"/>
        <v>2</v>
      </c>
      <c r="B614" s="359" t="str">
        <f t="shared" si="74"/>
        <v>I</v>
      </c>
      <c r="C614" s="359">
        <f t="shared" si="72"/>
        <v>2</v>
      </c>
      <c r="D614" s="360"/>
      <c r="E614" s="359">
        <f t="shared" si="75"/>
        <v>0</v>
      </c>
      <c r="F614" s="359" t="str">
        <f t="shared" si="79"/>
        <v/>
      </c>
      <c r="G614" s="359" t="str">
        <f t="shared" si="76"/>
        <v/>
      </c>
      <c r="H614" s="359" t="str">
        <f t="shared" si="77"/>
        <v>x</v>
      </c>
      <c r="I614" s="352" t="str">
        <f t="shared" si="78"/>
        <v>I</v>
      </c>
    </row>
    <row r="615" spans="1:9" x14ac:dyDescent="0.25">
      <c r="A615" s="359">
        <f t="shared" si="73"/>
        <v>3</v>
      </c>
      <c r="B615" s="359" t="str">
        <f t="shared" si="74"/>
        <v>I</v>
      </c>
      <c r="C615" s="359">
        <f t="shared" si="72"/>
        <v>3</v>
      </c>
      <c r="D615" s="360"/>
      <c r="E615" s="359">
        <f t="shared" si="75"/>
        <v>0</v>
      </c>
      <c r="F615" s="359" t="str">
        <f t="shared" si="79"/>
        <v/>
      </c>
      <c r="G615" s="359" t="str">
        <f t="shared" si="76"/>
        <v/>
      </c>
      <c r="H615" s="359" t="str">
        <f t="shared" si="77"/>
        <v>x</v>
      </c>
      <c r="I615" s="352" t="str">
        <f t="shared" si="78"/>
        <v>I</v>
      </c>
    </row>
    <row r="616" spans="1:9" x14ac:dyDescent="0.25">
      <c r="A616" s="359">
        <f t="shared" si="73"/>
        <v>4</v>
      </c>
      <c r="B616" s="359" t="str">
        <f t="shared" si="74"/>
        <v>U</v>
      </c>
      <c r="C616" s="359">
        <f t="shared" si="72"/>
        <v>4</v>
      </c>
      <c r="D616" s="360"/>
      <c r="E616" s="359">
        <f t="shared" si="75"/>
        <v>0</v>
      </c>
      <c r="F616" s="359" t="str">
        <f t="shared" si="79"/>
        <v/>
      </c>
      <c r="G616" s="359" t="str">
        <f t="shared" si="76"/>
        <v/>
      </c>
      <c r="H616" s="359" t="str">
        <f t="shared" si="77"/>
        <v>x</v>
      </c>
      <c r="I616" s="352" t="str">
        <f t="shared" si="78"/>
        <v>I</v>
      </c>
    </row>
    <row r="617" spans="1:9" x14ac:dyDescent="0.25">
      <c r="A617" s="359">
        <f t="shared" si="73"/>
        <v>5</v>
      </c>
      <c r="B617" s="359" t="str">
        <f t="shared" si="74"/>
        <v>U</v>
      </c>
      <c r="C617" s="359">
        <f t="shared" si="72"/>
        <v>5</v>
      </c>
      <c r="D617" s="360"/>
      <c r="E617" s="359">
        <f t="shared" si="75"/>
        <v>0</v>
      </c>
      <c r="F617" s="359" t="str">
        <f t="shared" si="79"/>
        <v/>
      </c>
      <c r="G617" s="359" t="str">
        <f t="shared" si="76"/>
        <v/>
      </c>
      <c r="H617" s="359" t="str">
        <f t="shared" si="77"/>
        <v>x</v>
      </c>
      <c r="I617" s="352" t="str">
        <f t="shared" si="78"/>
        <v>I</v>
      </c>
    </row>
    <row r="618" spans="1:9" x14ac:dyDescent="0.25">
      <c r="A618" s="359">
        <f t="shared" si="73"/>
        <v>6</v>
      </c>
      <c r="B618" s="359" t="str">
        <f t="shared" si="74"/>
        <v>V</v>
      </c>
      <c r="C618" s="359">
        <f t="shared" si="72"/>
        <v>1</v>
      </c>
      <c r="D618" s="360"/>
      <c r="E618" s="359">
        <f t="shared" si="75"/>
        <v>0</v>
      </c>
      <c r="F618" s="359" t="str">
        <f t="shared" si="79"/>
        <v>O</v>
      </c>
      <c r="G618" s="359" t="str">
        <f t="shared" si="76"/>
        <v>V</v>
      </c>
      <c r="H618" s="359" t="str">
        <f t="shared" si="77"/>
        <v>x</v>
      </c>
      <c r="I618" s="352" t="str">
        <f t="shared" si="78"/>
        <v>V</v>
      </c>
    </row>
    <row r="619" spans="1:9" x14ac:dyDescent="0.25">
      <c r="A619" s="359">
        <f t="shared" si="73"/>
        <v>1</v>
      </c>
      <c r="B619" s="359" t="str">
        <f t="shared" si="74"/>
        <v>I</v>
      </c>
      <c r="C619" s="359">
        <f t="shared" si="72"/>
        <v>2</v>
      </c>
      <c r="D619" s="360"/>
      <c r="E619" s="359">
        <f t="shared" si="75"/>
        <v>0</v>
      </c>
      <c r="F619" s="359" t="str">
        <f t="shared" si="79"/>
        <v/>
      </c>
      <c r="G619" s="359" t="str">
        <f t="shared" si="76"/>
        <v/>
      </c>
      <c r="H619" s="359" t="str">
        <f t="shared" si="77"/>
        <v>x</v>
      </c>
      <c r="I619" s="352" t="str">
        <f t="shared" si="78"/>
        <v>I</v>
      </c>
    </row>
    <row r="620" spans="1:9" x14ac:dyDescent="0.25">
      <c r="A620" s="359">
        <f t="shared" si="73"/>
        <v>2</v>
      </c>
      <c r="B620" s="359" t="str">
        <f t="shared" si="74"/>
        <v>I</v>
      </c>
      <c r="C620" s="359">
        <f t="shared" si="72"/>
        <v>3</v>
      </c>
      <c r="D620" s="360"/>
      <c r="E620" s="359">
        <f t="shared" si="75"/>
        <v>0</v>
      </c>
      <c r="F620" s="359" t="str">
        <f t="shared" si="79"/>
        <v/>
      </c>
      <c r="G620" s="359" t="str">
        <f t="shared" si="76"/>
        <v/>
      </c>
      <c r="H620" s="359" t="str">
        <f t="shared" si="77"/>
        <v>x</v>
      </c>
      <c r="I620" s="352" t="str">
        <f t="shared" si="78"/>
        <v>I</v>
      </c>
    </row>
    <row r="621" spans="1:9" x14ac:dyDescent="0.25">
      <c r="A621" s="359">
        <f t="shared" si="73"/>
        <v>3</v>
      </c>
      <c r="B621" s="359" t="str">
        <f t="shared" si="74"/>
        <v>I</v>
      </c>
      <c r="C621" s="359">
        <f t="shared" si="72"/>
        <v>4</v>
      </c>
      <c r="D621" s="360"/>
      <c r="E621" s="359">
        <f t="shared" si="75"/>
        <v>0</v>
      </c>
      <c r="F621" s="359" t="str">
        <f t="shared" si="79"/>
        <v/>
      </c>
      <c r="G621" s="359" t="str">
        <f t="shared" si="76"/>
        <v/>
      </c>
      <c r="H621" s="359" t="str">
        <f t="shared" si="77"/>
        <v>x</v>
      </c>
      <c r="I621" s="352" t="str">
        <f t="shared" si="78"/>
        <v>I</v>
      </c>
    </row>
    <row r="622" spans="1:9" x14ac:dyDescent="0.25">
      <c r="A622" s="359">
        <f t="shared" si="73"/>
        <v>4</v>
      </c>
      <c r="B622" s="359" t="str">
        <f t="shared" si="74"/>
        <v>U</v>
      </c>
      <c r="C622" s="359">
        <f t="shared" si="72"/>
        <v>5</v>
      </c>
      <c r="D622" s="360"/>
      <c r="E622" s="359">
        <f t="shared" si="75"/>
        <v>0</v>
      </c>
      <c r="F622" s="359" t="str">
        <f t="shared" si="79"/>
        <v/>
      </c>
      <c r="G622" s="359" t="str">
        <f t="shared" si="76"/>
        <v/>
      </c>
      <c r="H622" s="359" t="str">
        <f t="shared" si="77"/>
        <v>x</v>
      </c>
      <c r="I622" s="352" t="str">
        <f t="shared" si="78"/>
        <v>I</v>
      </c>
    </row>
    <row r="623" spans="1:9" x14ac:dyDescent="0.25">
      <c r="A623" s="359">
        <f t="shared" si="73"/>
        <v>5</v>
      </c>
      <c r="B623" s="359" t="str">
        <f t="shared" si="74"/>
        <v>U</v>
      </c>
      <c r="C623" s="359">
        <f t="shared" si="72"/>
        <v>1</v>
      </c>
      <c r="D623" s="360"/>
      <c r="E623" s="359">
        <f t="shared" si="75"/>
        <v>0</v>
      </c>
      <c r="F623" s="359" t="str">
        <f t="shared" si="79"/>
        <v>O</v>
      </c>
      <c r="G623" s="359" t="str">
        <f t="shared" si="76"/>
        <v>U</v>
      </c>
      <c r="H623" s="359" t="str">
        <f t="shared" si="77"/>
        <v>x</v>
      </c>
      <c r="I623" s="352" t="str">
        <f t="shared" si="78"/>
        <v>I</v>
      </c>
    </row>
    <row r="624" spans="1:9" x14ac:dyDescent="0.25">
      <c r="A624" s="359">
        <f t="shared" si="73"/>
        <v>6</v>
      </c>
      <c r="B624" s="359" t="str">
        <f t="shared" si="74"/>
        <v>V</v>
      </c>
      <c r="C624" s="359">
        <f t="shared" si="72"/>
        <v>2</v>
      </c>
      <c r="D624" s="360"/>
      <c r="E624" s="359">
        <f t="shared" si="75"/>
        <v>0</v>
      </c>
      <c r="F624" s="359" t="str">
        <f t="shared" si="79"/>
        <v/>
      </c>
      <c r="G624" s="359" t="str">
        <f t="shared" si="76"/>
        <v/>
      </c>
      <c r="H624" s="359" t="str">
        <f t="shared" si="77"/>
        <v>x</v>
      </c>
      <c r="I624" s="352" t="str">
        <f t="shared" si="78"/>
        <v>V</v>
      </c>
    </row>
    <row r="625" spans="1:9" x14ac:dyDescent="0.25">
      <c r="A625" s="359">
        <f t="shared" si="73"/>
        <v>1</v>
      </c>
      <c r="B625" s="359" t="str">
        <f t="shared" si="74"/>
        <v>I</v>
      </c>
      <c r="C625" s="359">
        <f t="shared" si="72"/>
        <v>3</v>
      </c>
      <c r="D625" s="360"/>
      <c r="E625" s="359">
        <f t="shared" si="75"/>
        <v>0</v>
      </c>
      <c r="F625" s="359" t="str">
        <f t="shared" si="79"/>
        <v/>
      </c>
      <c r="G625" s="359" t="str">
        <f t="shared" si="76"/>
        <v/>
      </c>
      <c r="H625" s="359" t="str">
        <f t="shared" si="77"/>
        <v>x</v>
      </c>
      <c r="I625" s="352" t="str">
        <f t="shared" si="78"/>
        <v>I</v>
      </c>
    </row>
    <row r="626" spans="1:9" x14ac:dyDescent="0.25">
      <c r="A626" s="359">
        <f t="shared" si="73"/>
        <v>2</v>
      </c>
      <c r="B626" s="359" t="str">
        <f t="shared" si="74"/>
        <v>I</v>
      </c>
      <c r="C626" s="359">
        <f t="shared" si="72"/>
        <v>4</v>
      </c>
      <c r="D626" s="360"/>
      <c r="E626" s="359">
        <f t="shared" si="75"/>
        <v>0</v>
      </c>
      <c r="F626" s="359" t="str">
        <f t="shared" si="79"/>
        <v/>
      </c>
      <c r="G626" s="359" t="str">
        <f t="shared" si="76"/>
        <v/>
      </c>
      <c r="H626" s="359" t="str">
        <f t="shared" si="77"/>
        <v>x</v>
      </c>
      <c r="I626" s="352" t="str">
        <f t="shared" si="78"/>
        <v>I</v>
      </c>
    </row>
    <row r="627" spans="1:9" x14ac:dyDescent="0.25">
      <c r="A627" s="359">
        <f t="shared" si="73"/>
        <v>3</v>
      </c>
      <c r="B627" s="359" t="str">
        <f t="shared" si="74"/>
        <v>I</v>
      </c>
      <c r="C627" s="359">
        <f t="shared" si="72"/>
        <v>5</v>
      </c>
      <c r="D627" s="360"/>
      <c r="E627" s="359">
        <f t="shared" si="75"/>
        <v>0</v>
      </c>
      <c r="F627" s="359" t="str">
        <f t="shared" si="79"/>
        <v/>
      </c>
      <c r="G627" s="359" t="str">
        <f t="shared" si="76"/>
        <v/>
      </c>
      <c r="H627" s="359" t="str">
        <f t="shared" si="77"/>
        <v>x</v>
      </c>
      <c r="I627" s="352" t="str">
        <f t="shared" si="78"/>
        <v>I</v>
      </c>
    </row>
    <row r="628" spans="1:9" x14ac:dyDescent="0.25">
      <c r="A628" s="359">
        <f t="shared" si="73"/>
        <v>4</v>
      </c>
      <c r="B628" s="359" t="str">
        <f t="shared" si="74"/>
        <v>U</v>
      </c>
      <c r="C628" s="359">
        <f t="shared" si="72"/>
        <v>1</v>
      </c>
      <c r="D628" s="360"/>
      <c r="E628" s="359">
        <f t="shared" si="75"/>
        <v>0</v>
      </c>
      <c r="F628" s="359" t="str">
        <f t="shared" si="79"/>
        <v>O</v>
      </c>
      <c r="G628" s="359" t="str">
        <f t="shared" si="76"/>
        <v>U</v>
      </c>
      <c r="H628" s="359" t="str">
        <f t="shared" si="77"/>
        <v>x</v>
      </c>
      <c r="I628" s="352" t="str">
        <f t="shared" si="78"/>
        <v>I</v>
      </c>
    </row>
    <row r="629" spans="1:9" x14ac:dyDescent="0.25">
      <c r="A629" s="359">
        <f t="shared" si="73"/>
        <v>5</v>
      </c>
      <c r="B629" s="359" t="str">
        <f t="shared" si="74"/>
        <v>U</v>
      </c>
      <c r="C629" s="359">
        <f t="shared" si="72"/>
        <v>2</v>
      </c>
      <c r="D629" s="360"/>
      <c r="E629" s="359">
        <f t="shared" si="75"/>
        <v>0</v>
      </c>
      <c r="F629" s="359" t="str">
        <f t="shared" si="79"/>
        <v/>
      </c>
      <c r="G629" s="359" t="str">
        <f t="shared" si="76"/>
        <v/>
      </c>
      <c r="H629" s="359" t="str">
        <f t="shared" si="77"/>
        <v>x</v>
      </c>
      <c r="I629" s="352" t="str">
        <f t="shared" si="78"/>
        <v>I</v>
      </c>
    </row>
    <row r="630" spans="1:9" x14ac:dyDescent="0.25">
      <c r="A630" s="359">
        <f t="shared" si="73"/>
        <v>6</v>
      </c>
      <c r="B630" s="359" t="str">
        <f t="shared" si="74"/>
        <v>V</v>
      </c>
      <c r="C630" s="359">
        <f t="shared" si="72"/>
        <v>3</v>
      </c>
      <c r="D630" s="360"/>
      <c r="E630" s="359">
        <f t="shared" si="75"/>
        <v>0</v>
      </c>
      <c r="F630" s="359" t="str">
        <f t="shared" si="79"/>
        <v/>
      </c>
      <c r="G630" s="359" t="str">
        <f t="shared" si="76"/>
        <v/>
      </c>
      <c r="H630" s="359" t="str">
        <f t="shared" si="77"/>
        <v>x</v>
      </c>
      <c r="I630" s="352" t="str">
        <f t="shared" si="78"/>
        <v>V</v>
      </c>
    </row>
    <row r="631" spans="1:9" x14ac:dyDescent="0.25">
      <c r="A631" s="359">
        <f t="shared" si="73"/>
        <v>1</v>
      </c>
      <c r="B631" s="359" t="str">
        <f t="shared" si="74"/>
        <v>I</v>
      </c>
      <c r="C631" s="359">
        <f t="shared" si="72"/>
        <v>4</v>
      </c>
      <c r="D631" s="360"/>
      <c r="E631" s="359">
        <f t="shared" si="75"/>
        <v>0</v>
      </c>
      <c r="F631" s="359" t="str">
        <f t="shared" si="79"/>
        <v/>
      </c>
      <c r="G631" s="359" t="str">
        <f t="shared" si="76"/>
        <v/>
      </c>
      <c r="H631" s="359" t="str">
        <f t="shared" si="77"/>
        <v>x</v>
      </c>
      <c r="I631" s="352" t="str">
        <f t="shared" si="78"/>
        <v>I</v>
      </c>
    </row>
    <row r="632" spans="1:9" x14ac:dyDescent="0.25">
      <c r="A632" s="359">
        <f t="shared" si="73"/>
        <v>2</v>
      </c>
      <c r="B632" s="359" t="str">
        <f t="shared" si="74"/>
        <v>I</v>
      </c>
      <c r="C632" s="359">
        <f t="shared" si="72"/>
        <v>5</v>
      </c>
      <c r="D632" s="360"/>
      <c r="E632" s="359">
        <f t="shared" si="75"/>
        <v>0</v>
      </c>
      <c r="F632" s="359" t="str">
        <f t="shared" si="79"/>
        <v/>
      </c>
      <c r="G632" s="359" t="str">
        <f t="shared" si="76"/>
        <v/>
      </c>
      <c r="H632" s="359" t="str">
        <f t="shared" si="77"/>
        <v>x</v>
      </c>
      <c r="I632" s="352" t="str">
        <f t="shared" si="78"/>
        <v>I</v>
      </c>
    </row>
    <row r="633" spans="1:9" x14ac:dyDescent="0.25">
      <c r="A633" s="359">
        <f t="shared" si="73"/>
        <v>3</v>
      </c>
      <c r="B633" s="359" t="str">
        <f t="shared" si="74"/>
        <v>I</v>
      </c>
      <c r="C633" s="359">
        <f t="shared" si="72"/>
        <v>1</v>
      </c>
      <c r="D633" s="360"/>
      <c r="E633" s="359">
        <f t="shared" si="75"/>
        <v>0</v>
      </c>
      <c r="F633" s="359" t="str">
        <f t="shared" si="79"/>
        <v>O</v>
      </c>
      <c r="G633" s="359" t="str">
        <f t="shared" si="76"/>
        <v>I</v>
      </c>
      <c r="H633" s="359" t="str">
        <f t="shared" si="77"/>
        <v>x</v>
      </c>
      <c r="I633" s="352" t="str">
        <f t="shared" si="78"/>
        <v>I</v>
      </c>
    </row>
    <row r="634" spans="1:9" x14ac:dyDescent="0.25">
      <c r="A634" s="359">
        <f t="shared" si="73"/>
        <v>4</v>
      </c>
      <c r="B634" s="359" t="str">
        <f t="shared" si="74"/>
        <v>U</v>
      </c>
      <c r="C634" s="359">
        <f t="shared" si="72"/>
        <v>2</v>
      </c>
      <c r="D634" s="360"/>
      <c r="E634" s="359">
        <f t="shared" si="75"/>
        <v>0</v>
      </c>
      <c r="F634" s="359" t="str">
        <f t="shared" si="79"/>
        <v/>
      </c>
      <c r="G634" s="359" t="str">
        <f t="shared" si="76"/>
        <v/>
      </c>
      <c r="H634" s="359" t="str">
        <f t="shared" si="77"/>
        <v>x</v>
      </c>
      <c r="I634" s="352" t="str">
        <f t="shared" si="78"/>
        <v>I</v>
      </c>
    </row>
    <row r="635" spans="1:9" x14ac:dyDescent="0.25">
      <c r="A635" s="359">
        <f t="shared" si="73"/>
        <v>5</v>
      </c>
      <c r="B635" s="359" t="str">
        <f t="shared" si="74"/>
        <v>U</v>
      </c>
      <c r="C635" s="359">
        <f t="shared" si="72"/>
        <v>3</v>
      </c>
      <c r="D635" s="360"/>
      <c r="E635" s="359">
        <f t="shared" si="75"/>
        <v>0</v>
      </c>
      <c r="F635" s="359" t="str">
        <f t="shared" si="79"/>
        <v/>
      </c>
      <c r="G635" s="359" t="str">
        <f t="shared" si="76"/>
        <v/>
      </c>
      <c r="H635" s="359" t="str">
        <f t="shared" si="77"/>
        <v>x</v>
      </c>
      <c r="I635" s="352" t="str">
        <f t="shared" si="78"/>
        <v>I</v>
      </c>
    </row>
    <row r="636" spans="1:9" x14ac:dyDescent="0.25">
      <c r="A636" s="359">
        <f t="shared" si="73"/>
        <v>6</v>
      </c>
      <c r="B636" s="359" t="str">
        <f t="shared" si="74"/>
        <v>V</v>
      </c>
      <c r="C636" s="359">
        <f t="shared" si="72"/>
        <v>4</v>
      </c>
      <c r="D636" s="360"/>
      <c r="E636" s="359">
        <f t="shared" si="75"/>
        <v>0</v>
      </c>
      <c r="F636" s="359" t="str">
        <f t="shared" si="79"/>
        <v/>
      </c>
      <c r="G636" s="359" t="str">
        <f t="shared" si="76"/>
        <v/>
      </c>
      <c r="H636" s="359" t="str">
        <f t="shared" si="77"/>
        <v>x</v>
      </c>
      <c r="I636" s="352" t="str">
        <f t="shared" si="78"/>
        <v>V</v>
      </c>
    </row>
    <row r="637" spans="1:9" x14ac:dyDescent="0.25">
      <c r="A637" s="359">
        <f t="shared" si="73"/>
        <v>1</v>
      </c>
      <c r="B637" s="359" t="str">
        <f t="shared" si="74"/>
        <v>I</v>
      </c>
      <c r="C637" s="359">
        <f t="shared" si="72"/>
        <v>5</v>
      </c>
      <c r="D637" s="360"/>
      <c r="E637" s="359">
        <f t="shared" si="75"/>
        <v>0</v>
      </c>
      <c r="F637" s="359" t="str">
        <f t="shared" si="79"/>
        <v/>
      </c>
      <c r="G637" s="359" t="str">
        <f t="shared" si="76"/>
        <v/>
      </c>
      <c r="H637" s="359" t="str">
        <f t="shared" si="77"/>
        <v>x</v>
      </c>
      <c r="I637" s="352" t="str">
        <f t="shared" si="78"/>
        <v>I</v>
      </c>
    </row>
    <row r="638" spans="1:9" x14ac:dyDescent="0.25">
      <c r="A638" s="359">
        <f t="shared" si="73"/>
        <v>2</v>
      </c>
      <c r="B638" s="359" t="str">
        <f t="shared" si="74"/>
        <v>I</v>
      </c>
      <c r="C638" s="359">
        <f t="shared" si="72"/>
        <v>1</v>
      </c>
      <c r="D638" s="360"/>
      <c r="E638" s="359">
        <f t="shared" si="75"/>
        <v>0</v>
      </c>
      <c r="F638" s="359" t="str">
        <f t="shared" si="79"/>
        <v>O</v>
      </c>
      <c r="G638" s="359" t="str">
        <f t="shared" si="76"/>
        <v>V</v>
      </c>
      <c r="H638" s="359" t="str">
        <f t="shared" si="77"/>
        <v>x</v>
      </c>
      <c r="I638" s="352" t="str">
        <f t="shared" si="78"/>
        <v>I</v>
      </c>
    </row>
    <row r="639" spans="1:9" x14ac:dyDescent="0.25">
      <c r="A639" s="359">
        <f t="shared" si="73"/>
        <v>3</v>
      </c>
      <c r="B639" s="359" t="str">
        <f t="shared" si="74"/>
        <v>I</v>
      </c>
      <c r="C639" s="359">
        <f t="shared" si="72"/>
        <v>2</v>
      </c>
      <c r="D639" s="360"/>
      <c r="E639" s="359">
        <f t="shared" si="75"/>
        <v>0</v>
      </c>
      <c r="F639" s="359" t="str">
        <f t="shared" si="79"/>
        <v/>
      </c>
      <c r="G639" s="359" t="str">
        <f t="shared" si="76"/>
        <v/>
      </c>
      <c r="H639" s="359" t="str">
        <f t="shared" si="77"/>
        <v>x</v>
      </c>
      <c r="I639" s="352" t="str">
        <f t="shared" si="78"/>
        <v>I</v>
      </c>
    </row>
    <row r="640" spans="1:9" x14ac:dyDescent="0.25">
      <c r="A640" s="359">
        <f t="shared" si="73"/>
        <v>4</v>
      </c>
      <c r="B640" s="359" t="str">
        <f t="shared" si="74"/>
        <v>U</v>
      </c>
      <c r="C640" s="359">
        <f t="shared" si="72"/>
        <v>3</v>
      </c>
      <c r="D640" s="360"/>
      <c r="E640" s="359">
        <f t="shared" si="75"/>
        <v>0</v>
      </c>
      <c r="F640" s="359" t="str">
        <f t="shared" si="79"/>
        <v/>
      </c>
      <c r="G640" s="359" t="str">
        <f t="shared" si="76"/>
        <v/>
      </c>
      <c r="H640" s="359" t="str">
        <f t="shared" si="77"/>
        <v>x</v>
      </c>
      <c r="I640" s="352" t="str">
        <f t="shared" si="78"/>
        <v>I</v>
      </c>
    </row>
    <row r="641" spans="1:9" x14ac:dyDescent="0.25">
      <c r="A641" s="359">
        <f t="shared" si="73"/>
        <v>5</v>
      </c>
      <c r="B641" s="359" t="str">
        <f t="shared" si="74"/>
        <v>U</v>
      </c>
      <c r="C641" s="359">
        <f t="shared" si="72"/>
        <v>4</v>
      </c>
      <c r="D641" s="360"/>
      <c r="E641" s="359">
        <f t="shared" si="75"/>
        <v>0</v>
      </c>
      <c r="F641" s="359" t="str">
        <f t="shared" si="79"/>
        <v/>
      </c>
      <c r="G641" s="359" t="str">
        <f t="shared" si="76"/>
        <v/>
      </c>
      <c r="H641" s="359" t="str">
        <f t="shared" si="77"/>
        <v>x</v>
      </c>
      <c r="I641" s="352" t="str">
        <f t="shared" si="78"/>
        <v>I</v>
      </c>
    </row>
    <row r="642" spans="1:9" x14ac:dyDescent="0.25">
      <c r="A642" s="359">
        <f t="shared" si="73"/>
        <v>6</v>
      </c>
      <c r="B642" s="359" t="str">
        <f t="shared" si="74"/>
        <v>V</v>
      </c>
      <c r="C642" s="359">
        <f t="shared" si="72"/>
        <v>5</v>
      </c>
      <c r="D642" s="360"/>
      <c r="E642" s="359">
        <f t="shared" si="75"/>
        <v>0</v>
      </c>
      <c r="F642" s="359" t="str">
        <f t="shared" si="79"/>
        <v/>
      </c>
      <c r="G642" s="359" t="str">
        <f t="shared" si="76"/>
        <v/>
      </c>
      <c r="H642" s="359" t="str">
        <f t="shared" si="77"/>
        <v>x</v>
      </c>
      <c r="I642" s="352" t="str">
        <f t="shared" si="78"/>
        <v>V</v>
      </c>
    </row>
    <row r="643" spans="1:9" x14ac:dyDescent="0.25">
      <c r="A643" s="359">
        <f t="shared" si="73"/>
        <v>1</v>
      </c>
      <c r="B643" s="359" t="str">
        <f t="shared" si="74"/>
        <v>I</v>
      </c>
      <c r="C643" s="359">
        <f t="shared" si="72"/>
        <v>1</v>
      </c>
      <c r="D643" s="360"/>
      <c r="E643" s="359">
        <f t="shared" si="75"/>
        <v>0</v>
      </c>
      <c r="F643" s="359" t="str">
        <f t="shared" si="79"/>
        <v>O</v>
      </c>
      <c r="G643" s="359" t="str">
        <f t="shared" si="76"/>
        <v>V</v>
      </c>
      <c r="H643" s="359" t="str">
        <f t="shared" si="77"/>
        <v>x</v>
      </c>
      <c r="I643" s="352" t="str">
        <f t="shared" si="78"/>
        <v>I</v>
      </c>
    </row>
    <row r="644" spans="1:9" x14ac:dyDescent="0.25">
      <c r="A644" s="359">
        <f t="shared" si="73"/>
        <v>2</v>
      </c>
      <c r="B644" s="359" t="str">
        <f t="shared" si="74"/>
        <v>I</v>
      </c>
      <c r="C644" s="359">
        <f t="shared" si="72"/>
        <v>2</v>
      </c>
      <c r="D644" s="360"/>
      <c r="E644" s="359">
        <f t="shared" si="75"/>
        <v>0</v>
      </c>
      <c r="F644" s="359" t="str">
        <f t="shared" si="79"/>
        <v/>
      </c>
      <c r="G644" s="359" t="str">
        <f t="shared" si="76"/>
        <v/>
      </c>
      <c r="H644" s="359" t="str">
        <f t="shared" si="77"/>
        <v>x</v>
      </c>
      <c r="I644" s="352" t="str">
        <f t="shared" si="78"/>
        <v>I</v>
      </c>
    </row>
    <row r="645" spans="1:9" x14ac:dyDescent="0.25">
      <c r="A645" s="359">
        <f t="shared" si="73"/>
        <v>3</v>
      </c>
      <c r="B645" s="359" t="str">
        <f t="shared" si="74"/>
        <v>I</v>
      </c>
      <c r="C645" s="359">
        <f t="shared" si="72"/>
        <v>3</v>
      </c>
      <c r="D645" s="360"/>
      <c r="E645" s="359">
        <f t="shared" si="75"/>
        <v>0</v>
      </c>
      <c r="F645" s="359" t="str">
        <f t="shared" si="79"/>
        <v/>
      </c>
      <c r="G645" s="359" t="str">
        <f t="shared" si="76"/>
        <v/>
      </c>
      <c r="H645" s="359" t="str">
        <f t="shared" si="77"/>
        <v>x</v>
      </c>
      <c r="I645" s="352" t="str">
        <f t="shared" si="78"/>
        <v>I</v>
      </c>
    </row>
    <row r="646" spans="1:9" x14ac:dyDescent="0.25">
      <c r="A646" s="359">
        <f t="shared" si="73"/>
        <v>4</v>
      </c>
      <c r="B646" s="359" t="str">
        <f t="shared" si="74"/>
        <v>U</v>
      </c>
      <c r="C646" s="359">
        <f t="shared" si="72"/>
        <v>4</v>
      </c>
      <c r="D646" s="360"/>
      <c r="E646" s="359">
        <f t="shared" si="75"/>
        <v>0</v>
      </c>
      <c r="F646" s="359" t="str">
        <f t="shared" si="79"/>
        <v/>
      </c>
      <c r="G646" s="359" t="str">
        <f t="shared" si="76"/>
        <v/>
      </c>
      <c r="H646" s="359" t="str">
        <f t="shared" si="77"/>
        <v>x</v>
      </c>
      <c r="I646" s="352" t="str">
        <f t="shared" si="78"/>
        <v>I</v>
      </c>
    </row>
    <row r="647" spans="1:9" x14ac:dyDescent="0.25">
      <c r="A647" s="359">
        <f t="shared" si="73"/>
        <v>5</v>
      </c>
      <c r="B647" s="359" t="str">
        <f t="shared" si="74"/>
        <v>U</v>
      </c>
      <c r="C647" s="359">
        <f t="shared" si="72"/>
        <v>5</v>
      </c>
      <c r="D647" s="360"/>
      <c r="E647" s="359">
        <f t="shared" si="75"/>
        <v>0</v>
      </c>
      <c r="F647" s="359" t="str">
        <f t="shared" si="79"/>
        <v/>
      </c>
      <c r="G647" s="359" t="str">
        <f t="shared" si="76"/>
        <v/>
      </c>
      <c r="H647" s="359" t="str">
        <f t="shared" si="77"/>
        <v>x</v>
      </c>
      <c r="I647" s="352" t="str">
        <f t="shared" si="78"/>
        <v>I</v>
      </c>
    </row>
    <row r="648" spans="1:9" x14ac:dyDescent="0.25">
      <c r="A648" s="359">
        <f t="shared" si="73"/>
        <v>6</v>
      </c>
      <c r="B648" s="359" t="str">
        <f t="shared" si="74"/>
        <v>V</v>
      </c>
      <c r="C648" s="359">
        <f t="shared" si="72"/>
        <v>1</v>
      </c>
      <c r="D648" s="360"/>
      <c r="E648" s="359">
        <f t="shared" si="75"/>
        <v>0</v>
      </c>
      <c r="F648" s="359" t="str">
        <f t="shared" si="79"/>
        <v>O</v>
      </c>
      <c r="G648" s="359" t="str">
        <f t="shared" si="76"/>
        <v>V</v>
      </c>
      <c r="H648" s="359" t="str">
        <f t="shared" si="77"/>
        <v>x</v>
      </c>
      <c r="I648" s="352" t="str">
        <f t="shared" si="78"/>
        <v>V</v>
      </c>
    </row>
    <row r="649" spans="1:9" x14ac:dyDescent="0.25">
      <c r="A649" s="359">
        <f t="shared" si="73"/>
        <v>1</v>
      </c>
      <c r="B649" s="359" t="str">
        <f t="shared" si="74"/>
        <v>I</v>
      </c>
      <c r="C649" s="359">
        <f t="shared" si="72"/>
        <v>2</v>
      </c>
      <c r="D649" s="360"/>
      <c r="E649" s="359">
        <f t="shared" si="75"/>
        <v>0</v>
      </c>
      <c r="F649" s="359" t="str">
        <f t="shared" si="79"/>
        <v/>
      </c>
      <c r="G649" s="359" t="str">
        <f t="shared" si="76"/>
        <v/>
      </c>
      <c r="H649" s="359" t="str">
        <f t="shared" si="77"/>
        <v>x</v>
      </c>
      <c r="I649" s="352" t="str">
        <f t="shared" si="78"/>
        <v>I</v>
      </c>
    </row>
    <row r="650" spans="1:9" x14ac:dyDescent="0.25">
      <c r="A650" s="359">
        <f t="shared" si="73"/>
        <v>2</v>
      </c>
      <c r="B650" s="359" t="str">
        <f t="shared" si="74"/>
        <v>I</v>
      </c>
      <c r="C650" s="359">
        <f t="shared" si="72"/>
        <v>3</v>
      </c>
      <c r="D650" s="360"/>
      <c r="E650" s="359">
        <f t="shared" si="75"/>
        <v>0</v>
      </c>
      <c r="F650" s="359" t="str">
        <f t="shared" si="79"/>
        <v/>
      </c>
      <c r="G650" s="359" t="str">
        <f t="shared" si="76"/>
        <v/>
      </c>
      <c r="H650" s="359" t="str">
        <f t="shared" si="77"/>
        <v>x</v>
      </c>
      <c r="I650" s="352" t="str">
        <f t="shared" si="78"/>
        <v>I</v>
      </c>
    </row>
    <row r="651" spans="1:9" x14ac:dyDescent="0.25">
      <c r="A651" s="359">
        <f t="shared" si="73"/>
        <v>3</v>
      </c>
      <c r="B651" s="359" t="str">
        <f t="shared" si="74"/>
        <v>I</v>
      </c>
      <c r="C651" s="359">
        <f t="shared" si="72"/>
        <v>4</v>
      </c>
      <c r="D651" s="360"/>
      <c r="E651" s="359">
        <f t="shared" si="75"/>
        <v>0</v>
      </c>
      <c r="F651" s="359" t="str">
        <f t="shared" si="79"/>
        <v/>
      </c>
      <c r="G651" s="359" t="str">
        <f t="shared" si="76"/>
        <v/>
      </c>
      <c r="H651" s="359" t="str">
        <f t="shared" si="77"/>
        <v>x</v>
      </c>
      <c r="I651" s="352" t="str">
        <f t="shared" si="78"/>
        <v>I</v>
      </c>
    </row>
    <row r="652" spans="1:9" x14ac:dyDescent="0.25">
      <c r="A652" s="359">
        <f t="shared" si="73"/>
        <v>4</v>
      </c>
      <c r="B652" s="359" t="str">
        <f t="shared" si="74"/>
        <v>U</v>
      </c>
      <c r="C652" s="359">
        <f t="shared" si="72"/>
        <v>5</v>
      </c>
      <c r="D652" s="360"/>
      <c r="E652" s="359">
        <f t="shared" si="75"/>
        <v>0</v>
      </c>
      <c r="F652" s="359" t="str">
        <f t="shared" si="79"/>
        <v/>
      </c>
      <c r="G652" s="359" t="str">
        <f t="shared" si="76"/>
        <v/>
      </c>
      <c r="H652" s="359" t="str">
        <f t="shared" si="77"/>
        <v>x</v>
      </c>
      <c r="I652" s="352" t="str">
        <f t="shared" si="78"/>
        <v>I</v>
      </c>
    </row>
    <row r="653" spans="1:9" x14ac:dyDescent="0.25">
      <c r="A653" s="359">
        <f t="shared" si="73"/>
        <v>5</v>
      </c>
      <c r="B653" s="359" t="str">
        <f t="shared" si="74"/>
        <v>U</v>
      </c>
      <c r="C653" s="359">
        <f t="shared" ref="C653:C716" si="80">IF(D653="o",1,IF(C652&lt;($G$1/$G$2),C652+1,1))</f>
        <v>1</v>
      </c>
      <c r="D653" s="360"/>
      <c r="E653" s="359">
        <f t="shared" si="75"/>
        <v>0</v>
      </c>
      <c r="F653" s="359" t="str">
        <f t="shared" si="79"/>
        <v>O</v>
      </c>
      <c r="G653" s="359" t="str">
        <f t="shared" si="76"/>
        <v>U</v>
      </c>
      <c r="H653" s="359" t="str">
        <f t="shared" si="77"/>
        <v>x</v>
      </c>
      <c r="I653" s="352" t="str">
        <f t="shared" si="78"/>
        <v>I</v>
      </c>
    </row>
    <row r="654" spans="1:9" x14ac:dyDescent="0.25">
      <c r="A654" s="359">
        <f t="shared" ref="A654:A717" si="81">IF(A653=0,1,IF(A653&lt;($C$2+$C$1+$C$3),A653+1,1))</f>
        <v>6</v>
      </c>
      <c r="B654" s="359" t="str">
        <f t="shared" ref="B654:B717" si="82">IF(A654&lt;=$C$1,$B$1,IF(AND(A654&lt;=($C$1+$C$2),A654&gt;$C$1),$B$2,$B$3))</f>
        <v>V</v>
      </c>
      <c r="C654" s="359">
        <f t="shared" si="80"/>
        <v>2</v>
      </c>
      <c r="D654" s="360"/>
      <c r="E654" s="359">
        <f t="shared" ref="E654:E717" si="83">IF(D654="o","o",E653)</f>
        <v>0</v>
      </c>
      <c r="F654" s="359" t="str">
        <f t="shared" si="79"/>
        <v/>
      </c>
      <c r="G654" s="359" t="str">
        <f t="shared" ref="G654:G717" si="84">IF(F654="O",IF(AND(I652="I",I653="I",I654="I"),B654,"V"),"")</f>
        <v/>
      </c>
      <c r="H654" s="359" t="str">
        <f t="shared" ref="H654:H717" si="85">IF(H653=$B$8,"x",IF(D654="o",1,IF(G654="",H653,IF(H653="x","x",H653+1))))</f>
        <v>x</v>
      </c>
      <c r="I654" s="352" t="str">
        <f t="shared" ref="I654:I717" si="86">IF(B654="U","I",B654)</f>
        <v>V</v>
      </c>
    </row>
    <row r="655" spans="1:9" x14ac:dyDescent="0.25">
      <c r="A655" s="359">
        <f t="shared" si="81"/>
        <v>1</v>
      </c>
      <c r="B655" s="359" t="str">
        <f t="shared" si="82"/>
        <v>I</v>
      </c>
      <c r="C655" s="359">
        <f t="shared" si="80"/>
        <v>3</v>
      </c>
      <c r="D655" s="360"/>
      <c r="E655" s="359">
        <f t="shared" si="83"/>
        <v>0</v>
      </c>
      <c r="F655" s="359" t="str">
        <f t="shared" ref="F655:F718" si="87">IF(C655=1,"O","")</f>
        <v/>
      </c>
      <c r="G655" s="359" t="str">
        <f t="shared" si="84"/>
        <v/>
      </c>
      <c r="H655" s="359" t="str">
        <f t="shared" si="85"/>
        <v>x</v>
      </c>
      <c r="I655" s="352" t="str">
        <f t="shared" si="86"/>
        <v>I</v>
      </c>
    </row>
    <row r="656" spans="1:9" x14ac:dyDescent="0.25">
      <c r="A656" s="359">
        <f t="shared" si="81"/>
        <v>2</v>
      </c>
      <c r="B656" s="359" t="str">
        <f t="shared" si="82"/>
        <v>I</v>
      </c>
      <c r="C656" s="359">
        <f t="shared" si="80"/>
        <v>4</v>
      </c>
      <c r="D656" s="360"/>
      <c r="E656" s="359">
        <f t="shared" si="83"/>
        <v>0</v>
      </c>
      <c r="F656" s="359" t="str">
        <f t="shared" si="87"/>
        <v/>
      </c>
      <c r="G656" s="359" t="str">
        <f t="shared" si="84"/>
        <v/>
      </c>
      <c r="H656" s="359" t="str">
        <f t="shared" si="85"/>
        <v>x</v>
      </c>
      <c r="I656" s="352" t="str">
        <f t="shared" si="86"/>
        <v>I</v>
      </c>
    </row>
    <row r="657" spans="1:9" x14ac:dyDescent="0.25">
      <c r="A657" s="359">
        <f t="shared" si="81"/>
        <v>3</v>
      </c>
      <c r="B657" s="359" t="str">
        <f t="shared" si="82"/>
        <v>I</v>
      </c>
      <c r="C657" s="359">
        <f t="shared" si="80"/>
        <v>5</v>
      </c>
      <c r="D657" s="360"/>
      <c r="E657" s="359">
        <f t="shared" si="83"/>
        <v>0</v>
      </c>
      <c r="F657" s="359" t="str">
        <f t="shared" si="87"/>
        <v/>
      </c>
      <c r="G657" s="359" t="str">
        <f t="shared" si="84"/>
        <v/>
      </c>
      <c r="H657" s="359" t="str">
        <f t="shared" si="85"/>
        <v>x</v>
      </c>
      <c r="I657" s="352" t="str">
        <f t="shared" si="86"/>
        <v>I</v>
      </c>
    </row>
    <row r="658" spans="1:9" x14ac:dyDescent="0.25">
      <c r="A658" s="359">
        <f t="shared" si="81"/>
        <v>4</v>
      </c>
      <c r="B658" s="359" t="str">
        <f t="shared" si="82"/>
        <v>U</v>
      </c>
      <c r="C658" s="359">
        <f t="shared" si="80"/>
        <v>1</v>
      </c>
      <c r="D658" s="360"/>
      <c r="E658" s="359">
        <f t="shared" si="83"/>
        <v>0</v>
      </c>
      <c r="F658" s="359" t="str">
        <f t="shared" si="87"/>
        <v>O</v>
      </c>
      <c r="G658" s="359" t="str">
        <f t="shared" si="84"/>
        <v>U</v>
      </c>
      <c r="H658" s="359" t="str">
        <f t="shared" si="85"/>
        <v>x</v>
      </c>
      <c r="I658" s="352" t="str">
        <f t="shared" si="86"/>
        <v>I</v>
      </c>
    </row>
    <row r="659" spans="1:9" x14ac:dyDescent="0.25">
      <c r="A659" s="359">
        <f t="shared" si="81"/>
        <v>5</v>
      </c>
      <c r="B659" s="359" t="str">
        <f t="shared" si="82"/>
        <v>U</v>
      </c>
      <c r="C659" s="359">
        <f t="shared" si="80"/>
        <v>2</v>
      </c>
      <c r="D659" s="360"/>
      <c r="E659" s="359">
        <f t="shared" si="83"/>
        <v>0</v>
      </c>
      <c r="F659" s="359" t="str">
        <f t="shared" si="87"/>
        <v/>
      </c>
      <c r="G659" s="359" t="str">
        <f t="shared" si="84"/>
        <v/>
      </c>
      <c r="H659" s="359" t="str">
        <f t="shared" si="85"/>
        <v>x</v>
      </c>
      <c r="I659" s="352" t="str">
        <f t="shared" si="86"/>
        <v>I</v>
      </c>
    </row>
    <row r="660" spans="1:9" x14ac:dyDescent="0.25">
      <c r="A660" s="359">
        <f t="shared" si="81"/>
        <v>6</v>
      </c>
      <c r="B660" s="359" t="str">
        <f t="shared" si="82"/>
        <v>V</v>
      </c>
      <c r="C660" s="359">
        <f t="shared" si="80"/>
        <v>3</v>
      </c>
      <c r="D660" s="360"/>
      <c r="E660" s="359">
        <f t="shared" si="83"/>
        <v>0</v>
      </c>
      <c r="F660" s="359" t="str">
        <f t="shared" si="87"/>
        <v/>
      </c>
      <c r="G660" s="359" t="str">
        <f t="shared" si="84"/>
        <v/>
      </c>
      <c r="H660" s="359" t="str">
        <f t="shared" si="85"/>
        <v>x</v>
      </c>
      <c r="I660" s="352" t="str">
        <f t="shared" si="86"/>
        <v>V</v>
      </c>
    </row>
    <row r="661" spans="1:9" x14ac:dyDescent="0.25">
      <c r="A661" s="359">
        <f t="shared" si="81"/>
        <v>1</v>
      </c>
      <c r="B661" s="359" t="str">
        <f t="shared" si="82"/>
        <v>I</v>
      </c>
      <c r="C661" s="359">
        <f t="shared" si="80"/>
        <v>4</v>
      </c>
      <c r="D661" s="360"/>
      <c r="E661" s="359">
        <f t="shared" si="83"/>
        <v>0</v>
      </c>
      <c r="F661" s="359" t="str">
        <f t="shared" si="87"/>
        <v/>
      </c>
      <c r="G661" s="359" t="str">
        <f t="shared" si="84"/>
        <v/>
      </c>
      <c r="H661" s="359" t="str">
        <f t="shared" si="85"/>
        <v>x</v>
      </c>
      <c r="I661" s="352" t="str">
        <f t="shared" si="86"/>
        <v>I</v>
      </c>
    </row>
    <row r="662" spans="1:9" x14ac:dyDescent="0.25">
      <c r="A662" s="359">
        <f t="shared" si="81"/>
        <v>2</v>
      </c>
      <c r="B662" s="359" t="str">
        <f t="shared" si="82"/>
        <v>I</v>
      </c>
      <c r="C662" s="359">
        <f t="shared" si="80"/>
        <v>5</v>
      </c>
      <c r="D662" s="360"/>
      <c r="E662" s="359">
        <f t="shared" si="83"/>
        <v>0</v>
      </c>
      <c r="F662" s="359" t="str">
        <f t="shared" si="87"/>
        <v/>
      </c>
      <c r="G662" s="359" t="str">
        <f t="shared" si="84"/>
        <v/>
      </c>
      <c r="H662" s="359" t="str">
        <f t="shared" si="85"/>
        <v>x</v>
      </c>
      <c r="I662" s="352" t="str">
        <f t="shared" si="86"/>
        <v>I</v>
      </c>
    </row>
    <row r="663" spans="1:9" x14ac:dyDescent="0.25">
      <c r="A663" s="359">
        <f t="shared" si="81"/>
        <v>3</v>
      </c>
      <c r="B663" s="359" t="str">
        <f t="shared" si="82"/>
        <v>I</v>
      </c>
      <c r="C663" s="359">
        <f t="shared" si="80"/>
        <v>1</v>
      </c>
      <c r="D663" s="360"/>
      <c r="E663" s="359">
        <f t="shared" si="83"/>
        <v>0</v>
      </c>
      <c r="F663" s="359" t="str">
        <f t="shared" si="87"/>
        <v>O</v>
      </c>
      <c r="G663" s="359" t="str">
        <f t="shared" si="84"/>
        <v>I</v>
      </c>
      <c r="H663" s="359" t="str">
        <f t="shared" si="85"/>
        <v>x</v>
      </c>
      <c r="I663" s="352" t="str">
        <f t="shared" si="86"/>
        <v>I</v>
      </c>
    </row>
    <row r="664" spans="1:9" x14ac:dyDescent="0.25">
      <c r="A664" s="359">
        <f t="shared" si="81"/>
        <v>4</v>
      </c>
      <c r="B664" s="359" t="str">
        <f t="shared" si="82"/>
        <v>U</v>
      </c>
      <c r="C664" s="359">
        <f t="shared" si="80"/>
        <v>2</v>
      </c>
      <c r="D664" s="360"/>
      <c r="E664" s="359">
        <f t="shared" si="83"/>
        <v>0</v>
      </c>
      <c r="F664" s="359" t="str">
        <f t="shared" si="87"/>
        <v/>
      </c>
      <c r="G664" s="359" t="str">
        <f t="shared" si="84"/>
        <v/>
      </c>
      <c r="H664" s="359" t="str">
        <f t="shared" si="85"/>
        <v>x</v>
      </c>
      <c r="I664" s="352" t="str">
        <f t="shared" si="86"/>
        <v>I</v>
      </c>
    </row>
    <row r="665" spans="1:9" x14ac:dyDescent="0.25">
      <c r="A665" s="359">
        <f t="shared" si="81"/>
        <v>5</v>
      </c>
      <c r="B665" s="359" t="str">
        <f t="shared" si="82"/>
        <v>U</v>
      </c>
      <c r="C665" s="359">
        <f t="shared" si="80"/>
        <v>3</v>
      </c>
      <c r="D665" s="360"/>
      <c r="E665" s="359">
        <f t="shared" si="83"/>
        <v>0</v>
      </c>
      <c r="F665" s="359" t="str">
        <f t="shared" si="87"/>
        <v/>
      </c>
      <c r="G665" s="359" t="str">
        <f t="shared" si="84"/>
        <v/>
      </c>
      <c r="H665" s="359" t="str">
        <f t="shared" si="85"/>
        <v>x</v>
      </c>
      <c r="I665" s="352" t="str">
        <f t="shared" si="86"/>
        <v>I</v>
      </c>
    </row>
    <row r="666" spans="1:9" x14ac:dyDescent="0.25">
      <c r="A666" s="359">
        <f t="shared" si="81"/>
        <v>6</v>
      </c>
      <c r="B666" s="359" t="str">
        <f t="shared" si="82"/>
        <v>V</v>
      </c>
      <c r="C666" s="359">
        <f t="shared" si="80"/>
        <v>4</v>
      </c>
      <c r="D666" s="360"/>
      <c r="E666" s="359">
        <f t="shared" si="83"/>
        <v>0</v>
      </c>
      <c r="F666" s="359" t="str">
        <f t="shared" si="87"/>
        <v/>
      </c>
      <c r="G666" s="359" t="str">
        <f t="shared" si="84"/>
        <v/>
      </c>
      <c r="H666" s="359" t="str">
        <f t="shared" si="85"/>
        <v>x</v>
      </c>
      <c r="I666" s="352" t="str">
        <f t="shared" si="86"/>
        <v>V</v>
      </c>
    </row>
    <row r="667" spans="1:9" x14ac:dyDescent="0.25">
      <c r="A667" s="359">
        <f t="shared" si="81"/>
        <v>1</v>
      </c>
      <c r="B667" s="359" t="str">
        <f t="shared" si="82"/>
        <v>I</v>
      </c>
      <c r="C667" s="359">
        <f t="shared" si="80"/>
        <v>5</v>
      </c>
      <c r="D667" s="360"/>
      <c r="E667" s="359">
        <f t="shared" si="83"/>
        <v>0</v>
      </c>
      <c r="F667" s="359" t="str">
        <f t="shared" si="87"/>
        <v/>
      </c>
      <c r="G667" s="359" t="str">
        <f t="shared" si="84"/>
        <v/>
      </c>
      <c r="H667" s="359" t="str">
        <f t="shared" si="85"/>
        <v>x</v>
      </c>
      <c r="I667" s="352" t="str">
        <f t="shared" si="86"/>
        <v>I</v>
      </c>
    </row>
    <row r="668" spans="1:9" x14ac:dyDescent="0.25">
      <c r="A668" s="359">
        <f t="shared" si="81"/>
        <v>2</v>
      </c>
      <c r="B668" s="359" t="str">
        <f t="shared" si="82"/>
        <v>I</v>
      </c>
      <c r="C668" s="359">
        <f t="shared" si="80"/>
        <v>1</v>
      </c>
      <c r="D668" s="360"/>
      <c r="E668" s="359">
        <f t="shared" si="83"/>
        <v>0</v>
      </c>
      <c r="F668" s="359" t="str">
        <f t="shared" si="87"/>
        <v>O</v>
      </c>
      <c r="G668" s="359" t="str">
        <f t="shared" si="84"/>
        <v>V</v>
      </c>
      <c r="H668" s="359" t="str">
        <f t="shared" si="85"/>
        <v>x</v>
      </c>
      <c r="I668" s="352" t="str">
        <f t="shared" si="86"/>
        <v>I</v>
      </c>
    </row>
    <row r="669" spans="1:9" x14ac:dyDescent="0.25">
      <c r="A669" s="359">
        <f t="shared" si="81"/>
        <v>3</v>
      </c>
      <c r="B669" s="359" t="str">
        <f t="shared" si="82"/>
        <v>I</v>
      </c>
      <c r="C669" s="359">
        <f t="shared" si="80"/>
        <v>2</v>
      </c>
      <c r="D669" s="360"/>
      <c r="E669" s="359">
        <f t="shared" si="83"/>
        <v>0</v>
      </c>
      <c r="F669" s="359" t="str">
        <f t="shared" si="87"/>
        <v/>
      </c>
      <c r="G669" s="359" t="str">
        <f t="shared" si="84"/>
        <v/>
      </c>
      <c r="H669" s="359" t="str">
        <f t="shared" si="85"/>
        <v>x</v>
      </c>
      <c r="I669" s="352" t="str">
        <f t="shared" si="86"/>
        <v>I</v>
      </c>
    </row>
    <row r="670" spans="1:9" x14ac:dyDescent="0.25">
      <c r="A670" s="359">
        <f t="shared" si="81"/>
        <v>4</v>
      </c>
      <c r="B670" s="359" t="str">
        <f t="shared" si="82"/>
        <v>U</v>
      </c>
      <c r="C670" s="359">
        <f t="shared" si="80"/>
        <v>3</v>
      </c>
      <c r="D670" s="360"/>
      <c r="E670" s="359">
        <f t="shared" si="83"/>
        <v>0</v>
      </c>
      <c r="F670" s="359" t="str">
        <f t="shared" si="87"/>
        <v/>
      </c>
      <c r="G670" s="359" t="str">
        <f t="shared" si="84"/>
        <v/>
      </c>
      <c r="H670" s="359" t="str">
        <f t="shared" si="85"/>
        <v>x</v>
      </c>
      <c r="I670" s="352" t="str">
        <f t="shared" si="86"/>
        <v>I</v>
      </c>
    </row>
    <row r="671" spans="1:9" x14ac:dyDescent="0.25">
      <c r="A671" s="359">
        <f t="shared" si="81"/>
        <v>5</v>
      </c>
      <c r="B671" s="359" t="str">
        <f t="shared" si="82"/>
        <v>U</v>
      </c>
      <c r="C671" s="359">
        <f t="shared" si="80"/>
        <v>4</v>
      </c>
      <c r="D671" s="360"/>
      <c r="E671" s="359">
        <f t="shared" si="83"/>
        <v>0</v>
      </c>
      <c r="F671" s="359" t="str">
        <f t="shared" si="87"/>
        <v/>
      </c>
      <c r="G671" s="359" t="str">
        <f t="shared" si="84"/>
        <v/>
      </c>
      <c r="H671" s="359" t="str">
        <f t="shared" si="85"/>
        <v>x</v>
      </c>
      <c r="I671" s="352" t="str">
        <f t="shared" si="86"/>
        <v>I</v>
      </c>
    </row>
    <row r="672" spans="1:9" x14ac:dyDescent="0.25">
      <c r="A672" s="359">
        <f t="shared" si="81"/>
        <v>6</v>
      </c>
      <c r="B672" s="359" t="str">
        <f t="shared" si="82"/>
        <v>V</v>
      </c>
      <c r="C672" s="359">
        <f t="shared" si="80"/>
        <v>5</v>
      </c>
      <c r="D672" s="360"/>
      <c r="E672" s="359">
        <f t="shared" si="83"/>
        <v>0</v>
      </c>
      <c r="F672" s="359" t="str">
        <f t="shared" si="87"/>
        <v/>
      </c>
      <c r="G672" s="359" t="str">
        <f t="shared" si="84"/>
        <v/>
      </c>
      <c r="H672" s="359" t="str">
        <f t="shared" si="85"/>
        <v>x</v>
      </c>
      <c r="I672" s="352" t="str">
        <f t="shared" si="86"/>
        <v>V</v>
      </c>
    </row>
    <row r="673" spans="1:9" x14ac:dyDescent="0.25">
      <c r="A673" s="359">
        <f t="shared" si="81"/>
        <v>1</v>
      </c>
      <c r="B673" s="359" t="str">
        <f t="shared" si="82"/>
        <v>I</v>
      </c>
      <c r="C673" s="359">
        <f t="shared" si="80"/>
        <v>1</v>
      </c>
      <c r="D673" s="360"/>
      <c r="E673" s="359">
        <f t="shared" si="83"/>
        <v>0</v>
      </c>
      <c r="F673" s="359" t="str">
        <f t="shared" si="87"/>
        <v>O</v>
      </c>
      <c r="G673" s="359" t="str">
        <f t="shared" si="84"/>
        <v>V</v>
      </c>
      <c r="H673" s="359" t="str">
        <f t="shared" si="85"/>
        <v>x</v>
      </c>
      <c r="I673" s="352" t="str">
        <f t="shared" si="86"/>
        <v>I</v>
      </c>
    </row>
    <row r="674" spans="1:9" x14ac:dyDescent="0.25">
      <c r="A674" s="359">
        <f t="shared" si="81"/>
        <v>2</v>
      </c>
      <c r="B674" s="359" t="str">
        <f t="shared" si="82"/>
        <v>I</v>
      </c>
      <c r="C674" s="359">
        <f t="shared" si="80"/>
        <v>2</v>
      </c>
      <c r="D674" s="360"/>
      <c r="E674" s="359">
        <f t="shared" si="83"/>
        <v>0</v>
      </c>
      <c r="F674" s="359" t="str">
        <f t="shared" si="87"/>
        <v/>
      </c>
      <c r="G674" s="359" t="str">
        <f t="shared" si="84"/>
        <v/>
      </c>
      <c r="H674" s="359" t="str">
        <f t="shared" si="85"/>
        <v>x</v>
      </c>
      <c r="I674" s="352" t="str">
        <f t="shared" si="86"/>
        <v>I</v>
      </c>
    </row>
    <row r="675" spans="1:9" x14ac:dyDescent="0.25">
      <c r="A675" s="359">
        <f t="shared" si="81"/>
        <v>3</v>
      </c>
      <c r="B675" s="359" t="str">
        <f t="shared" si="82"/>
        <v>I</v>
      </c>
      <c r="C675" s="359">
        <f t="shared" si="80"/>
        <v>3</v>
      </c>
      <c r="D675" s="360"/>
      <c r="E675" s="359">
        <f t="shared" si="83"/>
        <v>0</v>
      </c>
      <c r="F675" s="359" t="str">
        <f t="shared" si="87"/>
        <v/>
      </c>
      <c r="G675" s="359" t="str">
        <f t="shared" si="84"/>
        <v/>
      </c>
      <c r="H675" s="359" t="str">
        <f t="shared" si="85"/>
        <v>x</v>
      </c>
      <c r="I675" s="352" t="str">
        <f t="shared" si="86"/>
        <v>I</v>
      </c>
    </row>
    <row r="676" spans="1:9" x14ac:dyDescent="0.25">
      <c r="A676" s="359">
        <f t="shared" si="81"/>
        <v>4</v>
      </c>
      <c r="B676" s="359" t="str">
        <f t="shared" si="82"/>
        <v>U</v>
      </c>
      <c r="C676" s="359">
        <f t="shared" si="80"/>
        <v>4</v>
      </c>
      <c r="D676" s="360"/>
      <c r="E676" s="359">
        <f t="shared" si="83"/>
        <v>0</v>
      </c>
      <c r="F676" s="359" t="str">
        <f t="shared" si="87"/>
        <v/>
      </c>
      <c r="G676" s="359" t="str">
        <f t="shared" si="84"/>
        <v/>
      </c>
      <c r="H676" s="359" t="str">
        <f t="shared" si="85"/>
        <v>x</v>
      </c>
      <c r="I676" s="352" t="str">
        <f t="shared" si="86"/>
        <v>I</v>
      </c>
    </row>
    <row r="677" spans="1:9" x14ac:dyDescent="0.25">
      <c r="A677" s="359">
        <f t="shared" si="81"/>
        <v>5</v>
      </c>
      <c r="B677" s="359" t="str">
        <f t="shared" si="82"/>
        <v>U</v>
      </c>
      <c r="C677" s="359">
        <f t="shared" si="80"/>
        <v>5</v>
      </c>
      <c r="D677" s="360"/>
      <c r="E677" s="359">
        <f t="shared" si="83"/>
        <v>0</v>
      </c>
      <c r="F677" s="359" t="str">
        <f t="shared" si="87"/>
        <v/>
      </c>
      <c r="G677" s="359" t="str">
        <f t="shared" si="84"/>
        <v/>
      </c>
      <c r="H677" s="359" t="str">
        <f t="shared" si="85"/>
        <v>x</v>
      </c>
      <c r="I677" s="352" t="str">
        <f t="shared" si="86"/>
        <v>I</v>
      </c>
    </row>
    <row r="678" spans="1:9" x14ac:dyDescent="0.25">
      <c r="A678" s="359">
        <f t="shared" si="81"/>
        <v>6</v>
      </c>
      <c r="B678" s="359" t="str">
        <f t="shared" si="82"/>
        <v>V</v>
      </c>
      <c r="C678" s="359">
        <f t="shared" si="80"/>
        <v>1</v>
      </c>
      <c r="D678" s="360"/>
      <c r="E678" s="359">
        <f t="shared" si="83"/>
        <v>0</v>
      </c>
      <c r="F678" s="359" t="str">
        <f t="shared" si="87"/>
        <v>O</v>
      </c>
      <c r="G678" s="359" t="str">
        <f t="shared" si="84"/>
        <v>V</v>
      </c>
      <c r="H678" s="359" t="str">
        <f t="shared" si="85"/>
        <v>x</v>
      </c>
      <c r="I678" s="352" t="str">
        <f t="shared" si="86"/>
        <v>V</v>
      </c>
    </row>
    <row r="679" spans="1:9" x14ac:dyDescent="0.25">
      <c r="A679" s="359">
        <f t="shared" si="81"/>
        <v>1</v>
      </c>
      <c r="B679" s="359" t="str">
        <f t="shared" si="82"/>
        <v>I</v>
      </c>
      <c r="C679" s="359">
        <f t="shared" si="80"/>
        <v>2</v>
      </c>
      <c r="D679" s="360"/>
      <c r="E679" s="359">
        <f t="shared" si="83"/>
        <v>0</v>
      </c>
      <c r="F679" s="359" t="str">
        <f t="shared" si="87"/>
        <v/>
      </c>
      <c r="G679" s="359" t="str">
        <f t="shared" si="84"/>
        <v/>
      </c>
      <c r="H679" s="359" t="str">
        <f t="shared" si="85"/>
        <v>x</v>
      </c>
      <c r="I679" s="352" t="str">
        <f t="shared" si="86"/>
        <v>I</v>
      </c>
    </row>
    <row r="680" spans="1:9" x14ac:dyDescent="0.25">
      <c r="A680" s="359">
        <f t="shared" si="81"/>
        <v>2</v>
      </c>
      <c r="B680" s="359" t="str">
        <f t="shared" si="82"/>
        <v>I</v>
      </c>
      <c r="C680" s="359">
        <f t="shared" si="80"/>
        <v>3</v>
      </c>
      <c r="D680" s="360"/>
      <c r="E680" s="359">
        <f t="shared" si="83"/>
        <v>0</v>
      </c>
      <c r="F680" s="359" t="str">
        <f t="shared" si="87"/>
        <v/>
      </c>
      <c r="G680" s="359" t="str">
        <f t="shared" si="84"/>
        <v/>
      </c>
      <c r="H680" s="359" t="str">
        <f t="shared" si="85"/>
        <v>x</v>
      </c>
      <c r="I680" s="352" t="str">
        <f t="shared" si="86"/>
        <v>I</v>
      </c>
    </row>
    <row r="681" spans="1:9" x14ac:dyDescent="0.25">
      <c r="A681" s="359">
        <f t="shared" si="81"/>
        <v>3</v>
      </c>
      <c r="B681" s="359" t="str">
        <f t="shared" si="82"/>
        <v>I</v>
      </c>
      <c r="C681" s="359">
        <f t="shared" si="80"/>
        <v>4</v>
      </c>
      <c r="D681" s="360"/>
      <c r="E681" s="359">
        <f t="shared" si="83"/>
        <v>0</v>
      </c>
      <c r="F681" s="359" t="str">
        <f t="shared" si="87"/>
        <v/>
      </c>
      <c r="G681" s="359" t="str">
        <f t="shared" si="84"/>
        <v/>
      </c>
      <c r="H681" s="359" t="str">
        <f t="shared" si="85"/>
        <v>x</v>
      </c>
      <c r="I681" s="352" t="str">
        <f t="shared" si="86"/>
        <v>I</v>
      </c>
    </row>
    <row r="682" spans="1:9" x14ac:dyDescent="0.25">
      <c r="A682" s="359">
        <f t="shared" si="81"/>
        <v>4</v>
      </c>
      <c r="B682" s="359" t="str">
        <f t="shared" si="82"/>
        <v>U</v>
      </c>
      <c r="C682" s="359">
        <f t="shared" si="80"/>
        <v>5</v>
      </c>
      <c r="D682" s="360"/>
      <c r="E682" s="359">
        <f t="shared" si="83"/>
        <v>0</v>
      </c>
      <c r="F682" s="359" t="str">
        <f t="shared" si="87"/>
        <v/>
      </c>
      <c r="G682" s="359" t="str">
        <f t="shared" si="84"/>
        <v/>
      </c>
      <c r="H682" s="359" t="str">
        <f t="shared" si="85"/>
        <v>x</v>
      </c>
      <c r="I682" s="352" t="str">
        <f t="shared" si="86"/>
        <v>I</v>
      </c>
    </row>
    <row r="683" spans="1:9" x14ac:dyDescent="0.25">
      <c r="A683" s="359">
        <f t="shared" si="81"/>
        <v>5</v>
      </c>
      <c r="B683" s="359" t="str">
        <f t="shared" si="82"/>
        <v>U</v>
      </c>
      <c r="C683" s="359">
        <f t="shared" si="80"/>
        <v>1</v>
      </c>
      <c r="D683" s="360"/>
      <c r="E683" s="359">
        <f t="shared" si="83"/>
        <v>0</v>
      </c>
      <c r="F683" s="359" t="str">
        <f t="shared" si="87"/>
        <v>O</v>
      </c>
      <c r="G683" s="359" t="str">
        <f t="shared" si="84"/>
        <v>U</v>
      </c>
      <c r="H683" s="359" t="str">
        <f t="shared" si="85"/>
        <v>x</v>
      </c>
      <c r="I683" s="352" t="str">
        <f t="shared" si="86"/>
        <v>I</v>
      </c>
    </row>
    <row r="684" spans="1:9" x14ac:dyDescent="0.25">
      <c r="A684" s="359">
        <f t="shared" si="81"/>
        <v>6</v>
      </c>
      <c r="B684" s="359" t="str">
        <f t="shared" si="82"/>
        <v>V</v>
      </c>
      <c r="C684" s="359">
        <f t="shared" si="80"/>
        <v>2</v>
      </c>
      <c r="D684" s="360"/>
      <c r="E684" s="359">
        <f t="shared" si="83"/>
        <v>0</v>
      </c>
      <c r="F684" s="359" t="str">
        <f t="shared" si="87"/>
        <v/>
      </c>
      <c r="G684" s="359" t="str">
        <f t="shared" si="84"/>
        <v/>
      </c>
      <c r="H684" s="359" t="str">
        <f t="shared" si="85"/>
        <v>x</v>
      </c>
      <c r="I684" s="352" t="str">
        <f t="shared" si="86"/>
        <v>V</v>
      </c>
    </row>
    <row r="685" spans="1:9" x14ac:dyDescent="0.25">
      <c r="A685" s="359">
        <f t="shared" si="81"/>
        <v>1</v>
      </c>
      <c r="B685" s="359" t="str">
        <f t="shared" si="82"/>
        <v>I</v>
      </c>
      <c r="C685" s="359">
        <f t="shared" si="80"/>
        <v>3</v>
      </c>
      <c r="D685" s="360"/>
      <c r="E685" s="359">
        <f t="shared" si="83"/>
        <v>0</v>
      </c>
      <c r="F685" s="359" t="str">
        <f t="shared" si="87"/>
        <v/>
      </c>
      <c r="G685" s="359" t="str">
        <f t="shared" si="84"/>
        <v/>
      </c>
      <c r="H685" s="359" t="str">
        <f t="shared" si="85"/>
        <v>x</v>
      </c>
      <c r="I685" s="352" t="str">
        <f t="shared" si="86"/>
        <v>I</v>
      </c>
    </row>
    <row r="686" spans="1:9" x14ac:dyDescent="0.25">
      <c r="A686" s="359">
        <f t="shared" si="81"/>
        <v>2</v>
      </c>
      <c r="B686" s="359" t="str">
        <f t="shared" si="82"/>
        <v>I</v>
      </c>
      <c r="C686" s="359">
        <f t="shared" si="80"/>
        <v>4</v>
      </c>
      <c r="D686" s="360"/>
      <c r="E686" s="359">
        <f t="shared" si="83"/>
        <v>0</v>
      </c>
      <c r="F686" s="359" t="str">
        <f t="shared" si="87"/>
        <v/>
      </c>
      <c r="G686" s="359" t="str">
        <f t="shared" si="84"/>
        <v/>
      </c>
      <c r="H686" s="359" t="str">
        <f t="shared" si="85"/>
        <v>x</v>
      </c>
      <c r="I686" s="352" t="str">
        <f t="shared" si="86"/>
        <v>I</v>
      </c>
    </row>
    <row r="687" spans="1:9" x14ac:dyDescent="0.25">
      <c r="A687" s="359">
        <f t="shared" si="81"/>
        <v>3</v>
      </c>
      <c r="B687" s="359" t="str">
        <f t="shared" si="82"/>
        <v>I</v>
      </c>
      <c r="C687" s="359">
        <f t="shared" si="80"/>
        <v>5</v>
      </c>
      <c r="D687" s="360"/>
      <c r="E687" s="359">
        <f t="shared" si="83"/>
        <v>0</v>
      </c>
      <c r="F687" s="359" t="str">
        <f t="shared" si="87"/>
        <v/>
      </c>
      <c r="G687" s="359" t="str">
        <f t="shared" si="84"/>
        <v/>
      </c>
      <c r="H687" s="359" t="str">
        <f t="shared" si="85"/>
        <v>x</v>
      </c>
      <c r="I687" s="352" t="str">
        <f t="shared" si="86"/>
        <v>I</v>
      </c>
    </row>
    <row r="688" spans="1:9" x14ac:dyDescent="0.25">
      <c r="A688" s="359">
        <f t="shared" si="81"/>
        <v>4</v>
      </c>
      <c r="B688" s="359" t="str">
        <f t="shared" si="82"/>
        <v>U</v>
      </c>
      <c r="C688" s="359">
        <f t="shared" si="80"/>
        <v>1</v>
      </c>
      <c r="D688" s="360"/>
      <c r="E688" s="359">
        <f t="shared" si="83"/>
        <v>0</v>
      </c>
      <c r="F688" s="359" t="str">
        <f t="shared" si="87"/>
        <v>O</v>
      </c>
      <c r="G688" s="359" t="str">
        <f t="shared" si="84"/>
        <v>U</v>
      </c>
      <c r="H688" s="359" t="str">
        <f t="shared" si="85"/>
        <v>x</v>
      </c>
      <c r="I688" s="352" t="str">
        <f t="shared" si="86"/>
        <v>I</v>
      </c>
    </row>
    <row r="689" spans="1:9" x14ac:dyDescent="0.25">
      <c r="A689" s="359">
        <f t="shared" si="81"/>
        <v>5</v>
      </c>
      <c r="B689" s="359" t="str">
        <f t="shared" si="82"/>
        <v>U</v>
      </c>
      <c r="C689" s="359">
        <f t="shared" si="80"/>
        <v>2</v>
      </c>
      <c r="D689" s="360"/>
      <c r="E689" s="359">
        <f t="shared" si="83"/>
        <v>0</v>
      </c>
      <c r="F689" s="359" t="str">
        <f t="shared" si="87"/>
        <v/>
      </c>
      <c r="G689" s="359" t="str">
        <f t="shared" si="84"/>
        <v/>
      </c>
      <c r="H689" s="359" t="str">
        <f t="shared" si="85"/>
        <v>x</v>
      </c>
      <c r="I689" s="352" t="str">
        <f t="shared" si="86"/>
        <v>I</v>
      </c>
    </row>
    <row r="690" spans="1:9" x14ac:dyDescent="0.25">
      <c r="A690" s="359">
        <f t="shared" si="81"/>
        <v>6</v>
      </c>
      <c r="B690" s="359" t="str">
        <f t="shared" si="82"/>
        <v>V</v>
      </c>
      <c r="C690" s="359">
        <f t="shared" si="80"/>
        <v>3</v>
      </c>
      <c r="D690" s="360"/>
      <c r="E690" s="359">
        <f t="shared" si="83"/>
        <v>0</v>
      </c>
      <c r="F690" s="359" t="str">
        <f t="shared" si="87"/>
        <v/>
      </c>
      <c r="G690" s="359" t="str">
        <f t="shared" si="84"/>
        <v/>
      </c>
      <c r="H690" s="359" t="str">
        <f t="shared" si="85"/>
        <v>x</v>
      </c>
      <c r="I690" s="352" t="str">
        <f t="shared" si="86"/>
        <v>V</v>
      </c>
    </row>
    <row r="691" spans="1:9" x14ac:dyDescent="0.25">
      <c r="A691" s="359">
        <f t="shared" si="81"/>
        <v>1</v>
      </c>
      <c r="B691" s="359" t="str">
        <f t="shared" si="82"/>
        <v>I</v>
      </c>
      <c r="C691" s="359">
        <f t="shared" si="80"/>
        <v>4</v>
      </c>
      <c r="D691" s="360"/>
      <c r="E691" s="359">
        <f t="shared" si="83"/>
        <v>0</v>
      </c>
      <c r="F691" s="359" t="str">
        <f t="shared" si="87"/>
        <v/>
      </c>
      <c r="G691" s="359" t="str">
        <f t="shared" si="84"/>
        <v/>
      </c>
      <c r="H691" s="359" t="str">
        <f t="shared" si="85"/>
        <v>x</v>
      </c>
      <c r="I691" s="352" t="str">
        <f t="shared" si="86"/>
        <v>I</v>
      </c>
    </row>
    <row r="692" spans="1:9" x14ac:dyDescent="0.25">
      <c r="A692" s="359">
        <f t="shared" si="81"/>
        <v>2</v>
      </c>
      <c r="B692" s="359" t="str">
        <f t="shared" si="82"/>
        <v>I</v>
      </c>
      <c r="C692" s="359">
        <f t="shared" si="80"/>
        <v>5</v>
      </c>
      <c r="D692" s="360"/>
      <c r="E692" s="359">
        <f t="shared" si="83"/>
        <v>0</v>
      </c>
      <c r="F692" s="359" t="str">
        <f t="shared" si="87"/>
        <v/>
      </c>
      <c r="G692" s="359" t="str">
        <f t="shared" si="84"/>
        <v/>
      </c>
      <c r="H692" s="359" t="str">
        <f t="shared" si="85"/>
        <v>x</v>
      </c>
      <c r="I692" s="352" t="str">
        <f t="shared" si="86"/>
        <v>I</v>
      </c>
    </row>
    <row r="693" spans="1:9" x14ac:dyDescent="0.25">
      <c r="A693" s="359">
        <f t="shared" si="81"/>
        <v>3</v>
      </c>
      <c r="B693" s="359" t="str">
        <f t="shared" si="82"/>
        <v>I</v>
      </c>
      <c r="C693" s="359">
        <f t="shared" si="80"/>
        <v>1</v>
      </c>
      <c r="D693" s="360"/>
      <c r="E693" s="359">
        <f t="shared" si="83"/>
        <v>0</v>
      </c>
      <c r="F693" s="359" t="str">
        <f t="shared" si="87"/>
        <v>O</v>
      </c>
      <c r="G693" s="359" t="str">
        <f t="shared" si="84"/>
        <v>I</v>
      </c>
      <c r="H693" s="359" t="str">
        <f t="shared" si="85"/>
        <v>x</v>
      </c>
      <c r="I693" s="352" t="str">
        <f t="shared" si="86"/>
        <v>I</v>
      </c>
    </row>
    <row r="694" spans="1:9" x14ac:dyDescent="0.25">
      <c r="A694" s="359">
        <f t="shared" si="81"/>
        <v>4</v>
      </c>
      <c r="B694" s="359" t="str">
        <f t="shared" si="82"/>
        <v>U</v>
      </c>
      <c r="C694" s="359">
        <f t="shared" si="80"/>
        <v>2</v>
      </c>
      <c r="D694" s="360"/>
      <c r="E694" s="359">
        <f t="shared" si="83"/>
        <v>0</v>
      </c>
      <c r="F694" s="359" t="str">
        <f t="shared" si="87"/>
        <v/>
      </c>
      <c r="G694" s="359" t="str">
        <f t="shared" si="84"/>
        <v/>
      </c>
      <c r="H694" s="359" t="str">
        <f t="shared" si="85"/>
        <v>x</v>
      </c>
      <c r="I694" s="352" t="str">
        <f t="shared" si="86"/>
        <v>I</v>
      </c>
    </row>
    <row r="695" spans="1:9" x14ac:dyDescent="0.25">
      <c r="A695" s="359">
        <f t="shared" si="81"/>
        <v>5</v>
      </c>
      <c r="B695" s="359" t="str">
        <f t="shared" si="82"/>
        <v>U</v>
      </c>
      <c r="C695" s="359">
        <f t="shared" si="80"/>
        <v>3</v>
      </c>
      <c r="D695" s="360"/>
      <c r="E695" s="359">
        <f t="shared" si="83"/>
        <v>0</v>
      </c>
      <c r="F695" s="359" t="str">
        <f t="shared" si="87"/>
        <v/>
      </c>
      <c r="G695" s="359" t="str">
        <f t="shared" si="84"/>
        <v/>
      </c>
      <c r="H695" s="359" t="str">
        <f t="shared" si="85"/>
        <v>x</v>
      </c>
      <c r="I695" s="352" t="str">
        <f t="shared" si="86"/>
        <v>I</v>
      </c>
    </row>
    <row r="696" spans="1:9" x14ac:dyDescent="0.25">
      <c r="A696" s="359">
        <f t="shared" si="81"/>
        <v>6</v>
      </c>
      <c r="B696" s="359" t="str">
        <f t="shared" si="82"/>
        <v>V</v>
      </c>
      <c r="C696" s="359">
        <f t="shared" si="80"/>
        <v>4</v>
      </c>
      <c r="D696" s="360"/>
      <c r="E696" s="359">
        <f t="shared" si="83"/>
        <v>0</v>
      </c>
      <c r="F696" s="359" t="str">
        <f t="shared" si="87"/>
        <v/>
      </c>
      <c r="G696" s="359" t="str">
        <f t="shared" si="84"/>
        <v/>
      </c>
      <c r="H696" s="359" t="str">
        <f t="shared" si="85"/>
        <v>x</v>
      </c>
      <c r="I696" s="352" t="str">
        <f t="shared" si="86"/>
        <v>V</v>
      </c>
    </row>
    <row r="697" spans="1:9" x14ac:dyDescent="0.25">
      <c r="A697" s="359">
        <f t="shared" si="81"/>
        <v>1</v>
      </c>
      <c r="B697" s="359" t="str">
        <f t="shared" si="82"/>
        <v>I</v>
      </c>
      <c r="C697" s="359">
        <f t="shared" si="80"/>
        <v>5</v>
      </c>
      <c r="D697" s="360"/>
      <c r="E697" s="359">
        <f t="shared" si="83"/>
        <v>0</v>
      </c>
      <c r="F697" s="359" t="str">
        <f t="shared" si="87"/>
        <v/>
      </c>
      <c r="G697" s="359" t="str">
        <f t="shared" si="84"/>
        <v/>
      </c>
      <c r="H697" s="359" t="str">
        <f t="shared" si="85"/>
        <v>x</v>
      </c>
      <c r="I697" s="352" t="str">
        <f t="shared" si="86"/>
        <v>I</v>
      </c>
    </row>
    <row r="698" spans="1:9" x14ac:dyDescent="0.25">
      <c r="A698" s="359">
        <f t="shared" si="81"/>
        <v>2</v>
      </c>
      <c r="B698" s="359" t="str">
        <f t="shared" si="82"/>
        <v>I</v>
      </c>
      <c r="C698" s="359">
        <f t="shared" si="80"/>
        <v>1</v>
      </c>
      <c r="D698" s="360"/>
      <c r="E698" s="359">
        <f t="shared" si="83"/>
        <v>0</v>
      </c>
      <c r="F698" s="359" t="str">
        <f t="shared" si="87"/>
        <v>O</v>
      </c>
      <c r="G698" s="359" t="str">
        <f t="shared" si="84"/>
        <v>V</v>
      </c>
      <c r="H698" s="359" t="str">
        <f t="shared" si="85"/>
        <v>x</v>
      </c>
      <c r="I698" s="352" t="str">
        <f t="shared" si="86"/>
        <v>I</v>
      </c>
    </row>
    <row r="699" spans="1:9" x14ac:dyDescent="0.25">
      <c r="A699" s="359">
        <f t="shared" si="81"/>
        <v>3</v>
      </c>
      <c r="B699" s="359" t="str">
        <f t="shared" si="82"/>
        <v>I</v>
      </c>
      <c r="C699" s="359">
        <f t="shared" si="80"/>
        <v>2</v>
      </c>
      <c r="D699" s="360"/>
      <c r="E699" s="359">
        <f t="shared" si="83"/>
        <v>0</v>
      </c>
      <c r="F699" s="359" t="str">
        <f t="shared" si="87"/>
        <v/>
      </c>
      <c r="G699" s="359" t="str">
        <f t="shared" si="84"/>
        <v/>
      </c>
      <c r="H699" s="359" t="str">
        <f t="shared" si="85"/>
        <v>x</v>
      </c>
      <c r="I699" s="352" t="str">
        <f t="shared" si="86"/>
        <v>I</v>
      </c>
    </row>
    <row r="700" spans="1:9" x14ac:dyDescent="0.25">
      <c r="A700" s="359">
        <f t="shared" si="81"/>
        <v>4</v>
      </c>
      <c r="B700" s="359" t="str">
        <f t="shared" si="82"/>
        <v>U</v>
      </c>
      <c r="C700" s="359">
        <f t="shared" si="80"/>
        <v>3</v>
      </c>
      <c r="D700" s="360"/>
      <c r="E700" s="359">
        <f t="shared" si="83"/>
        <v>0</v>
      </c>
      <c r="F700" s="359" t="str">
        <f t="shared" si="87"/>
        <v/>
      </c>
      <c r="G700" s="359" t="str">
        <f t="shared" si="84"/>
        <v/>
      </c>
      <c r="H700" s="359" t="str">
        <f t="shared" si="85"/>
        <v>x</v>
      </c>
      <c r="I700" s="352" t="str">
        <f t="shared" si="86"/>
        <v>I</v>
      </c>
    </row>
    <row r="701" spans="1:9" x14ac:dyDescent="0.25">
      <c r="A701" s="359">
        <f t="shared" si="81"/>
        <v>5</v>
      </c>
      <c r="B701" s="359" t="str">
        <f t="shared" si="82"/>
        <v>U</v>
      </c>
      <c r="C701" s="359">
        <f t="shared" si="80"/>
        <v>4</v>
      </c>
      <c r="D701" s="360"/>
      <c r="E701" s="359">
        <f t="shared" si="83"/>
        <v>0</v>
      </c>
      <c r="F701" s="359" t="str">
        <f t="shared" si="87"/>
        <v/>
      </c>
      <c r="G701" s="359" t="str">
        <f t="shared" si="84"/>
        <v/>
      </c>
      <c r="H701" s="359" t="str">
        <f t="shared" si="85"/>
        <v>x</v>
      </c>
      <c r="I701" s="352" t="str">
        <f t="shared" si="86"/>
        <v>I</v>
      </c>
    </row>
    <row r="702" spans="1:9" x14ac:dyDescent="0.25">
      <c r="A702" s="359">
        <f t="shared" si="81"/>
        <v>6</v>
      </c>
      <c r="B702" s="359" t="str">
        <f t="shared" si="82"/>
        <v>V</v>
      </c>
      <c r="C702" s="359">
        <f t="shared" si="80"/>
        <v>5</v>
      </c>
      <c r="D702" s="360"/>
      <c r="E702" s="359">
        <f t="shared" si="83"/>
        <v>0</v>
      </c>
      <c r="F702" s="359" t="str">
        <f t="shared" si="87"/>
        <v/>
      </c>
      <c r="G702" s="359" t="str">
        <f t="shared" si="84"/>
        <v/>
      </c>
      <c r="H702" s="359" t="str">
        <f t="shared" si="85"/>
        <v>x</v>
      </c>
      <c r="I702" s="352" t="str">
        <f t="shared" si="86"/>
        <v>V</v>
      </c>
    </row>
    <row r="703" spans="1:9" x14ac:dyDescent="0.25">
      <c r="A703" s="359">
        <f t="shared" si="81"/>
        <v>1</v>
      </c>
      <c r="B703" s="359" t="str">
        <f t="shared" si="82"/>
        <v>I</v>
      </c>
      <c r="C703" s="359">
        <f t="shared" si="80"/>
        <v>1</v>
      </c>
      <c r="D703" s="360"/>
      <c r="E703" s="359">
        <f t="shared" si="83"/>
        <v>0</v>
      </c>
      <c r="F703" s="359" t="str">
        <f t="shared" si="87"/>
        <v>O</v>
      </c>
      <c r="G703" s="359" t="str">
        <f t="shared" si="84"/>
        <v>V</v>
      </c>
      <c r="H703" s="359" t="str">
        <f t="shared" si="85"/>
        <v>x</v>
      </c>
      <c r="I703" s="352" t="str">
        <f t="shared" si="86"/>
        <v>I</v>
      </c>
    </row>
    <row r="704" spans="1:9" x14ac:dyDescent="0.25">
      <c r="A704" s="359">
        <f t="shared" si="81"/>
        <v>2</v>
      </c>
      <c r="B704" s="359" t="str">
        <f t="shared" si="82"/>
        <v>I</v>
      </c>
      <c r="C704" s="359">
        <f t="shared" si="80"/>
        <v>2</v>
      </c>
      <c r="D704" s="360"/>
      <c r="E704" s="359">
        <f t="shared" si="83"/>
        <v>0</v>
      </c>
      <c r="F704" s="359" t="str">
        <f t="shared" si="87"/>
        <v/>
      </c>
      <c r="G704" s="359" t="str">
        <f t="shared" si="84"/>
        <v/>
      </c>
      <c r="H704" s="359" t="str">
        <f t="shared" si="85"/>
        <v>x</v>
      </c>
      <c r="I704" s="352" t="str">
        <f t="shared" si="86"/>
        <v>I</v>
      </c>
    </row>
    <row r="705" spans="1:9" x14ac:dyDescent="0.25">
      <c r="A705" s="359">
        <f t="shared" si="81"/>
        <v>3</v>
      </c>
      <c r="B705" s="359" t="str">
        <f t="shared" si="82"/>
        <v>I</v>
      </c>
      <c r="C705" s="359">
        <f t="shared" si="80"/>
        <v>3</v>
      </c>
      <c r="D705" s="360"/>
      <c r="E705" s="359">
        <f t="shared" si="83"/>
        <v>0</v>
      </c>
      <c r="F705" s="359" t="str">
        <f t="shared" si="87"/>
        <v/>
      </c>
      <c r="G705" s="359" t="str">
        <f t="shared" si="84"/>
        <v/>
      </c>
      <c r="H705" s="359" t="str">
        <f t="shared" si="85"/>
        <v>x</v>
      </c>
      <c r="I705" s="352" t="str">
        <f t="shared" si="86"/>
        <v>I</v>
      </c>
    </row>
    <row r="706" spans="1:9" x14ac:dyDescent="0.25">
      <c r="A706" s="359">
        <f t="shared" si="81"/>
        <v>4</v>
      </c>
      <c r="B706" s="359" t="str">
        <f t="shared" si="82"/>
        <v>U</v>
      </c>
      <c r="C706" s="359">
        <f t="shared" si="80"/>
        <v>4</v>
      </c>
      <c r="D706" s="360"/>
      <c r="E706" s="359">
        <f t="shared" si="83"/>
        <v>0</v>
      </c>
      <c r="F706" s="359" t="str">
        <f t="shared" si="87"/>
        <v/>
      </c>
      <c r="G706" s="359" t="str">
        <f t="shared" si="84"/>
        <v/>
      </c>
      <c r="H706" s="359" t="str">
        <f t="shared" si="85"/>
        <v>x</v>
      </c>
      <c r="I706" s="352" t="str">
        <f t="shared" si="86"/>
        <v>I</v>
      </c>
    </row>
    <row r="707" spans="1:9" x14ac:dyDescent="0.25">
      <c r="A707" s="359">
        <f t="shared" si="81"/>
        <v>5</v>
      </c>
      <c r="B707" s="359" t="str">
        <f t="shared" si="82"/>
        <v>U</v>
      </c>
      <c r="C707" s="359">
        <f t="shared" si="80"/>
        <v>5</v>
      </c>
      <c r="D707" s="360"/>
      <c r="E707" s="359">
        <f t="shared" si="83"/>
        <v>0</v>
      </c>
      <c r="F707" s="359" t="str">
        <f t="shared" si="87"/>
        <v/>
      </c>
      <c r="G707" s="359" t="str">
        <f t="shared" si="84"/>
        <v/>
      </c>
      <c r="H707" s="359" t="str">
        <f t="shared" si="85"/>
        <v>x</v>
      </c>
      <c r="I707" s="352" t="str">
        <f t="shared" si="86"/>
        <v>I</v>
      </c>
    </row>
    <row r="708" spans="1:9" x14ac:dyDescent="0.25">
      <c r="A708" s="359">
        <f t="shared" si="81"/>
        <v>6</v>
      </c>
      <c r="B708" s="359" t="str">
        <f t="shared" si="82"/>
        <v>V</v>
      </c>
      <c r="C708" s="359">
        <f t="shared" si="80"/>
        <v>1</v>
      </c>
      <c r="D708" s="360"/>
      <c r="E708" s="359">
        <f t="shared" si="83"/>
        <v>0</v>
      </c>
      <c r="F708" s="359" t="str">
        <f t="shared" si="87"/>
        <v>O</v>
      </c>
      <c r="G708" s="359" t="str">
        <f t="shared" si="84"/>
        <v>V</v>
      </c>
      <c r="H708" s="359" t="str">
        <f t="shared" si="85"/>
        <v>x</v>
      </c>
      <c r="I708" s="352" t="str">
        <f t="shared" si="86"/>
        <v>V</v>
      </c>
    </row>
    <row r="709" spans="1:9" x14ac:dyDescent="0.25">
      <c r="A709" s="359">
        <f t="shared" si="81"/>
        <v>1</v>
      </c>
      <c r="B709" s="359" t="str">
        <f t="shared" si="82"/>
        <v>I</v>
      </c>
      <c r="C709" s="359">
        <f t="shared" si="80"/>
        <v>2</v>
      </c>
      <c r="D709" s="360"/>
      <c r="E709" s="359">
        <f t="shared" si="83"/>
        <v>0</v>
      </c>
      <c r="F709" s="359" t="str">
        <f t="shared" si="87"/>
        <v/>
      </c>
      <c r="G709" s="359" t="str">
        <f t="shared" si="84"/>
        <v/>
      </c>
      <c r="H709" s="359" t="str">
        <f t="shared" si="85"/>
        <v>x</v>
      </c>
      <c r="I709" s="352" t="str">
        <f t="shared" si="86"/>
        <v>I</v>
      </c>
    </row>
    <row r="710" spans="1:9" x14ac:dyDescent="0.25">
      <c r="A710" s="359">
        <f t="shared" si="81"/>
        <v>2</v>
      </c>
      <c r="B710" s="359" t="str">
        <f t="shared" si="82"/>
        <v>I</v>
      </c>
      <c r="C710" s="359">
        <f t="shared" si="80"/>
        <v>3</v>
      </c>
      <c r="D710" s="360"/>
      <c r="E710" s="359">
        <f t="shared" si="83"/>
        <v>0</v>
      </c>
      <c r="F710" s="359" t="str">
        <f t="shared" si="87"/>
        <v/>
      </c>
      <c r="G710" s="359" t="str">
        <f t="shared" si="84"/>
        <v/>
      </c>
      <c r="H710" s="359" t="str">
        <f t="shared" si="85"/>
        <v>x</v>
      </c>
      <c r="I710" s="352" t="str">
        <f t="shared" si="86"/>
        <v>I</v>
      </c>
    </row>
    <row r="711" spans="1:9" x14ac:dyDescent="0.25">
      <c r="A711" s="359">
        <f t="shared" si="81"/>
        <v>3</v>
      </c>
      <c r="B711" s="359" t="str">
        <f t="shared" si="82"/>
        <v>I</v>
      </c>
      <c r="C711" s="359">
        <f t="shared" si="80"/>
        <v>4</v>
      </c>
      <c r="D711" s="360"/>
      <c r="E711" s="359">
        <f t="shared" si="83"/>
        <v>0</v>
      </c>
      <c r="F711" s="359" t="str">
        <f t="shared" si="87"/>
        <v/>
      </c>
      <c r="G711" s="359" t="str">
        <f t="shared" si="84"/>
        <v/>
      </c>
      <c r="H711" s="359" t="str">
        <f t="shared" si="85"/>
        <v>x</v>
      </c>
      <c r="I711" s="352" t="str">
        <f t="shared" si="86"/>
        <v>I</v>
      </c>
    </row>
    <row r="712" spans="1:9" x14ac:dyDescent="0.25">
      <c r="A712" s="359">
        <f t="shared" si="81"/>
        <v>4</v>
      </c>
      <c r="B712" s="359" t="str">
        <f t="shared" si="82"/>
        <v>U</v>
      </c>
      <c r="C712" s="359">
        <f t="shared" si="80"/>
        <v>5</v>
      </c>
      <c r="D712" s="360"/>
      <c r="E712" s="359">
        <f t="shared" si="83"/>
        <v>0</v>
      </c>
      <c r="F712" s="359" t="str">
        <f t="shared" si="87"/>
        <v/>
      </c>
      <c r="G712" s="359" t="str">
        <f t="shared" si="84"/>
        <v/>
      </c>
      <c r="H712" s="359" t="str">
        <f t="shared" si="85"/>
        <v>x</v>
      </c>
      <c r="I712" s="352" t="str">
        <f t="shared" si="86"/>
        <v>I</v>
      </c>
    </row>
    <row r="713" spans="1:9" x14ac:dyDescent="0.25">
      <c r="A713" s="359">
        <f t="shared" si="81"/>
        <v>5</v>
      </c>
      <c r="B713" s="359" t="str">
        <f t="shared" si="82"/>
        <v>U</v>
      </c>
      <c r="C713" s="359">
        <f t="shared" si="80"/>
        <v>1</v>
      </c>
      <c r="D713" s="360"/>
      <c r="E713" s="359">
        <f t="shared" si="83"/>
        <v>0</v>
      </c>
      <c r="F713" s="359" t="str">
        <f t="shared" si="87"/>
        <v>O</v>
      </c>
      <c r="G713" s="359" t="str">
        <f t="shared" si="84"/>
        <v>U</v>
      </c>
      <c r="H713" s="359" t="str">
        <f t="shared" si="85"/>
        <v>x</v>
      </c>
      <c r="I713" s="352" t="str">
        <f t="shared" si="86"/>
        <v>I</v>
      </c>
    </row>
    <row r="714" spans="1:9" x14ac:dyDescent="0.25">
      <c r="A714" s="359">
        <f t="shared" si="81"/>
        <v>6</v>
      </c>
      <c r="B714" s="359" t="str">
        <f t="shared" si="82"/>
        <v>V</v>
      </c>
      <c r="C714" s="359">
        <f t="shared" si="80"/>
        <v>2</v>
      </c>
      <c r="D714" s="360"/>
      <c r="E714" s="359">
        <f t="shared" si="83"/>
        <v>0</v>
      </c>
      <c r="F714" s="359" t="str">
        <f t="shared" si="87"/>
        <v/>
      </c>
      <c r="G714" s="359" t="str">
        <f t="shared" si="84"/>
        <v/>
      </c>
      <c r="H714" s="359" t="str">
        <f t="shared" si="85"/>
        <v>x</v>
      </c>
      <c r="I714" s="352" t="str">
        <f t="shared" si="86"/>
        <v>V</v>
      </c>
    </row>
    <row r="715" spans="1:9" x14ac:dyDescent="0.25">
      <c r="A715" s="359">
        <f t="shared" si="81"/>
        <v>1</v>
      </c>
      <c r="B715" s="359" t="str">
        <f t="shared" si="82"/>
        <v>I</v>
      </c>
      <c r="C715" s="359">
        <f t="shared" si="80"/>
        <v>3</v>
      </c>
      <c r="D715" s="360"/>
      <c r="E715" s="359">
        <f t="shared" si="83"/>
        <v>0</v>
      </c>
      <c r="F715" s="359" t="str">
        <f t="shared" si="87"/>
        <v/>
      </c>
      <c r="G715" s="359" t="str">
        <f t="shared" si="84"/>
        <v/>
      </c>
      <c r="H715" s="359" t="str">
        <f t="shared" si="85"/>
        <v>x</v>
      </c>
      <c r="I715" s="352" t="str">
        <f t="shared" si="86"/>
        <v>I</v>
      </c>
    </row>
    <row r="716" spans="1:9" x14ac:dyDescent="0.25">
      <c r="A716" s="359">
        <f t="shared" si="81"/>
        <v>2</v>
      </c>
      <c r="B716" s="359" t="str">
        <f t="shared" si="82"/>
        <v>I</v>
      </c>
      <c r="C716" s="359">
        <f t="shared" si="80"/>
        <v>4</v>
      </c>
      <c r="D716" s="360"/>
      <c r="E716" s="359">
        <f t="shared" si="83"/>
        <v>0</v>
      </c>
      <c r="F716" s="359" t="str">
        <f t="shared" si="87"/>
        <v/>
      </c>
      <c r="G716" s="359" t="str">
        <f t="shared" si="84"/>
        <v/>
      </c>
      <c r="H716" s="359" t="str">
        <f t="shared" si="85"/>
        <v>x</v>
      </c>
      <c r="I716" s="352" t="str">
        <f t="shared" si="86"/>
        <v>I</v>
      </c>
    </row>
    <row r="717" spans="1:9" x14ac:dyDescent="0.25">
      <c r="A717" s="359">
        <f t="shared" si="81"/>
        <v>3</v>
      </c>
      <c r="B717" s="359" t="str">
        <f t="shared" si="82"/>
        <v>I</v>
      </c>
      <c r="C717" s="359">
        <f t="shared" ref="C717:C780" si="88">IF(D717="o",1,IF(C716&lt;($G$1/$G$2),C716+1,1))</f>
        <v>5</v>
      </c>
      <c r="D717" s="360"/>
      <c r="E717" s="359">
        <f t="shared" si="83"/>
        <v>0</v>
      </c>
      <c r="F717" s="359" t="str">
        <f t="shared" si="87"/>
        <v/>
      </c>
      <c r="G717" s="359" t="str">
        <f t="shared" si="84"/>
        <v/>
      </c>
      <c r="H717" s="359" t="str">
        <f t="shared" si="85"/>
        <v>x</v>
      </c>
      <c r="I717" s="352" t="str">
        <f t="shared" si="86"/>
        <v>I</v>
      </c>
    </row>
    <row r="718" spans="1:9" x14ac:dyDescent="0.25">
      <c r="A718" s="359">
        <f t="shared" ref="A718:A781" si="89">IF(A717=0,1,IF(A717&lt;($C$2+$C$1+$C$3),A717+1,1))</f>
        <v>4</v>
      </c>
      <c r="B718" s="359" t="str">
        <f t="shared" ref="B718:B781" si="90">IF(A718&lt;=$C$1,$B$1,IF(AND(A718&lt;=($C$1+$C$2),A718&gt;$C$1),$B$2,$B$3))</f>
        <v>U</v>
      </c>
      <c r="C718" s="359">
        <f t="shared" si="88"/>
        <v>1</v>
      </c>
      <c r="D718" s="360"/>
      <c r="E718" s="359">
        <f t="shared" ref="E718:E781" si="91">IF(D718="o","o",E717)</f>
        <v>0</v>
      </c>
      <c r="F718" s="359" t="str">
        <f t="shared" si="87"/>
        <v>O</v>
      </c>
      <c r="G718" s="359" t="str">
        <f t="shared" ref="G718:G781" si="92">IF(F718="O",IF(AND(I716="I",I717="I",I718="I"),B718,"V"),"")</f>
        <v>U</v>
      </c>
      <c r="H718" s="359" t="str">
        <f t="shared" ref="H718:H781" si="93">IF(H717=$B$8,"x",IF(D718="o",1,IF(G718="",H717,IF(H717="x","x",H717+1))))</f>
        <v>x</v>
      </c>
      <c r="I718" s="352" t="str">
        <f t="shared" ref="I718:I781" si="94">IF(B718="U","I",B718)</f>
        <v>I</v>
      </c>
    </row>
    <row r="719" spans="1:9" x14ac:dyDescent="0.25">
      <c r="A719" s="359">
        <f t="shared" si="89"/>
        <v>5</v>
      </c>
      <c r="B719" s="359" t="str">
        <f t="shared" si="90"/>
        <v>U</v>
      </c>
      <c r="C719" s="359">
        <f t="shared" si="88"/>
        <v>2</v>
      </c>
      <c r="D719" s="360"/>
      <c r="E719" s="359">
        <f t="shared" si="91"/>
        <v>0</v>
      </c>
      <c r="F719" s="359" t="str">
        <f t="shared" ref="F719:F782" si="95">IF(C719=1,"O","")</f>
        <v/>
      </c>
      <c r="G719" s="359" t="str">
        <f t="shared" si="92"/>
        <v/>
      </c>
      <c r="H719" s="359" t="str">
        <f t="shared" si="93"/>
        <v>x</v>
      </c>
      <c r="I719" s="352" t="str">
        <f t="shared" si="94"/>
        <v>I</v>
      </c>
    </row>
    <row r="720" spans="1:9" x14ac:dyDescent="0.25">
      <c r="A720" s="359">
        <f t="shared" si="89"/>
        <v>6</v>
      </c>
      <c r="B720" s="359" t="str">
        <f t="shared" si="90"/>
        <v>V</v>
      </c>
      <c r="C720" s="359">
        <f t="shared" si="88"/>
        <v>3</v>
      </c>
      <c r="D720" s="360"/>
      <c r="E720" s="359">
        <f t="shared" si="91"/>
        <v>0</v>
      </c>
      <c r="F720" s="359" t="str">
        <f t="shared" si="95"/>
        <v/>
      </c>
      <c r="G720" s="359" t="str">
        <f t="shared" si="92"/>
        <v/>
      </c>
      <c r="H720" s="359" t="str">
        <f t="shared" si="93"/>
        <v>x</v>
      </c>
      <c r="I720" s="352" t="str">
        <f t="shared" si="94"/>
        <v>V</v>
      </c>
    </row>
    <row r="721" spans="1:9" x14ac:dyDescent="0.25">
      <c r="A721" s="359">
        <f t="shared" si="89"/>
        <v>1</v>
      </c>
      <c r="B721" s="359" t="str">
        <f t="shared" si="90"/>
        <v>I</v>
      </c>
      <c r="C721" s="359">
        <f t="shared" si="88"/>
        <v>4</v>
      </c>
      <c r="D721" s="360"/>
      <c r="E721" s="359">
        <f t="shared" si="91"/>
        <v>0</v>
      </c>
      <c r="F721" s="359" t="str">
        <f t="shared" si="95"/>
        <v/>
      </c>
      <c r="G721" s="359" t="str">
        <f t="shared" si="92"/>
        <v/>
      </c>
      <c r="H721" s="359" t="str">
        <f t="shared" si="93"/>
        <v>x</v>
      </c>
      <c r="I721" s="352" t="str">
        <f t="shared" si="94"/>
        <v>I</v>
      </c>
    </row>
    <row r="722" spans="1:9" x14ac:dyDescent="0.25">
      <c r="A722" s="359">
        <f t="shared" si="89"/>
        <v>2</v>
      </c>
      <c r="B722" s="359" t="str">
        <f t="shared" si="90"/>
        <v>I</v>
      </c>
      <c r="C722" s="359">
        <f t="shared" si="88"/>
        <v>5</v>
      </c>
      <c r="D722" s="360"/>
      <c r="E722" s="359">
        <f t="shared" si="91"/>
        <v>0</v>
      </c>
      <c r="F722" s="359" t="str">
        <f t="shared" si="95"/>
        <v/>
      </c>
      <c r="G722" s="359" t="str">
        <f t="shared" si="92"/>
        <v/>
      </c>
      <c r="H722" s="359" t="str">
        <f t="shared" si="93"/>
        <v>x</v>
      </c>
      <c r="I722" s="352" t="str">
        <f t="shared" si="94"/>
        <v>I</v>
      </c>
    </row>
    <row r="723" spans="1:9" x14ac:dyDescent="0.25">
      <c r="A723" s="359">
        <f t="shared" si="89"/>
        <v>3</v>
      </c>
      <c r="B723" s="359" t="str">
        <f t="shared" si="90"/>
        <v>I</v>
      </c>
      <c r="C723" s="359">
        <f t="shared" si="88"/>
        <v>1</v>
      </c>
      <c r="D723" s="360"/>
      <c r="E723" s="359">
        <f t="shared" si="91"/>
        <v>0</v>
      </c>
      <c r="F723" s="359" t="str">
        <f t="shared" si="95"/>
        <v>O</v>
      </c>
      <c r="G723" s="359" t="str">
        <f t="shared" si="92"/>
        <v>I</v>
      </c>
      <c r="H723" s="359" t="str">
        <f t="shared" si="93"/>
        <v>x</v>
      </c>
      <c r="I723" s="352" t="str">
        <f t="shared" si="94"/>
        <v>I</v>
      </c>
    </row>
    <row r="724" spans="1:9" x14ac:dyDescent="0.25">
      <c r="A724" s="359">
        <f t="shared" si="89"/>
        <v>4</v>
      </c>
      <c r="B724" s="359" t="str">
        <f t="shared" si="90"/>
        <v>U</v>
      </c>
      <c r="C724" s="359">
        <f t="shared" si="88"/>
        <v>2</v>
      </c>
      <c r="D724" s="360"/>
      <c r="E724" s="359">
        <f t="shared" si="91"/>
        <v>0</v>
      </c>
      <c r="F724" s="359" t="str">
        <f t="shared" si="95"/>
        <v/>
      </c>
      <c r="G724" s="359" t="str">
        <f t="shared" si="92"/>
        <v/>
      </c>
      <c r="H724" s="359" t="str">
        <f t="shared" si="93"/>
        <v>x</v>
      </c>
      <c r="I724" s="352" t="str">
        <f t="shared" si="94"/>
        <v>I</v>
      </c>
    </row>
    <row r="725" spans="1:9" x14ac:dyDescent="0.25">
      <c r="A725" s="359">
        <f t="shared" si="89"/>
        <v>5</v>
      </c>
      <c r="B725" s="359" t="str">
        <f t="shared" si="90"/>
        <v>U</v>
      </c>
      <c r="C725" s="359">
        <f t="shared" si="88"/>
        <v>3</v>
      </c>
      <c r="D725" s="360"/>
      <c r="E725" s="359">
        <f t="shared" si="91"/>
        <v>0</v>
      </c>
      <c r="F725" s="359" t="str">
        <f t="shared" si="95"/>
        <v/>
      </c>
      <c r="G725" s="359" t="str">
        <f t="shared" si="92"/>
        <v/>
      </c>
      <c r="H725" s="359" t="str">
        <f t="shared" si="93"/>
        <v>x</v>
      </c>
      <c r="I725" s="352" t="str">
        <f t="shared" si="94"/>
        <v>I</v>
      </c>
    </row>
    <row r="726" spans="1:9" x14ac:dyDescent="0.25">
      <c r="A726" s="359">
        <f t="shared" si="89"/>
        <v>6</v>
      </c>
      <c r="B726" s="359" t="str">
        <f t="shared" si="90"/>
        <v>V</v>
      </c>
      <c r="C726" s="359">
        <f t="shared" si="88"/>
        <v>4</v>
      </c>
      <c r="D726" s="360"/>
      <c r="E726" s="359">
        <f t="shared" si="91"/>
        <v>0</v>
      </c>
      <c r="F726" s="359" t="str">
        <f t="shared" si="95"/>
        <v/>
      </c>
      <c r="G726" s="359" t="str">
        <f t="shared" si="92"/>
        <v/>
      </c>
      <c r="H726" s="359" t="str">
        <f t="shared" si="93"/>
        <v>x</v>
      </c>
      <c r="I726" s="352" t="str">
        <f t="shared" si="94"/>
        <v>V</v>
      </c>
    </row>
    <row r="727" spans="1:9" x14ac:dyDescent="0.25">
      <c r="A727" s="359">
        <f t="shared" si="89"/>
        <v>1</v>
      </c>
      <c r="B727" s="359" t="str">
        <f t="shared" si="90"/>
        <v>I</v>
      </c>
      <c r="C727" s="359">
        <f t="shared" si="88"/>
        <v>5</v>
      </c>
      <c r="D727" s="360"/>
      <c r="E727" s="359">
        <f t="shared" si="91"/>
        <v>0</v>
      </c>
      <c r="F727" s="359" t="str">
        <f t="shared" si="95"/>
        <v/>
      </c>
      <c r="G727" s="359" t="str">
        <f t="shared" si="92"/>
        <v/>
      </c>
      <c r="H727" s="359" t="str">
        <f t="shared" si="93"/>
        <v>x</v>
      </c>
      <c r="I727" s="352" t="str">
        <f t="shared" si="94"/>
        <v>I</v>
      </c>
    </row>
    <row r="728" spans="1:9" x14ac:dyDescent="0.25">
      <c r="A728" s="359">
        <f t="shared" si="89"/>
        <v>2</v>
      </c>
      <c r="B728" s="359" t="str">
        <f t="shared" si="90"/>
        <v>I</v>
      </c>
      <c r="C728" s="359">
        <f t="shared" si="88"/>
        <v>1</v>
      </c>
      <c r="D728" s="360"/>
      <c r="E728" s="359">
        <f t="shared" si="91"/>
        <v>0</v>
      </c>
      <c r="F728" s="359" t="str">
        <f t="shared" si="95"/>
        <v>O</v>
      </c>
      <c r="G728" s="359" t="str">
        <f t="shared" si="92"/>
        <v>V</v>
      </c>
      <c r="H728" s="359" t="str">
        <f t="shared" si="93"/>
        <v>x</v>
      </c>
      <c r="I728" s="352" t="str">
        <f t="shared" si="94"/>
        <v>I</v>
      </c>
    </row>
    <row r="729" spans="1:9" x14ac:dyDescent="0.25">
      <c r="A729" s="359">
        <f t="shared" si="89"/>
        <v>3</v>
      </c>
      <c r="B729" s="359" t="str">
        <f t="shared" si="90"/>
        <v>I</v>
      </c>
      <c r="C729" s="359">
        <f t="shared" si="88"/>
        <v>2</v>
      </c>
      <c r="D729" s="360"/>
      <c r="E729" s="359">
        <f t="shared" si="91"/>
        <v>0</v>
      </c>
      <c r="F729" s="359" t="str">
        <f t="shared" si="95"/>
        <v/>
      </c>
      <c r="G729" s="359" t="str">
        <f t="shared" si="92"/>
        <v/>
      </c>
      <c r="H729" s="359" t="str">
        <f t="shared" si="93"/>
        <v>x</v>
      </c>
      <c r="I729" s="352" t="str">
        <f t="shared" si="94"/>
        <v>I</v>
      </c>
    </row>
    <row r="730" spans="1:9" x14ac:dyDescent="0.25">
      <c r="A730" s="359">
        <f t="shared" si="89"/>
        <v>4</v>
      </c>
      <c r="B730" s="359" t="str">
        <f t="shared" si="90"/>
        <v>U</v>
      </c>
      <c r="C730" s="359">
        <f t="shared" si="88"/>
        <v>3</v>
      </c>
      <c r="D730" s="360"/>
      <c r="E730" s="359">
        <f t="shared" si="91"/>
        <v>0</v>
      </c>
      <c r="F730" s="359" t="str">
        <f t="shared" si="95"/>
        <v/>
      </c>
      <c r="G730" s="359" t="str">
        <f t="shared" si="92"/>
        <v/>
      </c>
      <c r="H730" s="359" t="str">
        <f t="shared" si="93"/>
        <v>x</v>
      </c>
      <c r="I730" s="352" t="str">
        <f t="shared" si="94"/>
        <v>I</v>
      </c>
    </row>
    <row r="731" spans="1:9" x14ac:dyDescent="0.25">
      <c r="A731" s="359">
        <f t="shared" si="89"/>
        <v>5</v>
      </c>
      <c r="B731" s="359" t="str">
        <f t="shared" si="90"/>
        <v>U</v>
      </c>
      <c r="C731" s="359">
        <f t="shared" si="88"/>
        <v>4</v>
      </c>
      <c r="D731" s="360"/>
      <c r="E731" s="359">
        <f t="shared" si="91"/>
        <v>0</v>
      </c>
      <c r="F731" s="359" t="str">
        <f t="shared" si="95"/>
        <v/>
      </c>
      <c r="G731" s="359" t="str">
        <f t="shared" si="92"/>
        <v/>
      </c>
      <c r="H731" s="359" t="str">
        <f t="shared" si="93"/>
        <v>x</v>
      </c>
      <c r="I731" s="352" t="str">
        <f t="shared" si="94"/>
        <v>I</v>
      </c>
    </row>
    <row r="732" spans="1:9" x14ac:dyDescent="0.25">
      <c r="A732" s="359">
        <f t="shared" si="89"/>
        <v>6</v>
      </c>
      <c r="B732" s="359" t="str">
        <f t="shared" si="90"/>
        <v>V</v>
      </c>
      <c r="C732" s="359">
        <f t="shared" si="88"/>
        <v>5</v>
      </c>
      <c r="D732" s="360"/>
      <c r="E732" s="359">
        <f t="shared" si="91"/>
        <v>0</v>
      </c>
      <c r="F732" s="359" t="str">
        <f t="shared" si="95"/>
        <v/>
      </c>
      <c r="G732" s="359" t="str">
        <f t="shared" si="92"/>
        <v/>
      </c>
      <c r="H732" s="359" t="str">
        <f t="shared" si="93"/>
        <v>x</v>
      </c>
      <c r="I732" s="352" t="str">
        <f t="shared" si="94"/>
        <v>V</v>
      </c>
    </row>
    <row r="733" spans="1:9" x14ac:dyDescent="0.25">
      <c r="A733" s="359">
        <f t="shared" si="89"/>
        <v>1</v>
      </c>
      <c r="B733" s="359" t="str">
        <f t="shared" si="90"/>
        <v>I</v>
      </c>
      <c r="C733" s="359">
        <f t="shared" si="88"/>
        <v>1</v>
      </c>
      <c r="D733" s="360"/>
      <c r="E733" s="359">
        <f t="shared" si="91"/>
        <v>0</v>
      </c>
      <c r="F733" s="359" t="str">
        <f t="shared" si="95"/>
        <v>O</v>
      </c>
      <c r="G733" s="359" t="str">
        <f t="shared" si="92"/>
        <v>V</v>
      </c>
      <c r="H733" s="359" t="str">
        <f t="shared" si="93"/>
        <v>x</v>
      </c>
      <c r="I733" s="352" t="str">
        <f t="shared" si="94"/>
        <v>I</v>
      </c>
    </row>
    <row r="734" spans="1:9" x14ac:dyDescent="0.25">
      <c r="A734" s="359">
        <f t="shared" si="89"/>
        <v>2</v>
      </c>
      <c r="B734" s="359" t="str">
        <f t="shared" si="90"/>
        <v>I</v>
      </c>
      <c r="C734" s="359">
        <f t="shared" si="88"/>
        <v>2</v>
      </c>
      <c r="D734" s="360"/>
      <c r="E734" s="359">
        <f t="shared" si="91"/>
        <v>0</v>
      </c>
      <c r="F734" s="359" t="str">
        <f t="shared" si="95"/>
        <v/>
      </c>
      <c r="G734" s="359" t="str">
        <f t="shared" si="92"/>
        <v/>
      </c>
      <c r="H734" s="359" t="str">
        <f t="shared" si="93"/>
        <v>x</v>
      </c>
      <c r="I734" s="352" t="str">
        <f t="shared" si="94"/>
        <v>I</v>
      </c>
    </row>
    <row r="735" spans="1:9" x14ac:dyDescent="0.25">
      <c r="A735" s="359">
        <f t="shared" si="89"/>
        <v>3</v>
      </c>
      <c r="B735" s="359" t="str">
        <f t="shared" si="90"/>
        <v>I</v>
      </c>
      <c r="C735" s="359">
        <f t="shared" si="88"/>
        <v>3</v>
      </c>
      <c r="D735" s="360"/>
      <c r="E735" s="359">
        <f t="shared" si="91"/>
        <v>0</v>
      </c>
      <c r="F735" s="359" t="str">
        <f t="shared" si="95"/>
        <v/>
      </c>
      <c r="G735" s="359" t="str">
        <f t="shared" si="92"/>
        <v/>
      </c>
      <c r="H735" s="359" t="str">
        <f t="shared" si="93"/>
        <v>x</v>
      </c>
      <c r="I735" s="352" t="str">
        <f t="shared" si="94"/>
        <v>I</v>
      </c>
    </row>
    <row r="736" spans="1:9" x14ac:dyDescent="0.25">
      <c r="A736" s="359">
        <f t="shared" si="89"/>
        <v>4</v>
      </c>
      <c r="B736" s="359" t="str">
        <f t="shared" si="90"/>
        <v>U</v>
      </c>
      <c r="C736" s="359">
        <f t="shared" si="88"/>
        <v>4</v>
      </c>
      <c r="D736" s="360"/>
      <c r="E736" s="359">
        <f t="shared" si="91"/>
        <v>0</v>
      </c>
      <c r="F736" s="359" t="str">
        <f t="shared" si="95"/>
        <v/>
      </c>
      <c r="G736" s="359" t="str">
        <f t="shared" si="92"/>
        <v/>
      </c>
      <c r="H736" s="359" t="str">
        <f t="shared" si="93"/>
        <v>x</v>
      </c>
      <c r="I736" s="352" t="str">
        <f t="shared" si="94"/>
        <v>I</v>
      </c>
    </row>
    <row r="737" spans="1:9" x14ac:dyDescent="0.25">
      <c r="A737" s="359">
        <f t="shared" si="89"/>
        <v>5</v>
      </c>
      <c r="B737" s="359" t="str">
        <f t="shared" si="90"/>
        <v>U</v>
      </c>
      <c r="C737" s="359">
        <f t="shared" si="88"/>
        <v>5</v>
      </c>
      <c r="D737" s="360"/>
      <c r="E737" s="359">
        <f t="shared" si="91"/>
        <v>0</v>
      </c>
      <c r="F737" s="359" t="str">
        <f t="shared" si="95"/>
        <v/>
      </c>
      <c r="G737" s="359" t="str">
        <f t="shared" si="92"/>
        <v/>
      </c>
      <c r="H737" s="359" t="str">
        <f t="shared" si="93"/>
        <v>x</v>
      </c>
      <c r="I737" s="352" t="str">
        <f t="shared" si="94"/>
        <v>I</v>
      </c>
    </row>
    <row r="738" spans="1:9" x14ac:dyDescent="0.25">
      <c r="A738" s="359">
        <f t="shared" si="89"/>
        <v>6</v>
      </c>
      <c r="B738" s="359" t="str">
        <f t="shared" si="90"/>
        <v>V</v>
      </c>
      <c r="C738" s="359">
        <f t="shared" si="88"/>
        <v>1</v>
      </c>
      <c r="D738" s="360"/>
      <c r="E738" s="359">
        <f t="shared" si="91"/>
        <v>0</v>
      </c>
      <c r="F738" s="359" t="str">
        <f t="shared" si="95"/>
        <v>O</v>
      </c>
      <c r="G738" s="359" t="str">
        <f t="shared" si="92"/>
        <v>V</v>
      </c>
      <c r="H738" s="359" t="str">
        <f t="shared" si="93"/>
        <v>x</v>
      </c>
      <c r="I738" s="352" t="str">
        <f t="shared" si="94"/>
        <v>V</v>
      </c>
    </row>
    <row r="739" spans="1:9" x14ac:dyDescent="0.25">
      <c r="A739" s="359">
        <f t="shared" si="89"/>
        <v>1</v>
      </c>
      <c r="B739" s="359" t="str">
        <f t="shared" si="90"/>
        <v>I</v>
      </c>
      <c r="C739" s="359">
        <f t="shared" si="88"/>
        <v>2</v>
      </c>
      <c r="D739" s="360"/>
      <c r="E739" s="359">
        <f t="shared" si="91"/>
        <v>0</v>
      </c>
      <c r="F739" s="359" t="str">
        <f t="shared" si="95"/>
        <v/>
      </c>
      <c r="G739" s="359" t="str">
        <f t="shared" si="92"/>
        <v/>
      </c>
      <c r="H739" s="359" t="str">
        <f t="shared" si="93"/>
        <v>x</v>
      </c>
      <c r="I739" s="352" t="str">
        <f t="shared" si="94"/>
        <v>I</v>
      </c>
    </row>
    <row r="740" spans="1:9" x14ac:dyDescent="0.25">
      <c r="A740" s="359">
        <f t="shared" si="89"/>
        <v>2</v>
      </c>
      <c r="B740" s="359" t="str">
        <f t="shared" si="90"/>
        <v>I</v>
      </c>
      <c r="C740" s="359">
        <f t="shared" si="88"/>
        <v>3</v>
      </c>
      <c r="D740" s="360"/>
      <c r="E740" s="359">
        <f t="shared" si="91"/>
        <v>0</v>
      </c>
      <c r="F740" s="359" t="str">
        <f t="shared" si="95"/>
        <v/>
      </c>
      <c r="G740" s="359" t="str">
        <f t="shared" si="92"/>
        <v/>
      </c>
      <c r="H740" s="359" t="str">
        <f t="shared" si="93"/>
        <v>x</v>
      </c>
      <c r="I740" s="352" t="str">
        <f t="shared" si="94"/>
        <v>I</v>
      </c>
    </row>
    <row r="741" spans="1:9" x14ac:dyDescent="0.25">
      <c r="A741" s="359">
        <f t="shared" si="89"/>
        <v>3</v>
      </c>
      <c r="B741" s="359" t="str">
        <f t="shared" si="90"/>
        <v>I</v>
      </c>
      <c r="C741" s="359">
        <f t="shared" si="88"/>
        <v>4</v>
      </c>
      <c r="D741" s="360"/>
      <c r="E741" s="359">
        <f t="shared" si="91"/>
        <v>0</v>
      </c>
      <c r="F741" s="359" t="str">
        <f t="shared" si="95"/>
        <v/>
      </c>
      <c r="G741" s="359" t="str">
        <f t="shared" si="92"/>
        <v/>
      </c>
      <c r="H741" s="359" t="str">
        <f t="shared" si="93"/>
        <v>x</v>
      </c>
      <c r="I741" s="352" t="str">
        <f t="shared" si="94"/>
        <v>I</v>
      </c>
    </row>
    <row r="742" spans="1:9" x14ac:dyDescent="0.25">
      <c r="A742" s="359">
        <f t="shared" si="89"/>
        <v>4</v>
      </c>
      <c r="B742" s="359" t="str">
        <f t="shared" si="90"/>
        <v>U</v>
      </c>
      <c r="C742" s="359">
        <f t="shared" si="88"/>
        <v>5</v>
      </c>
      <c r="D742" s="360"/>
      <c r="E742" s="359">
        <f t="shared" si="91"/>
        <v>0</v>
      </c>
      <c r="F742" s="359" t="str">
        <f t="shared" si="95"/>
        <v/>
      </c>
      <c r="G742" s="359" t="str">
        <f t="shared" si="92"/>
        <v/>
      </c>
      <c r="H742" s="359" t="str">
        <f t="shared" si="93"/>
        <v>x</v>
      </c>
      <c r="I742" s="352" t="str">
        <f t="shared" si="94"/>
        <v>I</v>
      </c>
    </row>
    <row r="743" spans="1:9" x14ac:dyDescent="0.25">
      <c r="A743" s="359">
        <f t="shared" si="89"/>
        <v>5</v>
      </c>
      <c r="B743" s="359" t="str">
        <f t="shared" si="90"/>
        <v>U</v>
      </c>
      <c r="C743" s="359">
        <f t="shared" si="88"/>
        <v>1</v>
      </c>
      <c r="D743" s="360"/>
      <c r="E743" s="359">
        <f t="shared" si="91"/>
        <v>0</v>
      </c>
      <c r="F743" s="359" t="str">
        <f t="shared" si="95"/>
        <v>O</v>
      </c>
      <c r="G743" s="359" t="str">
        <f t="shared" si="92"/>
        <v>U</v>
      </c>
      <c r="H743" s="359" t="str">
        <f t="shared" si="93"/>
        <v>x</v>
      </c>
      <c r="I743" s="352" t="str">
        <f t="shared" si="94"/>
        <v>I</v>
      </c>
    </row>
    <row r="744" spans="1:9" x14ac:dyDescent="0.25">
      <c r="A744" s="359">
        <f t="shared" si="89"/>
        <v>6</v>
      </c>
      <c r="B744" s="359" t="str">
        <f t="shared" si="90"/>
        <v>V</v>
      </c>
      <c r="C744" s="359">
        <f t="shared" si="88"/>
        <v>2</v>
      </c>
      <c r="D744" s="360"/>
      <c r="E744" s="359">
        <f t="shared" si="91"/>
        <v>0</v>
      </c>
      <c r="F744" s="359" t="str">
        <f t="shared" si="95"/>
        <v/>
      </c>
      <c r="G744" s="359" t="str">
        <f t="shared" si="92"/>
        <v/>
      </c>
      <c r="H744" s="359" t="str">
        <f t="shared" si="93"/>
        <v>x</v>
      </c>
      <c r="I744" s="352" t="str">
        <f t="shared" si="94"/>
        <v>V</v>
      </c>
    </row>
    <row r="745" spans="1:9" x14ac:dyDescent="0.25">
      <c r="A745" s="359">
        <f t="shared" si="89"/>
        <v>1</v>
      </c>
      <c r="B745" s="359" t="str">
        <f t="shared" si="90"/>
        <v>I</v>
      </c>
      <c r="C745" s="359">
        <f t="shared" si="88"/>
        <v>3</v>
      </c>
      <c r="D745" s="360"/>
      <c r="E745" s="359">
        <f t="shared" si="91"/>
        <v>0</v>
      </c>
      <c r="F745" s="359" t="str">
        <f t="shared" si="95"/>
        <v/>
      </c>
      <c r="G745" s="359" t="str">
        <f t="shared" si="92"/>
        <v/>
      </c>
      <c r="H745" s="359" t="str">
        <f t="shared" si="93"/>
        <v>x</v>
      </c>
      <c r="I745" s="352" t="str">
        <f t="shared" si="94"/>
        <v>I</v>
      </c>
    </row>
    <row r="746" spans="1:9" x14ac:dyDescent="0.25">
      <c r="A746" s="359">
        <f t="shared" si="89"/>
        <v>2</v>
      </c>
      <c r="B746" s="359" t="str">
        <f t="shared" si="90"/>
        <v>I</v>
      </c>
      <c r="C746" s="359">
        <f t="shared" si="88"/>
        <v>4</v>
      </c>
      <c r="D746" s="360"/>
      <c r="E746" s="359">
        <f t="shared" si="91"/>
        <v>0</v>
      </c>
      <c r="F746" s="359" t="str">
        <f t="shared" si="95"/>
        <v/>
      </c>
      <c r="G746" s="359" t="str">
        <f t="shared" si="92"/>
        <v/>
      </c>
      <c r="H746" s="359" t="str">
        <f t="shared" si="93"/>
        <v>x</v>
      </c>
      <c r="I746" s="352" t="str">
        <f t="shared" si="94"/>
        <v>I</v>
      </c>
    </row>
    <row r="747" spans="1:9" x14ac:dyDescent="0.25">
      <c r="A747" s="359">
        <f t="shared" si="89"/>
        <v>3</v>
      </c>
      <c r="B747" s="359" t="str">
        <f t="shared" si="90"/>
        <v>I</v>
      </c>
      <c r="C747" s="359">
        <f t="shared" si="88"/>
        <v>5</v>
      </c>
      <c r="D747" s="360"/>
      <c r="E747" s="359">
        <f t="shared" si="91"/>
        <v>0</v>
      </c>
      <c r="F747" s="359" t="str">
        <f t="shared" si="95"/>
        <v/>
      </c>
      <c r="G747" s="359" t="str">
        <f t="shared" si="92"/>
        <v/>
      </c>
      <c r="H747" s="359" t="str">
        <f t="shared" si="93"/>
        <v>x</v>
      </c>
      <c r="I747" s="352" t="str">
        <f t="shared" si="94"/>
        <v>I</v>
      </c>
    </row>
    <row r="748" spans="1:9" x14ac:dyDescent="0.25">
      <c r="A748" s="359">
        <f t="shared" si="89"/>
        <v>4</v>
      </c>
      <c r="B748" s="359" t="str">
        <f t="shared" si="90"/>
        <v>U</v>
      </c>
      <c r="C748" s="359">
        <f t="shared" si="88"/>
        <v>1</v>
      </c>
      <c r="D748" s="360"/>
      <c r="E748" s="359">
        <f t="shared" si="91"/>
        <v>0</v>
      </c>
      <c r="F748" s="359" t="str">
        <f t="shared" si="95"/>
        <v>O</v>
      </c>
      <c r="G748" s="359" t="str">
        <f t="shared" si="92"/>
        <v>U</v>
      </c>
      <c r="H748" s="359" t="str">
        <f t="shared" si="93"/>
        <v>x</v>
      </c>
      <c r="I748" s="352" t="str">
        <f t="shared" si="94"/>
        <v>I</v>
      </c>
    </row>
    <row r="749" spans="1:9" x14ac:dyDescent="0.25">
      <c r="A749" s="359">
        <f t="shared" si="89"/>
        <v>5</v>
      </c>
      <c r="B749" s="359" t="str">
        <f t="shared" si="90"/>
        <v>U</v>
      </c>
      <c r="C749" s="359">
        <f t="shared" si="88"/>
        <v>2</v>
      </c>
      <c r="D749" s="360"/>
      <c r="E749" s="359">
        <f t="shared" si="91"/>
        <v>0</v>
      </c>
      <c r="F749" s="359" t="str">
        <f t="shared" si="95"/>
        <v/>
      </c>
      <c r="G749" s="359" t="str">
        <f t="shared" si="92"/>
        <v/>
      </c>
      <c r="H749" s="359" t="str">
        <f t="shared" si="93"/>
        <v>x</v>
      </c>
      <c r="I749" s="352" t="str">
        <f t="shared" si="94"/>
        <v>I</v>
      </c>
    </row>
    <row r="750" spans="1:9" x14ac:dyDescent="0.25">
      <c r="A750" s="359">
        <f t="shared" si="89"/>
        <v>6</v>
      </c>
      <c r="B750" s="359" t="str">
        <f t="shared" si="90"/>
        <v>V</v>
      </c>
      <c r="C750" s="359">
        <f t="shared" si="88"/>
        <v>3</v>
      </c>
      <c r="D750" s="360"/>
      <c r="E750" s="359">
        <f t="shared" si="91"/>
        <v>0</v>
      </c>
      <c r="F750" s="359" t="str">
        <f t="shared" si="95"/>
        <v/>
      </c>
      <c r="G750" s="359" t="str">
        <f t="shared" si="92"/>
        <v/>
      </c>
      <c r="H750" s="359" t="str">
        <f t="shared" si="93"/>
        <v>x</v>
      </c>
      <c r="I750" s="352" t="str">
        <f t="shared" si="94"/>
        <v>V</v>
      </c>
    </row>
    <row r="751" spans="1:9" x14ac:dyDescent="0.25">
      <c r="A751" s="359">
        <f t="shared" si="89"/>
        <v>1</v>
      </c>
      <c r="B751" s="359" t="str">
        <f t="shared" si="90"/>
        <v>I</v>
      </c>
      <c r="C751" s="359">
        <f t="shared" si="88"/>
        <v>4</v>
      </c>
      <c r="D751" s="360"/>
      <c r="E751" s="359">
        <f t="shared" si="91"/>
        <v>0</v>
      </c>
      <c r="F751" s="359" t="str">
        <f t="shared" si="95"/>
        <v/>
      </c>
      <c r="G751" s="359" t="str">
        <f t="shared" si="92"/>
        <v/>
      </c>
      <c r="H751" s="359" t="str">
        <f t="shared" si="93"/>
        <v>x</v>
      </c>
      <c r="I751" s="352" t="str">
        <f t="shared" si="94"/>
        <v>I</v>
      </c>
    </row>
    <row r="752" spans="1:9" x14ac:dyDescent="0.25">
      <c r="A752" s="359">
        <f t="shared" si="89"/>
        <v>2</v>
      </c>
      <c r="B752" s="359" t="str">
        <f t="shared" si="90"/>
        <v>I</v>
      </c>
      <c r="C752" s="359">
        <f t="shared" si="88"/>
        <v>5</v>
      </c>
      <c r="D752" s="360"/>
      <c r="E752" s="359">
        <f t="shared" si="91"/>
        <v>0</v>
      </c>
      <c r="F752" s="359" t="str">
        <f t="shared" si="95"/>
        <v/>
      </c>
      <c r="G752" s="359" t="str">
        <f t="shared" si="92"/>
        <v/>
      </c>
      <c r="H752" s="359" t="str">
        <f t="shared" si="93"/>
        <v>x</v>
      </c>
      <c r="I752" s="352" t="str">
        <f t="shared" si="94"/>
        <v>I</v>
      </c>
    </row>
    <row r="753" spans="1:9" x14ac:dyDescent="0.25">
      <c r="A753" s="359">
        <f t="shared" si="89"/>
        <v>3</v>
      </c>
      <c r="B753" s="359" t="str">
        <f t="shared" si="90"/>
        <v>I</v>
      </c>
      <c r="C753" s="359">
        <f t="shared" si="88"/>
        <v>1</v>
      </c>
      <c r="D753" s="360"/>
      <c r="E753" s="359">
        <f t="shared" si="91"/>
        <v>0</v>
      </c>
      <c r="F753" s="359" t="str">
        <f t="shared" si="95"/>
        <v>O</v>
      </c>
      <c r="G753" s="359" t="str">
        <f t="shared" si="92"/>
        <v>I</v>
      </c>
      <c r="H753" s="359" t="str">
        <f t="shared" si="93"/>
        <v>x</v>
      </c>
      <c r="I753" s="352" t="str">
        <f t="shared" si="94"/>
        <v>I</v>
      </c>
    </row>
    <row r="754" spans="1:9" x14ac:dyDescent="0.25">
      <c r="A754" s="359">
        <f t="shared" si="89"/>
        <v>4</v>
      </c>
      <c r="B754" s="359" t="str">
        <f t="shared" si="90"/>
        <v>U</v>
      </c>
      <c r="C754" s="359">
        <f t="shared" si="88"/>
        <v>2</v>
      </c>
      <c r="D754" s="360"/>
      <c r="E754" s="359">
        <f t="shared" si="91"/>
        <v>0</v>
      </c>
      <c r="F754" s="359" t="str">
        <f t="shared" si="95"/>
        <v/>
      </c>
      <c r="G754" s="359" t="str">
        <f t="shared" si="92"/>
        <v/>
      </c>
      <c r="H754" s="359" t="str">
        <f t="shared" si="93"/>
        <v>x</v>
      </c>
      <c r="I754" s="352" t="str">
        <f t="shared" si="94"/>
        <v>I</v>
      </c>
    </row>
    <row r="755" spans="1:9" x14ac:dyDescent="0.25">
      <c r="A755" s="359">
        <f t="shared" si="89"/>
        <v>5</v>
      </c>
      <c r="B755" s="359" t="str">
        <f t="shared" si="90"/>
        <v>U</v>
      </c>
      <c r="C755" s="359">
        <f t="shared" si="88"/>
        <v>3</v>
      </c>
      <c r="D755" s="360"/>
      <c r="E755" s="359">
        <f t="shared" si="91"/>
        <v>0</v>
      </c>
      <c r="F755" s="359" t="str">
        <f t="shared" si="95"/>
        <v/>
      </c>
      <c r="G755" s="359" t="str">
        <f t="shared" si="92"/>
        <v/>
      </c>
      <c r="H755" s="359" t="str">
        <f t="shared" si="93"/>
        <v>x</v>
      </c>
      <c r="I755" s="352" t="str">
        <f t="shared" si="94"/>
        <v>I</v>
      </c>
    </row>
    <row r="756" spans="1:9" x14ac:dyDescent="0.25">
      <c r="A756" s="359">
        <f t="shared" si="89"/>
        <v>6</v>
      </c>
      <c r="B756" s="359" t="str">
        <f t="shared" si="90"/>
        <v>V</v>
      </c>
      <c r="C756" s="359">
        <f t="shared" si="88"/>
        <v>4</v>
      </c>
      <c r="D756" s="360"/>
      <c r="E756" s="359">
        <f t="shared" si="91"/>
        <v>0</v>
      </c>
      <c r="F756" s="359" t="str">
        <f t="shared" si="95"/>
        <v/>
      </c>
      <c r="G756" s="359" t="str">
        <f t="shared" si="92"/>
        <v/>
      </c>
      <c r="H756" s="359" t="str">
        <f t="shared" si="93"/>
        <v>x</v>
      </c>
      <c r="I756" s="352" t="str">
        <f t="shared" si="94"/>
        <v>V</v>
      </c>
    </row>
    <row r="757" spans="1:9" x14ac:dyDescent="0.25">
      <c r="A757" s="359">
        <f t="shared" si="89"/>
        <v>1</v>
      </c>
      <c r="B757" s="359" t="str">
        <f t="shared" si="90"/>
        <v>I</v>
      </c>
      <c r="C757" s="359">
        <f t="shared" si="88"/>
        <v>5</v>
      </c>
      <c r="D757" s="360"/>
      <c r="E757" s="359">
        <f t="shared" si="91"/>
        <v>0</v>
      </c>
      <c r="F757" s="359" t="str">
        <f t="shared" si="95"/>
        <v/>
      </c>
      <c r="G757" s="359" t="str">
        <f t="shared" si="92"/>
        <v/>
      </c>
      <c r="H757" s="359" t="str">
        <f t="shared" si="93"/>
        <v>x</v>
      </c>
      <c r="I757" s="352" t="str">
        <f t="shared" si="94"/>
        <v>I</v>
      </c>
    </row>
    <row r="758" spans="1:9" x14ac:dyDescent="0.25">
      <c r="A758" s="359">
        <f t="shared" si="89"/>
        <v>2</v>
      </c>
      <c r="B758" s="359" t="str">
        <f t="shared" si="90"/>
        <v>I</v>
      </c>
      <c r="C758" s="359">
        <f t="shared" si="88"/>
        <v>1</v>
      </c>
      <c r="D758" s="360"/>
      <c r="E758" s="359">
        <f t="shared" si="91"/>
        <v>0</v>
      </c>
      <c r="F758" s="359" t="str">
        <f t="shared" si="95"/>
        <v>O</v>
      </c>
      <c r="G758" s="359" t="str">
        <f t="shared" si="92"/>
        <v>V</v>
      </c>
      <c r="H758" s="359" t="str">
        <f t="shared" si="93"/>
        <v>x</v>
      </c>
      <c r="I758" s="352" t="str">
        <f t="shared" si="94"/>
        <v>I</v>
      </c>
    </row>
    <row r="759" spans="1:9" x14ac:dyDescent="0.25">
      <c r="A759" s="359">
        <f t="shared" si="89"/>
        <v>3</v>
      </c>
      <c r="B759" s="359" t="str">
        <f t="shared" si="90"/>
        <v>I</v>
      </c>
      <c r="C759" s="359">
        <f t="shared" si="88"/>
        <v>2</v>
      </c>
      <c r="D759" s="360"/>
      <c r="E759" s="359">
        <f t="shared" si="91"/>
        <v>0</v>
      </c>
      <c r="F759" s="359" t="str">
        <f t="shared" si="95"/>
        <v/>
      </c>
      <c r="G759" s="359" t="str">
        <f t="shared" si="92"/>
        <v/>
      </c>
      <c r="H759" s="359" t="str">
        <f t="shared" si="93"/>
        <v>x</v>
      </c>
      <c r="I759" s="352" t="str">
        <f t="shared" si="94"/>
        <v>I</v>
      </c>
    </row>
    <row r="760" spans="1:9" x14ac:dyDescent="0.25">
      <c r="A760" s="359">
        <f t="shared" si="89"/>
        <v>4</v>
      </c>
      <c r="B760" s="359" t="str">
        <f t="shared" si="90"/>
        <v>U</v>
      </c>
      <c r="C760" s="359">
        <f t="shared" si="88"/>
        <v>3</v>
      </c>
      <c r="D760" s="360"/>
      <c r="E760" s="359">
        <f t="shared" si="91"/>
        <v>0</v>
      </c>
      <c r="F760" s="359" t="str">
        <f t="shared" si="95"/>
        <v/>
      </c>
      <c r="G760" s="359" t="str">
        <f t="shared" si="92"/>
        <v/>
      </c>
      <c r="H760" s="359" t="str">
        <f t="shared" si="93"/>
        <v>x</v>
      </c>
      <c r="I760" s="352" t="str">
        <f t="shared" si="94"/>
        <v>I</v>
      </c>
    </row>
    <row r="761" spans="1:9" x14ac:dyDescent="0.25">
      <c r="A761" s="359">
        <f t="shared" si="89"/>
        <v>5</v>
      </c>
      <c r="B761" s="359" t="str">
        <f t="shared" si="90"/>
        <v>U</v>
      </c>
      <c r="C761" s="359">
        <f t="shared" si="88"/>
        <v>4</v>
      </c>
      <c r="D761" s="360"/>
      <c r="E761" s="359">
        <f t="shared" si="91"/>
        <v>0</v>
      </c>
      <c r="F761" s="359" t="str">
        <f t="shared" si="95"/>
        <v/>
      </c>
      <c r="G761" s="359" t="str">
        <f t="shared" si="92"/>
        <v/>
      </c>
      <c r="H761" s="359" t="str">
        <f t="shared" si="93"/>
        <v>x</v>
      </c>
      <c r="I761" s="352" t="str">
        <f t="shared" si="94"/>
        <v>I</v>
      </c>
    </row>
    <row r="762" spans="1:9" x14ac:dyDescent="0.25">
      <c r="A762" s="359">
        <f t="shared" si="89"/>
        <v>6</v>
      </c>
      <c r="B762" s="359" t="str">
        <f t="shared" si="90"/>
        <v>V</v>
      </c>
      <c r="C762" s="359">
        <f t="shared" si="88"/>
        <v>5</v>
      </c>
      <c r="D762" s="360"/>
      <c r="E762" s="359">
        <f t="shared" si="91"/>
        <v>0</v>
      </c>
      <c r="F762" s="359" t="str">
        <f t="shared" si="95"/>
        <v/>
      </c>
      <c r="G762" s="359" t="str">
        <f t="shared" si="92"/>
        <v/>
      </c>
      <c r="H762" s="359" t="str">
        <f t="shared" si="93"/>
        <v>x</v>
      </c>
      <c r="I762" s="352" t="str">
        <f t="shared" si="94"/>
        <v>V</v>
      </c>
    </row>
    <row r="763" spans="1:9" x14ac:dyDescent="0.25">
      <c r="A763" s="359">
        <f t="shared" si="89"/>
        <v>1</v>
      </c>
      <c r="B763" s="359" t="str">
        <f t="shared" si="90"/>
        <v>I</v>
      </c>
      <c r="C763" s="359">
        <f t="shared" si="88"/>
        <v>1</v>
      </c>
      <c r="D763" s="360"/>
      <c r="E763" s="359">
        <f t="shared" si="91"/>
        <v>0</v>
      </c>
      <c r="F763" s="359" t="str">
        <f t="shared" si="95"/>
        <v>O</v>
      </c>
      <c r="G763" s="359" t="str">
        <f t="shared" si="92"/>
        <v>V</v>
      </c>
      <c r="H763" s="359" t="str">
        <f t="shared" si="93"/>
        <v>x</v>
      </c>
      <c r="I763" s="352" t="str">
        <f t="shared" si="94"/>
        <v>I</v>
      </c>
    </row>
    <row r="764" spans="1:9" x14ac:dyDescent="0.25">
      <c r="A764" s="359">
        <f t="shared" si="89"/>
        <v>2</v>
      </c>
      <c r="B764" s="359" t="str">
        <f t="shared" si="90"/>
        <v>I</v>
      </c>
      <c r="C764" s="359">
        <f t="shared" si="88"/>
        <v>2</v>
      </c>
      <c r="D764" s="360"/>
      <c r="E764" s="359">
        <f t="shared" si="91"/>
        <v>0</v>
      </c>
      <c r="F764" s="359" t="str">
        <f t="shared" si="95"/>
        <v/>
      </c>
      <c r="G764" s="359" t="str">
        <f t="shared" si="92"/>
        <v/>
      </c>
      <c r="H764" s="359" t="str">
        <f t="shared" si="93"/>
        <v>x</v>
      </c>
      <c r="I764" s="352" t="str">
        <f t="shared" si="94"/>
        <v>I</v>
      </c>
    </row>
    <row r="765" spans="1:9" x14ac:dyDescent="0.25">
      <c r="A765" s="359">
        <f t="shared" si="89"/>
        <v>3</v>
      </c>
      <c r="B765" s="359" t="str">
        <f t="shared" si="90"/>
        <v>I</v>
      </c>
      <c r="C765" s="359">
        <f t="shared" si="88"/>
        <v>3</v>
      </c>
      <c r="D765" s="360"/>
      <c r="E765" s="359">
        <f t="shared" si="91"/>
        <v>0</v>
      </c>
      <c r="F765" s="359" t="str">
        <f t="shared" si="95"/>
        <v/>
      </c>
      <c r="G765" s="359" t="str">
        <f t="shared" si="92"/>
        <v/>
      </c>
      <c r="H765" s="359" t="str">
        <f t="shared" si="93"/>
        <v>x</v>
      </c>
      <c r="I765" s="352" t="str">
        <f t="shared" si="94"/>
        <v>I</v>
      </c>
    </row>
    <row r="766" spans="1:9" x14ac:dyDescent="0.25">
      <c r="A766" s="359">
        <f t="shared" si="89"/>
        <v>4</v>
      </c>
      <c r="B766" s="359" t="str">
        <f t="shared" si="90"/>
        <v>U</v>
      </c>
      <c r="C766" s="359">
        <f t="shared" si="88"/>
        <v>4</v>
      </c>
      <c r="D766" s="360"/>
      <c r="E766" s="359">
        <f t="shared" si="91"/>
        <v>0</v>
      </c>
      <c r="F766" s="359" t="str">
        <f t="shared" si="95"/>
        <v/>
      </c>
      <c r="G766" s="359" t="str">
        <f t="shared" si="92"/>
        <v/>
      </c>
      <c r="H766" s="359" t="str">
        <f t="shared" si="93"/>
        <v>x</v>
      </c>
      <c r="I766" s="352" t="str">
        <f t="shared" si="94"/>
        <v>I</v>
      </c>
    </row>
    <row r="767" spans="1:9" x14ac:dyDescent="0.25">
      <c r="A767" s="359">
        <f t="shared" si="89"/>
        <v>5</v>
      </c>
      <c r="B767" s="359" t="str">
        <f t="shared" si="90"/>
        <v>U</v>
      </c>
      <c r="C767" s="359">
        <f t="shared" si="88"/>
        <v>5</v>
      </c>
      <c r="D767" s="360"/>
      <c r="E767" s="359">
        <f t="shared" si="91"/>
        <v>0</v>
      </c>
      <c r="F767" s="359" t="str">
        <f t="shared" si="95"/>
        <v/>
      </c>
      <c r="G767" s="359" t="str">
        <f t="shared" si="92"/>
        <v/>
      </c>
      <c r="H767" s="359" t="str">
        <f t="shared" si="93"/>
        <v>x</v>
      </c>
      <c r="I767" s="352" t="str">
        <f t="shared" si="94"/>
        <v>I</v>
      </c>
    </row>
    <row r="768" spans="1:9" x14ac:dyDescent="0.25">
      <c r="A768" s="359">
        <f t="shared" si="89"/>
        <v>6</v>
      </c>
      <c r="B768" s="359" t="str">
        <f t="shared" si="90"/>
        <v>V</v>
      </c>
      <c r="C768" s="359">
        <f t="shared" si="88"/>
        <v>1</v>
      </c>
      <c r="D768" s="360"/>
      <c r="E768" s="359">
        <f t="shared" si="91"/>
        <v>0</v>
      </c>
      <c r="F768" s="359" t="str">
        <f t="shared" si="95"/>
        <v>O</v>
      </c>
      <c r="G768" s="359" t="str">
        <f t="shared" si="92"/>
        <v>V</v>
      </c>
      <c r="H768" s="359" t="str">
        <f t="shared" si="93"/>
        <v>x</v>
      </c>
      <c r="I768" s="352" t="str">
        <f t="shared" si="94"/>
        <v>V</v>
      </c>
    </row>
    <row r="769" spans="1:9" x14ac:dyDescent="0.25">
      <c r="A769" s="359">
        <f t="shared" si="89"/>
        <v>1</v>
      </c>
      <c r="B769" s="359" t="str">
        <f t="shared" si="90"/>
        <v>I</v>
      </c>
      <c r="C769" s="359">
        <f t="shared" si="88"/>
        <v>2</v>
      </c>
      <c r="D769" s="360"/>
      <c r="E769" s="359">
        <f t="shared" si="91"/>
        <v>0</v>
      </c>
      <c r="F769" s="359" t="str">
        <f t="shared" si="95"/>
        <v/>
      </c>
      <c r="G769" s="359" t="str">
        <f t="shared" si="92"/>
        <v/>
      </c>
      <c r="H769" s="359" t="str">
        <f t="shared" si="93"/>
        <v>x</v>
      </c>
      <c r="I769" s="352" t="str">
        <f t="shared" si="94"/>
        <v>I</v>
      </c>
    </row>
    <row r="770" spans="1:9" x14ac:dyDescent="0.25">
      <c r="A770" s="359">
        <f t="shared" si="89"/>
        <v>2</v>
      </c>
      <c r="B770" s="359" t="str">
        <f t="shared" si="90"/>
        <v>I</v>
      </c>
      <c r="C770" s="359">
        <f t="shared" si="88"/>
        <v>3</v>
      </c>
      <c r="D770" s="360"/>
      <c r="E770" s="359">
        <f t="shared" si="91"/>
        <v>0</v>
      </c>
      <c r="F770" s="359" t="str">
        <f t="shared" si="95"/>
        <v/>
      </c>
      <c r="G770" s="359" t="str">
        <f t="shared" si="92"/>
        <v/>
      </c>
      <c r="H770" s="359" t="str">
        <f t="shared" si="93"/>
        <v>x</v>
      </c>
      <c r="I770" s="352" t="str">
        <f t="shared" si="94"/>
        <v>I</v>
      </c>
    </row>
    <row r="771" spans="1:9" x14ac:dyDescent="0.25">
      <c r="A771" s="359">
        <f t="shared" si="89"/>
        <v>3</v>
      </c>
      <c r="B771" s="359" t="str">
        <f t="shared" si="90"/>
        <v>I</v>
      </c>
      <c r="C771" s="359">
        <f t="shared" si="88"/>
        <v>4</v>
      </c>
      <c r="D771" s="360"/>
      <c r="E771" s="359">
        <f t="shared" si="91"/>
        <v>0</v>
      </c>
      <c r="F771" s="359" t="str">
        <f t="shared" si="95"/>
        <v/>
      </c>
      <c r="G771" s="359" t="str">
        <f t="shared" si="92"/>
        <v/>
      </c>
      <c r="H771" s="359" t="str">
        <f t="shared" si="93"/>
        <v>x</v>
      </c>
      <c r="I771" s="352" t="str">
        <f t="shared" si="94"/>
        <v>I</v>
      </c>
    </row>
    <row r="772" spans="1:9" x14ac:dyDescent="0.25">
      <c r="A772" s="359">
        <f t="shared" si="89"/>
        <v>4</v>
      </c>
      <c r="B772" s="359" t="str">
        <f t="shared" si="90"/>
        <v>U</v>
      </c>
      <c r="C772" s="359">
        <f t="shared" si="88"/>
        <v>5</v>
      </c>
      <c r="D772" s="360"/>
      <c r="E772" s="359">
        <f t="shared" si="91"/>
        <v>0</v>
      </c>
      <c r="F772" s="359" t="str">
        <f t="shared" si="95"/>
        <v/>
      </c>
      <c r="G772" s="359" t="str">
        <f t="shared" si="92"/>
        <v/>
      </c>
      <c r="H772" s="359" t="str">
        <f t="shared" si="93"/>
        <v>x</v>
      </c>
      <c r="I772" s="352" t="str">
        <f t="shared" si="94"/>
        <v>I</v>
      </c>
    </row>
    <row r="773" spans="1:9" x14ac:dyDescent="0.25">
      <c r="A773" s="359">
        <f t="shared" si="89"/>
        <v>5</v>
      </c>
      <c r="B773" s="359" t="str">
        <f t="shared" si="90"/>
        <v>U</v>
      </c>
      <c r="C773" s="359">
        <f t="shared" si="88"/>
        <v>1</v>
      </c>
      <c r="D773" s="360"/>
      <c r="E773" s="359">
        <f t="shared" si="91"/>
        <v>0</v>
      </c>
      <c r="F773" s="359" t="str">
        <f t="shared" si="95"/>
        <v>O</v>
      </c>
      <c r="G773" s="359" t="str">
        <f t="shared" si="92"/>
        <v>U</v>
      </c>
      <c r="H773" s="359" t="str">
        <f t="shared" si="93"/>
        <v>x</v>
      </c>
      <c r="I773" s="352" t="str">
        <f t="shared" si="94"/>
        <v>I</v>
      </c>
    </row>
    <row r="774" spans="1:9" x14ac:dyDescent="0.25">
      <c r="A774" s="359">
        <f t="shared" si="89"/>
        <v>6</v>
      </c>
      <c r="B774" s="359" t="str">
        <f t="shared" si="90"/>
        <v>V</v>
      </c>
      <c r="C774" s="359">
        <f t="shared" si="88"/>
        <v>2</v>
      </c>
      <c r="D774" s="360"/>
      <c r="E774" s="359">
        <f t="shared" si="91"/>
        <v>0</v>
      </c>
      <c r="F774" s="359" t="str">
        <f t="shared" si="95"/>
        <v/>
      </c>
      <c r="G774" s="359" t="str">
        <f t="shared" si="92"/>
        <v/>
      </c>
      <c r="H774" s="359" t="str">
        <f t="shared" si="93"/>
        <v>x</v>
      </c>
      <c r="I774" s="352" t="str">
        <f t="shared" si="94"/>
        <v>V</v>
      </c>
    </row>
    <row r="775" spans="1:9" x14ac:dyDescent="0.25">
      <c r="A775" s="359">
        <f t="shared" si="89"/>
        <v>1</v>
      </c>
      <c r="B775" s="359" t="str">
        <f t="shared" si="90"/>
        <v>I</v>
      </c>
      <c r="C775" s="359">
        <f t="shared" si="88"/>
        <v>3</v>
      </c>
      <c r="D775" s="360"/>
      <c r="E775" s="359">
        <f t="shared" si="91"/>
        <v>0</v>
      </c>
      <c r="F775" s="359" t="str">
        <f t="shared" si="95"/>
        <v/>
      </c>
      <c r="G775" s="359" t="str">
        <f t="shared" si="92"/>
        <v/>
      </c>
      <c r="H775" s="359" t="str">
        <f t="shared" si="93"/>
        <v>x</v>
      </c>
      <c r="I775" s="352" t="str">
        <f t="shared" si="94"/>
        <v>I</v>
      </c>
    </row>
    <row r="776" spans="1:9" x14ac:dyDescent="0.25">
      <c r="A776" s="359">
        <f t="shared" si="89"/>
        <v>2</v>
      </c>
      <c r="B776" s="359" t="str">
        <f t="shared" si="90"/>
        <v>I</v>
      </c>
      <c r="C776" s="359">
        <f t="shared" si="88"/>
        <v>4</v>
      </c>
      <c r="D776" s="360"/>
      <c r="E776" s="359">
        <f t="shared" si="91"/>
        <v>0</v>
      </c>
      <c r="F776" s="359" t="str">
        <f t="shared" si="95"/>
        <v/>
      </c>
      <c r="G776" s="359" t="str">
        <f t="shared" si="92"/>
        <v/>
      </c>
      <c r="H776" s="359" t="str">
        <f t="shared" si="93"/>
        <v>x</v>
      </c>
      <c r="I776" s="352" t="str">
        <f t="shared" si="94"/>
        <v>I</v>
      </c>
    </row>
    <row r="777" spans="1:9" x14ac:dyDescent="0.25">
      <c r="A777" s="359">
        <f t="shared" si="89"/>
        <v>3</v>
      </c>
      <c r="B777" s="359" t="str">
        <f t="shared" si="90"/>
        <v>I</v>
      </c>
      <c r="C777" s="359">
        <f t="shared" si="88"/>
        <v>5</v>
      </c>
      <c r="D777" s="360"/>
      <c r="E777" s="359">
        <f t="shared" si="91"/>
        <v>0</v>
      </c>
      <c r="F777" s="359" t="str">
        <f t="shared" si="95"/>
        <v/>
      </c>
      <c r="G777" s="359" t="str">
        <f t="shared" si="92"/>
        <v/>
      </c>
      <c r="H777" s="359" t="str">
        <f t="shared" si="93"/>
        <v>x</v>
      </c>
      <c r="I777" s="352" t="str">
        <f t="shared" si="94"/>
        <v>I</v>
      </c>
    </row>
    <row r="778" spans="1:9" x14ac:dyDescent="0.25">
      <c r="A778" s="359">
        <f t="shared" si="89"/>
        <v>4</v>
      </c>
      <c r="B778" s="359" t="str">
        <f t="shared" si="90"/>
        <v>U</v>
      </c>
      <c r="C778" s="359">
        <f t="shared" si="88"/>
        <v>1</v>
      </c>
      <c r="D778" s="360"/>
      <c r="E778" s="359">
        <f t="shared" si="91"/>
        <v>0</v>
      </c>
      <c r="F778" s="359" t="str">
        <f t="shared" si="95"/>
        <v>O</v>
      </c>
      <c r="G778" s="359" t="str">
        <f t="shared" si="92"/>
        <v>U</v>
      </c>
      <c r="H778" s="359" t="str">
        <f t="shared" si="93"/>
        <v>x</v>
      </c>
      <c r="I778" s="352" t="str">
        <f t="shared" si="94"/>
        <v>I</v>
      </c>
    </row>
    <row r="779" spans="1:9" x14ac:dyDescent="0.25">
      <c r="A779" s="359">
        <f t="shared" si="89"/>
        <v>5</v>
      </c>
      <c r="B779" s="359" t="str">
        <f t="shared" si="90"/>
        <v>U</v>
      </c>
      <c r="C779" s="359">
        <f t="shared" si="88"/>
        <v>2</v>
      </c>
      <c r="D779" s="360"/>
      <c r="E779" s="359">
        <f t="shared" si="91"/>
        <v>0</v>
      </c>
      <c r="F779" s="359" t="str">
        <f t="shared" si="95"/>
        <v/>
      </c>
      <c r="G779" s="359" t="str">
        <f t="shared" si="92"/>
        <v/>
      </c>
      <c r="H779" s="359" t="str">
        <f t="shared" si="93"/>
        <v>x</v>
      </c>
      <c r="I779" s="352" t="str">
        <f t="shared" si="94"/>
        <v>I</v>
      </c>
    </row>
    <row r="780" spans="1:9" x14ac:dyDescent="0.25">
      <c r="A780" s="359">
        <f t="shared" si="89"/>
        <v>6</v>
      </c>
      <c r="B780" s="359" t="str">
        <f t="shared" si="90"/>
        <v>V</v>
      </c>
      <c r="C780" s="359">
        <f t="shared" si="88"/>
        <v>3</v>
      </c>
      <c r="D780" s="360"/>
      <c r="E780" s="359">
        <f t="shared" si="91"/>
        <v>0</v>
      </c>
      <c r="F780" s="359" t="str">
        <f t="shared" si="95"/>
        <v/>
      </c>
      <c r="G780" s="359" t="str">
        <f t="shared" si="92"/>
        <v/>
      </c>
      <c r="H780" s="359" t="str">
        <f t="shared" si="93"/>
        <v>x</v>
      </c>
      <c r="I780" s="352" t="str">
        <f t="shared" si="94"/>
        <v>V</v>
      </c>
    </row>
    <row r="781" spans="1:9" x14ac:dyDescent="0.25">
      <c r="A781" s="359">
        <f t="shared" si="89"/>
        <v>1</v>
      </c>
      <c r="B781" s="359" t="str">
        <f t="shared" si="90"/>
        <v>I</v>
      </c>
      <c r="C781" s="359">
        <f t="shared" ref="C781:C844" si="96">IF(D781="o",1,IF(C780&lt;($G$1/$G$2),C780+1,1))</f>
        <v>4</v>
      </c>
      <c r="D781" s="360"/>
      <c r="E781" s="359">
        <f t="shared" si="91"/>
        <v>0</v>
      </c>
      <c r="F781" s="359" t="str">
        <f t="shared" si="95"/>
        <v/>
      </c>
      <c r="G781" s="359" t="str">
        <f t="shared" si="92"/>
        <v/>
      </c>
      <c r="H781" s="359" t="str">
        <f t="shared" si="93"/>
        <v>x</v>
      </c>
      <c r="I781" s="352" t="str">
        <f t="shared" si="94"/>
        <v>I</v>
      </c>
    </row>
    <row r="782" spans="1:9" x14ac:dyDescent="0.25">
      <c r="A782" s="359">
        <f t="shared" ref="A782:A845" si="97">IF(A781=0,1,IF(A781&lt;($C$2+$C$1+$C$3),A781+1,1))</f>
        <v>2</v>
      </c>
      <c r="B782" s="359" t="str">
        <f t="shared" ref="B782:B845" si="98">IF(A782&lt;=$C$1,$B$1,IF(AND(A782&lt;=($C$1+$C$2),A782&gt;$C$1),$B$2,$B$3))</f>
        <v>I</v>
      </c>
      <c r="C782" s="359">
        <f t="shared" si="96"/>
        <v>5</v>
      </c>
      <c r="D782" s="360"/>
      <c r="E782" s="359">
        <f t="shared" ref="E782:E845" si="99">IF(D782="o","o",E781)</f>
        <v>0</v>
      </c>
      <c r="F782" s="359" t="str">
        <f t="shared" si="95"/>
        <v/>
      </c>
      <c r="G782" s="359" t="str">
        <f t="shared" ref="G782:G845" si="100">IF(F782="O",IF(AND(I780="I",I781="I",I782="I"),B782,"V"),"")</f>
        <v/>
      </c>
      <c r="H782" s="359" t="str">
        <f t="shared" ref="H782:H845" si="101">IF(H781=$B$8,"x",IF(D782="o",1,IF(G782="",H781,IF(H781="x","x",H781+1))))</f>
        <v>x</v>
      </c>
      <c r="I782" s="352" t="str">
        <f t="shared" ref="I782:I845" si="102">IF(B782="U","I",B782)</f>
        <v>I</v>
      </c>
    </row>
    <row r="783" spans="1:9" x14ac:dyDescent="0.25">
      <c r="A783" s="359">
        <f t="shared" si="97"/>
        <v>3</v>
      </c>
      <c r="B783" s="359" t="str">
        <f t="shared" si="98"/>
        <v>I</v>
      </c>
      <c r="C783" s="359">
        <f t="shared" si="96"/>
        <v>1</v>
      </c>
      <c r="D783" s="360"/>
      <c r="E783" s="359">
        <f t="shared" si="99"/>
        <v>0</v>
      </c>
      <c r="F783" s="359" t="str">
        <f t="shared" ref="F783:F846" si="103">IF(C783=1,"O","")</f>
        <v>O</v>
      </c>
      <c r="G783" s="359" t="str">
        <f t="shared" si="100"/>
        <v>I</v>
      </c>
      <c r="H783" s="359" t="str">
        <f t="shared" si="101"/>
        <v>x</v>
      </c>
      <c r="I783" s="352" t="str">
        <f t="shared" si="102"/>
        <v>I</v>
      </c>
    </row>
    <row r="784" spans="1:9" x14ac:dyDescent="0.25">
      <c r="A784" s="359">
        <f t="shared" si="97"/>
        <v>4</v>
      </c>
      <c r="B784" s="359" t="str">
        <f t="shared" si="98"/>
        <v>U</v>
      </c>
      <c r="C784" s="359">
        <f t="shared" si="96"/>
        <v>2</v>
      </c>
      <c r="D784" s="360"/>
      <c r="E784" s="359">
        <f t="shared" si="99"/>
        <v>0</v>
      </c>
      <c r="F784" s="359" t="str">
        <f t="shared" si="103"/>
        <v/>
      </c>
      <c r="G784" s="359" t="str">
        <f t="shared" si="100"/>
        <v/>
      </c>
      <c r="H784" s="359" t="str">
        <f t="shared" si="101"/>
        <v>x</v>
      </c>
      <c r="I784" s="352" t="str">
        <f t="shared" si="102"/>
        <v>I</v>
      </c>
    </row>
    <row r="785" spans="1:9" x14ac:dyDescent="0.25">
      <c r="A785" s="359">
        <f t="shared" si="97"/>
        <v>5</v>
      </c>
      <c r="B785" s="359" t="str">
        <f t="shared" si="98"/>
        <v>U</v>
      </c>
      <c r="C785" s="359">
        <f t="shared" si="96"/>
        <v>3</v>
      </c>
      <c r="D785" s="360"/>
      <c r="E785" s="359">
        <f t="shared" si="99"/>
        <v>0</v>
      </c>
      <c r="F785" s="359" t="str">
        <f t="shared" si="103"/>
        <v/>
      </c>
      <c r="G785" s="359" t="str">
        <f t="shared" si="100"/>
        <v/>
      </c>
      <c r="H785" s="359" t="str">
        <f t="shared" si="101"/>
        <v>x</v>
      </c>
      <c r="I785" s="352" t="str">
        <f t="shared" si="102"/>
        <v>I</v>
      </c>
    </row>
    <row r="786" spans="1:9" x14ac:dyDescent="0.25">
      <c r="A786" s="359">
        <f t="shared" si="97"/>
        <v>6</v>
      </c>
      <c r="B786" s="359" t="str">
        <f t="shared" si="98"/>
        <v>V</v>
      </c>
      <c r="C786" s="359">
        <f t="shared" si="96"/>
        <v>4</v>
      </c>
      <c r="D786" s="360"/>
      <c r="E786" s="359">
        <f t="shared" si="99"/>
        <v>0</v>
      </c>
      <c r="F786" s="359" t="str">
        <f t="shared" si="103"/>
        <v/>
      </c>
      <c r="G786" s="359" t="str">
        <f t="shared" si="100"/>
        <v/>
      </c>
      <c r="H786" s="359" t="str">
        <f t="shared" si="101"/>
        <v>x</v>
      </c>
      <c r="I786" s="352" t="str">
        <f t="shared" si="102"/>
        <v>V</v>
      </c>
    </row>
    <row r="787" spans="1:9" x14ac:dyDescent="0.25">
      <c r="A787" s="359">
        <f t="shared" si="97"/>
        <v>1</v>
      </c>
      <c r="B787" s="359" t="str">
        <f t="shared" si="98"/>
        <v>I</v>
      </c>
      <c r="C787" s="359">
        <f t="shared" si="96"/>
        <v>5</v>
      </c>
      <c r="D787" s="360"/>
      <c r="E787" s="359">
        <f t="shared" si="99"/>
        <v>0</v>
      </c>
      <c r="F787" s="359" t="str">
        <f t="shared" si="103"/>
        <v/>
      </c>
      <c r="G787" s="359" t="str">
        <f t="shared" si="100"/>
        <v/>
      </c>
      <c r="H787" s="359" t="str">
        <f t="shared" si="101"/>
        <v>x</v>
      </c>
      <c r="I787" s="352" t="str">
        <f t="shared" si="102"/>
        <v>I</v>
      </c>
    </row>
    <row r="788" spans="1:9" x14ac:dyDescent="0.25">
      <c r="A788" s="359">
        <f t="shared" si="97"/>
        <v>2</v>
      </c>
      <c r="B788" s="359" t="str">
        <f t="shared" si="98"/>
        <v>I</v>
      </c>
      <c r="C788" s="359">
        <f t="shared" si="96"/>
        <v>1</v>
      </c>
      <c r="D788" s="360"/>
      <c r="E788" s="359">
        <f t="shared" si="99"/>
        <v>0</v>
      </c>
      <c r="F788" s="359" t="str">
        <f t="shared" si="103"/>
        <v>O</v>
      </c>
      <c r="G788" s="359" t="str">
        <f t="shared" si="100"/>
        <v>V</v>
      </c>
      <c r="H788" s="359" t="str">
        <f t="shared" si="101"/>
        <v>x</v>
      </c>
      <c r="I788" s="352" t="str">
        <f t="shared" si="102"/>
        <v>I</v>
      </c>
    </row>
    <row r="789" spans="1:9" x14ac:dyDescent="0.25">
      <c r="A789" s="359">
        <f t="shared" si="97"/>
        <v>3</v>
      </c>
      <c r="B789" s="359" t="str">
        <f t="shared" si="98"/>
        <v>I</v>
      </c>
      <c r="C789" s="359">
        <f t="shared" si="96"/>
        <v>2</v>
      </c>
      <c r="D789" s="360"/>
      <c r="E789" s="359">
        <f t="shared" si="99"/>
        <v>0</v>
      </c>
      <c r="F789" s="359" t="str">
        <f t="shared" si="103"/>
        <v/>
      </c>
      <c r="G789" s="359" t="str">
        <f t="shared" si="100"/>
        <v/>
      </c>
      <c r="H789" s="359" t="str">
        <f t="shared" si="101"/>
        <v>x</v>
      </c>
      <c r="I789" s="352" t="str">
        <f t="shared" si="102"/>
        <v>I</v>
      </c>
    </row>
    <row r="790" spans="1:9" x14ac:dyDescent="0.25">
      <c r="A790" s="359">
        <f t="shared" si="97"/>
        <v>4</v>
      </c>
      <c r="B790" s="359" t="str">
        <f t="shared" si="98"/>
        <v>U</v>
      </c>
      <c r="C790" s="359">
        <f t="shared" si="96"/>
        <v>3</v>
      </c>
      <c r="D790" s="360"/>
      <c r="E790" s="359">
        <f t="shared" si="99"/>
        <v>0</v>
      </c>
      <c r="F790" s="359" t="str">
        <f t="shared" si="103"/>
        <v/>
      </c>
      <c r="G790" s="359" t="str">
        <f t="shared" si="100"/>
        <v/>
      </c>
      <c r="H790" s="359" t="str">
        <f t="shared" si="101"/>
        <v>x</v>
      </c>
      <c r="I790" s="352" t="str">
        <f t="shared" si="102"/>
        <v>I</v>
      </c>
    </row>
    <row r="791" spans="1:9" x14ac:dyDescent="0.25">
      <c r="A791" s="359">
        <f t="shared" si="97"/>
        <v>5</v>
      </c>
      <c r="B791" s="359" t="str">
        <f t="shared" si="98"/>
        <v>U</v>
      </c>
      <c r="C791" s="359">
        <f t="shared" si="96"/>
        <v>4</v>
      </c>
      <c r="D791" s="360"/>
      <c r="E791" s="359">
        <f t="shared" si="99"/>
        <v>0</v>
      </c>
      <c r="F791" s="359" t="str">
        <f t="shared" si="103"/>
        <v/>
      </c>
      <c r="G791" s="359" t="str">
        <f t="shared" si="100"/>
        <v/>
      </c>
      <c r="H791" s="359" t="str">
        <f t="shared" si="101"/>
        <v>x</v>
      </c>
      <c r="I791" s="352" t="str">
        <f t="shared" si="102"/>
        <v>I</v>
      </c>
    </row>
    <row r="792" spans="1:9" x14ac:dyDescent="0.25">
      <c r="A792" s="359">
        <f t="shared" si="97"/>
        <v>6</v>
      </c>
      <c r="B792" s="359" t="str">
        <f t="shared" si="98"/>
        <v>V</v>
      </c>
      <c r="C792" s="359">
        <f t="shared" si="96"/>
        <v>5</v>
      </c>
      <c r="D792" s="360"/>
      <c r="E792" s="359">
        <f t="shared" si="99"/>
        <v>0</v>
      </c>
      <c r="F792" s="359" t="str">
        <f t="shared" si="103"/>
        <v/>
      </c>
      <c r="G792" s="359" t="str">
        <f t="shared" si="100"/>
        <v/>
      </c>
      <c r="H792" s="359" t="str">
        <f t="shared" si="101"/>
        <v>x</v>
      </c>
      <c r="I792" s="352" t="str">
        <f t="shared" si="102"/>
        <v>V</v>
      </c>
    </row>
    <row r="793" spans="1:9" x14ac:dyDescent="0.25">
      <c r="A793" s="359">
        <f t="shared" si="97"/>
        <v>1</v>
      </c>
      <c r="B793" s="359" t="str">
        <f t="shared" si="98"/>
        <v>I</v>
      </c>
      <c r="C793" s="359">
        <f t="shared" si="96"/>
        <v>1</v>
      </c>
      <c r="D793" s="360"/>
      <c r="E793" s="359">
        <f t="shared" si="99"/>
        <v>0</v>
      </c>
      <c r="F793" s="359" t="str">
        <f t="shared" si="103"/>
        <v>O</v>
      </c>
      <c r="G793" s="359" t="str">
        <f t="shared" si="100"/>
        <v>V</v>
      </c>
      <c r="H793" s="359" t="str">
        <f t="shared" si="101"/>
        <v>x</v>
      </c>
      <c r="I793" s="352" t="str">
        <f t="shared" si="102"/>
        <v>I</v>
      </c>
    </row>
    <row r="794" spans="1:9" x14ac:dyDescent="0.25">
      <c r="A794" s="359">
        <f t="shared" si="97"/>
        <v>2</v>
      </c>
      <c r="B794" s="359" t="str">
        <f t="shared" si="98"/>
        <v>I</v>
      </c>
      <c r="C794" s="359">
        <f t="shared" si="96"/>
        <v>2</v>
      </c>
      <c r="D794" s="360"/>
      <c r="E794" s="359">
        <f t="shared" si="99"/>
        <v>0</v>
      </c>
      <c r="F794" s="359" t="str">
        <f t="shared" si="103"/>
        <v/>
      </c>
      <c r="G794" s="359" t="str">
        <f t="shared" si="100"/>
        <v/>
      </c>
      <c r="H794" s="359" t="str">
        <f t="shared" si="101"/>
        <v>x</v>
      </c>
      <c r="I794" s="352" t="str">
        <f t="shared" si="102"/>
        <v>I</v>
      </c>
    </row>
    <row r="795" spans="1:9" x14ac:dyDescent="0.25">
      <c r="A795" s="359">
        <f t="shared" si="97"/>
        <v>3</v>
      </c>
      <c r="B795" s="359" t="str">
        <f t="shared" si="98"/>
        <v>I</v>
      </c>
      <c r="C795" s="359">
        <f t="shared" si="96"/>
        <v>3</v>
      </c>
      <c r="D795" s="360"/>
      <c r="E795" s="359">
        <f t="shared" si="99"/>
        <v>0</v>
      </c>
      <c r="F795" s="359" t="str">
        <f t="shared" si="103"/>
        <v/>
      </c>
      <c r="G795" s="359" t="str">
        <f t="shared" si="100"/>
        <v/>
      </c>
      <c r="H795" s="359" t="str">
        <f t="shared" si="101"/>
        <v>x</v>
      </c>
      <c r="I795" s="352" t="str">
        <f t="shared" si="102"/>
        <v>I</v>
      </c>
    </row>
    <row r="796" spans="1:9" x14ac:dyDescent="0.25">
      <c r="A796" s="359">
        <f t="shared" si="97"/>
        <v>4</v>
      </c>
      <c r="B796" s="359" t="str">
        <f t="shared" si="98"/>
        <v>U</v>
      </c>
      <c r="C796" s="359">
        <f t="shared" si="96"/>
        <v>4</v>
      </c>
      <c r="D796" s="360"/>
      <c r="E796" s="359">
        <f t="shared" si="99"/>
        <v>0</v>
      </c>
      <c r="F796" s="359" t="str">
        <f t="shared" si="103"/>
        <v/>
      </c>
      <c r="G796" s="359" t="str">
        <f t="shared" si="100"/>
        <v/>
      </c>
      <c r="H796" s="359" t="str">
        <f t="shared" si="101"/>
        <v>x</v>
      </c>
      <c r="I796" s="352" t="str">
        <f t="shared" si="102"/>
        <v>I</v>
      </c>
    </row>
    <row r="797" spans="1:9" x14ac:dyDescent="0.25">
      <c r="A797" s="359">
        <f t="shared" si="97"/>
        <v>5</v>
      </c>
      <c r="B797" s="359" t="str">
        <f t="shared" si="98"/>
        <v>U</v>
      </c>
      <c r="C797" s="359">
        <f t="shared" si="96"/>
        <v>5</v>
      </c>
      <c r="D797" s="360"/>
      <c r="E797" s="359">
        <f t="shared" si="99"/>
        <v>0</v>
      </c>
      <c r="F797" s="359" t="str">
        <f t="shared" si="103"/>
        <v/>
      </c>
      <c r="G797" s="359" t="str">
        <f t="shared" si="100"/>
        <v/>
      </c>
      <c r="H797" s="359" t="str">
        <f t="shared" si="101"/>
        <v>x</v>
      </c>
      <c r="I797" s="352" t="str">
        <f t="shared" si="102"/>
        <v>I</v>
      </c>
    </row>
    <row r="798" spans="1:9" x14ac:dyDescent="0.25">
      <c r="A798" s="359">
        <f t="shared" si="97"/>
        <v>6</v>
      </c>
      <c r="B798" s="359" t="str">
        <f t="shared" si="98"/>
        <v>V</v>
      </c>
      <c r="C798" s="359">
        <f t="shared" si="96"/>
        <v>1</v>
      </c>
      <c r="D798" s="360"/>
      <c r="E798" s="359">
        <f t="shared" si="99"/>
        <v>0</v>
      </c>
      <c r="F798" s="359" t="str">
        <f t="shared" si="103"/>
        <v>O</v>
      </c>
      <c r="G798" s="359" t="str">
        <f t="shared" si="100"/>
        <v>V</v>
      </c>
      <c r="H798" s="359" t="str">
        <f t="shared" si="101"/>
        <v>x</v>
      </c>
      <c r="I798" s="352" t="str">
        <f t="shared" si="102"/>
        <v>V</v>
      </c>
    </row>
    <row r="799" spans="1:9" x14ac:dyDescent="0.25">
      <c r="A799" s="359">
        <f t="shared" si="97"/>
        <v>1</v>
      </c>
      <c r="B799" s="359" t="str">
        <f t="shared" si="98"/>
        <v>I</v>
      </c>
      <c r="C799" s="359">
        <f t="shared" si="96"/>
        <v>2</v>
      </c>
      <c r="D799" s="360"/>
      <c r="E799" s="359">
        <f t="shared" si="99"/>
        <v>0</v>
      </c>
      <c r="F799" s="359" t="str">
        <f t="shared" si="103"/>
        <v/>
      </c>
      <c r="G799" s="359" t="str">
        <f t="shared" si="100"/>
        <v/>
      </c>
      <c r="H799" s="359" t="str">
        <f t="shared" si="101"/>
        <v>x</v>
      </c>
      <c r="I799" s="352" t="str">
        <f t="shared" si="102"/>
        <v>I</v>
      </c>
    </row>
    <row r="800" spans="1:9" x14ac:dyDescent="0.25">
      <c r="A800" s="359">
        <f t="shared" si="97"/>
        <v>2</v>
      </c>
      <c r="B800" s="359" t="str">
        <f t="shared" si="98"/>
        <v>I</v>
      </c>
      <c r="C800" s="359">
        <f t="shared" si="96"/>
        <v>3</v>
      </c>
      <c r="D800" s="360"/>
      <c r="E800" s="359">
        <f t="shared" si="99"/>
        <v>0</v>
      </c>
      <c r="F800" s="359" t="str">
        <f t="shared" si="103"/>
        <v/>
      </c>
      <c r="G800" s="359" t="str">
        <f t="shared" si="100"/>
        <v/>
      </c>
      <c r="H800" s="359" t="str">
        <f t="shared" si="101"/>
        <v>x</v>
      </c>
      <c r="I800" s="352" t="str">
        <f t="shared" si="102"/>
        <v>I</v>
      </c>
    </row>
    <row r="801" spans="1:9" x14ac:dyDescent="0.25">
      <c r="A801" s="359">
        <f t="shared" si="97"/>
        <v>3</v>
      </c>
      <c r="B801" s="359" t="str">
        <f t="shared" si="98"/>
        <v>I</v>
      </c>
      <c r="C801" s="359">
        <f t="shared" si="96"/>
        <v>4</v>
      </c>
      <c r="D801" s="360"/>
      <c r="E801" s="359">
        <f t="shared" si="99"/>
        <v>0</v>
      </c>
      <c r="F801" s="359" t="str">
        <f t="shared" si="103"/>
        <v/>
      </c>
      <c r="G801" s="359" t="str">
        <f t="shared" si="100"/>
        <v/>
      </c>
      <c r="H801" s="359" t="str">
        <f t="shared" si="101"/>
        <v>x</v>
      </c>
      <c r="I801" s="352" t="str">
        <f t="shared" si="102"/>
        <v>I</v>
      </c>
    </row>
    <row r="802" spans="1:9" x14ac:dyDescent="0.25">
      <c r="A802" s="359">
        <f t="shared" si="97"/>
        <v>4</v>
      </c>
      <c r="B802" s="359" t="str">
        <f t="shared" si="98"/>
        <v>U</v>
      </c>
      <c r="C802" s="359">
        <f t="shared" si="96"/>
        <v>5</v>
      </c>
      <c r="D802" s="360"/>
      <c r="E802" s="359">
        <f t="shared" si="99"/>
        <v>0</v>
      </c>
      <c r="F802" s="359" t="str">
        <f t="shared" si="103"/>
        <v/>
      </c>
      <c r="G802" s="359" t="str">
        <f t="shared" si="100"/>
        <v/>
      </c>
      <c r="H802" s="359" t="str">
        <f t="shared" si="101"/>
        <v>x</v>
      </c>
      <c r="I802" s="352" t="str">
        <f t="shared" si="102"/>
        <v>I</v>
      </c>
    </row>
    <row r="803" spans="1:9" x14ac:dyDescent="0.25">
      <c r="A803" s="359">
        <f t="shared" si="97"/>
        <v>5</v>
      </c>
      <c r="B803" s="359" t="str">
        <f t="shared" si="98"/>
        <v>U</v>
      </c>
      <c r="C803" s="359">
        <f t="shared" si="96"/>
        <v>1</v>
      </c>
      <c r="D803" s="360"/>
      <c r="E803" s="359">
        <f t="shared" si="99"/>
        <v>0</v>
      </c>
      <c r="F803" s="359" t="str">
        <f t="shared" si="103"/>
        <v>O</v>
      </c>
      <c r="G803" s="359" t="str">
        <f t="shared" si="100"/>
        <v>U</v>
      </c>
      <c r="H803" s="359" t="str">
        <f t="shared" si="101"/>
        <v>x</v>
      </c>
      <c r="I803" s="352" t="str">
        <f t="shared" si="102"/>
        <v>I</v>
      </c>
    </row>
    <row r="804" spans="1:9" x14ac:dyDescent="0.25">
      <c r="A804" s="359">
        <f t="shared" si="97"/>
        <v>6</v>
      </c>
      <c r="B804" s="359" t="str">
        <f t="shared" si="98"/>
        <v>V</v>
      </c>
      <c r="C804" s="359">
        <f t="shared" si="96"/>
        <v>2</v>
      </c>
      <c r="D804" s="360"/>
      <c r="E804" s="359">
        <f t="shared" si="99"/>
        <v>0</v>
      </c>
      <c r="F804" s="359" t="str">
        <f t="shared" si="103"/>
        <v/>
      </c>
      <c r="G804" s="359" t="str">
        <f t="shared" si="100"/>
        <v/>
      </c>
      <c r="H804" s="359" t="str">
        <f t="shared" si="101"/>
        <v>x</v>
      </c>
      <c r="I804" s="352" t="str">
        <f t="shared" si="102"/>
        <v>V</v>
      </c>
    </row>
    <row r="805" spans="1:9" x14ac:dyDescent="0.25">
      <c r="A805" s="359">
        <f t="shared" si="97"/>
        <v>1</v>
      </c>
      <c r="B805" s="359" t="str">
        <f t="shared" si="98"/>
        <v>I</v>
      </c>
      <c r="C805" s="359">
        <f t="shared" si="96"/>
        <v>3</v>
      </c>
      <c r="D805" s="360"/>
      <c r="E805" s="359">
        <f t="shared" si="99"/>
        <v>0</v>
      </c>
      <c r="F805" s="359" t="str">
        <f t="shared" si="103"/>
        <v/>
      </c>
      <c r="G805" s="359" t="str">
        <f t="shared" si="100"/>
        <v/>
      </c>
      <c r="H805" s="359" t="str">
        <f t="shared" si="101"/>
        <v>x</v>
      </c>
      <c r="I805" s="352" t="str">
        <f t="shared" si="102"/>
        <v>I</v>
      </c>
    </row>
    <row r="806" spans="1:9" x14ac:dyDescent="0.25">
      <c r="A806" s="359">
        <f t="shared" si="97"/>
        <v>2</v>
      </c>
      <c r="B806" s="359" t="str">
        <f t="shared" si="98"/>
        <v>I</v>
      </c>
      <c r="C806" s="359">
        <f t="shared" si="96"/>
        <v>4</v>
      </c>
      <c r="D806" s="360"/>
      <c r="E806" s="359">
        <f t="shared" si="99"/>
        <v>0</v>
      </c>
      <c r="F806" s="359" t="str">
        <f t="shared" si="103"/>
        <v/>
      </c>
      <c r="G806" s="359" t="str">
        <f t="shared" si="100"/>
        <v/>
      </c>
      <c r="H806" s="359" t="str">
        <f t="shared" si="101"/>
        <v>x</v>
      </c>
      <c r="I806" s="352" t="str">
        <f t="shared" si="102"/>
        <v>I</v>
      </c>
    </row>
    <row r="807" spans="1:9" x14ac:dyDescent="0.25">
      <c r="A807" s="359">
        <f t="shared" si="97"/>
        <v>3</v>
      </c>
      <c r="B807" s="359" t="str">
        <f t="shared" si="98"/>
        <v>I</v>
      </c>
      <c r="C807" s="359">
        <f t="shared" si="96"/>
        <v>5</v>
      </c>
      <c r="D807" s="360"/>
      <c r="E807" s="359">
        <f t="shared" si="99"/>
        <v>0</v>
      </c>
      <c r="F807" s="359" t="str">
        <f t="shared" si="103"/>
        <v/>
      </c>
      <c r="G807" s="359" t="str">
        <f t="shared" si="100"/>
        <v/>
      </c>
      <c r="H807" s="359" t="str">
        <f t="shared" si="101"/>
        <v>x</v>
      </c>
      <c r="I807" s="352" t="str">
        <f t="shared" si="102"/>
        <v>I</v>
      </c>
    </row>
    <row r="808" spans="1:9" x14ac:dyDescent="0.25">
      <c r="A808" s="359">
        <f t="shared" si="97"/>
        <v>4</v>
      </c>
      <c r="B808" s="359" t="str">
        <f t="shared" si="98"/>
        <v>U</v>
      </c>
      <c r="C808" s="359">
        <f t="shared" si="96"/>
        <v>1</v>
      </c>
      <c r="D808" s="360"/>
      <c r="E808" s="359">
        <f t="shared" si="99"/>
        <v>0</v>
      </c>
      <c r="F808" s="359" t="str">
        <f t="shared" si="103"/>
        <v>O</v>
      </c>
      <c r="G808" s="359" t="str">
        <f t="shared" si="100"/>
        <v>U</v>
      </c>
      <c r="H808" s="359" t="str">
        <f t="shared" si="101"/>
        <v>x</v>
      </c>
      <c r="I808" s="352" t="str">
        <f t="shared" si="102"/>
        <v>I</v>
      </c>
    </row>
    <row r="809" spans="1:9" x14ac:dyDescent="0.25">
      <c r="A809" s="359">
        <f t="shared" si="97"/>
        <v>5</v>
      </c>
      <c r="B809" s="359" t="str">
        <f t="shared" si="98"/>
        <v>U</v>
      </c>
      <c r="C809" s="359">
        <f t="shared" si="96"/>
        <v>2</v>
      </c>
      <c r="D809" s="360"/>
      <c r="E809" s="359">
        <f t="shared" si="99"/>
        <v>0</v>
      </c>
      <c r="F809" s="359" t="str">
        <f t="shared" si="103"/>
        <v/>
      </c>
      <c r="G809" s="359" t="str">
        <f t="shared" si="100"/>
        <v/>
      </c>
      <c r="H809" s="359" t="str">
        <f t="shared" si="101"/>
        <v>x</v>
      </c>
      <c r="I809" s="352" t="str">
        <f t="shared" si="102"/>
        <v>I</v>
      </c>
    </row>
    <row r="810" spans="1:9" x14ac:dyDescent="0.25">
      <c r="A810" s="359">
        <f t="shared" si="97"/>
        <v>6</v>
      </c>
      <c r="B810" s="359" t="str">
        <f t="shared" si="98"/>
        <v>V</v>
      </c>
      <c r="C810" s="359">
        <f t="shared" si="96"/>
        <v>3</v>
      </c>
      <c r="D810" s="360"/>
      <c r="E810" s="359">
        <f t="shared" si="99"/>
        <v>0</v>
      </c>
      <c r="F810" s="359" t="str">
        <f t="shared" si="103"/>
        <v/>
      </c>
      <c r="G810" s="359" t="str">
        <f t="shared" si="100"/>
        <v/>
      </c>
      <c r="H810" s="359" t="str">
        <f t="shared" si="101"/>
        <v>x</v>
      </c>
      <c r="I810" s="352" t="str">
        <f t="shared" si="102"/>
        <v>V</v>
      </c>
    </row>
    <row r="811" spans="1:9" x14ac:dyDescent="0.25">
      <c r="A811" s="359">
        <f t="shared" si="97"/>
        <v>1</v>
      </c>
      <c r="B811" s="359" t="str">
        <f t="shared" si="98"/>
        <v>I</v>
      </c>
      <c r="C811" s="359">
        <f t="shared" si="96"/>
        <v>4</v>
      </c>
      <c r="D811" s="360"/>
      <c r="E811" s="359">
        <f t="shared" si="99"/>
        <v>0</v>
      </c>
      <c r="F811" s="359" t="str">
        <f t="shared" si="103"/>
        <v/>
      </c>
      <c r="G811" s="359" t="str">
        <f t="shared" si="100"/>
        <v/>
      </c>
      <c r="H811" s="359" t="str">
        <f t="shared" si="101"/>
        <v>x</v>
      </c>
      <c r="I811" s="352" t="str">
        <f t="shared" si="102"/>
        <v>I</v>
      </c>
    </row>
    <row r="812" spans="1:9" x14ac:dyDescent="0.25">
      <c r="A812" s="359">
        <f t="shared" si="97"/>
        <v>2</v>
      </c>
      <c r="B812" s="359" t="str">
        <f t="shared" si="98"/>
        <v>I</v>
      </c>
      <c r="C812" s="359">
        <f t="shared" si="96"/>
        <v>5</v>
      </c>
      <c r="D812" s="360"/>
      <c r="E812" s="359">
        <f t="shared" si="99"/>
        <v>0</v>
      </c>
      <c r="F812" s="359" t="str">
        <f t="shared" si="103"/>
        <v/>
      </c>
      <c r="G812" s="359" t="str">
        <f t="shared" si="100"/>
        <v/>
      </c>
      <c r="H812" s="359" t="str">
        <f t="shared" si="101"/>
        <v>x</v>
      </c>
      <c r="I812" s="352" t="str">
        <f t="shared" si="102"/>
        <v>I</v>
      </c>
    </row>
    <row r="813" spans="1:9" x14ac:dyDescent="0.25">
      <c r="A813" s="359">
        <f t="shared" si="97"/>
        <v>3</v>
      </c>
      <c r="B813" s="359" t="str">
        <f t="shared" si="98"/>
        <v>I</v>
      </c>
      <c r="C813" s="359">
        <f t="shared" si="96"/>
        <v>1</v>
      </c>
      <c r="D813" s="360"/>
      <c r="E813" s="359">
        <f t="shared" si="99"/>
        <v>0</v>
      </c>
      <c r="F813" s="359" t="str">
        <f t="shared" si="103"/>
        <v>O</v>
      </c>
      <c r="G813" s="359" t="str">
        <f t="shared" si="100"/>
        <v>I</v>
      </c>
      <c r="H813" s="359" t="str">
        <f t="shared" si="101"/>
        <v>x</v>
      </c>
      <c r="I813" s="352" t="str">
        <f t="shared" si="102"/>
        <v>I</v>
      </c>
    </row>
    <row r="814" spans="1:9" x14ac:dyDescent="0.25">
      <c r="A814" s="359">
        <f t="shared" si="97"/>
        <v>4</v>
      </c>
      <c r="B814" s="359" t="str">
        <f t="shared" si="98"/>
        <v>U</v>
      </c>
      <c r="C814" s="359">
        <f t="shared" si="96"/>
        <v>2</v>
      </c>
      <c r="D814" s="360"/>
      <c r="E814" s="359">
        <f t="shared" si="99"/>
        <v>0</v>
      </c>
      <c r="F814" s="359" t="str">
        <f t="shared" si="103"/>
        <v/>
      </c>
      <c r="G814" s="359" t="str">
        <f t="shared" si="100"/>
        <v/>
      </c>
      <c r="H814" s="359" t="str">
        <f t="shared" si="101"/>
        <v>x</v>
      </c>
      <c r="I814" s="352" t="str">
        <f t="shared" si="102"/>
        <v>I</v>
      </c>
    </row>
    <row r="815" spans="1:9" x14ac:dyDescent="0.25">
      <c r="A815" s="359">
        <f t="shared" si="97"/>
        <v>5</v>
      </c>
      <c r="B815" s="359" t="str">
        <f t="shared" si="98"/>
        <v>U</v>
      </c>
      <c r="C815" s="359">
        <f t="shared" si="96"/>
        <v>3</v>
      </c>
      <c r="D815" s="360"/>
      <c r="E815" s="359">
        <f t="shared" si="99"/>
        <v>0</v>
      </c>
      <c r="F815" s="359" t="str">
        <f t="shared" si="103"/>
        <v/>
      </c>
      <c r="G815" s="359" t="str">
        <f t="shared" si="100"/>
        <v/>
      </c>
      <c r="H815" s="359" t="str">
        <f t="shared" si="101"/>
        <v>x</v>
      </c>
      <c r="I815" s="352" t="str">
        <f t="shared" si="102"/>
        <v>I</v>
      </c>
    </row>
    <row r="816" spans="1:9" x14ac:dyDescent="0.25">
      <c r="A816" s="359">
        <f t="shared" si="97"/>
        <v>6</v>
      </c>
      <c r="B816" s="359" t="str">
        <f t="shared" si="98"/>
        <v>V</v>
      </c>
      <c r="C816" s="359">
        <f t="shared" si="96"/>
        <v>4</v>
      </c>
      <c r="D816" s="360"/>
      <c r="E816" s="359">
        <f t="shared" si="99"/>
        <v>0</v>
      </c>
      <c r="F816" s="359" t="str">
        <f t="shared" si="103"/>
        <v/>
      </c>
      <c r="G816" s="359" t="str">
        <f t="shared" si="100"/>
        <v/>
      </c>
      <c r="H816" s="359" t="str">
        <f t="shared" si="101"/>
        <v>x</v>
      </c>
      <c r="I816" s="352" t="str">
        <f t="shared" si="102"/>
        <v>V</v>
      </c>
    </row>
    <row r="817" spans="1:9" x14ac:dyDescent="0.25">
      <c r="A817" s="359">
        <f t="shared" si="97"/>
        <v>1</v>
      </c>
      <c r="B817" s="359" t="str">
        <f t="shared" si="98"/>
        <v>I</v>
      </c>
      <c r="C817" s="359">
        <f t="shared" si="96"/>
        <v>5</v>
      </c>
      <c r="D817" s="360"/>
      <c r="E817" s="359">
        <f t="shared" si="99"/>
        <v>0</v>
      </c>
      <c r="F817" s="359" t="str">
        <f t="shared" si="103"/>
        <v/>
      </c>
      <c r="G817" s="359" t="str">
        <f t="shared" si="100"/>
        <v/>
      </c>
      <c r="H817" s="359" t="str">
        <f t="shared" si="101"/>
        <v>x</v>
      </c>
      <c r="I817" s="352" t="str">
        <f t="shared" si="102"/>
        <v>I</v>
      </c>
    </row>
    <row r="818" spans="1:9" x14ac:dyDescent="0.25">
      <c r="A818" s="359">
        <f t="shared" si="97"/>
        <v>2</v>
      </c>
      <c r="B818" s="359" t="str">
        <f t="shared" si="98"/>
        <v>I</v>
      </c>
      <c r="C818" s="359">
        <f t="shared" si="96"/>
        <v>1</v>
      </c>
      <c r="D818" s="360"/>
      <c r="E818" s="359">
        <f t="shared" si="99"/>
        <v>0</v>
      </c>
      <c r="F818" s="359" t="str">
        <f t="shared" si="103"/>
        <v>O</v>
      </c>
      <c r="G818" s="359" t="str">
        <f t="shared" si="100"/>
        <v>V</v>
      </c>
      <c r="H818" s="359" t="str">
        <f t="shared" si="101"/>
        <v>x</v>
      </c>
      <c r="I818" s="352" t="str">
        <f t="shared" si="102"/>
        <v>I</v>
      </c>
    </row>
    <row r="819" spans="1:9" x14ac:dyDescent="0.25">
      <c r="A819" s="359">
        <f t="shared" si="97"/>
        <v>3</v>
      </c>
      <c r="B819" s="359" t="str">
        <f t="shared" si="98"/>
        <v>I</v>
      </c>
      <c r="C819" s="359">
        <f t="shared" si="96"/>
        <v>2</v>
      </c>
      <c r="D819" s="360"/>
      <c r="E819" s="359">
        <f t="shared" si="99"/>
        <v>0</v>
      </c>
      <c r="F819" s="359" t="str">
        <f t="shared" si="103"/>
        <v/>
      </c>
      <c r="G819" s="359" t="str">
        <f t="shared" si="100"/>
        <v/>
      </c>
      <c r="H819" s="359" t="str">
        <f t="shared" si="101"/>
        <v>x</v>
      </c>
      <c r="I819" s="352" t="str">
        <f t="shared" si="102"/>
        <v>I</v>
      </c>
    </row>
    <row r="820" spans="1:9" x14ac:dyDescent="0.25">
      <c r="A820" s="359">
        <f t="shared" si="97"/>
        <v>4</v>
      </c>
      <c r="B820" s="359" t="str">
        <f t="shared" si="98"/>
        <v>U</v>
      </c>
      <c r="C820" s="359">
        <f t="shared" si="96"/>
        <v>3</v>
      </c>
      <c r="D820" s="360"/>
      <c r="E820" s="359">
        <f t="shared" si="99"/>
        <v>0</v>
      </c>
      <c r="F820" s="359" t="str">
        <f t="shared" si="103"/>
        <v/>
      </c>
      <c r="G820" s="359" t="str">
        <f t="shared" si="100"/>
        <v/>
      </c>
      <c r="H820" s="359" t="str">
        <f t="shared" si="101"/>
        <v>x</v>
      </c>
      <c r="I820" s="352" t="str">
        <f t="shared" si="102"/>
        <v>I</v>
      </c>
    </row>
    <row r="821" spans="1:9" x14ac:dyDescent="0.25">
      <c r="A821" s="359">
        <f t="shared" si="97"/>
        <v>5</v>
      </c>
      <c r="B821" s="359" t="str">
        <f t="shared" si="98"/>
        <v>U</v>
      </c>
      <c r="C821" s="359">
        <f t="shared" si="96"/>
        <v>4</v>
      </c>
      <c r="D821" s="360"/>
      <c r="E821" s="359">
        <f t="shared" si="99"/>
        <v>0</v>
      </c>
      <c r="F821" s="359" t="str">
        <f t="shared" si="103"/>
        <v/>
      </c>
      <c r="G821" s="359" t="str">
        <f t="shared" si="100"/>
        <v/>
      </c>
      <c r="H821" s="359" t="str">
        <f t="shared" si="101"/>
        <v>x</v>
      </c>
      <c r="I821" s="352" t="str">
        <f t="shared" si="102"/>
        <v>I</v>
      </c>
    </row>
    <row r="822" spans="1:9" x14ac:dyDescent="0.25">
      <c r="A822" s="359">
        <f t="shared" si="97"/>
        <v>6</v>
      </c>
      <c r="B822" s="359" t="str">
        <f t="shared" si="98"/>
        <v>V</v>
      </c>
      <c r="C822" s="359">
        <f t="shared" si="96"/>
        <v>5</v>
      </c>
      <c r="D822" s="360"/>
      <c r="E822" s="359">
        <f t="shared" si="99"/>
        <v>0</v>
      </c>
      <c r="F822" s="359" t="str">
        <f t="shared" si="103"/>
        <v/>
      </c>
      <c r="G822" s="359" t="str">
        <f t="shared" si="100"/>
        <v/>
      </c>
      <c r="H822" s="359" t="str">
        <f t="shared" si="101"/>
        <v>x</v>
      </c>
      <c r="I822" s="352" t="str">
        <f t="shared" si="102"/>
        <v>V</v>
      </c>
    </row>
    <row r="823" spans="1:9" x14ac:dyDescent="0.25">
      <c r="A823" s="359">
        <f t="shared" si="97"/>
        <v>1</v>
      </c>
      <c r="B823" s="359" t="str">
        <f t="shared" si="98"/>
        <v>I</v>
      </c>
      <c r="C823" s="359">
        <f t="shared" si="96"/>
        <v>1</v>
      </c>
      <c r="D823" s="360"/>
      <c r="E823" s="359">
        <f t="shared" si="99"/>
        <v>0</v>
      </c>
      <c r="F823" s="359" t="str">
        <f t="shared" si="103"/>
        <v>O</v>
      </c>
      <c r="G823" s="359" t="str">
        <f t="shared" si="100"/>
        <v>V</v>
      </c>
      <c r="H823" s="359" t="str">
        <f t="shared" si="101"/>
        <v>x</v>
      </c>
      <c r="I823" s="352" t="str">
        <f t="shared" si="102"/>
        <v>I</v>
      </c>
    </row>
    <row r="824" spans="1:9" x14ac:dyDescent="0.25">
      <c r="A824" s="359">
        <f t="shared" si="97"/>
        <v>2</v>
      </c>
      <c r="B824" s="359" t="str">
        <f t="shared" si="98"/>
        <v>I</v>
      </c>
      <c r="C824" s="359">
        <f t="shared" si="96"/>
        <v>2</v>
      </c>
      <c r="D824" s="360"/>
      <c r="E824" s="359">
        <f t="shared" si="99"/>
        <v>0</v>
      </c>
      <c r="F824" s="359" t="str">
        <f t="shared" si="103"/>
        <v/>
      </c>
      <c r="G824" s="359" t="str">
        <f t="shared" si="100"/>
        <v/>
      </c>
      <c r="H824" s="359" t="str">
        <f t="shared" si="101"/>
        <v>x</v>
      </c>
      <c r="I824" s="352" t="str">
        <f t="shared" si="102"/>
        <v>I</v>
      </c>
    </row>
    <row r="825" spans="1:9" x14ac:dyDescent="0.25">
      <c r="A825" s="359">
        <f t="shared" si="97"/>
        <v>3</v>
      </c>
      <c r="B825" s="359" t="str">
        <f t="shared" si="98"/>
        <v>I</v>
      </c>
      <c r="C825" s="359">
        <f t="shared" si="96"/>
        <v>3</v>
      </c>
      <c r="D825" s="360"/>
      <c r="E825" s="359">
        <f t="shared" si="99"/>
        <v>0</v>
      </c>
      <c r="F825" s="359" t="str">
        <f t="shared" si="103"/>
        <v/>
      </c>
      <c r="G825" s="359" t="str">
        <f t="shared" si="100"/>
        <v/>
      </c>
      <c r="H825" s="359" t="str">
        <f t="shared" si="101"/>
        <v>x</v>
      </c>
      <c r="I825" s="352" t="str">
        <f t="shared" si="102"/>
        <v>I</v>
      </c>
    </row>
    <row r="826" spans="1:9" x14ac:dyDescent="0.25">
      <c r="A826" s="359">
        <f t="shared" si="97"/>
        <v>4</v>
      </c>
      <c r="B826" s="359" t="str">
        <f t="shared" si="98"/>
        <v>U</v>
      </c>
      <c r="C826" s="359">
        <f t="shared" si="96"/>
        <v>4</v>
      </c>
      <c r="D826" s="360"/>
      <c r="E826" s="359">
        <f t="shared" si="99"/>
        <v>0</v>
      </c>
      <c r="F826" s="359" t="str">
        <f t="shared" si="103"/>
        <v/>
      </c>
      <c r="G826" s="359" t="str">
        <f t="shared" si="100"/>
        <v/>
      </c>
      <c r="H826" s="359" t="str">
        <f t="shared" si="101"/>
        <v>x</v>
      </c>
      <c r="I826" s="352" t="str">
        <f t="shared" si="102"/>
        <v>I</v>
      </c>
    </row>
    <row r="827" spans="1:9" x14ac:dyDescent="0.25">
      <c r="A827" s="359">
        <f t="shared" si="97"/>
        <v>5</v>
      </c>
      <c r="B827" s="359" t="str">
        <f t="shared" si="98"/>
        <v>U</v>
      </c>
      <c r="C827" s="359">
        <f t="shared" si="96"/>
        <v>5</v>
      </c>
      <c r="D827" s="360"/>
      <c r="E827" s="359">
        <f t="shared" si="99"/>
        <v>0</v>
      </c>
      <c r="F827" s="359" t="str">
        <f t="shared" si="103"/>
        <v/>
      </c>
      <c r="G827" s="359" t="str">
        <f t="shared" si="100"/>
        <v/>
      </c>
      <c r="H827" s="359" t="str">
        <f t="shared" si="101"/>
        <v>x</v>
      </c>
      <c r="I827" s="352" t="str">
        <f t="shared" si="102"/>
        <v>I</v>
      </c>
    </row>
    <row r="828" spans="1:9" x14ac:dyDescent="0.25">
      <c r="A828" s="359">
        <f t="shared" si="97"/>
        <v>6</v>
      </c>
      <c r="B828" s="359" t="str">
        <f t="shared" si="98"/>
        <v>V</v>
      </c>
      <c r="C828" s="359">
        <f t="shared" si="96"/>
        <v>1</v>
      </c>
      <c r="D828" s="360"/>
      <c r="E828" s="359">
        <f t="shared" si="99"/>
        <v>0</v>
      </c>
      <c r="F828" s="359" t="str">
        <f t="shared" si="103"/>
        <v>O</v>
      </c>
      <c r="G828" s="359" t="str">
        <f t="shared" si="100"/>
        <v>V</v>
      </c>
      <c r="H828" s="359" t="str">
        <f t="shared" si="101"/>
        <v>x</v>
      </c>
      <c r="I828" s="352" t="str">
        <f t="shared" si="102"/>
        <v>V</v>
      </c>
    </row>
    <row r="829" spans="1:9" x14ac:dyDescent="0.25">
      <c r="A829" s="359">
        <f t="shared" si="97"/>
        <v>1</v>
      </c>
      <c r="B829" s="359" t="str">
        <f t="shared" si="98"/>
        <v>I</v>
      </c>
      <c r="C829" s="359">
        <f t="shared" si="96"/>
        <v>2</v>
      </c>
      <c r="D829" s="360"/>
      <c r="E829" s="359">
        <f t="shared" si="99"/>
        <v>0</v>
      </c>
      <c r="F829" s="359" t="str">
        <f t="shared" si="103"/>
        <v/>
      </c>
      <c r="G829" s="359" t="str">
        <f t="shared" si="100"/>
        <v/>
      </c>
      <c r="H829" s="359" t="str">
        <f t="shared" si="101"/>
        <v>x</v>
      </c>
      <c r="I829" s="352" t="str">
        <f t="shared" si="102"/>
        <v>I</v>
      </c>
    </row>
    <row r="830" spans="1:9" x14ac:dyDescent="0.25">
      <c r="A830" s="359">
        <f t="shared" si="97"/>
        <v>2</v>
      </c>
      <c r="B830" s="359" t="str">
        <f t="shared" si="98"/>
        <v>I</v>
      </c>
      <c r="C830" s="359">
        <f t="shared" si="96"/>
        <v>3</v>
      </c>
      <c r="D830" s="360"/>
      <c r="E830" s="359">
        <f t="shared" si="99"/>
        <v>0</v>
      </c>
      <c r="F830" s="359" t="str">
        <f t="shared" si="103"/>
        <v/>
      </c>
      <c r="G830" s="359" t="str">
        <f t="shared" si="100"/>
        <v/>
      </c>
      <c r="H830" s="359" t="str">
        <f t="shared" si="101"/>
        <v>x</v>
      </c>
      <c r="I830" s="352" t="str">
        <f t="shared" si="102"/>
        <v>I</v>
      </c>
    </row>
    <row r="831" spans="1:9" x14ac:dyDescent="0.25">
      <c r="A831" s="359">
        <f t="shared" si="97"/>
        <v>3</v>
      </c>
      <c r="B831" s="359" t="str">
        <f t="shared" si="98"/>
        <v>I</v>
      </c>
      <c r="C831" s="359">
        <f t="shared" si="96"/>
        <v>4</v>
      </c>
      <c r="D831" s="360"/>
      <c r="E831" s="359">
        <f t="shared" si="99"/>
        <v>0</v>
      </c>
      <c r="F831" s="359" t="str">
        <f t="shared" si="103"/>
        <v/>
      </c>
      <c r="G831" s="359" t="str">
        <f t="shared" si="100"/>
        <v/>
      </c>
      <c r="H831" s="359" t="str">
        <f t="shared" si="101"/>
        <v>x</v>
      </c>
      <c r="I831" s="352" t="str">
        <f t="shared" si="102"/>
        <v>I</v>
      </c>
    </row>
    <row r="832" spans="1:9" x14ac:dyDescent="0.25">
      <c r="A832" s="359">
        <f t="shared" si="97"/>
        <v>4</v>
      </c>
      <c r="B832" s="359" t="str">
        <f t="shared" si="98"/>
        <v>U</v>
      </c>
      <c r="C832" s="359">
        <f t="shared" si="96"/>
        <v>5</v>
      </c>
      <c r="D832" s="360"/>
      <c r="E832" s="359">
        <f t="shared" si="99"/>
        <v>0</v>
      </c>
      <c r="F832" s="359" t="str">
        <f t="shared" si="103"/>
        <v/>
      </c>
      <c r="G832" s="359" t="str">
        <f t="shared" si="100"/>
        <v/>
      </c>
      <c r="H832" s="359" t="str">
        <f t="shared" si="101"/>
        <v>x</v>
      </c>
      <c r="I832" s="352" t="str">
        <f t="shared" si="102"/>
        <v>I</v>
      </c>
    </row>
    <row r="833" spans="1:9" x14ac:dyDescent="0.25">
      <c r="A833" s="359">
        <f t="shared" si="97"/>
        <v>5</v>
      </c>
      <c r="B833" s="359" t="str">
        <f t="shared" si="98"/>
        <v>U</v>
      </c>
      <c r="C833" s="359">
        <f t="shared" si="96"/>
        <v>1</v>
      </c>
      <c r="D833" s="360"/>
      <c r="E833" s="359">
        <f t="shared" si="99"/>
        <v>0</v>
      </c>
      <c r="F833" s="359" t="str">
        <f t="shared" si="103"/>
        <v>O</v>
      </c>
      <c r="G833" s="359" t="str">
        <f t="shared" si="100"/>
        <v>U</v>
      </c>
      <c r="H833" s="359" t="str">
        <f t="shared" si="101"/>
        <v>x</v>
      </c>
      <c r="I833" s="352" t="str">
        <f t="shared" si="102"/>
        <v>I</v>
      </c>
    </row>
    <row r="834" spans="1:9" x14ac:dyDescent="0.25">
      <c r="A834" s="359">
        <f t="shared" si="97"/>
        <v>6</v>
      </c>
      <c r="B834" s="359" t="str">
        <f t="shared" si="98"/>
        <v>V</v>
      </c>
      <c r="C834" s="359">
        <f t="shared" si="96"/>
        <v>2</v>
      </c>
      <c r="D834" s="360"/>
      <c r="E834" s="359">
        <f t="shared" si="99"/>
        <v>0</v>
      </c>
      <c r="F834" s="359" t="str">
        <f t="shared" si="103"/>
        <v/>
      </c>
      <c r="G834" s="359" t="str">
        <f t="shared" si="100"/>
        <v/>
      </c>
      <c r="H834" s="359" t="str">
        <f t="shared" si="101"/>
        <v>x</v>
      </c>
      <c r="I834" s="352" t="str">
        <f t="shared" si="102"/>
        <v>V</v>
      </c>
    </row>
    <row r="835" spans="1:9" x14ac:dyDescent="0.25">
      <c r="A835" s="359">
        <f t="shared" si="97"/>
        <v>1</v>
      </c>
      <c r="B835" s="359" t="str">
        <f t="shared" si="98"/>
        <v>I</v>
      </c>
      <c r="C835" s="359">
        <f t="shared" si="96"/>
        <v>3</v>
      </c>
      <c r="D835" s="360"/>
      <c r="E835" s="359">
        <f t="shared" si="99"/>
        <v>0</v>
      </c>
      <c r="F835" s="359" t="str">
        <f t="shared" si="103"/>
        <v/>
      </c>
      <c r="G835" s="359" t="str">
        <f t="shared" si="100"/>
        <v/>
      </c>
      <c r="H835" s="359" t="str">
        <f t="shared" si="101"/>
        <v>x</v>
      </c>
      <c r="I835" s="352" t="str">
        <f t="shared" si="102"/>
        <v>I</v>
      </c>
    </row>
    <row r="836" spans="1:9" x14ac:dyDescent="0.25">
      <c r="A836" s="359">
        <f t="shared" si="97"/>
        <v>2</v>
      </c>
      <c r="B836" s="359" t="str">
        <f t="shared" si="98"/>
        <v>I</v>
      </c>
      <c r="C836" s="359">
        <f t="shared" si="96"/>
        <v>4</v>
      </c>
      <c r="D836" s="360"/>
      <c r="E836" s="359">
        <f t="shared" si="99"/>
        <v>0</v>
      </c>
      <c r="F836" s="359" t="str">
        <f t="shared" si="103"/>
        <v/>
      </c>
      <c r="G836" s="359" t="str">
        <f t="shared" si="100"/>
        <v/>
      </c>
      <c r="H836" s="359" t="str">
        <f t="shared" si="101"/>
        <v>x</v>
      </c>
      <c r="I836" s="352" t="str">
        <f t="shared" si="102"/>
        <v>I</v>
      </c>
    </row>
    <row r="837" spans="1:9" x14ac:dyDescent="0.25">
      <c r="A837" s="359">
        <f t="shared" si="97"/>
        <v>3</v>
      </c>
      <c r="B837" s="359" t="str">
        <f t="shared" si="98"/>
        <v>I</v>
      </c>
      <c r="C837" s="359">
        <f t="shared" si="96"/>
        <v>5</v>
      </c>
      <c r="D837" s="360"/>
      <c r="E837" s="359">
        <f t="shared" si="99"/>
        <v>0</v>
      </c>
      <c r="F837" s="359" t="str">
        <f t="shared" si="103"/>
        <v/>
      </c>
      <c r="G837" s="359" t="str">
        <f t="shared" si="100"/>
        <v/>
      </c>
      <c r="H837" s="359" t="str">
        <f t="shared" si="101"/>
        <v>x</v>
      </c>
      <c r="I837" s="352" t="str">
        <f t="shared" si="102"/>
        <v>I</v>
      </c>
    </row>
    <row r="838" spans="1:9" x14ac:dyDescent="0.25">
      <c r="A838" s="359">
        <f t="shared" si="97"/>
        <v>4</v>
      </c>
      <c r="B838" s="359" t="str">
        <f t="shared" si="98"/>
        <v>U</v>
      </c>
      <c r="C838" s="359">
        <f t="shared" si="96"/>
        <v>1</v>
      </c>
      <c r="D838" s="360"/>
      <c r="E838" s="359">
        <f t="shared" si="99"/>
        <v>0</v>
      </c>
      <c r="F838" s="359" t="str">
        <f t="shared" si="103"/>
        <v>O</v>
      </c>
      <c r="G838" s="359" t="str">
        <f t="shared" si="100"/>
        <v>U</v>
      </c>
      <c r="H838" s="359" t="str">
        <f t="shared" si="101"/>
        <v>x</v>
      </c>
      <c r="I838" s="352" t="str">
        <f t="shared" si="102"/>
        <v>I</v>
      </c>
    </row>
    <row r="839" spans="1:9" x14ac:dyDescent="0.25">
      <c r="A839" s="359">
        <f t="shared" si="97"/>
        <v>5</v>
      </c>
      <c r="B839" s="359" t="str">
        <f t="shared" si="98"/>
        <v>U</v>
      </c>
      <c r="C839" s="359">
        <f t="shared" si="96"/>
        <v>2</v>
      </c>
      <c r="D839" s="360"/>
      <c r="E839" s="359">
        <f t="shared" si="99"/>
        <v>0</v>
      </c>
      <c r="F839" s="359" t="str">
        <f t="shared" si="103"/>
        <v/>
      </c>
      <c r="G839" s="359" t="str">
        <f t="shared" si="100"/>
        <v/>
      </c>
      <c r="H839" s="359" t="str">
        <f t="shared" si="101"/>
        <v>x</v>
      </c>
      <c r="I839" s="352" t="str">
        <f t="shared" si="102"/>
        <v>I</v>
      </c>
    </row>
    <row r="840" spans="1:9" x14ac:dyDescent="0.25">
      <c r="A840" s="359">
        <f t="shared" si="97"/>
        <v>6</v>
      </c>
      <c r="B840" s="359" t="str">
        <f t="shared" si="98"/>
        <v>V</v>
      </c>
      <c r="C840" s="359">
        <f t="shared" si="96"/>
        <v>3</v>
      </c>
      <c r="D840" s="360"/>
      <c r="E840" s="359">
        <f t="shared" si="99"/>
        <v>0</v>
      </c>
      <c r="F840" s="359" t="str">
        <f t="shared" si="103"/>
        <v/>
      </c>
      <c r="G840" s="359" t="str">
        <f t="shared" si="100"/>
        <v/>
      </c>
      <c r="H840" s="359" t="str">
        <f t="shared" si="101"/>
        <v>x</v>
      </c>
      <c r="I840" s="352" t="str">
        <f t="shared" si="102"/>
        <v>V</v>
      </c>
    </row>
    <row r="841" spans="1:9" x14ac:dyDescent="0.25">
      <c r="A841" s="359">
        <f t="shared" si="97"/>
        <v>1</v>
      </c>
      <c r="B841" s="359" t="str">
        <f t="shared" si="98"/>
        <v>I</v>
      </c>
      <c r="C841" s="359">
        <f t="shared" si="96"/>
        <v>4</v>
      </c>
      <c r="D841" s="360"/>
      <c r="E841" s="359">
        <f t="shared" si="99"/>
        <v>0</v>
      </c>
      <c r="F841" s="359" t="str">
        <f t="shared" si="103"/>
        <v/>
      </c>
      <c r="G841" s="359" t="str">
        <f t="shared" si="100"/>
        <v/>
      </c>
      <c r="H841" s="359" t="str">
        <f t="shared" si="101"/>
        <v>x</v>
      </c>
      <c r="I841" s="352" t="str">
        <f t="shared" si="102"/>
        <v>I</v>
      </c>
    </row>
    <row r="842" spans="1:9" x14ac:dyDescent="0.25">
      <c r="A842" s="359">
        <f t="shared" si="97"/>
        <v>2</v>
      </c>
      <c r="B842" s="359" t="str">
        <f t="shared" si="98"/>
        <v>I</v>
      </c>
      <c r="C842" s="359">
        <f t="shared" si="96"/>
        <v>5</v>
      </c>
      <c r="D842" s="360"/>
      <c r="E842" s="359">
        <f t="shared" si="99"/>
        <v>0</v>
      </c>
      <c r="F842" s="359" t="str">
        <f t="shared" si="103"/>
        <v/>
      </c>
      <c r="G842" s="359" t="str">
        <f t="shared" si="100"/>
        <v/>
      </c>
      <c r="H842" s="359" t="str">
        <f t="shared" si="101"/>
        <v>x</v>
      </c>
      <c r="I842" s="352" t="str">
        <f t="shared" si="102"/>
        <v>I</v>
      </c>
    </row>
    <row r="843" spans="1:9" x14ac:dyDescent="0.25">
      <c r="A843" s="359">
        <f t="shared" si="97"/>
        <v>3</v>
      </c>
      <c r="B843" s="359" t="str">
        <f t="shared" si="98"/>
        <v>I</v>
      </c>
      <c r="C843" s="359">
        <f t="shared" si="96"/>
        <v>1</v>
      </c>
      <c r="D843" s="360"/>
      <c r="E843" s="359">
        <f t="shared" si="99"/>
        <v>0</v>
      </c>
      <c r="F843" s="359" t="str">
        <f t="shared" si="103"/>
        <v>O</v>
      </c>
      <c r="G843" s="359" t="str">
        <f t="shared" si="100"/>
        <v>I</v>
      </c>
      <c r="H843" s="359" t="str">
        <f t="shared" si="101"/>
        <v>x</v>
      </c>
      <c r="I843" s="352" t="str">
        <f t="shared" si="102"/>
        <v>I</v>
      </c>
    </row>
    <row r="844" spans="1:9" x14ac:dyDescent="0.25">
      <c r="A844" s="359">
        <f t="shared" si="97"/>
        <v>4</v>
      </c>
      <c r="B844" s="359" t="str">
        <f t="shared" si="98"/>
        <v>U</v>
      </c>
      <c r="C844" s="359">
        <f t="shared" si="96"/>
        <v>2</v>
      </c>
      <c r="D844" s="360"/>
      <c r="E844" s="359">
        <f t="shared" si="99"/>
        <v>0</v>
      </c>
      <c r="F844" s="359" t="str">
        <f t="shared" si="103"/>
        <v/>
      </c>
      <c r="G844" s="359" t="str">
        <f t="shared" si="100"/>
        <v/>
      </c>
      <c r="H844" s="359" t="str">
        <f t="shared" si="101"/>
        <v>x</v>
      </c>
      <c r="I844" s="352" t="str">
        <f t="shared" si="102"/>
        <v>I</v>
      </c>
    </row>
    <row r="845" spans="1:9" x14ac:dyDescent="0.25">
      <c r="A845" s="359">
        <f t="shared" si="97"/>
        <v>5</v>
      </c>
      <c r="B845" s="359" t="str">
        <f t="shared" si="98"/>
        <v>U</v>
      </c>
      <c r="C845" s="359">
        <f t="shared" ref="C845:C908" si="104">IF(D845="o",1,IF(C844&lt;($G$1/$G$2),C844+1,1))</f>
        <v>3</v>
      </c>
      <c r="D845" s="360"/>
      <c r="E845" s="359">
        <f t="shared" si="99"/>
        <v>0</v>
      </c>
      <c r="F845" s="359" t="str">
        <f t="shared" si="103"/>
        <v/>
      </c>
      <c r="G845" s="359" t="str">
        <f t="shared" si="100"/>
        <v/>
      </c>
      <c r="H845" s="359" t="str">
        <f t="shared" si="101"/>
        <v>x</v>
      </c>
      <c r="I845" s="352" t="str">
        <f t="shared" si="102"/>
        <v>I</v>
      </c>
    </row>
    <row r="846" spans="1:9" x14ac:dyDescent="0.25">
      <c r="A846" s="359">
        <f t="shared" ref="A846:A909" si="105">IF(A845=0,1,IF(A845&lt;($C$2+$C$1+$C$3),A845+1,1))</f>
        <v>6</v>
      </c>
      <c r="B846" s="359" t="str">
        <f t="shared" ref="B846:B909" si="106">IF(A846&lt;=$C$1,$B$1,IF(AND(A846&lt;=($C$1+$C$2),A846&gt;$C$1),$B$2,$B$3))</f>
        <v>V</v>
      </c>
      <c r="C846" s="359">
        <f t="shared" si="104"/>
        <v>4</v>
      </c>
      <c r="D846" s="360"/>
      <c r="E846" s="359">
        <f t="shared" ref="E846:E909" si="107">IF(D846="o","o",E845)</f>
        <v>0</v>
      </c>
      <c r="F846" s="359" t="str">
        <f t="shared" si="103"/>
        <v/>
      </c>
      <c r="G846" s="359" t="str">
        <f t="shared" ref="G846:G909" si="108">IF(F846="O",IF(AND(I844="I",I845="I",I846="I"),B846,"V"),"")</f>
        <v/>
      </c>
      <c r="H846" s="359" t="str">
        <f t="shared" ref="H846:H909" si="109">IF(H845=$B$8,"x",IF(D846="o",1,IF(G846="",H845,IF(H845="x","x",H845+1))))</f>
        <v>x</v>
      </c>
      <c r="I846" s="352" t="str">
        <f t="shared" ref="I846:I909" si="110">IF(B846="U","I",B846)</f>
        <v>V</v>
      </c>
    </row>
    <row r="847" spans="1:9" x14ac:dyDescent="0.25">
      <c r="A847" s="359">
        <f t="shared" si="105"/>
        <v>1</v>
      </c>
      <c r="B847" s="359" t="str">
        <f t="shared" si="106"/>
        <v>I</v>
      </c>
      <c r="C847" s="359">
        <f t="shared" si="104"/>
        <v>5</v>
      </c>
      <c r="D847" s="360"/>
      <c r="E847" s="359">
        <f t="shared" si="107"/>
        <v>0</v>
      </c>
      <c r="F847" s="359" t="str">
        <f t="shared" ref="F847:F910" si="111">IF(C847=1,"O","")</f>
        <v/>
      </c>
      <c r="G847" s="359" t="str">
        <f t="shared" si="108"/>
        <v/>
      </c>
      <c r="H847" s="359" t="str">
        <f t="shared" si="109"/>
        <v>x</v>
      </c>
      <c r="I847" s="352" t="str">
        <f t="shared" si="110"/>
        <v>I</v>
      </c>
    </row>
    <row r="848" spans="1:9" x14ac:dyDescent="0.25">
      <c r="A848" s="359">
        <f t="shared" si="105"/>
        <v>2</v>
      </c>
      <c r="B848" s="359" t="str">
        <f t="shared" si="106"/>
        <v>I</v>
      </c>
      <c r="C848" s="359">
        <f t="shared" si="104"/>
        <v>1</v>
      </c>
      <c r="D848" s="360"/>
      <c r="E848" s="359">
        <f t="shared" si="107"/>
        <v>0</v>
      </c>
      <c r="F848" s="359" t="str">
        <f t="shared" si="111"/>
        <v>O</v>
      </c>
      <c r="G848" s="359" t="str">
        <f t="shared" si="108"/>
        <v>V</v>
      </c>
      <c r="H848" s="359" t="str">
        <f t="shared" si="109"/>
        <v>x</v>
      </c>
      <c r="I848" s="352" t="str">
        <f t="shared" si="110"/>
        <v>I</v>
      </c>
    </row>
    <row r="849" spans="1:9" x14ac:dyDescent="0.25">
      <c r="A849" s="359">
        <f t="shared" si="105"/>
        <v>3</v>
      </c>
      <c r="B849" s="359" t="str">
        <f t="shared" si="106"/>
        <v>I</v>
      </c>
      <c r="C849" s="359">
        <f t="shared" si="104"/>
        <v>2</v>
      </c>
      <c r="D849" s="360"/>
      <c r="E849" s="359">
        <f t="shared" si="107"/>
        <v>0</v>
      </c>
      <c r="F849" s="359" t="str">
        <f t="shared" si="111"/>
        <v/>
      </c>
      <c r="G849" s="359" t="str">
        <f t="shared" si="108"/>
        <v/>
      </c>
      <c r="H849" s="359" t="str">
        <f t="shared" si="109"/>
        <v>x</v>
      </c>
      <c r="I849" s="352" t="str">
        <f t="shared" si="110"/>
        <v>I</v>
      </c>
    </row>
    <row r="850" spans="1:9" x14ac:dyDescent="0.25">
      <c r="A850" s="359">
        <f t="shared" si="105"/>
        <v>4</v>
      </c>
      <c r="B850" s="359" t="str">
        <f t="shared" si="106"/>
        <v>U</v>
      </c>
      <c r="C850" s="359">
        <f t="shared" si="104"/>
        <v>3</v>
      </c>
      <c r="D850" s="360"/>
      <c r="E850" s="359">
        <f t="shared" si="107"/>
        <v>0</v>
      </c>
      <c r="F850" s="359" t="str">
        <f t="shared" si="111"/>
        <v/>
      </c>
      <c r="G850" s="359" t="str">
        <f t="shared" si="108"/>
        <v/>
      </c>
      <c r="H850" s="359" t="str">
        <f t="shared" si="109"/>
        <v>x</v>
      </c>
      <c r="I850" s="352" t="str">
        <f t="shared" si="110"/>
        <v>I</v>
      </c>
    </row>
    <row r="851" spans="1:9" x14ac:dyDescent="0.25">
      <c r="A851" s="359">
        <f t="shared" si="105"/>
        <v>5</v>
      </c>
      <c r="B851" s="359" t="str">
        <f t="shared" si="106"/>
        <v>U</v>
      </c>
      <c r="C851" s="359">
        <f t="shared" si="104"/>
        <v>4</v>
      </c>
      <c r="D851" s="360"/>
      <c r="E851" s="359">
        <f t="shared" si="107"/>
        <v>0</v>
      </c>
      <c r="F851" s="359" t="str">
        <f t="shared" si="111"/>
        <v/>
      </c>
      <c r="G851" s="359" t="str">
        <f t="shared" si="108"/>
        <v/>
      </c>
      <c r="H851" s="359" t="str">
        <f t="shared" si="109"/>
        <v>x</v>
      </c>
      <c r="I851" s="352" t="str">
        <f t="shared" si="110"/>
        <v>I</v>
      </c>
    </row>
    <row r="852" spans="1:9" x14ac:dyDescent="0.25">
      <c r="A852" s="359">
        <f t="shared" si="105"/>
        <v>6</v>
      </c>
      <c r="B852" s="359" t="str">
        <f t="shared" si="106"/>
        <v>V</v>
      </c>
      <c r="C852" s="359">
        <f t="shared" si="104"/>
        <v>5</v>
      </c>
      <c r="D852" s="360"/>
      <c r="E852" s="359">
        <f t="shared" si="107"/>
        <v>0</v>
      </c>
      <c r="F852" s="359" t="str">
        <f t="shared" si="111"/>
        <v/>
      </c>
      <c r="G852" s="359" t="str">
        <f t="shared" si="108"/>
        <v/>
      </c>
      <c r="H852" s="359" t="str">
        <f t="shared" si="109"/>
        <v>x</v>
      </c>
      <c r="I852" s="352" t="str">
        <f t="shared" si="110"/>
        <v>V</v>
      </c>
    </row>
    <row r="853" spans="1:9" x14ac:dyDescent="0.25">
      <c r="A853" s="359">
        <f t="shared" si="105"/>
        <v>1</v>
      </c>
      <c r="B853" s="359" t="str">
        <f t="shared" si="106"/>
        <v>I</v>
      </c>
      <c r="C853" s="359">
        <f t="shared" si="104"/>
        <v>1</v>
      </c>
      <c r="D853" s="360"/>
      <c r="E853" s="359">
        <f t="shared" si="107"/>
        <v>0</v>
      </c>
      <c r="F853" s="359" t="str">
        <f t="shared" si="111"/>
        <v>O</v>
      </c>
      <c r="G853" s="359" t="str">
        <f t="shared" si="108"/>
        <v>V</v>
      </c>
      <c r="H853" s="359" t="str">
        <f t="shared" si="109"/>
        <v>x</v>
      </c>
      <c r="I853" s="352" t="str">
        <f t="shared" si="110"/>
        <v>I</v>
      </c>
    </row>
    <row r="854" spans="1:9" x14ac:dyDescent="0.25">
      <c r="A854" s="359">
        <f t="shared" si="105"/>
        <v>2</v>
      </c>
      <c r="B854" s="359" t="str">
        <f t="shared" si="106"/>
        <v>I</v>
      </c>
      <c r="C854" s="359">
        <f t="shared" si="104"/>
        <v>2</v>
      </c>
      <c r="D854" s="360"/>
      <c r="E854" s="359">
        <f t="shared" si="107"/>
        <v>0</v>
      </c>
      <c r="F854" s="359" t="str">
        <f t="shared" si="111"/>
        <v/>
      </c>
      <c r="G854" s="359" t="str">
        <f t="shared" si="108"/>
        <v/>
      </c>
      <c r="H854" s="359" t="str">
        <f t="shared" si="109"/>
        <v>x</v>
      </c>
      <c r="I854" s="352" t="str">
        <f t="shared" si="110"/>
        <v>I</v>
      </c>
    </row>
    <row r="855" spans="1:9" x14ac:dyDescent="0.25">
      <c r="A855" s="359">
        <f t="shared" si="105"/>
        <v>3</v>
      </c>
      <c r="B855" s="359" t="str">
        <f t="shared" si="106"/>
        <v>I</v>
      </c>
      <c r="C855" s="359">
        <f t="shared" si="104"/>
        <v>3</v>
      </c>
      <c r="D855" s="360"/>
      <c r="E855" s="359">
        <f t="shared" si="107"/>
        <v>0</v>
      </c>
      <c r="F855" s="359" t="str">
        <f t="shared" si="111"/>
        <v/>
      </c>
      <c r="G855" s="359" t="str">
        <f t="shared" si="108"/>
        <v/>
      </c>
      <c r="H855" s="359" t="str">
        <f t="shared" si="109"/>
        <v>x</v>
      </c>
      <c r="I855" s="352" t="str">
        <f t="shared" si="110"/>
        <v>I</v>
      </c>
    </row>
    <row r="856" spans="1:9" x14ac:dyDescent="0.25">
      <c r="A856" s="359">
        <f t="shared" si="105"/>
        <v>4</v>
      </c>
      <c r="B856" s="359" t="str">
        <f t="shared" si="106"/>
        <v>U</v>
      </c>
      <c r="C856" s="359">
        <f t="shared" si="104"/>
        <v>4</v>
      </c>
      <c r="D856" s="360"/>
      <c r="E856" s="359">
        <f t="shared" si="107"/>
        <v>0</v>
      </c>
      <c r="F856" s="359" t="str">
        <f t="shared" si="111"/>
        <v/>
      </c>
      <c r="G856" s="359" t="str">
        <f t="shared" si="108"/>
        <v/>
      </c>
      <c r="H856" s="359" t="str">
        <f t="shared" si="109"/>
        <v>x</v>
      </c>
      <c r="I856" s="352" t="str">
        <f t="shared" si="110"/>
        <v>I</v>
      </c>
    </row>
    <row r="857" spans="1:9" x14ac:dyDescent="0.25">
      <c r="A857" s="359">
        <f t="shared" si="105"/>
        <v>5</v>
      </c>
      <c r="B857" s="359" t="str">
        <f t="shared" si="106"/>
        <v>U</v>
      </c>
      <c r="C857" s="359">
        <f t="shared" si="104"/>
        <v>5</v>
      </c>
      <c r="D857" s="360"/>
      <c r="E857" s="359">
        <f t="shared" si="107"/>
        <v>0</v>
      </c>
      <c r="F857" s="359" t="str">
        <f t="shared" si="111"/>
        <v/>
      </c>
      <c r="G857" s="359" t="str">
        <f t="shared" si="108"/>
        <v/>
      </c>
      <c r="H857" s="359" t="str">
        <f t="shared" si="109"/>
        <v>x</v>
      </c>
      <c r="I857" s="352" t="str">
        <f t="shared" si="110"/>
        <v>I</v>
      </c>
    </row>
    <row r="858" spans="1:9" x14ac:dyDescent="0.25">
      <c r="A858" s="359">
        <f t="shared" si="105"/>
        <v>6</v>
      </c>
      <c r="B858" s="359" t="str">
        <f t="shared" si="106"/>
        <v>V</v>
      </c>
      <c r="C858" s="359">
        <f t="shared" si="104"/>
        <v>1</v>
      </c>
      <c r="D858" s="360"/>
      <c r="E858" s="359">
        <f t="shared" si="107"/>
        <v>0</v>
      </c>
      <c r="F858" s="359" t="str">
        <f t="shared" si="111"/>
        <v>O</v>
      </c>
      <c r="G858" s="359" t="str">
        <f t="shared" si="108"/>
        <v>V</v>
      </c>
      <c r="H858" s="359" t="str">
        <f t="shared" si="109"/>
        <v>x</v>
      </c>
      <c r="I858" s="352" t="str">
        <f t="shared" si="110"/>
        <v>V</v>
      </c>
    </row>
    <row r="859" spans="1:9" x14ac:dyDescent="0.25">
      <c r="A859" s="359">
        <f t="shared" si="105"/>
        <v>1</v>
      </c>
      <c r="B859" s="359" t="str">
        <f t="shared" si="106"/>
        <v>I</v>
      </c>
      <c r="C859" s="359">
        <f t="shared" si="104"/>
        <v>2</v>
      </c>
      <c r="D859" s="360"/>
      <c r="E859" s="359">
        <f t="shared" si="107"/>
        <v>0</v>
      </c>
      <c r="F859" s="359" t="str">
        <f t="shared" si="111"/>
        <v/>
      </c>
      <c r="G859" s="359" t="str">
        <f t="shared" si="108"/>
        <v/>
      </c>
      <c r="H859" s="359" t="str">
        <f t="shared" si="109"/>
        <v>x</v>
      </c>
      <c r="I859" s="352" t="str">
        <f t="shared" si="110"/>
        <v>I</v>
      </c>
    </row>
    <row r="860" spans="1:9" x14ac:dyDescent="0.25">
      <c r="A860" s="359">
        <f t="shared" si="105"/>
        <v>2</v>
      </c>
      <c r="B860" s="359" t="str">
        <f t="shared" si="106"/>
        <v>I</v>
      </c>
      <c r="C860" s="359">
        <f t="shared" si="104"/>
        <v>3</v>
      </c>
      <c r="D860" s="360"/>
      <c r="E860" s="359">
        <f t="shared" si="107"/>
        <v>0</v>
      </c>
      <c r="F860" s="359" t="str">
        <f t="shared" si="111"/>
        <v/>
      </c>
      <c r="G860" s="359" t="str">
        <f t="shared" si="108"/>
        <v/>
      </c>
      <c r="H860" s="359" t="str">
        <f t="shared" si="109"/>
        <v>x</v>
      </c>
      <c r="I860" s="352" t="str">
        <f t="shared" si="110"/>
        <v>I</v>
      </c>
    </row>
    <row r="861" spans="1:9" x14ac:dyDescent="0.25">
      <c r="A861" s="359">
        <f t="shared" si="105"/>
        <v>3</v>
      </c>
      <c r="B861" s="359" t="str">
        <f t="shared" si="106"/>
        <v>I</v>
      </c>
      <c r="C861" s="359">
        <f t="shared" si="104"/>
        <v>4</v>
      </c>
      <c r="D861" s="360"/>
      <c r="E861" s="359">
        <f t="shared" si="107"/>
        <v>0</v>
      </c>
      <c r="F861" s="359" t="str">
        <f t="shared" si="111"/>
        <v/>
      </c>
      <c r="G861" s="359" t="str">
        <f t="shared" si="108"/>
        <v/>
      </c>
      <c r="H861" s="359" t="str">
        <f t="shared" si="109"/>
        <v>x</v>
      </c>
      <c r="I861" s="352" t="str">
        <f t="shared" si="110"/>
        <v>I</v>
      </c>
    </row>
    <row r="862" spans="1:9" x14ac:dyDescent="0.25">
      <c r="A862" s="359">
        <f t="shared" si="105"/>
        <v>4</v>
      </c>
      <c r="B862" s="359" t="str">
        <f t="shared" si="106"/>
        <v>U</v>
      </c>
      <c r="C862" s="359">
        <f t="shared" si="104"/>
        <v>5</v>
      </c>
      <c r="D862" s="360"/>
      <c r="E862" s="359">
        <f t="shared" si="107"/>
        <v>0</v>
      </c>
      <c r="F862" s="359" t="str">
        <f t="shared" si="111"/>
        <v/>
      </c>
      <c r="G862" s="359" t="str">
        <f t="shared" si="108"/>
        <v/>
      </c>
      <c r="H862" s="359" t="str">
        <f t="shared" si="109"/>
        <v>x</v>
      </c>
      <c r="I862" s="352" t="str">
        <f t="shared" si="110"/>
        <v>I</v>
      </c>
    </row>
    <row r="863" spans="1:9" x14ac:dyDescent="0.25">
      <c r="A863" s="359">
        <f t="shared" si="105"/>
        <v>5</v>
      </c>
      <c r="B863" s="359" t="str">
        <f t="shared" si="106"/>
        <v>U</v>
      </c>
      <c r="C863" s="359">
        <f t="shared" si="104"/>
        <v>1</v>
      </c>
      <c r="D863" s="360"/>
      <c r="E863" s="359">
        <f t="shared" si="107"/>
        <v>0</v>
      </c>
      <c r="F863" s="359" t="str">
        <f t="shared" si="111"/>
        <v>O</v>
      </c>
      <c r="G863" s="359" t="str">
        <f t="shared" si="108"/>
        <v>U</v>
      </c>
      <c r="H863" s="359" t="str">
        <f t="shared" si="109"/>
        <v>x</v>
      </c>
      <c r="I863" s="352" t="str">
        <f t="shared" si="110"/>
        <v>I</v>
      </c>
    </row>
    <row r="864" spans="1:9" x14ac:dyDescent="0.25">
      <c r="A864" s="359">
        <f t="shared" si="105"/>
        <v>6</v>
      </c>
      <c r="B864" s="359" t="str">
        <f t="shared" si="106"/>
        <v>V</v>
      </c>
      <c r="C864" s="359">
        <f t="shared" si="104"/>
        <v>2</v>
      </c>
      <c r="D864" s="360"/>
      <c r="E864" s="359">
        <f t="shared" si="107"/>
        <v>0</v>
      </c>
      <c r="F864" s="359" t="str">
        <f t="shared" si="111"/>
        <v/>
      </c>
      <c r="G864" s="359" t="str">
        <f t="shared" si="108"/>
        <v/>
      </c>
      <c r="H864" s="359" t="str">
        <f t="shared" si="109"/>
        <v>x</v>
      </c>
      <c r="I864" s="352" t="str">
        <f t="shared" si="110"/>
        <v>V</v>
      </c>
    </row>
    <row r="865" spans="1:9" x14ac:dyDescent="0.25">
      <c r="A865" s="359">
        <f t="shared" si="105"/>
        <v>1</v>
      </c>
      <c r="B865" s="359" t="str">
        <f t="shared" si="106"/>
        <v>I</v>
      </c>
      <c r="C865" s="359">
        <f t="shared" si="104"/>
        <v>3</v>
      </c>
      <c r="D865" s="360"/>
      <c r="E865" s="359">
        <f t="shared" si="107"/>
        <v>0</v>
      </c>
      <c r="F865" s="359" t="str">
        <f t="shared" si="111"/>
        <v/>
      </c>
      <c r="G865" s="359" t="str">
        <f t="shared" si="108"/>
        <v/>
      </c>
      <c r="H865" s="359" t="str">
        <f t="shared" si="109"/>
        <v>x</v>
      </c>
      <c r="I865" s="352" t="str">
        <f t="shared" si="110"/>
        <v>I</v>
      </c>
    </row>
    <row r="866" spans="1:9" x14ac:dyDescent="0.25">
      <c r="A866" s="359">
        <f t="shared" si="105"/>
        <v>2</v>
      </c>
      <c r="B866" s="359" t="str">
        <f t="shared" si="106"/>
        <v>I</v>
      </c>
      <c r="C866" s="359">
        <f t="shared" si="104"/>
        <v>4</v>
      </c>
      <c r="D866" s="360"/>
      <c r="E866" s="359">
        <f t="shared" si="107"/>
        <v>0</v>
      </c>
      <c r="F866" s="359" t="str">
        <f t="shared" si="111"/>
        <v/>
      </c>
      <c r="G866" s="359" t="str">
        <f t="shared" si="108"/>
        <v/>
      </c>
      <c r="H866" s="359" t="str">
        <f t="shared" si="109"/>
        <v>x</v>
      </c>
      <c r="I866" s="352" t="str">
        <f t="shared" si="110"/>
        <v>I</v>
      </c>
    </row>
    <row r="867" spans="1:9" x14ac:dyDescent="0.25">
      <c r="A867" s="359">
        <f t="shared" si="105"/>
        <v>3</v>
      </c>
      <c r="B867" s="359" t="str">
        <f t="shared" si="106"/>
        <v>I</v>
      </c>
      <c r="C867" s="359">
        <f t="shared" si="104"/>
        <v>5</v>
      </c>
      <c r="D867" s="360"/>
      <c r="E867" s="359">
        <f t="shared" si="107"/>
        <v>0</v>
      </c>
      <c r="F867" s="359" t="str">
        <f t="shared" si="111"/>
        <v/>
      </c>
      <c r="G867" s="359" t="str">
        <f t="shared" si="108"/>
        <v/>
      </c>
      <c r="H867" s="359" t="str">
        <f t="shared" si="109"/>
        <v>x</v>
      </c>
      <c r="I867" s="352" t="str">
        <f t="shared" si="110"/>
        <v>I</v>
      </c>
    </row>
    <row r="868" spans="1:9" x14ac:dyDescent="0.25">
      <c r="A868" s="359">
        <f t="shared" si="105"/>
        <v>4</v>
      </c>
      <c r="B868" s="359" t="str">
        <f t="shared" si="106"/>
        <v>U</v>
      </c>
      <c r="C868" s="359">
        <f t="shared" si="104"/>
        <v>1</v>
      </c>
      <c r="D868" s="360"/>
      <c r="E868" s="359">
        <f t="shared" si="107"/>
        <v>0</v>
      </c>
      <c r="F868" s="359" t="str">
        <f t="shared" si="111"/>
        <v>O</v>
      </c>
      <c r="G868" s="359" t="str">
        <f t="shared" si="108"/>
        <v>U</v>
      </c>
      <c r="H868" s="359" t="str">
        <f t="shared" si="109"/>
        <v>x</v>
      </c>
      <c r="I868" s="352" t="str">
        <f t="shared" si="110"/>
        <v>I</v>
      </c>
    </row>
    <row r="869" spans="1:9" x14ac:dyDescent="0.25">
      <c r="A869" s="359">
        <f t="shared" si="105"/>
        <v>5</v>
      </c>
      <c r="B869" s="359" t="str">
        <f t="shared" si="106"/>
        <v>U</v>
      </c>
      <c r="C869" s="359">
        <f t="shared" si="104"/>
        <v>2</v>
      </c>
      <c r="D869" s="360"/>
      <c r="E869" s="359">
        <f t="shared" si="107"/>
        <v>0</v>
      </c>
      <c r="F869" s="359" t="str">
        <f t="shared" si="111"/>
        <v/>
      </c>
      <c r="G869" s="359" t="str">
        <f t="shared" si="108"/>
        <v/>
      </c>
      <c r="H869" s="359" t="str">
        <f t="shared" si="109"/>
        <v>x</v>
      </c>
      <c r="I869" s="352" t="str">
        <f t="shared" si="110"/>
        <v>I</v>
      </c>
    </row>
    <row r="870" spans="1:9" x14ac:dyDescent="0.25">
      <c r="A870" s="359">
        <f t="shared" si="105"/>
        <v>6</v>
      </c>
      <c r="B870" s="359" t="str">
        <f t="shared" si="106"/>
        <v>V</v>
      </c>
      <c r="C870" s="359">
        <f t="shared" si="104"/>
        <v>3</v>
      </c>
      <c r="D870" s="360"/>
      <c r="E870" s="359">
        <f t="shared" si="107"/>
        <v>0</v>
      </c>
      <c r="F870" s="359" t="str">
        <f t="shared" si="111"/>
        <v/>
      </c>
      <c r="G870" s="359" t="str">
        <f t="shared" si="108"/>
        <v/>
      </c>
      <c r="H870" s="359" t="str">
        <f t="shared" si="109"/>
        <v>x</v>
      </c>
      <c r="I870" s="352" t="str">
        <f t="shared" si="110"/>
        <v>V</v>
      </c>
    </row>
    <row r="871" spans="1:9" x14ac:dyDescent="0.25">
      <c r="A871" s="359">
        <f t="shared" si="105"/>
        <v>1</v>
      </c>
      <c r="B871" s="359" t="str">
        <f t="shared" si="106"/>
        <v>I</v>
      </c>
      <c r="C871" s="359">
        <f t="shared" si="104"/>
        <v>4</v>
      </c>
      <c r="D871" s="360"/>
      <c r="E871" s="359">
        <f t="shared" si="107"/>
        <v>0</v>
      </c>
      <c r="F871" s="359" t="str">
        <f t="shared" si="111"/>
        <v/>
      </c>
      <c r="G871" s="359" t="str">
        <f t="shared" si="108"/>
        <v/>
      </c>
      <c r="H871" s="359" t="str">
        <f t="shared" si="109"/>
        <v>x</v>
      </c>
      <c r="I871" s="352" t="str">
        <f t="shared" si="110"/>
        <v>I</v>
      </c>
    </row>
    <row r="872" spans="1:9" x14ac:dyDescent="0.25">
      <c r="A872" s="359">
        <f t="shared" si="105"/>
        <v>2</v>
      </c>
      <c r="B872" s="359" t="str">
        <f t="shared" si="106"/>
        <v>I</v>
      </c>
      <c r="C872" s="359">
        <f t="shared" si="104"/>
        <v>5</v>
      </c>
      <c r="D872" s="360"/>
      <c r="E872" s="359">
        <f t="shared" si="107"/>
        <v>0</v>
      </c>
      <c r="F872" s="359" t="str">
        <f t="shared" si="111"/>
        <v/>
      </c>
      <c r="G872" s="359" t="str">
        <f t="shared" si="108"/>
        <v/>
      </c>
      <c r="H872" s="359" t="str">
        <f t="shared" si="109"/>
        <v>x</v>
      </c>
      <c r="I872" s="352" t="str">
        <f t="shared" si="110"/>
        <v>I</v>
      </c>
    </row>
    <row r="873" spans="1:9" x14ac:dyDescent="0.25">
      <c r="A873" s="359">
        <f t="shared" si="105"/>
        <v>3</v>
      </c>
      <c r="B873" s="359" t="str">
        <f t="shared" si="106"/>
        <v>I</v>
      </c>
      <c r="C873" s="359">
        <f t="shared" si="104"/>
        <v>1</v>
      </c>
      <c r="D873" s="360"/>
      <c r="E873" s="359">
        <f t="shared" si="107"/>
        <v>0</v>
      </c>
      <c r="F873" s="359" t="str">
        <f t="shared" si="111"/>
        <v>O</v>
      </c>
      <c r="G873" s="359" t="str">
        <f t="shared" si="108"/>
        <v>I</v>
      </c>
      <c r="H873" s="359" t="str">
        <f t="shared" si="109"/>
        <v>x</v>
      </c>
      <c r="I873" s="352" t="str">
        <f t="shared" si="110"/>
        <v>I</v>
      </c>
    </row>
    <row r="874" spans="1:9" x14ac:dyDescent="0.25">
      <c r="A874" s="359">
        <f t="shared" si="105"/>
        <v>4</v>
      </c>
      <c r="B874" s="359" t="str">
        <f t="shared" si="106"/>
        <v>U</v>
      </c>
      <c r="C874" s="359">
        <f t="shared" si="104"/>
        <v>2</v>
      </c>
      <c r="D874" s="360"/>
      <c r="E874" s="359">
        <f t="shared" si="107"/>
        <v>0</v>
      </c>
      <c r="F874" s="359" t="str">
        <f t="shared" si="111"/>
        <v/>
      </c>
      <c r="G874" s="359" t="str">
        <f t="shared" si="108"/>
        <v/>
      </c>
      <c r="H874" s="359" t="str">
        <f t="shared" si="109"/>
        <v>x</v>
      </c>
      <c r="I874" s="352" t="str">
        <f t="shared" si="110"/>
        <v>I</v>
      </c>
    </row>
    <row r="875" spans="1:9" x14ac:dyDescent="0.25">
      <c r="A875" s="359">
        <f t="shared" si="105"/>
        <v>5</v>
      </c>
      <c r="B875" s="359" t="str">
        <f t="shared" si="106"/>
        <v>U</v>
      </c>
      <c r="C875" s="359">
        <f t="shared" si="104"/>
        <v>3</v>
      </c>
      <c r="D875" s="360"/>
      <c r="E875" s="359">
        <f t="shared" si="107"/>
        <v>0</v>
      </c>
      <c r="F875" s="359" t="str">
        <f t="shared" si="111"/>
        <v/>
      </c>
      <c r="G875" s="359" t="str">
        <f t="shared" si="108"/>
        <v/>
      </c>
      <c r="H875" s="359" t="str">
        <f t="shared" si="109"/>
        <v>x</v>
      </c>
      <c r="I875" s="352" t="str">
        <f t="shared" si="110"/>
        <v>I</v>
      </c>
    </row>
    <row r="876" spans="1:9" x14ac:dyDescent="0.25">
      <c r="A876" s="359">
        <f t="shared" si="105"/>
        <v>6</v>
      </c>
      <c r="B876" s="359" t="str">
        <f t="shared" si="106"/>
        <v>V</v>
      </c>
      <c r="C876" s="359">
        <f t="shared" si="104"/>
        <v>4</v>
      </c>
      <c r="D876" s="360"/>
      <c r="E876" s="359">
        <f t="shared" si="107"/>
        <v>0</v>
      </c>
      <c r="F876" s="359" t="str">
        <f t="shared" si="111"/>
        <v/>
      </c>
      <c r="G876" s="359" t="str">
        <f t="shared" si="108"/>
        <v/>
      </c>
      <c r="H876" s="359" t="str">
        <f t="shared" si="109"/>
        <v>x</v>
      </c>
      <c r="I876" s="352" t="str">
        <f t="shared" si="110"/>
        <v>V</v>
      </c>
    </row>
    <row r="877" spans="1:9" x14ac:dyDescent="0.25">
      <c r="A877" s="359">
        <f t="shared" si="105"/>
        <v>1</v>
      </c>
      <c r="B877" s="359" t="str">
        <f t="shared" si="106"/>
        <v>I</v>
      </c>
      <c r="C877" s="359">
        <f t="shared" si="104"/>
        <v>5</v>
      </c>
      <c r="D877" s="360"/>
      <c r="E877" s="359">
        <f t="shared" si="107"/>
        <v>0</v>
      </c>
      <c r="F877" s="359" t="str">
        <f t="shared" si="111"/>
        <v/>
      </c>
      <c r="G877" s="359" t="str">
        <f t="shared" si="108"/>
        <v/>
      </c>
      <c r="H877" s="359" t="str">
        <f t="shared" si="109"/>
        <v>x</v>
      </c>
      <c r="I877" s="352" t="str">
        <f t="shared" si="110"/>
        <v>I</v>
      </c>
    </row>
    <row r="878" spans="1:9" x14ac:dyDescent="0.25">
      <c r="A878" s="359">
        <f t="shared" si="105"/>
        <v>2</v>
      </c>
      <c r="B878" s="359" t="str">
        <f t="shared" si="106"/>
        <v>I</v>
      </c>
      <c r="C878" s="359">
        <f t="shared" si="104"/>
        <v>1</v>
      </c>
      <c r="D878" s="360"/>
      <c r="E878" s="359">
        <f t="shared" si="107"/>
        <v>0</v>
      </c>
      <c r="F878" s="359" t="str">
        <f t="shared" si="111"/>
        <v>O</v>
      </c>
      <c r="G878" s="359" t="str">
        <f t="shared" si="108"/>
        <v>V</v>
      </c>
      <c r="H878" s="359" t="str">
        <f t="shared" si="109"/>
        <v>x</v>
      </c>
      <c r="I878" s="352" t="str">
        <f t="shared" si="110"/>
        <v>I</v>
      </c>
    </row>
    <row r="879" spans="1:9" x14ac:dyDescent="0.25">
      <c r="A879" s="359">
        <f t="shared" si="105"/>
        <v>3</v>
      </c>
      <c r="B879" s="359" t="str">
        <f t="shared" si="106"/>
        <v>I</v>
      </c>
      <c r="C879" s="359">
        <f t="shared" si="104"/>
        <v>2</v>
      </c>
      <c r="D879" s="360"/>
      <c r="E879" s="359">
        <f t="shared" si="107"/>
        <v>0</v>
      </c>
      <c r="F879" s="359" t="str">
        <f t="shared" si="111"/>
        <v/>
      </c>
      <c r="G879" s="359" t="str">
        <f t="shared" si="108"/>
        <v/>
      </c>
      <c r="H879" s="359" t="str">
        <f t="shared" si="109"/>
        <v>x</v>
      </c>
      <c r="I879" s="352" t="str">
        <f t="shared" si="110"/>
        <v>I</v>
      </c>
    </row>
    <row r="880" spans="1:9" x14ac:dyDescent="0.25">
      <c r="A880" s="359">
        <f t="shared" si="105"/>
        <v>4</v>
      </c>
      <c r="B880" s="359" t="str">
        <f t="shared" si="106"/>
        <v>U</v>
      </c>
      <c r="C880" s="359">
        <f t="shared" si="104"/>
        <v>3</v>
      </c>
      <c r="D880" s="360"/>
      <c r="E880" s="359">
        <f t="shared" si="107"/>
        <v>0</v>
      </c>
      <c r="F880" s="359" t="str">
        <f t="shared" si="111"/>
        <v/>
      </c>
      <c r="G880" s="359" t="str">
        <f t="shared" si="108"/>
        <v/>
      </c>
      <c r="H880" s="359" t="str">
        <f t="shared" si="109"/>
        <v>x</v>
      </c>
      <c r="I880" s="352" t="str">
        <f t="shared" si="110"/>
        <v>I</v>
      </c>
    </row>
    <row r="881" spans="1:9" x14ac:dyDescent="0.25">
      <c r="A881" s="359">
        <f t="shared" si="105"/>
        <v>5</v>
      </c>
      <c r="B881" s="359" t="str">
        <f t="shared" si="106"/>
        <v>U</v>
      </c>
      <c r="C881" s="359">
        <f t="shared" si="104"/>
        <v>4</v>
      </c>
      <c r="D881" s="360"/>
      <c r="E881" s="359">
        <f t="shared" si="107"/>
        <v>0</v>
      </c>
      <c r="F881" s="359" t="str">
        <f t="shared" si="111"/>
        <v/>
      </c>
      <c r="G881" s="359" t="str">
        <f t="shared" si="108"/>
        <v/>
      </c>
      <c r="H881" s="359" t="str">
        <f t="shared" si="109"/>
        <v>x</v>
      </c>
      <c r="I881" s="352" t="str">
        <f t="shared" si="110"/>
        <v>I</v>
      </c>
    </row>
    <row r="882" spans="1:9" x14ac:dyDescent="0.25">
      <c r="A882" s="359">
        <f t="shared" si="105"/>
        <v>6</v>
      </c>
      <c r="B882" s="359" t="str">
        <f t="shared" si="106"/>
        <v>V</v>
      </c>
      <c r="C882" s="359">
        <f t="shared" si="104"/>
        <v>5</v>
      </c>
      <c r="D882" s="360"/>
      <c r="E882" s="359">
        <f t="shared" si="107"/>
        <v>0</v>
      </c>
      <c r="F882" s="359" t="str">
        <f t="shared" si="111"/>
        <v/>
      </c>
      <c r="G882" s="359" t="str">
        <f t="shared" si="108"/>
        <v/>
      </c>
      <c r="H882" s="359" t="str">
        <f t="shared" si="109"/>
        <v>x</v>
      </c>
      <c r="I882" s="352" t="str">
        <f t="shared" si="110"/>
        <v>V</v>
      </c>
    </row>
    <row r="883" spans="1:9" x14ac:dyDescent="0.25">
      <c r="A883" s="359">
        <f t="shared" si="105"/>
        <v>1</v>
      </c>
      <c r="B883" s="359" t="str">
        <f t="shared" si="106"/>
        <v>I</v>
      </c>
      <c r="C883" s="359">
        <f t="shared" si="104"/>
        <v>1</v>
      </c>
      <c r="D883" s="360"/>
      <c r="E883" s="359">
        <f t="shared" si="107"/>
        <v>0</v>
      </c>
      <c r="F883" s="359" t="str">
        <f t="shared" si="111"/>
        <v>O</v>
      </c>
      <c r="G883" s="359" t="str">
        <f t="shared" si="108"/>
        <v>V</v>
      </c>
      <c r="H883" s="359" t="str">
        <f t="shared" si="109"/>
        <v>x</v>
      </c>
      <c r="I883" s="352" t="str">
        <f t="shared" si="110"/>
        <v>I</v>
      </c>
    </row>
    <row r="884" spans="1:9" x14ac:dyDescent="0.25">
      <c r="A884" s="359">
        <f t="shared" si="105"/>
        <v>2</v>
      </c>
      <c r="B884" s="359" t="str">
        <f t="shared" si="106"/>
        <v>I</v>
      </c>
      <c r="C884" s="359">
        <f t="shared" si="104"/>
        <v>2</v>
      </c>
      <c r="D884" s="360"/>
      <c r="E884" s="359">
        <f t="shared" si="107"/>
        <v>0</v>
      </c>
      <c r="F884" s="359" t="str">
        <f t="shared" si="111"/>
        <v/>
      </c>
      <c r="G884" s="359" t="str">
        <f t="shared" si="108"/>
        <v/>
      </c>
      <c r="H884" s="359" t="str">
        <f t="shared" si="109"/>
        <v>x</v>
      </c>
      <c r="I884" s="352" t="str">
        <f t="shared" si="110"/>
        <v>I</v>
      </c>
    </row>
    <row r="885" spans="1:9" x14ac:dyDescent="0.25">
      <c r="A885" s="359">
        <f t="shared" si="105"/>
        <v>3</v>
      </c>
      <c r="B885" s="359" t="str">
        <f t="shared" si="106"/>
        <v>I</v>
      </c>
      <c r="C885" s="359">
        <f t="shared" si="104"/>
        <v>3</v>
      </c>
      <c r="D885" s="360"/>
      <c r="E885" s="359">
        <f t="shared" si="107"/>
        <v>0</v>
      </c>
      <c r="F885" s="359" t="str">
        <f t="shared" si="111"/>
        <v/>
      </c>
      <c r="G885" s="359" t="str">
        <f t="shared" si="108"/>
        <v/>
      </c>
      <c r="H885" s="359" t="str">
        <f t="shared" si="109"/>
        <v>x</v>
      </c>
      <c r="I885" s="352" t="str">
        <f t="shared" si="110"/>
        <v>I</v>
      </c>
    </row>
    <row r="886" spans="1:9" x14ac:dyDescent="0.25">
      <c r="A886" s="359">
        <f t="shared" si="105"/>
        <v>4</v>
      </c>
      <c r="B886" s="359" t="str">
        <f t="shared" si="106"/>
        <v>U</v>
      </c>
      <c r="C886" s="359">
        <f t="shared" si="104"/>
        <v>4</v>
      </c>
      <c r="D886" s="360"/>
      <c r="E886" s="359">
        <f t="shared" si="107"/>
        <v>0</v>
      </c>
      <c r="F886" s="359" t="str">
        <f t="shared" si="111"/>
        <v/>
      </c>
      <c r="G886" s="359" t="str">
        <f t="shared" si="108"/>
        <v/>
      </c>
      <c r="H886" s="359" t="str">
        <f t="shared" si="109"/>
        <v>x</v>
      </c>
      <c r="I886" s="352" t="str">
        <f t="shared" si="110"/>
        <v>I</v>
      </c>
    </row>
    <row r="887" spans="1:9" x14ac:dyDescent="0.25">
      <c r="A887" s="359">
        <f t="shared" si="105"/>
        <v>5</v>
      </c>
      <c r="B887" s="359" t="str">
        <f t="shared" si="106"/>
        <v>U</v>
      </c>
      <c r="C887" s="359">
        <f t="shared" si="104"/>
        <v>5</v>
      </c>
      <c r="D887" s="360"/>
      <c r="E887" s="359">
        <f t="shared" si="107"/>
        <v>0</v>
      </c>
      <c r="F887" s="359" t="str">
        <f t="shared" si="111"/>
        <v/>
      </c>
      <c r="G887" s="359" t="str">
        <f t="shared" si="108"/>
        <v/>
      </c>
      <c r="H887" s="359" t="str">
        <f t="shared" si="109"/>
        <v>x</v>
      </c>
      <c r="I887" s="352" t="str">
        <f t="shared" si="110"/>
        <v>I</v>
      </c>
    </row>
    <row r="888" spans="1:9" x14ac:dyDescent="0.25">
      <c r="A888" s="359">
        <f t="shared" si="105"/>
        <v>6</v>
      </c>
      <c r="B888" s="359" t="str">
        <f t="shared" si="106"/>
        <v>V</v>
      </c>
      <c r="C888" s="359">
        <f t="shared" si="104"/>
        <v>1</v>
      </c>
      <c r="D888" s="360"/>
      <c r="E888" s="359">
        <f t="shared" si="107"/>
        <v>0</v>
      </c>
      <c r="F888" s="359" t="str">
        <f t="shared" si="111"/>
        <v>O</v>
      </c>
      <c r="G888" s="359" t="str">
        <f t="shared" si="108"/>
        <v>V</v>
      </c>
      <c r="H888" s="359" t="str">
        <f t="shared" si="109"/>
        <v>x</v>
      </c>
      <c r="I888" s="352" t="str">
        <f t="shared" si="110"/>
        <v>V</v>
      </c>
    </row>
    <row r="889" spans="1:9" x14ac:dyDescent="0.25">
      <c r="A889" s="359">
        <f t="shared" si="105"/>
        <v>1</v>
      </c>
      <c r="B889" s="359" t="str">
        <f t="shared" si="106"/>
        <v>I</v>
      </c>
      <c r="C889" s="359">
        <f t="shared" si="104"/>
        <v>2</v>
      </c>
      <c r="D889" s="360"/>
      <c r="E889" s="359">
        <f t="shared" si="107"/>
        <v>0</v>
      </c>
      <c r="F889" s="359" t="str">
        <f t="shared" si="111"/>
        <v/>
      </c>
      <c r="G889" s="359" t="str">
        <f t="shared" si="108"/>
        <v/>
      </c>
      <c r="H889" s="359" t="str">
        <f t="shared" si="109"/>
        <v>x</v>
      </c>
      <c r="I889" s="352" t="str">
        <f t="shared" si="110"/>
        <v>I</v>
      </c>
    </row>
    <row r="890" spans="1:9" x14ac:dyDescent="0.25">
      <c r="A890" s="359">
        <f t="shared" si="105"/>
        <v>2</v>
      </c>
      <c r="B890" s="359" t="str">
        <f t="shared" si="106"/>
        <v>I</v>
      </c>
      <c r="C890" s="359">
        <f t="shared" si="104"/>
        <v>3</v>
      </c>
      <c r="D890" s="360"/>
      <c r="E890" s="359">
        <f t="shared" si="107"/>
        <v>0</v>
      </c>
      <c r="F890" s="359" t="str">
        <f t="shared" si="111"/>
        <v/>
      </c>
      <c r="G890" s="359" t="str">
        <f t="shared" si="108"/>
        <v/>
      </c>
      <c r="H890" s="359" t="str">
        <f t="shared" si="109"/>
        <v>x</v>
      </c>
      <c r="I890" s="352" t="str">
        <f t="shared" si="110"/>
        <v>I</v>
      </c>
    </row>
    <row r="891" spans="1:9" x14ac:dyDescent="0.25">
      <c r="A891" s="359">
        <f t="shared" si="105"/>
        <v>3</v>
      </c>
      <c r="B891" s="359" t="str">
        <f t="shared" si="106"/>
        <v>I</v>
      </c>
      <c r="C891" s="359">
        <f t="shared" si="104"/>
        <v>4</v>
      </c>
      <c r="D891" s="360"/>
      <c r="E891" s="359">
        <f t="shared" si="107"/>
        <v>0</v>
      </c>
      <c r="F891" s="359" t="str">
        <f t="shared" si="111"/>
        <v/>
      </c>
      <c r="G891" s="359" t="str">
        <f t="shared" si="108"/>
        <v/>
      </c>
      <c r="H891" s="359" t="str">
        <f t="shared" si="109"/>
        <v>x</v>
      </c>
      <c r="I891" s="352" t="str">
        <f t="shared" si="110"/>
        <v>I</v>
      </c>
    </row>
    <row r="892" spans="1:9" x14ac:dyDescent="0.25">
      <c r="A892" s="359">
        <f t="shared" si="105"/>
        <v>4</v>
      </c>
      <c r="B892" s="359" t="str">
        <f t="shared" si="106"/>
        <v>U</v>
      </c>
      <c r="C892" s="359">
        <f t="shared" si="104"/>
        <v>5</v>
      </c>
      <c r="D892" s="360"/>
      <c r="E892" s="359">
        <f t="shared" si="107"/>
        <v>0</v>
      </c>
      <c r="F892" s="359" t="str">
        <f t="shared" si="111"/>
        <v/>
      </c>
      <c r="G892" s="359" t="str">
        <f t="shared" si="108"/>
        <v/>
      </c>
      <c r="H892" s="359" t="str">
        <f t="shared" si="109"/>
        <v>x</v>
      </c>
      <c r="I892" s="352" t="str">
        <f t="shared" si="110"/>
        <v>I</v>
      </c>
    </row>
    <row r="893" spans="1:9" x14ac:dyDescent="0.25">
      <c r="A893" s="359">
        <f t="shared" si="105"/>
        <v>5</v>
      </c>
      <c r="B893" s="359" t="str">
        <f t="shared" si="106"/>
        <v>U</v>
      </c>
      <c r="C893" s="359">
        <f t="shared" si="104"/>
        <v>1</v>
      </c>
      <c r="D893" s="360"/>
      <c r="E893" s="359">
        <f t="shared" si="107"/>
        <v>0</v>
      </c>
      <c r="F893" s="359" t="str">
        <f t="shared" si="111"/>
        <v>O</v>
      </c>
      <c r="G893" s="359" t="str">
        <f t="shared" si="108"/>
        <v>U</v>
      </c>
      <c r="H893" s="359" t="str">
        <f t="shared" si="109"/>
        <v>x</v>
      </c>
      <c r="I893" s="352" t="str">
        <f t="shared" si="110"/>
        <v>I</v>
      </c>
    </row>
    <row r="894" spans="1:9" x14ac:dyDescent="0.25">
      <c r="A894" s="359">
        <f t="shared" si="105"/>
        <v>6</v>
      </c>
      <c r="B894" s="359" t="str">
        <f t="shared" si="106"/>
        <v>V</v>
      </c>
      <c r="C894" s="359">
        <f t="shared" si="104"/>
        <v>2</v>
      </c>
      <c r="D894" s="360"/>
      <c r="E894" s="359">
        <f t="shared" si="107"/>
        <v>0</v>
      </c>
      <c r="F894" s="359" t="str">
        <f t="shared" si="111"/>
        <v/>
      </c>
      <c r="G894" s="359" t="str">
        <f t="shared" si="108"/>
        <v/>
      </c>
      <c r="H894" s="359" t="str">
        <f t="shared" si="109"/>
        <v>x</v>
      </c>
      <c r="I894" s="352" t="str">
        <f t="shared" si="110"/>
        <v>V</v>
      </c>
    </row>
    <row r="895" spans="1:9" x14ac:dyDescent="0.25">
      <c r="A895" s="359">
        <f t="shared" si="105"/>
        <v>1</v>
      </c>
      <c r="B895" s="359" t="str">
        <f t="shared" si="106"/>
        <v>I</v>
      </c>
      <c r="C895" s="359">
        <f t="shared" si="104"/>
        <v>3</v>
      </c>
      <c r="D895" s="360"/>
      <c r="E895" s="359">
        <f t="shared" si="107"/>
        <v>0</v>
      </c>
      <c r="F895" s="359" t="str">
        <f t="shared" si="111"/>
        <v/>
      </c>
      <c r="G895" s="359" t="str">
        <f t="shared" si="108"/>
        <v/>
      </c>
      <c r="H895" s="359" t="str">
        <f t="shared" si="109"/>
        <v>x</v>
      </c>
      <c r="I895" s="352" t="str">
        <f t="shared" si="110"/>
        <v>I</v>
      </c>
    </row>
    <row r="896" spans="1:9" x14ac:dyDescent="0.25">
      <c r="A896" s="359">
        <f t="shared" si="105"/>
        <v>2</v>
      </c>
      <c r="B896" s="359" t="str">
        <f t="shared" si="106"/>
        <v>I</v>
      </c>
      <c r="C896" s="359">
        <f t="shared" si="104"/>
        <v>4</v>
      </c>
      <c r="D896" s="360"/>
      <c r="E896" s="359">
        <f t="shared" si="107"/>
        <v>0</v>
      </c>
      <c r="F896" s="359" t="str">
        <f t="shared" si="111"/>
        <v/>
      </c>
      <c r="G896" s="359" t="str">
        <f t="shared" si="108"/>
        <v/>
      </c>
      <c r="H896" s="359" t="str">
        <f t="shared" si="109"/>
        <v>x</v>
      </c>
      <c r="I896" s="352" t="str">
        <f t="shared" si="110"/>
        <v>I</v>
      </c>
    </row>
    <row r="897" spans="1:9" x14ac:dyDescent="0.25">
      <c r="A897" s="359">
        <f t="shared" si="105"/>
        <v>3</v>
      </c>
      <c r="B897" s="359" t="str">
        <f t="shared" si="106"/>
        <v>I</v>
      </c>
      <c r="C897" s="359">
        <f t="shared" si="104"/>
        <v>5</v>
      </c>
      <c r="D897" s="360"/>
      <c r="E897" s="359">
        <f t="shared" si="107"/>
        <v>0</v>
      </c>
      <c r="F897" s="359" t="str">
        <f t="shared" si="111"/>
        <v/>
      </c>
      <c r="G897" s="359" t="str">
        <f t="shared" si="108"/>
        <v/>
      </c>
      <c r="H897" s="359" t="str">
        <f t="shared" si="109"/>
        <v>x</v>
      </c>
      <c r="I897" s="352" t="str">
        <f t="shared" si="110"/>
        <v>I</v>
      </c>
    </row>
    <row r="898" spans="1:9" x14ac:dyDescent="0.25">
      <c r="A898" s="359">
        <f t="shared" si="105"/>
        <v>4</v>
      </c>
      <c r="B898" s="359" t="str">
        <f t="shared" si="106"/>
        <v>U</v>
      </c>
      <c r="C898" s="359">
        <f t="shared" si="104"/>
        <v>1</v>
      </c>
      <c r="D898" s="360"/>
      <c r="E898" s="359">
        <f t="shared" si="107"/>
        <v>0</v>
      </c>
      <c r="F898" s="359" t="str">
        <f t="shared" si="111"/>
        <v>O</v>
      </c>
      <c r="G898" s="359" t="str">
        <f t="shared" si="108"/>
        <v>U</v>
      </c>
      <c r="H898" s="359" t="str">
        <f t="shared" si="109"/>
        <v>x</v>
      </c>
      <c r="I898" s="352" t="str">
        <f t="shared" si="110"/>
        <v>I</v>
      </c>
    </row>
    <row r="899" spans="1:9" x14ac:dyDescent="0.25">
      <c r="A899" s="359">
        <f t="shared" si="105"/>
        <v>5</v>
      </c>
      <c r="B899" s="359" t="str">
        <f t="shared" si="106"/>
        <v>U</v>
      </c>
      <c r="C899" s="359">
        <f t="shared" si="104"/>
        <v>2</v>
      </c>
      <c r="D899" s="360"/>
      <c r="E899" s="359">
        <f t="shared" si="107"/>
        <v>0</v>
      </c>
      <c r="F899" s="359" t="str">
        <f t="shared" si="111"/>
        <v/>
      </c>
      <c r="G899" s="359" t="str">
        <f t="shared" si="108"/>
        <v/>
      </c>
      <c r="H899" s="359" t="str">
        <f t="shared" si="109"/>
        <v>x</v>
      </c>
      <c r="I899" s="352" t="str">
        <f t="shared" si="110"/>
        <v>I</v>
      </c>
    </row>
    <row r="900" spans="1:9" x14ac:dyDescent="0.25">
      <c r="A900" s="359">
        <f t="shared" si="105"/>
        <v>6</v>
      </c>
      <c r="B900" s="359" t="str">
        <f t="shared" si="106"/>
        <v>V</v>
      </c>
      <c r="C900" s="359">
        <f t="shared" si="104"/>
        <v>3</v>
      </c>
      <c r="D900" s="360"/>
      <c r="E900" s="359">
        <f t="shared" si="107"/>
        <v>0</v>
      </c>
      <c r="F900" s="359" t="str">
        <f t="shared" si="111"/>
        <v/>
      </c>
      <c r="G900" s="359" t="str">
        <f t="shared" si="108"/>
        <v/>
      </c>
      <c r="H900" s="359" t="str">
        <f t="shared" si="109"/>
        <v>x</v>
      </c>
      <c r="I900" s="352" t="str">
        <f t="shared" si="110"/>
        <v>V</v>
      </c>
    </row>
    <row r="901" spans="1:9" x14ac:dyDescent="0.25">
      <c r="A901" s="359">
        <f t="shared" si="105"/>
        <v>1</v>
      </c>
      <c r="B901" s="359" t="str">
        <f t="shared" si="106"/>
        <v>I</v>
      </c>
      <c r="C901" s="359">
        <f t="shared" si="104"/>
        <v>4</v>
      </c>
      <c r="D901" s="360"/>
      <c r="E901" s="359">
        <f t="shared" si="107"/>
        <v>0</v>
      </c>
      <c r="F901" s="359" t="str">
        <f t="shared" si="111"/>
        <v/>
      </c>
      <c r="G901" s="359" t="str">
        <f t="shared" si="108"/>
        <v/>
      </c>
      <c r="H901" s="359" t="str">
        <f t="shared" si="109"/>
        <v>x</v>
      </c>
      <c r="I901" s="352" t="str">
        <f t="shared" si="110"/>
        <v>I</v>
      </c>
    </row>
    <row r="902" spans="1:9" x14ac:dyDescent="0.25">
      <c r="A902" s="359">
        <f t="shared" si="105"/>
        <v>2</v>
      </c>
      <c r="B902" s="359" t="str">
        <f t="shared" si="106"/>
        <v>I</v>
      </c>
      <c r="C902" s="359">
        <f t="shared" si="104"/>
        <v>5</v>
      </c>
      <c r="D902" s="360"/>
      <c r="E902" s="359">
        <f t="shared" si="107"/>
        <v>0</v>
      </c>
      <c r="F902" s="359" t="str">
        <f t="shared" si="111"/>
        <v/>
      </c>
      <c r="G902" s="359" t="str">
        <f t="shared" si="108"/>
        <v/>
      </c>
      <c r="H902" s="359" t="str">
        <f t="shared" si="109"/>
        <v>x</v>
      </c>
      <c r="I902" s="352" t="str">
        <f t="shared" si="110"/>
        <v>I</v>
      </c>
    </row>
    <row r="903" spans="1:9" x14ac:dyDescent="0.25">
      <c r="A903" s="359">
        <f t="shared" si="105"/>
        <v>3</v>
      </c>
      <c r="B903" s="359" t="str">
        <f t="shared" si="106"/>
        <v>I</v>
      </c>
      <c r="C903" s="359">
        <f t="shared" si="104"/>
        <v>1</v>
      </c>
      <c r="D903" s="360"/>
      <c r="E903" s="359">
        <f t="shared" si="107"/>
        <v>0</v>
      </c>
      <c r="F903" s="359" t="str">
        <f t="shared" si="111"/>
        <v>O</v>
      </c>
      <c r="G903" s="359" t="str">
        <f t="shared" si="108"/>
        <v>I</v>
      </c>
      <c r="H903" s="359" t="str">
        <f t="shared" si="109"/>
        <v>x</v>
      </c>
      <c r="I903" s="352" t="str">
        <f t="shared" si="110"/>
        <v>I</v>
      </c>
    </row>
    <row r="904" spans="1:9" x14ac:dyDescent="0.25">
      <c r="A904" s="359">
        <f t="shared" si="105"/>
        <v>4</v>
      </c>
      <c r="B904" s="359" t="str">
        <f t="shared" si="106"/>
        <v>U</v>
      </c>
      <c r="C904" s="359">
        <f t="shared" si="104"/>
        <v>2</v>
      </c>
      <c r="D904" s="360"/>
      <c r="E904" s="359">
        <f t="shared" si="107"/>
        <v>0</v>
      </c>
      <c r="F904" s="359" t="str">
        <f t="shared" si="111"/>
        <v/>
      </c>
      <c r="G904" s="359" t="str">
        <f t="shared" si="108"/>
        <v/>
      </c>
      <c r="H904" s="359" t="str">
        <f t="shared" si="109"/>
        <v>x</v>
      </c>
      <c r="I904" s="352" t="str">
        <f t="shared" si="110"/>
        <v>I</v>
      </c>
    </row>
    <row r="905" spans="1:9" x14ac:dyDescent="0.25">
      <c r="A905" s="359">
        <f t="shared" si="105"/>
        <v>5</v>
      </c>
      <c r="B905" s="359" t="str">
        <f t="shared" si="106"/>
        <v>U</v>
      </c>
      <c r="C905" s="359">
        <f t="shared" si="104"/>
        <v>3</v>
      </c>
      <c r="D905" s="360"/>
      <c r="E905" s="359">
        <f t="shared" si="107"/>
        <v>0</v>
      </c>
      <c r="F905" s="359" t="str">
        <f t="shared" si="111"/>
        <v/>
      </c>
      <c r="G905" s="359" t="str">
        <f t="shared" si="108"/>
        <v/>
      </c>
      <c r="H905" s="359" t="str">
        <f t="shared" si="109"/>
        <v>x</v>
      </c>
      <c r="I905" s="352" t="str">
        <f t="shared" si="110"/>
        <v>I</v>
      </c>
    </row>
    <row r="906" spans="1:9" x14ac:dyDescent="0.25">
      <c r="A906" s="359">
        <f t="shared" si="105"/>
        <v>6</v>
      </c>
      <c r="B906" s="359" t="str">
        <f t="shared" si="106"/>
        <v>V</v>
      </c>
      <c r="C906" s="359">
        <f t="shared" si="104"/>
        <v>4</v>
      </c>
      <c r="D906" s="360"/>
      <c r="E906" s="359">
        <f t="shared" si="107"/>
        <v>0</v>
      </c>
      <c r="F906" s="359" t="str">
        <f t="shared" si="111"/>
        <v/>
      </c>
      <c r="G906" s="359" t="str">
        <f t="shared" si="108"/>
        <v/>
      </c>
      <c r="H906" s="359" t="str">
        <f t="shared" si="109"/>
        <v>x</v>
      </c>
      <c r="I906" s="352" t="str">
        <f t="shared" si="110"/>
        <v>V</v>
      </c>
    </row>
    <row r="907" spans="1:9" x14ac:dyDescent="0.25">
      <c r="A907" s="359">
        <f t="shared" si="105"/>
        <v>1</v>
      </c>
      <c r="B907" s="359" t="str">
        <f t="shared" si="106"/>
        <v>I</v>
      </c>
      <c r="C907" s="359">
        <f t="shared" si="104"/>
        <v>5</v>
      </c>
      <c r="D907" s="360"/>
      <c r="E907" s="359">
        <f t="shared" si="107"/>
        <v>0</v>
      </c>
      <c r="F907" s="359" t="str">
        <f t="shared" si="111"/>
        <v/>
      </c>
      <c r="G907" s="359" t="str">
        <f t="shared" si="108"/>
        <v/>
      </c>
      <c r="H907" s="359" t="str">
        <f t="shared" si="109"/>
        <v>x</v>
      </c>
      <c r="I907" s="352" t="str">
        <f t="shared" si="110"/>
        <v>I</v>
      </c>
    </row>
    <row r="908" spans="1:9" x14ac:dyDescent="0.25">
      <c r="A908" s="359">
        <f t="shared" si="105"/>
        <v>2</v>
      </c>
      <c r="B908" s="359" t="str">
        <f t="shared" si="106"/>
        <v>I</v>
      </c>
      <c r="C908" s="359">
        <f t="shared" si="104"/>
        <v>1</v>
      </c>
      <c r="D908" s="360"/>
      <c r="E908" s="359">
        <f t="shared" si="107"/>
        <v>0</v>
      </c>
      <c r="F908" s="359" t="str">
        <f t="shared" si="111"/>
        <v>O</v>
      </c>
      <c r="G908" s="359" t="str">
        <f t="shared" si="108"/>
        <v>V</v>
      </c>
      <c r="H908" s="359" t="str">
        <f t="shared" si="109"/>
        <v>x</v>
      </c>
      <c r="I908" s="352" t="str">
        <f t="shared" si="110"/>
        <v>I</v>
      </c>
    </row>
    <row r="909" spans="1:9" x14ac:dyDescent="0.25">
      <c r="A909" s="359">
        <f t="shared" si="105"/>
        <v>3</v>
      </c>
      <c r="B909" s="359" t="str">
        <f t="shared" si="106"/>
        <v>I</v>
      </c>
      <c r="C909" s="359">
        <f t="shared" ref="C909:C972" si="112">IF(D909="o",1,IF(C908&lt;($G$1/$G$2),C908+1,1))</f>
        <v>2</v>
      </c>
      <c r="D909" s="360"/>
      <c r="E909" s="359">
        <f t="shared" si="107"/>
        <v>0</v>
      </c>
      <c r="F909" s="359" t="str">
        <f t="shared" si="111"/>
        <v/>
      </c>
      <c r="G909" s="359" t="str">
        <f t="shared" si="108"/>
        <v/>
      </c>
      <c r="H909" s="359" t="str">
        <f t="shared" si="109"/>
        <v>x</v>
      </c>
      <c r="I909" s="352" t="str">
        <f t="shared" si="110"/>
        <v>I</v>
      </c>
    </row>
    <row r="910" spans="1:9" x14ac:dyDescent="0.25">
      <c r="A910" s="359">
        <f t="shared" ref="A910:A973" si="113">IF(A909=0,1,IF(A909&lt;($C$2+$C$1+$C$3),A909+1,1))</f>
        <v>4</v>
      </c>
      <c r="B910" s="359" t="str">
        <f t="shared" ref="B910:B973" si="114">IF(A910&lt;=$C$1,$B$1,IF(AND(A910&lt;=($C$1+$C$2),A910&gt;$C$1),$B$2,$B$3))</f>
        <v>U</v>
      </c>
      <c r="C910" s="359">
        <f t="shared" si="112"/>
        <v>3</v>
      </c>
      <c r="D910" s="360"/>
      <c r="E910" s="359">
        <f t="shared" ref="E910:E973" si="115">IF(D910="o","o",E909)</f>
        <v>0</v>
      </c>
      <c r="F910" s="359" t="str">
        <f t="shared" si="111"/>
        <v/>
      </c>
      <c r="G910" s="359" t="str">
        <f t="shared" ref="G910:G973" si="116">IF(F910="O",IF(AND(I908="I",I909="I",I910="I"),B910,"V"),"")</f>
        <v/>
      </c>
      <c r="H910" s="359" t="str">
        <f t="shared" ref="H910:H973" si="117">IF(H909=$B$8,"x",IF(D910="o",1,IF(G910="",H909,IF(H909="x","x",H909+1))))</f>
        <v>x</v>
      </c>
      <c r="I910" s="352" t="str">
        <f t="shared" ref="I910:I973" si="118">IF(B910="U","I",B910)</f>
        <v>I</v>
      </c>
    </row>
    <row r="911" spans="1:9" x14ac:dyDescent="0.25">
      <c r="A911" s="359">
        <f t="shared" si="113"/>
        <v>5</v>
      </c>
      <c r="B911" s="359" t="str">
        <f t="shared" si="114"/>
        <v>U</v>
      </c>
      <c r="C911" s="359">
        <f t="shared" si="112"/>
        <v>4</v>
      </c>
      <c r="D911" s="360"/>
      <c r="E911" s="359">
        <f t="shared" si="115"/>
        <v>0</v>
      </c>
      <c r="F911" s="359" t="str">
        <f t="shared" ref="F911:F974" si="119">IF(C911=1,"O","")</f>
        <v/>
      </c>
      <c r="G911" s="359" t="str">
        <f t="shared" si="116"/>
        <v/>
      </c>
      <c r="H911" s="359" t="str">
        <f t="shared" si="117"/>
        <v>x</v>
      </c>
      <c r="I911" s="352" t="str">
        <f t="shared" si="118"/>
        <v>I</v>
      </c>
    </row>
    <row r="912" spans="1:9" x14ac:dyDescent="0.25">
      <c r="A912" s="359">
        <f t="shared" si="113"/>
        <v>6</v>
      </c>
      <c r="B912" s="359" t="str">
        <f t="shared" si="114"/>
        <v>V</v>
      </c>
      <c r="C912" s="359">
        <f t="shared" si="112"/>
        <v>5</v>
      </c>
      <c r="D912" s="360"/>
      <c r="E912" s="359">
        <f t="shared" si="115"/>
        <v>0</v>
      </c>
      <c r="F912" s="359" t="str">
        <f t="shared" si="119"/>
        <v/>
      </c>
      <c r="G912" s="359" t="str">
        <f t="shared" si="116"/>
        <v/>
      </c>
      <c r="H912" s="359" t="str">
        <f t="shared" si="117"/>
        <v>x</v>
      </c>
      <c r="I912" s="352" t="str">
        <f t="shared" si="118"/>
        <v>V</v>
      </c>
    </row>
    <row r="913" spans="1:9" x14ac:dyDescent="0.25">
      <c r="A913" s="359">
        <f t="shared" si="113"/>
        <v>1</v>
      </c>
      <c r="B913" s="359" t="str">
        <f t="shared" si="114"/>
        <v>I</v>
      </c>
      <c r="C913" s="359">
        <f t="shared" si="112"/>
        <v>1</v>
      </c>
      <c r="D913" s="360"/>
      <c r="E913" s="359">
        <f t="shared" si="115"/>
        <v>0</v>
      </c>
      <c r="F913" s="359" t="str">
        <f t="shared" si="119"/>
        <v>O</v>
      </c>
      <c r="G913" s="359" t="str">
        <f t="shared" si="116"/>
        <v>V</v>
      </c>
      <c r="H913" s="359" t="str">
        <f t="shared" si="117"/>
        <v>x</v>
      </c>
      <c r="I913" s="352" t="str">
        <f t="shared" si="118"/>
        <v>I</v>
      </c>
    </row>
    <row r="914" spans="1:9" x14ac:dyDescent="0.25">
      <c r="A914" s="359">
        <f t="shared" si="113"/>
        <v>2</v>
      </c>
      <c r="B914" s="359" t="str">
        <f t="shared" si="114"/>
        <v>I</v>
      </c>
      <c r="C914" s="359">
        <f t="shared" si="112"/>
        <v>2</v>
      </c>
      <c r="D914" s="360"/>
      <c r="E914" s="359">
        <f t="shared" si="115"/>
        <v>0</v>
      </c>
      <c r="F914" s="359" t="str">
        <f t="shared" si="119"/>
        <v/>
      </c>
      <c r="G914" s="359" t="str">
        <f t="shared" si="116"/>
        <v/>
      </c>
      <c r="H914" s="359" t="str">
        <f t="shared" si="117"/>
        <v>x</v>
      </c>
      <c r="I914" s="352" t="str">
        <f t="shared" si="118"/>
        <v>I</v>
      </c>
    </row>
    <row r="915" spans="1:9" x14ac:dyDescent="0.25">
      <c r="A915" s="359">
        <f t="shared" si="113"/>
        <v>3</v>
      </c>
      <c r="B915" s="359" t="str">
        <f t="shared" si="114"/>
        <v>I</v>
      </c>
      <c r="C915" s="359">
        <f t="shared" si="112"/>
        <v>3</v>
      </c>
      <c r="D915" s="360"/>
      <c r="E915" s="359">
        <f t="shared" si="115"/>
        <v>0</v>
      </c>
      <c r="F915" s="359" t="str">
        <f t="shared" si="119"/>
        <v/>
      </c>
      <c r="G915" s="359" t="str">
        <f t="shared" si="116"/>
        <v/>
      </c>
      <c r="H915" s="359" t="str">
        <f t="shared" si="117"/>
        <v>x</v>
      </c>
      <c r="I915" s="352" t="str">
        <f t="shared" si="118"/>
        <v>I</v>
      </c>
    </row>
    <row r="916" spans="1:9" x14ac:dyDescent="0.25">
      <c r="A916" s="359">
        <f t="shared" si="113"/>
        <v>4</v>
      </c>
      <c r="B916" s="359" t="str">
        <f t="shared" si="114"/>
        <v>U</v>
      </c>
      <c r="C916" s="359">
        <f t="shared" si="112"/>
        <v>4</v>
      </c>
      <c r="D916" s="360"/>
      <c r="E916" s="359">
        <f t="shared" si="115"/>
        <v>0</v>
      </c>
      <c r="F916" s="359" t="str">
        <f t="shared" si="119"/>
        <v/>
      </c>
      <c r="G916" s="359" t="str">
        <f t="shared" si="116"/>
        <v/>
      </c>
      <c r="H916" s="359" t="str">
        <f t="shared" si="117"/>
        <v>x</v>
      </c>
      <c r="I916" s="352" t="str">
        <f t="shared" si="118"/>
        <v>I</v>
      </c>
    </row>
    <row r="917" spans="1:9" x14ac:dyDescent="0.25">
      <c r="A917" s="359">
        <f t="shared" si="113"/>
        <v>5</v>
      </c>
      <c r="B917" s="359" t="str">
        <f t="shared" si="114"/>
        <v>U</v>
      </c>
      <c r="C917" s="359">
        <f t="shared" si="112"/>
        <v>5</v>
      </c>
      <c r="D917" s="360"/>
      <c r="E917" s="359">
        <f t="shared" si="115"/>
        <v>0</v>
      </c>
      <c r="F917" s="359" t="str">
        <f t="shared" si="119"/>
        <v/>
      </c>
      <c r="G917" s="359" t="str">
        <f t="shared" si="116"/>
        <v/>
      </c>
      <c r="H917" s="359" t="str">
        <f t="shared" si="117"/>
        <v>x</v>
      </c>
      <c r="I917" s="352" t="str">
        <f t="shared" si="118"/>
        <v>I</v>
      </c>
    </row>
    <row r="918" spans="1:9" x14ac:dyDescent="0.25">
      <c r="A918" s="359">
        <f t="shared" si="113"/>
        <v>6</v>
      </c>
      <c r="B918" s="359" t="str">
        <f t="shared" si="114"/>
        <v>V</v>
      </c>
      <c r="C918" s="359">
        <f t="shared" si="112"/>
        <v>1</v>
      </c>
      <c r="D918" s="360"/>
      <c r="E918" s="359">
        <f t="shared" si="115"/>
        <v>0</v>
      </c>
      <c r="F918" s="359" t="str">
        <f t="shared" si="119"/>
        <v>O</v>
      </c>
      <c r="G918" s="359" t="str">
        <f t="shared" si="116"/>
        <v>V</v>
      </c>
      <c r="H918" s="359" t="str">
        <f t="shared" si="117"/>
        <v>x</v>
      </c>
      <c r="I918" s="352" t="str">
        <f t="shared" si="118"/>
        <v>V</v>
      </c>
    </row>
    <row r="919" spans="1:9" x14ac:dyDescent="0.25">
      <c r="A919" s="359">
        <f t="shared" si="113"/>
        <v>1</v>
      </c>
      <c r="B919" s="359" t="str">
        <f t="shared" si="114"/>
        <v>I</v>
      </c>
      <c r="C919" s="359">
        <f t="shared" si="112"/>
        <v>2</v>
      </c>
      <c r="D919" s="360"/>
      <c r="E919" s="359">
        <f t="shared" si="115"/>
        <v>0</v>
      </c>
      <c r="F919" s="359" t="str">
        <f t="shared" si="119"/>
        <v/>
      </c>
      <c r="G919" s="359" t="str">
        <f t="shared" si="116"/>
        <v/>
      </c>
      <c r="H919" s="359" t="str">
        <f t="shared" si="117"/>
        <v>x</v>
      </c>
      <c r="I919" s="352" t="str">
        <f t="shared" si="118"/>
        <v>I</v>
      </c>
    </row>
    <row r="920" spans="1:9" x14ac:dyDescent="0.25">
      <c r="A920" s="359">
        <f t="shared" si="113"/>
        <v>2</v>
      </c>
      <c r="B920" s="359" t="str">
        <f t="shared" si="114"/>
        <v>I</v>
      </c>
      <c r="C920" s="359">
        <f t="shared" si="112"/>
        <v>3</v>
      </c>
      <c r="D920" s="360"/>
      <c r="E920" s="359">
        <f t="shared" si="115"/>
        <v>0</v>
      </c>
      <c r="F920" s="359" t="str">
        <f t="shared" si="119"/>
        <v/>
      </c>
      <c r="G920" s="359" t="str">
        <f t="shared" si="116"/>
        <v/>
      </c>
      <c r="H920" s="359" t="str">
        <f t="shared" si="117"/>
        <v>x</v>
      </c>
      <c r="I920" s="352" t="str">
        <f t="shared" si="118"/>
        <v>I</v>
      </c>
    </row>
    <row r="921" spans="1:9" x14ac:dyDescent="0.25">
      <c r="A921" s="359">
        <f t="shared" si="113"/>
        <v>3</v>
      </c>
      <c r="B921" s="359" t="str">
        <f t="shared" si="114"/>
        <v>I</v>
      </c>
      <c r="C921" s="359">
        <f t="shared" si="112"/>
        <v>4</v>
      </c>
      <c r="D921" s="360"/>
      <c r="E921" s="359">
        <f t="shared" si="115"/>
        <v>0</v>
      </c>
      <c r="F921" s="359" t="str">
        <f t="shared" si="119"/>
        <v/>
      </c>
      <c r="G921" s="359" t="str">
        <f t="shared" si="116"/>
        <v/>
      </c>
      <c r="H921" s="359" t="str">
        <f t="shared" si="117"/>
        <v>x</v>
      </c>
      <c r="I921" s="352" t="str">
        <f t="shared" si="118"/>
        <v>I</v>
      </c>
    </row>
    <row r="922" spans="1:9" x14ac:dyDescent="0.25">
      <c r="A922" s="359">
        <f t="shared" si="113"/>
        <v>4</v>
      </c>
      <c r="B922" s="359" t="str">
        <f t="shared" si="114"/>
        <v>U</v>
      </c>
      <c r="C922" s="359">
        <f t="shared" si="112"/>
        <v>5</v>
      </c>
      <c r="D922" s="360"/>
      <c r="E922" s="359">
        <f t="shared" si="115"/>
        <v>0</v>
      </c>
      <c r="F922" s="359" t="str">
        <f t="shared" si="119"/>
        <v/>
      </c>
      <c r="G922" s="359" t="str">
        <f t="shared" si="116"/>
        <v/>
      </c>
      <c r="H922" s="359" t="str">
        <f t="shared" si="117"/>
        <v>x</v>
      </c>
      <c r="I922" s="352" t="str">
        <f t="shared" si="118"/>
        <v>I</v>
      </c>
    </row>
    <row r="923" spans="1:9" x14ac:dyDescent="0.25">
      <c r="A923" s="359">
        <f t="shared" si="113"/>
        <v>5</v>
      </c>
      <c r="B923" s="359" t="str">
        <f t="shared" si="114"/>
        <v>U</v>
      </c>
      <c r="C923" s="359">
        <f t="shared" si="112"/>
        <v>1</v>
      </c>
      <c r="D923" s="360"/>
      <c r="E923" s="359">
        <f t="shared" si="115"/>
        <v>0</v>
      </c>
      <c r="F923" s="359" t="str">
        <f t="shared" si="119"/>
        <v>O</v>
      </c>
      <c r="G923" s="359" t="str">
        <f t="shared" si="116"/>
        <v>U</v>
      </c>
      <c r="H923" s="359" t="str">
        <f t="shared" si="117"/>
        <v>x</v>
      </c>
      <c r="I923" s="352" t="str">
        <f t="shared" si="118"/>
        <v>I</v>
      </c>
    </row>
    <row r="924" spans="1:9" x14ac:dyDescent="0.25">
      <c r="A924" s="359">
        <f t="shared" si="113"/>
        <v>6</v>
      </c>
      <c r="B924" s="359" t="str">
        <f t="shared" si="114"/>
        <v>V</v>
      </c>
      <c r="C924" s="359">
        <f t="shared" si="112"/>
        <v>2</v>
      </c>
      <c r="D924" s="360"/>
      <c r="E924" s="359">
        <f t="shared" si="115"/>
        <v>0</v>
      </c>
      <c r="F924" s="359" t="str">
        <f t="shared" si="119"/>
        <v/>
      </c>
      <c r="G924" s="359" t="str">
        <f t="shared" si="116"/>
        <v/>
      </c>
      <c r="H924" s="359" t="str">
        <f t="shared" si="117"/>
        <v>x</v>
      </c>
      <c r="I924" s="352" t="str">
        <f t="shared" si="118"/>
        <v>V</v>
      </c>
    </row>
    <row r="925" spans="1:9" x14ac:dyDescent="0.25">
      <c r="A925" s="359">
        <f t="shared" si="113"/>
        <v>1</v>
      </c>
      <c r="B925" s="359" t="str">
        <f t="shared" si="114"/>
        <v>I</v>
      </c>
      <c r="C925" s="359">
        <f t="shared" si="112"/>
        <v>3</v>
      </c>
      <c r="D925" s="360"/>
      <c r="E925" s="359">
        <f t="shared" si="115"/>
        <v>0</v>
      </c>
      <c r="F925" s="359" t="str">
        <f t="shared" si="119"/>
        <v/>
      </c>
      <c r="G925" s="359" t="str">
        <f t="shared" si="116"/>
        <v/>
      </c>
      <c r="H925" s="359" t="str">
        <f t="shared" si="117"/>
        <v>x</v>
      </c>
      <c r="I925" s="352" t="str">
        <f t="shared" si="118"/>
        <v>I</v>
      </c>
    </row>
    <row r="926" spans="1:9" x14ac:dyDescent="0.25">
      <c r="A926" s="359">
        <f t="shared" si="113"/>
        <v>2</v>
      </c>
      <c r="B926" s="359" t="str">
        <f t="shared" si="114"/>
        <v>I</v>
      </c>
      <c r="C926" s="359">
        <f t="shared" si="112"/>
        <v>4</v>
      </c>
      <c r="D926" s="360"/>
      <c r="E926" s="359">
        <f t="shared" si="115"/>
        <v>0</v>
      </c>
      <c r="F926" s="359" t="str">
        <f t="shared" si="119"/>
        <v/>
      </c>
      <c r="G926" s="359" t="str">
        <f t="shared" si="116"/>
        <v/>
      </c>
      <c r="H926" s="359" t="str">
        <f t="shared" si="117"/>
        <v>x</v>
      </c>
      <c r="I926" s="352" t="str">
        <f t="shared" si="118"/>
        <v>I</v>
      </c>
    </row>
    <row r="927" spans="1:9" x14ac:dyDescent="0.25">
      <c r="A927" s="359">
        <f t="shared" si="113"/>
        <v>3</v>
      </c>
      <c r="B927" s="359" t="str">
        <f t="shared" si="114"/>
        <v>I</v>
      </c>
      <c r="C927" s="359">
        <f t="shared" si="112"/>
        <v>5</v>
      </c>
      <c r="D927" s="360"/>
      <c r="E927" s="359">
        <f t="shared" si="115"/>
        <v>0</v>
      </c>
      <c r="F927" s="359" t="str">
        <f t="shared" si="119"/>
        <v/>
      </c>
      <c r="G927" s="359" t="str">
        <f t="shared" si="116"/>
        <v/>
      </c>
      <c r="H927" s="359" t="str">
        <f t="shared" si="117"/>
        <v>x</v>
      </c>
      <c r="I927" s="352" t="str">
        <f t="shared" si="118"/>
        <v>I</v>
      </c>
    </row>
    <row r="928" spans="1:9" x14ac:dyDescent="0.25">
      <c r="A928" s="359">
        <f t="shared" si="113"/>
        <v>4</v>
      </c>
      <c r="B928" s="359" t="str">
        <f t="shared" si="114"/>
        <v>U</v>
      </c>
      <c r="C928" s="359">
        <f t="shared" si="112"/>
        <v>1</v>
      </c>
      <c r="D928" s="360"/>
      <c r="E928" s="359">
        <f t="shared" si="115"/>
        <v>0</v>
      </c>
      <c r="F928" s="359" t="str">
        <f t="shared" si="119"/>
        <v>O</v>
      </c>
      <c r="G928" s="359" t="str">
        <f t="shared" si="116"/>
        <v>U</v>
      </c>
      <c r="H928" s="359" t="str">
        <f t="shared" si="117"/>
        <v>x</v>
      </c>
      <c r="I928" s="352" t="str">
        <f t="shared" si="118"/>
        <v>I</v>
      </c>
    </row>
    <row r="929" spans="1:9" x14ac:dyDescent="0.25">
      <c r="A929" s="359">
        <f t="shared" si="113"/>
        <v>5</v>
      </c>
      <c r="B929" s="359" t="str">
        <f t="shared" si="114"/>
        <v>U</v>
      </c>
      <c r="C929" s="359">
        <f t="shared" si="112"/>
        <v>2</v>
      </c>
      <c r="D929" s="360"/>
      <c r="E929" s="359">
        <f t="shared" si="115"/>
        <v>0</v>
      </c>
      <c r="F929" s="359" t="str">
        <f t="shared" si="119"/>
        <v/>
      </c>
      <c r="G929" s="359" t="str">
        <f t="shared" si="116"/>
        <v/>
      </c>
      <c r="H929" s="359" t="str">
        <f t="shared" si="117"/>
        <v>x</v>
      </c>
      <c r="I929" s="352" t="str">
        <f t="shared" si="118"/>
        <v>I</v>
      </c>
    </row>
    <row r="930" spans="1:9" x14ac:dyDescent="0.25">
      <c r="A930" s="359">
        <f t="shared" si="113"/>
        <v>6</v>
      </c>
      <c r="B930" s="359" t="str">
        <f t="shared" si="114"/>
        <v>V</v>
      </c>
      <c r="C930" s="359">
        <f t="shared" si="112"/>
        <v>3</v>
      </c>
      <c r="D930" s="360"/>
      <c r="E930" s="359">
        <f t="shared" si="115"/>
        <v>0</v>
      </c>
      <c r="F930" s="359" t="str">
        <f t="shared" si="119"/>
        <v/>
      </c>
      <c r="G930" s="359" t="str">
        <f t="shared" si="116"/>
        <v/>
      </c>
      <c r="H930" s="359" t="str">
        <f t="shared" si="117"/>
        <v>x</v>
      </c>
      <c r="I930" s="352" t="str">
        <f t="shared" si="118"/>
        <v>V</v>
      </c>
    </row>
    <row r="931" spans="1:9" x14ac:dyDescent="0.25">
      <c r="A931" s="359">
        <f t="shared" si="113"/>
        <v>1</v>
      </c>
      <c r="B931" s="359" t="str">
        <f t="shared" si="114"/>
        <v>I</v>
      </c>
      <c r="C931" s="359">
        <f t="shared" si="112"/>
        <v>4</v>
      </c>
      <c r="D931" s="360"/>
      <c r="E931" s="359">
        <f t="shared" si="115"/>
        <v>0</v>
      </c>
      <c r="F931" s="359" t="str">
        <f t="shared" si="119"/>
        <v/>
      </c>
      <c r="G931" s="359" t="str">
        <f t="shared" si="116"/>
        <v/>
      </c>
      <c r="H931" s="359" t="str">
        <f t="shared" si="117"/>
        <v>x</v>
      </c>
      <c r="I931" s="352" t="str">
        <f t="shared" si="118"/>
        <v>I</v>
      </c>
    </row>
    <row r="932" spans="1:9" x14ac:dyDescent="0.25">
      <c r="A932" s="359">
        <f t="shared" si="113"/>
        <v>2</v>
      </c>
      <c r="B932" s="359" t="str">
        <f t="shared" si="114"/>
        <v>I</v>
      </c>
      <c r="C932" s="359">
        <f t="shared" si="112"/>
        <v>5</v>
      </c>
      <c r="D932" s="360"/>
      <c r="E932" s="359">
        <f t="shared" si="115"/>
        <v>0</v>
      </c>
      <c r="F932" s="359" t="str">
        <f t="shared" si="119"/>
        <v/>
      </c>
      <c r="G932" s="359" t="str">
        <f t="shared" si="116"/>
        <v/>
      </c>
      <c r="H932" s="359" t="str">
        <f t="shared" si="117"/>
        <v>x</v>
      </c>
      <c r="I932" s="352" t="str">
        <f t="shared" si="118"/>
        <v>I</v>
      </c>
    </row>
    <row r="933" spans="1:9" x14ac:dyDescent="0.25">
      <c r="A933" s="359">
        <f t="shared" si="113"/>
        <v>3</v>
      </c>
      <c r="B933" s="359" t="str">
        <f t="shared" si="114"/>
        <v>I</v>
      </c>
      <c r="C933" s="359">
        <f t="shared" si="112"/>
        <v>1</v>
      </c>
      <c r="D933" s="360"/>
      <c r="E933" s="359">
        <f t="shared" si="115"/>
        <v>0</v>
      </c>
      <c r="F933" s="359" t="str">
        <f t="shared" si="119"/>
        <v>O</v>
      </c>
      <c r="G933" s="359" t="str">
        <f t="shared" si="116"/>
        <v>I</v>
      </c>
      <c r="H933" s="359" t="str">
        <f t="shared" si="117"/>
        <v>x</v>
      </c>
      <c r="I933" s="352" t="str">
        <f t="shared" si="118"/>
        <v>I</v>
      </c>
    </row>
    <row r="934" spans="1:9" x14ac:dyDescent="0.25">
      <c r="A934" s="359">
        <f t="shared" si="113"/>
        <v>4</v>
      </c>
      <c r="B934" s="359" t="str">
        <f t="shared" si="114"/>
        <v>U</v>
      </c>
      <c r="C934" s="359">
        <f t="shared" si="112"/>
        <v>2</v>
      </c>
      <c r="D934" s="360"/>
      <c r="E934" s="359">
        <f t="shared" si="115"/>
        <v>0</v>
      </c>
      <c r="F934" s="359" t="str">
        <f t="shared" si="119"/>
        <v/>
      </c>
      <c r="G934" s="359" t="str">
        <f t="shared" si="116"/>
        <v/>
      </c>
      <c r="H934" s="359" t="str">
        <f t="shared" si="117"/>
        <v>x</v>
      </c>
      <c r="I934" s="352" t="str">
        <f t="shared" si="118"/>
        <v>I</v>
      </c>
    </row>
    <row r="935" spans="1:9" x14ac:dyDescent="0.25">
      <c r="A935" s="359">
        <f t="shared" si="113"/>
        <v>5</v>
      </c>
      <c r="B935" s="359" t="str">
        <f t="shared" si="114"/>
        <v>U</v>
      </c>
      <c r="C935" s="359">
        <f t="shared" si="112"/>
        <v>3</v>
      </c>
      <c r="D935" s="360"/>
      <c r="E935" s="359">
        <f t="shared" si="115"/>
        <v>0</v>
      </c>
      <c r="F935" s="359" t="str">
        <f t="shared" si="119"/>
        <v/>
      </c>
      <c r="G935" s="359" t="str">
        <f t="shared" si="116"/>
        <v/>
      </c>
      <c r="H935" s="359" t="str">
        <f t="shared" si="117"/>
        <v>x</v>
      </c>
      <c r="I935" s="352" t="str">
        <f t="shared" si="118"/>
        <v>I</v>
      </c>
    </row>
    <row r="936" spans="1:9" x14ac:dyDescent="0.25">
      <c r="A936" s="359">
        <f t="shared" si="113"/>
        <v>6</v>
      </c>
      <c r="B936" s="359" t="str">
        <f t="shared" si="114"/>
        <v>V</v>
      </c>
      <c r="C936" s="359">
        <f t="shared" si="112"/>
        <v>4</v>
      </c>
      <c r="D936" s="360"/>
      <c r="E936" s="359">
        <f t="shared" si="115"/>
        <v>0</v>
      </c>
      <c r="F936" s="359" t="str">
        <f t="shared" si="119"/>
        <v/>
      </c>
      <c r="G936" s="359" t="str">
        <f t="shared" si="116"/>
        <v/>
      </c>
      <c r="H936" s="359" t="str">
        <f t="shared" si="117"/>
        <v>x</v>
      </c>
      <c r="I936" s="352" t="str">
        <f t="shared" si="118"/>
        <v>V</v>
      </c>
    </row>
    <row r="937" spans="1:9" x14ac:dyDescent="0.25">
      <c r="A937" s="359">
        <f t="shared" si="113"/>
        <v>1</v>
      </c>
      <c r="B937" s="359" t="str">
        <f t="shared" si="114"/>
        <v>I</v>
      </c>
      <c r="C937" s="359">
        <f t="shared" si="112"/>
        <v>5</v>
      </c>
      <c r="D937" s="360"/>
      <c r="E937" s="359">
        <f t="shared" si="115"/>
        <v>0</v>
      </c>
      <c r="F937" s="359" t="str">
        <f t="shared" si="119"/>
        <v/>
      </c>
      <c r="G937" s="359" t="str">
        <f t="shared" si="116"/>
        <v/>
      </c>
      <c r="H937" s="359" t="str">
        <f t="shared" si="117"/>
        <v>x</v>
      </c>
      <c r="I937" s="352" t="str">
        <f t="shared" si="118"/>
        <v>I</v>
      </c>
    </row>
    <row r="938" spans="1:9" x14ac:dyDescent="0.25">
      <c r="A938" s="359">
        <f t="shared" si="113"/>
        <v>2</v>
      </c>
      <c r="B938" s="359" t="str">
        <f t="shared" si="114"/>
        <v>I</v>
      </c>
      <c r="C938" s="359">
        <f t="shared" si="112"/>
        <v>1</v>
      </c>
      <c r="D938" s="360"/>
      <c r="E938" s="359">
        <f t="shared" si="115"/>
        <v>0</v>
      </c>
      <c r="F938" s="359" t="str">
        <f t="shared" si="119"/>
        <v>O</v>
      </c>
      <c r="G938" s="359" t="str">
        <f t="shared" si="116"/>
        <v>V</v>
      </c>
      <c r="H938" s="359" t="str">
        <f t="shared" si="117"/>
        <v>x</v>
      </c>
      <c r="I938" s="352" t="str">
        <f t="shared" si="118"/>
        <v>I</v>
      </c>
    </row>
    <row r="939" spans="1:9" x14ac:dyDescent="0.25">
      <c r="A939" s="359">
        <f t="shared" si="113"/>
        <v>3</v>
      </c>
      <c r="B939" s="359" t="str">
        <f t="shared" si="114"/>
        <v>I</v>
      </c>
      <c r="C939" s="359">
        <f t="shared" si="112"/>
        <v>2</v>
      </c>
      <c r="D939" s="360"/>
      <c r="E939" s="359">
        <f t="shared" si="115"/>
        <v>0</v>
      </c>
      <c r="F939" s="359" t="str">
        <f t="shared" si="119"/>
        <v/>
      </c>
      <c r="G939" s="359" t="str">
        <f t="shared" si="116"/>
        <v/>
      </c>
      <c r="H939" s="359" t="str">
        <f t="shared" si="117"/>
        <v>x</v>
      </c>
      <c r="I939" s="352" t="str">
        <f t="shared" si="118"/>
        <v>I</v>
      </c>
    </row>
    <row r="940" spans="1:9" x14ac:dyDescent="0.25">
      <c r="A940" s="359">
        <f t="shared" si="113"/>
        <v>4</v>
      </c>
      <c r="B940" s="359" t="str">
        <f t="shared" si="114"/>
        <v>U</v>
      </c>
      <c r="C940" s="359">
        <f t="shared" si="112"/>
        <v>3</v>
      </c>
      <c r="D940" s="360"/>
      <c r="E940" s="359">
        <f t="shared" si="115"/>
        <v>0</v>
      </c>
      <c r="F940" s="359" t="str">
        <f t="shared" si="119"/>
        <v/>
      </c>
      <c r="G940" s="359" t="str">
        <f t="shared" si="116"/>
        <v/>
      </c>
      <c r="H940" s="359" t="str">
        <f t="shared" si="117"/>
        <v>x</v>
      </c>
      <c r="I940" s="352" t="str">
        <f t="shared" si="118"/>
        <v>I</v>
      </c>
    </row>
    <row r="941" spans="1:9" x14ac:dyDescent="0.25">
      <c r="A941" s="359">
        <f t="shared" si="113"/>
        <v>5</v>
      </c>
      <c r="B941" s="359" t="str">
        <f t="shared" si="114"/>
        <v>U</v>
      </c>
      <c r="C941" s="359">
        <f t="shared" si="112"/>
        <v>4</v>
      </c>
      <c r="D941" s="360"/>
      <c r="E941" s="359">
        <f t="shared" si="115"/>
        <v>0</v>
      </c>
      <c r="F941" s="359" t="str">
        <f t="shared" si="119"/>
        <v/>
      </c>
      <c r="G941" s="359" t="str">
        <f t="shared" si="116"/>
        <v/>
      </c>
      <c r="H941" s="359" t="str">
        <f t="shared" si="117"/>
        <v>x</v>
      </c>
      <c r="I941" s="352" t="str">
        <f t="shared" si="118"/>
        <v>I</v>
      </c>
    </row>
    <row r="942" spans="1:9" x14ac:dyDescent="0.25">
      <c r="A942" s="359">
        <f t="shared" si="113"/>
        <v>6</v>
      </c>
      <c r="B942" s="359" t="str">
        <f t="shared" si="114"/>
        <v>V</v>
      </c>
      <c r="C942" s="359">
        <f t="shared" si="112"/>
        <v>5</v>
      </c>
      <c r="D942" s="360"/>
      <c r="E942" s="359">
        <f t="shared" si="115"/>
        <v>0</v>
      </c>
      <c r="F942" s="359" t="str">
        <f t="shared" si="119"/>
        <v/>
      </c>
      <c r="G942" s="359" t="str">
        <f t="shared" si="116"/>
        <v/>
      </c>
      <c r="H942" s="359" t="str">
        <f t="shared" si="117"/>
        <v>x</v>
      </c>
      <c r="I942" s="352" t="str">
        <f t="shared" si="118"/>
        <v>V</v>
      </c>
    </row>
    <row r="943" spans="1:9" x14ac:dyDescent="0.25">
      <c r="A943" s="359">
        <f t="shared" si="113"/>
        <v>1</v>
      </c>
      <c r="B943" s="359" t="str">
        <f t="shared" si="114"/>
        <v>I</v>
      </c>
      <c r="C943" s="359">
        <f t="shared" si="112"/>
        <v>1</v>
      </c>
      <c r="D943" s="360"/>
      <c r="E943" s="359">
        <f t="shared" si="115"/>
        <v>0</v>
      </c>
      <c r="F943" s="359" t="str">
        <f t="shared" si="119"/>
        <v>O</v>
      </c>
      <c r="G943" s="359" t="str">
        <f t="shared" si="116"/>
        <v>V</v>
      </c>
      <c r="H943" s="359" t="str">
        <f t="shared" si="117"/>
        <v>x</v>
      </c>
      <c r="I943" s="352" t="str">
        <f t="shared" si="118"/>
        <v>I</v>
      </c>
    </row>
    <row r="944" spans="1:9" x14ac:dyDescent="0.25">
      <c r="A944" s="359">
        <f t="shared" si="113"/>
        <v>2</v>
      </c>
      <c r="B944" s="359" t="str">
        <f t="shared" si="114"/>
        <v>I</v>
      </c>
      <c r="C944" s="359">
        <f t="shared" si="112"/>
        <v>2</v>
      </c>
      <c r="D944" s="360"/>
      <c r="E944" s="359">
        <f t="shared" si="115"/>
        <v>0</v>
      </c>
      <c r="F944" s="359" t="str">
        <f t="shared" si="119"/>
        <v/>
      </c>
      <c r="G944" s="359" t="str">
        <f t="shared" si="116"/>
        <v/>
      </c>
      <c r="H944" s="359" t="str">
        <f t="shared" si="117"/>
        <v>x</v>
      </c>
      <c r="I944" s="352" t="str">
        <f t="shared" si="118"/>
        <v>I</v>
      </c>
    </row>
    <row r="945" spans="1:9" x14ac:dyDescent="0.25">
      <c r="A945" s="359">
        <f t="shared" si="113"/>
        <v>3</v>
      </c>
      <c r="B945" s="359" t="str">
        <f t="shared" si="114"/>
        <v>I</v>
      </c>
      <c r="C945" s="359">
        <f t="shared" si="112"/>
        <v>3</v>
      </c>
      <c r="D945" s="360"/>
      <c r="E945" s="359">
        <f t="shared" si="115"/>
        <v>0</v>
      </c>
      <c r="F945" s="359" t="str">
        <f t="shared" si="119"/>
        <v/>
      </c>
      <c r="G945" s="359" t="str">
        <f t="shared" si="116"/>
        <v/>
      </c>
      <c r="H945" s="359" t="str">
        <f t="shared" si="117"/>
        <v>x</v>
      </c>
      <c r="I945" s="352" t="str">
        <f t="shared" si="118"/>
        <v>I</v>
      </c>
    </row>
    <row r="946" spans="1:9" x14ac:dyDescent="0.25">
      <c r="A946" s="359">
        <f t="shared" si="113"/>
        <v>4</v>
      </c>
      <c r="B946" s="359" t="str">
        <f t="shared" si="114"/>
        <v>U</v>
      </c>
      <c r="C946" s="359">
        <f t="shared" si="112"/>
        <v>4</v>
      </c>
      <c r="D946" s="360"/>
      <c r="E946" s="359">
        <f t="shared" si="115"/>
        <v>0</v>
      </c>
      <c r="F946" s="359" t="str">
        <f t="shared" si="119"/>
        <v/>
      </c>
      <c r="G946" s="359" t="str">
        <f t="shared" si="116"/>
        <v/>
      </c>
      <c r="H946" s="359" t="str">
        <f t="shared" si="117"/>
        <v>x</v>
      </c>
      <c r="I946" s="352" t="str">
        <f t="shared" si="118"/>
        <v>I</v>
      </c>
    </row>
    <row r="947" spans="1:9" x14ac:dyDescent="0.25">
      <c r="A947" s="359">
        <f t="shared" si="113"/>
        <v>5</v>
      </c>
      <c r="B947" s="359" t="str">
        <f t="shared" si="114"/>
        <v>U</v>
      </c>
      <c r="C947" s="359">
        <f t="shared" si="112"/>
        <v>5</v>
      </c>
      <c r="D947" s="360"/>
      <c r="E947" s="359">
        <f t="shared" si="115"/>
        <v>0</v>
      </c>
      <c r="F947" s="359" t="str">
        <f t="shared" si="119"/>
        <v/>
      </c>
      <c r="G947" s="359" t="str">
        <f t="shared" si="116"/>
        <v/>
      </c>
      <c r="H947" s="359" t="str">
        <f t="shared" si="117"/>
        <v>x</v>
      </c>
      <c r="I947" s="352" t="str">
        <f t="shared" si="118"/>
        <v>I</v>
      </c>
    </row>
    <row r="948" spans="1:9" x14ac:dyDescent="0.25">
      <c r="A948" s="359">
        <f t="shared" si="113"/>
        <v>6</v>
      </c>
      <c r="B948" s="359" t="str">
        <f t="shared" si="114"/>
        <v>V</v>
      </c>
      <c r="C948" s="359">
        <f t="shared" si="112"/>
        <v>1</v>
      </c>
      <c r="D948" s="360"/>
      <c r="E948" s="359">
        <f t="shared" si="115"/>
        <v>0</v>
      </c>
      <c r="F948" s="359" t="str">
        <f t="shared" si="119"/>
        <v>O</v>
      </c>
      <c r="G948" s="359" t="str">
        <f t="shared" si="116"/>
        <v>V</v>
      </c>
      <c r="H948" s="359" t="str">
        <f t="shared" si="117"/>
        <v>x</v>
      </c>
      <c r="I948" s="352" t="str">
        <f t="shared" si="118"/>
        <v>V</v>
      </c>
    </row>
    <row r="949" spans="1:9" x14ac:dyDescent="0.25">
      <c r="A949" s="359">
        <f t="shared" si="113"/>
        <v>1</v>
      </c>
      <c r="B949" s="359" t="str">
        <f t="shared" si="114"/>
        <v>I</v>
      </c>
      <c r="C949" s="359">
        <f t="shared" si="112"/>
        <v>2</v>
      </c>
      <c r="D949" s="360"/>
      <c r="E949" s="359">
        <f t="shared" si="115"/>
        <v>0</v>
      </c>
      <c r="F949" s="359" t="str">
        <f t="shared" si="119"/>
        <v/>
      </c>
      <c r="G949" s="359" t="str">
        <f t="shared" si="116"/>
        <v/>
      </c>
      <c r="H949" s="359" t="str">
        <f t="shared" si="117"/>
        <v>x</v>
      </c>
      <c r="I949" s="352" t="str">
        <f t="shared" si="118"/>
        <v>I</v>
      </c>
    </row>
    <row r="950" spans="1:9" x14ac:dyDescent="0.25">
      <c r="A950" s="359">
        <f t="shared" si="113"/>
        <v>2</v>
      </c>
      <c r="B950" s="359" t="str">
        <f t="shared" si="114"/>
        <v>I</v>
      </c>
      <c r="C950" s="359">
        <f t="shared" si="112"/>
        <v>3</v>
      </c>
      <c r="D950" s="360"/>
      <c r="E950" s="359">
        <f t="shared" si="115"/>
        <v>0</v>
      </c>
      <c r="F950" s="359" t="str">
        <f t="shared" si="119"/>
        <v/>
      </c>
      <c r="G950" s="359" t="str">
        <f t="shared" si="116"/>
        <v/>
      </c>
      <c r="H950" s="359" t="str">
        <f t="shared" si="117"/>
        <v>x</v>
      </c>
      <c r="I950" s="352" t="str">
        <f t="shared" si="118"/>
        <v>I</v>
      </c>
    </row>
    <row r="951" spans="1:9" x14ac:dyDescent="0.25">
      <c r="A951" s="359">
        <f t="shared" si="113"/>
        <v>3</v>
      </c>
      <c r="B951" s="359" t="str">
        <f t="shared" si="114"/>
        <v>I</v>
      </c>
      <c r="C951" s="359">
        <f t="shared" si="112"/>
        <v>4</v>
      </c>
      <c r="D951" s="360"/>
      <c r="E951" s="359">
        <f t="shared" si="115"/>
        <v>0</v>
      </c>
      <c r="F951" s="359" t="str">
        <f t="shared" si="119"/>
        <v/>
      </c>
      <c r="G951" s="359" t="str">
        <f t="shared" si="116"/>
        <v/>
      </c>
      <c r="H951" s="359" t="str">
        <f t="shared" si="117"/>
        <v>x</v>
      </c>
      <c r="I951" s="352" t="str">
        <f t="shared" si="118"/>
        <v>I</v>
      </c>
    </row>
    <row r="952" spans="1:9" x14ac:dyDescent="0.25">
      <c r="A952" s="359">
        <f t="shared" si="113"/>
        <v>4</v>
      </c>
      <c r="B952" s="359" t="str">
        <f t="shared" si="114"/>
        <v>U</v>
      </c>
      <c r="C952" s="359">
        <f t="shared" si="112"/>
        <v>5</v>
      </c>
      <c r="D952" s="360"/>
      <c r="E952" s="359">
        <f t="shared" si="115"/>
        <v>0</v>
      </c>
      <c r="F952" s="359" t="str">
        <f t="shared" si="119"/>
        <v/>
      </c>
      <c r="G952" s="359" t="str">
        <f t="shared" si="116"/>
        <v/>
      </c>
      <c r="H952" s="359" t="str">
        <f t="shared" si="117"/>
        <v>x</v>
      </c>
      <c r="I952" s="352" t="str">
        <f t="shared" si="118"/>
        <v>I</v>
      </c>
    </row>
    <row r="953" spans="1:9" x14ac:dyDescent="0.25">
      <c r="A953" s="359">
        <f t="shared" si="113"/>
        <v>5</v>
      </c>
      <c r="B953" s="359" t="str">
        <f t="shared" si="114"/>
        <v>U</v>
      </c>
      <c r="C953" s="359">
        <f t="shared" si="112"/>
        <v>1</v>
      </c>
      <c r="D953" s="360"/>
      <c r="E953" s="359">
        <f t="shared" si="115"/>
        <v>0</v>
      </c>
      <c r="F953" s="359" t="str">
        <f t="shared" si="119"/>
        <v>O</v>
      </c>
      <c r="G953" s="359" t="str">
        <f t="shared" si="116"/>
        <v>U</v>
      </c>
      <c r="H953" s="359" t="str">
        <f t="shared" si="117"/>
        <v>x</v>
      </c>
      <c r="I953" s="352" t="str">
        <f t="shared" si="118"/>
        <v>I</v>
      </c>
    </row>
    <row r="954" spans="1:9" x14ac:dyDescent="0.25">
      <c r="A954" s="359">
        <f t="shared" si="113"/>
        <v>6</v>
      </c>
      <c r="B954" s="359" t="str">
        <f t="shared" si="114"/>
        <v>V</v>
      </c>
      <c r="C954" s="359">
        <f t="shared" si="112"/>
        <v>2</v>
      </c>
      <c r="D954" s="360"/>
      <c r="E954" s="359">
        <f t="shared" si="115"/>
        <v>0</v>
      </c>
      <c r="F954" s="359" t="str">
        <f t="shared" si="119"/>
        <v/>
      </c>
      <c r="G954" s="359" t="str">
        <f t="shared" si="116"/>
        <v/>
      </c>
      <c r="H954" s="359" t="str">
        <f t="shared" si="117"/>
        <v>x</v>
      </c>
      <c r="I954" s="352" t="str">
        <f t="shared" si="118"/>
        <v>V</v>
      </c>
    </row>
    <row r="955" spans="1:9" x14ac:dyDescent="0.25">
      <c r="A955" s="359">
        <f t="shared" si="113"/>
        <v>1</v>
      </c>
      <c r="B955" s="359" t="str">
        <f t="shared" si="114"/>
        <v>I</v>
      </c>
      <c r="C955" s="359">
        <f t="shared" si="112"/>
        <v>3</v>
      </c>
      <c r="D955" s="360"/>
      <c r="E955" s="359">
        <f t="shared" si="115"/>
        <v>0</v>
      </c>
      <c r="F955" s="359" t="str">
        <f t="shared" si="119"/>
        <v/>
      </c>
      <c r="G955" s="359" t="str">
        <f t="shared" si="116"/>
        <v/>
      </c>
      <c r="H955" s="359" t="str">
        <f t="shared" si="117"/>
        <v>x</v>
      </c>
      <c r="I955" s="352" t="str">
        <f t="shared" si="118"/>
        <v>I</v>
      </c>
    </row>
    <row r="956" spans="1:9" x14ac:dyDescent="0.25">
      <c r="A956" s="359">
        <f t="shared" si="113"/>
        <v>2</v>
      </c>
      <c r="B956" s="359" t="str">
        <f t="shared" si="114"/>
        <v>I</v>
      </c>
      <c r="C956" s="359">
        <f t="shared" si="112"/>
        <v>4</v>
      </c>
      <c r="D956" s="360"/>
      <c r="E956" s="359">
        <f t="shared" si="115"/>
        <v>0</v>
      </c>
      <c r="F956" s="359" t="str">
        <f t="shared" si="119"/>
        <v/>
      </c>
      <c r="G956" s="359" t="str">
        <f t="shared" si="116"/>
        <v/>
      </c>
      <c r="H956" s="359" t="str">
        <f t="shared" si="117"/>
        <v>x</v>
      </c>
      <c r="I956" s="352" t="str">
        <f t="shared" si="118"/>
        <v>I</v>
      </c>
    </row>
    <row r="957" spans="1:9" x14ac:dyDescent="0.25">
      <c r="A957" s="359">
        <f t="shared" si="113"/>
        <v>3</v>
      </c>
      <c r="B957" s="359" t="str">
        <f t="shared" si="114"/>
        <v>I</v>
      </c>
      <c r="C957" s="359">
        <f t="shared" si="112"/>
        <v>5</v>
      </c>
      <c r="D957" s="360"/>
      <c r="E957" s="359">
        <f t="shared" si="115"/>
        <v>0</v>
      </c>
      <c r="F957" s="359" t="str">
        <f t="shared" si="119"/>
        <v/>
      </c>
      <c r="G957" s="359" t="str">
        <f t="shared" si="116"/>
        <v/>
      </c>
      <c r="H957" s="359" t="str">
        <f t="shared" si="117"/>
        <v>x</v>
      </c>
      <c r="I957" s="352" t="str">
        <f t="shared" si="118"/>
        <v>I</v>
      </c>
    </row>
    <row r="958" spans="1:9" x14ac:dyDescent="0.25">
      <c r="A958" s="359">
        <f t="shared" si="113"/>
        <v>4</v>
      </c>
      <c r="B958" s="359" t="str">
        <f t="shared" si="114"/>
        <v>U</v>
      </c>
      <c r="C958" s="359">
        <f t="shared" si="112"/>
        <v>1</v>
      </c>
      <c r="D958" s="360"/>
      <c r="E958" s="359">
        <f t="shared" si="115"/>
        <v>0</v>
      </c>
      <c r="F958" s="359" t="str">
        <f t="shared" si="119"/>
        <v>O</v>
      </c>
      <c r="G958" s="359" t="str">
        <f t="shared" si="116"/>
        <v>U</v>
      </c>
      <c r="H958" s="359" t="str">
        <f t="shared" si="117"/>
        <v>x</v>
      </c>
      <c r="I958" s="352" t="str">
        <f t="shared" si="118"/>
        <v>I</v>
      </c>
    </row>
    <row r="959" spans="1:9" x14ac:dyDescent="0.25">
      <c r="A959" s="359">
        <f t="shared" si="113"/>
        <v>5</v>
      </c>
      <c r="B959" s="359" t="str">
        <f t="shared" si="114"/>
        <v>U</v>
      </c>
      <c r="C959" s="359">
        <f t="shared" si="112"/>
        <v>2</v>
      </c>
      <c r="D959" s="360"/>
      <c r="E959" s="359">
        <f t="shared" si="115"/>
        <v>0</v>
      </c>
      <c r="F959" s="359" t="str">
        <f t="shared" si="119"/>
        <v/>
      </c>
      <c r="G959" s="359" t="str">
        <f t="shared" si="116"/>
        <v/>
      </c>
      <c r="H959" s="359" t="str">
        <f t="shared" si="117"/>
        <v>x</v>
      </c>
      <c r="I959" s="352" t="str">
        <f t="shared" si="118"/>
        <v>I</v>
      </c>
    </row>
    <row r="960" spans="1:9" x14ac:dyDescent="0.25">
      <c r="A960" s="359">
        <f t="shared" si="113"/>
        <v>6</v>
      </c>
      <c r="B960" s="359" t="str">
        <f t="shared" si="114"/>
        <v>V</v>
      </c>
      <c r="C960" s="359">
        <f t="shared" si="112"/>
        <v>3</v>
      </c>
      <c r="D960" s="360"/>
      <c r="E960" s="359">
        <f t="shared" si="115"/>
        <v>0</v>
      </c>
      <c r="F960" s="359" t="str">
        <f t="shared" si="119"/>
        <v/>
      </c>
      <c r="G960" s="359" t="str">
        <f t="shared" si="116"/>
        <v/>
      </c>
      <c r="H960" s="359" t="str">
        <f t="shared" si="117"/>
        <v>x</v>
      </c>
      <c r="I960" s="352" t="str">
        <f t="shared" si="118"/>
        <v>V</v>
      </c>
    </row>
    <row r="961" spans="1:9" x14ac:dyDescent="0.25">
      <c r="A961" s="359">
        <f t="shared" si="113"/>
        <v>1</v>
      </c>
      <c r="B961" s="359" t="str">
        <f t="shared" si="114"/>
        <v>I</v>
      </c>
      <c r="C961" s="359">
        <f t="shared" si="112"/>
        <v>4</v>
      </c>
      <c r="D961" s="360"/>
      <c r="E961" s="359">
        <f t="shared" si="115"/>
        <v>0</v>
      </c>
      <c r="F961" s="359" t="str">
        <f t="shared" si="119"/>
        <v/>
      </c>
      <c r="G961" s="359" t="str">
        <f t="shared" si="116"/>
        <v/>
      </c>
      <c r="H961" s="359" t="str">
        <f t="shared" si="117"/>
        <v>x</v>
      </c>
      <c r="I961" s="352" t="str">
        <f t="shared" si="118"/>
        <v>I</v>
      </c>
    </row>
    <row r="962" spans="1:9" x14ac:dyDescent="0.25">
      <c r="A962" s="359">
        <f t="shared" si="113"/>
        <v>2</v>
      </c>
      <c r="B962" s="359" t="str">
        <f t="shared" si="114"/>
        <v>I</v>
      </c>
      <c r="C962" s="359">
        <f t="shared" si="112"/>
        <v>5</v>
      </c>
      <c r="D962" s="360"/>
      <c r="E962" s="359">
        <f t="shared" si="115"/>
        <v>0</v>
      </c>
      <c r="F962" s="359" t="str">
        <f t="shared" si="119"/>
        <v/>
      </c>
      <c r="G962" s="359" t="str">
        <f t="shared" si="116"/>
        <v/>
      </c>
      <c r="H962" s="359" t="str">
        <f t="shared" si="117"/>
        <v>x</v>
      </c>
      <c r="I962" s="352" t="str">
        <f t="shared" si="118"/>
        <v>I</v>
      </c>
    </row>
    <row r="963" spans="1:9" x14ac:dyDescent="0.25">
      <c r="A963" s="359">
        <f t="shared" si="113"/>
        <v>3</v>
      </c>
      <c r="B963" s="359" t="str">
        <f t="shared" si="114"/>
        <v>I</v>
      </c>
      <c r="C963" s="359">
        <f t="shared" si="112"/>
        <v>1</v>
      </c>
      <c r="D963" s="360"/>
      <c r="E963" s="359">
        <f t="shared" si="115"/>
        <v>0</v>
      </c>
      <c r="F963" s="359" t="str">
        <f t="shared" si="119"/>
        <v>O</v>
      </c>
      <c r="G963" s="359" t="str">
        <f t="shared" si="116"/>
        <v>I</v>
      </c>
      <c r="H963" s="359" t="str">
        <f t="shared" si="117"/>
        <v>x</v>
      </c>
      <c r="I963" s="352" t="str">
        <f t="shared" si="118"/>
        <v>I</v>
      </c>
    </row>
    <row r="964" spans="1:9" x14ac:dyDescent="0.25">
      <c r="A964" s="359">
        <f t="shared" si="113"/>
        <v>4</v>
      </c>
      <c r="B964" s="359" t="str">
        <f t="shared" si="114"/>
        <v>U</v>
      </c>
      <c r="C964" s="359">
        <f t="shared" si="112"/>
        <v>2</v>
      </c>
      <c r="D964" s="360"/>
      <c r="E964" s="359">
        <f t="shared" si="115"/>
        <v>0</v>
      </c>
      <c r="F964" s="359" t="str">
        <f t="shared" si="119"/>
        <v/>
      </c>
      <c r="G964" s="359" t="str">
        <f t="shared" si="116"/>
        <v/>
      </c>
      <c r="H964" s="359" t="str">
        <f t="shared" si="117"/>
        <v>x</v>
      </c>
      <c r="I964" s="352" t="str">
        <f t="shared" si="118"/>
        <v>I</v>
      </c>
    </row>
    <row r="965" spans="1:9" x14ac:dyDescent="0.25">
      <c r="A965" s="359">
        <f t="shared" si="113"/>
        <v>5</v>
      </c>
      <c r="B965" s="359" t="str">
        <f t="shared" si="114"/>
        <v>U</v>
      </c>
      <c r="C965" s="359">
        <f t="shared" si="112"/>
        <v>3</v>
      </c>
      <c r="D965" s="360"/>
      <c r="E965" s="359">
        <f t="shared" si="115"/>
        <v>0</v>
      </c>
      <c r="F965" s="359" t="str">
        <f t="shared" si="119"/>
        <v/>
      </c>
      <c r="G965" s="359" t="str">
        <f t="shared" si="116"/>
        <v/>
      </c>
      <c r="H965" s="359" t="str">
        <f t="shared" si="117"/>
        <v>x</v>
      </c>
      <c r="I965" s="352" t="str">
        <f t="shared" si="118"/>
        <v>I</v>
      </c>
    </row>
    <row r="966" spans="1:9" x14ac:dyDescent="0.25">
      <c r="A966" s="359">
        <f t="shared" si="113"/>
        <v>6</v>
      </c>
      <c r="B966" s="359" t="str">
        <f t="shared" si="114"/>
        <v>V</v>
      </c>
      <c r="C966" s="359">
        <f t="shared" si="112"/>
        <v>4</v>
      </c>
      <c r="D966" s="360"/>
      <c r="E966" s="359">
        <f t="shared" si="115"/>
        <v>0</v>
      </c>
      <c r="F966" s="359" t="str">
        <f t="shared" si="119"/>
        <v/>
      </c>
      <c r="G966" s="359" t="str">
        <f t="shared" si="116"/>
        <v/>
      </c>
      <c r="H966" s="359" t="str">
        <f t="shared" si="117"/>
        <v>x</v>
      </c>
      <c r="I966" s="352" t="str">
        <f t="shared" si="118"/>
        <v>V</v>
      </c>
    </row>
    <row r="967" spans="1:9" x14ac:dyDescent="0.25">
      <c r="A967" s="359">
        <f t="shared" si="113"/>
        <v>1</v>
      </c>
      <c r="B967" s="359" t="str">
        <f t="shared" si="114"/>
        <v>I</v>
      </c>
      <c r="C967" s="359">
        <f t="shared" si="112"/>
        <v>5</v>
      </c>
      <c r="D967" s="360"/>
      <c r="E967" s="359">
        <f t="shared" si="115"/>
        <v>0</v>
      </c>
      <c r="F967" s="359" t="str">
        <f t="shared" si="119"/>
        <v/>
      </c>
      <c r="G967" s="359" t="str">
        <f t="shared" si="116"/>
        <v/>
      </c>
      <c r="H967" s="359" t="str">
        <f t="shared" si="117"/>
        <v>x</v>
      </c>
      <c r="I967" s="352" t="str">
        <f t="shared" si="118"/>
        <v>I</v>
      </c>
    </row>
    <row r="968" spans="1:9" x14ac:dyDescent="0.25">
      <c r="A968" s="359">
        <f t="shared" si="113"/>
        <v>2</v>
      </c>
      <c r="B968" s="359" t="str">
        <f t="shared" si="114"/>
        <v>I</v>
      </c>
      <c r="C968" s="359">
        <f t="shared" si="112"/>
        <v>1</v>
      </c>
      <c r="D968" s="360"/>
      <c r="E968" s="359">
        <f t="shared" si="115"/>
        <v>0</v>
      </c>
      <c r="F968" s="359" t="str">
        <f t="shared" si="119"/>
        <v>O</v>
      </c>
      <c r="G968" s="359" t="str">
        <f t="shared" si="116"/>
        <v>V</v>
      </c>
      <c r="H968" s="359" t="str">
        <f t="shared" si="117"/>
        <v>x</v>
      </c>
      <c r="I968" s="352" t="str">
        <f t="shared" si="118"/>
        <v>I</v>
      </c>
    </row>
    <row r="969" spans="1:9" x14ac:dyDescent="0.25">
      <c r="A969" s="359">
        <f t="shared" si="113"/>
        <v>3</v>
      </c>
      <c r="B969" s="359" t="str">
        <f t="shared" si="114"/>
        <v>I</v>
      </c>
      <c r="C969" s="359">
        <f t="shared" si="112"/>
        <v>2</v>
      </c>
      <c r="D969" s="360"/>
      <c r="E969" s="359">
        <f t="shared" si="115"/>
        <v>0</v>
      </c>
      <c r="F969" s="359" t="str">
        <f t="shared" si="119"/>
        <v/>
      </c>
      <c r="G969" s="359" t="str">
        <f t="shared" si="116"/>
        <v/>
      </c>
      <c r="H969" s="359" t="str">
        <f t="shared" si="117"/>
        <v>x</v>
      </c>
      <c r="I969" s="352" t="str">
        <f t="shared" si="118"/>
        <v>I</v>
      </c>
    </row>
    <row r="970" spans="1:9" x14ac:dyDescent="0.25">
      <c r="A970" s="359">
        <f t="shared" si="113"/>
        <v>4</v>
      </c>
      <c r="B970" s="359" t="str">
        <f t="shared" si="114"/>
        <v>U</v>
      </c>
      <c r="C970" s="359">
        <f t="shared" si="112"/>
        <v>3</v>
      </c>
      <c r="D970" s="360"/>
      <c r="E970" s="359">
        <f t="shared" si="115"/>
        <v>0</v>
      </c>
      <c r="F970" s="359" t="str">
        <f t="shared" si="119"/>
        <v/>
      </c>
      <c r="G970" s="359" t="str">
        <f t="shared" si="116"/>
        <v/>
      </c>
      <c r="H970" s="359" t="str">
        <f t="shared" si="117"/>
        <v>x</v>
      </c>
      <c r="I970" s="352" t="str">
        <f t="shared" si="118"/>
        <v>I</v>
      </c>
    </row>
    <row r="971" spans="1:9" x14ac:dyDescent="0.25">
      <c r="A971" s="359">
        <f t="shared" si="113"/>
        <v>5</v>
      </c>
      <c r="B971" s="359" t="str">
        <f t="shared" si="114"/>
        <v>U</v>
      </c>
      <c r="C971" s="359">
        <f t="shared" si="112"/>
        <v>4</v>
      </c>
      <c r="D971" s="360"/>
      <c r="E971" s="359">
        <f t="shared" si="115"/>
        <v>0</v>
      </c>
      <c r="F971" s="359" t="str">
        <f t="shared" si="119"/>
        <v/>
      </c>
      <c r="G971" s="359" t="str">
        <f t="shared" si="116"/>
        <v/>
      </c>
      <c r="H971" s="359" t="str">
        <f t="shared" si="117"/>
        <v>x</v>
      </c>
      <c r="I971" s="352" t="str">
        <f t="shared" si="118"/>
        <v>I</v>
      </c>
    </row>
    <row r="972" spans="1:9" x14ac:dyDescent="0.25">
      <c r="A972" s="359">
        <f t="shared" si="113"/>
        <v>6</v>
      </c>
      <c r="B972" s="359" t="str">
        <f t="shared" si="114"/>
        <v>V</v>
      </c>
      <c r="C972" s="359">
        <f t="shared" si="112"/>
        <v>5</v>
      </c>
      <c r="D972" s="360"/>
      <c r="E972" s="359">
        <f t="shared" si="115"/>
        <v>0</v>
      </c>
      <c r="F972" s="359" t="str">
        <f t="shared" si="119"/>
        <v/>
      </c>
      <c r="G972" s="359" t="str">
        <f t="shared" si="116"/>
        <v/>
      </c>
      <c r="H972" s="359" t="str">
        <f t="shared" si="117"/>
        <v>x</v>
      </c>
      <c r="I972" s="352" t="str">
        <f t="shared" si="118"/>
        <v>V</v>
      </c>
    </row>
    <row r="973" spans="1:9" x14ac:dyDescent="0.25">
      <c r="A973" s="359">
        <f t="shared" si="113"/>
        <v>1</v>
      </c>
      <c r="B973" s="359" t="str">
        <f t="shared" si="114"/>
        <v>I</v>
      </c>
      <c r="C973" s="359">
        <f t="shared" ref="C973:C1002" si="120">IF(D973="o",1,IF(C972&lt;($G$1/$G$2),C972+1,1))</f>
        <v>1</v>
      </c>
      <c r="D973" s="360"/>
      <c r="E973" s="359">
        <f t="shared" si="115"/>
        <v>0</v>
      </c>
      <c r="F973" s="359" t="str">
        <f t="shared" si="119"/>
        <v>O</v>
      </c>
      <c r="G973" s="359" t="str">
        <f t="shared" si="116"/>
        <v>V</v>
      </c>
      <c r="H973" s="359" t="str">
        <f t="shared" si="117"/>
        <v>x</v>
      </c>
      <c r="I973" s="352" t="str">
        <f t="shared" si="118"/>
        <v>I</v>
      </c>
    </row>
    <row r="974" spans="1:9" x14ac:dyDescent="0.25">
      <c r="A974" s="359">
        <f t="shared" ref="A974:A1002" si="121">IF(A973=0,1,IF(A973&lt;($C$2+$C$1+$C$3),A973+1,1))</f>
        <v>2</v>
      </c>
      <c r="B974" s="359" t="str">
        <f t="shared" ref="B974:B1002" si="122">IF(A974&lt;=$C$1,$B$1,IF(AND(A974&lt;=($C$1+$C$2),A974&gt;$C$1),$B$2,$B$3))</f>
        <v>I</v>
      </c>
      <c r="C974" s="359">
        <f t="shared" si="120"/>
        <v>2</v>
      </c>
      <c r="D974" s="360"/>
      <c r="E974" s="359">
        <f t="shared" ref="E974:E1002" si="123">IF(D974="o","o",E973)</f>
        <v>0</v>
      </c>
      <c r="F974" s="359" t="str">
        <f t="shared" si="119"/>
        <v/>
      </c>
      <c r="G974" s="359" t="str">
        <f t="shared" ref="G974:G1002" si="124">IF(F974="O",IF(AND(I972="I",I973="I",I974="I"),B974,"V"),"")</f>
        <v/>
      </c>
      <c r="H974" s="359" t="str">
        <f t="shared" ref="H974:H1002" si="125">IF(H973=$B$8,"x",IF(D974="o",1,IF(G974="",H973,IF(H973="x","x",H973+1))))</f>
        <v>x</v>
      </c>
      <c r="I974" s="352" t="str">
        <f t="shared" ref="I974:I1002" si="126">IF(B974="U","I",B974)</f>
        <v>I</v>
      </c>
    </row>
    <row r="975" spans="1:9" x14ac:dyDescent="0.25">
      <c r="A975" s="359">
        <f t="shared" si="121"/>
        <v>3</v>
      </c>
      <c r="B975" s="359" t="str">
        <f t="shared" si="122"/>
        <v>I</v>
      </c>
      <c r="C975" s="359">
        <f t="shared" si="120"/>
        <v>3</v>
      </c>
      <c r="D975" s="360"/>
      <c r="E975" s="359">
        <f t="shared" si="123"/>
        <v>0</v>
      </c>
      <c r="F975" s="359" t="str">
        <f t="shared" ref="F975:F1002" si="127">IF(C975=1,"O","")</f>
        <v/>
      </c>
      <c r="G975" s="359" t="str">
        <f t="shared" si="124"/>
        <v/>
      </c>
      <c r="H975" s="359" t="str">
        <f t="shared" si="125"/>
        <v>x</v>
      </c>
      <c r="I975" s="352" t="str">
        <f t="shared" si="126"/>
        <v>I</v>
      </c>
    </row>
    <row r="976" spans="1:9" x14ac:dyDescent="0.25">
      <c r="A976" s="359">
        <f t="shared" si="121"/>
        <v>4</v>
      </c>
      <c r="B976" s="359" t="str">
        <f t="shared" si="122"/>
        <v>U</v>
      </c>
      <c r="C976" s="359">
        <f t="shared" si="120"/>
        <v>4</v>
      </c>
      <c r="D976" s="360"/>
      <c r="E976" s="359">
        <f t="shared" si="123"/>
        <v>0</v>
      </c>
      <c r="F976" s="359" t="str">
        <f t="shared" si="127"/>
        <v/>
      </c>
      <c r="G976" s="359" t="str">
        <f t="shared" si="124"/>
        <v/>
      </c>
      <c r="H976" s="359" t="str">
        <f t="shared" si="125"/>
        <v>x</v>
      </c>
      <c r="I976" s="352" t="str">
        <f t="shared" si="126"/>
        <v>I</v>
      </c>
    </row>
    <row r="977" spans="1:9" x14ac:dyDescent="0.25">
      <c r="A977" s="359">
        <f t="shared" si="121"/>
        <v>5</v>
      </c>
      <c r="B977" s="359" t="str">
        <f t="shared" si="122"/>
        <v>U</v>
      </c>
      <c r="C977" s="359">
        <f t="shared" si="120"/>
        <v>5</v>
      </c>
      <c r="D977" s="360"/>
      <c r="E977" s="359">
        <f t="shared" si="123"/>
        <v>0</v>
      </c>
      <c r="F977" s="359" t="str">
        <f t="shared" si="127"/>
        <v/>
      </c>
      <c r="G977" s="359" t="str">
        <f t="shared" si="124"/>
        <v/>
      </c>
      <c r="H977" s="359" t="str">
        <f t="shared" si="125"/>
        <v>x</v>
      </c>
      <c r="I977" s="352" t="str">
        <f t="shared" si="126"/>
        <v>I</v>
      </c>
    </row>
    <row r="978" spans="1:9" x14ac:dyDescent="0.25">
      <c r="A978" s="359">
        <f t="shared" si="121"/>
        <v>6</v>
      </c>
      <c r="B978" s="359" t="str">
        <f t="shared" si="122"/>
        <v>V</v>
      </c>
      <c r="C978" s="359">
        <f t="shared" si="120"/>
        <v>1</v>
      </c>
      <c r="D978" s="360"/>
      <c r="E978" s="359">
        <f t="shared" si="123"/>
        <v>0</v>
      </c>
      <c r="F978" s="359" t="str">
        <f t="shared" si="127"/>
        <v>O</v>
      </c>
      <c r="G978" s="359" t="str">
        <f t="shared" si="124"/>
        <v>V</v>
      </c>
      <c r="H978" s="359" t="str">
        <f t="shared" si="125"/>
        <v>x</v>
      </c>
      <c r="I978" s="352" t="str">
        <f t="shared" si="126"/>
        <v>V</v>
      </c>
    </row>
    <row r="979" spans="1:9" x14ac:dyDescent="0.25">
      <c r="A979" s="359">
        <f t="shared" si="121"/>
        <v>1</v>
      </c>
      <c r="B979" s="359" t="str">
        <f t="shared" si="122"/>
        <v>I</v>
      </c>
      <c r="C979" s="359">
        <f t="shared" si="120"/>
        <v>2</v>
      </c>
      <c r="D979" s="360"/>
      <c r="E979" s="359">
        <f t="shared" si="123"/>
        <v>0</v>
      </c>
      <c r="F979" s="359" t="str">
        <f t="shared" si="127"/>
        <v/>
      </c>
      <c r="G979" s="359" t="str">
        <f t="shared" si="124"/>
        <v/>
      </c>
      <c r="H979" s="359" t="str">
        <f t="shared" si="125"/>
        <v>x</v>
      </c>
      <c r="I979" s="352" t="str">
        <f t="shared" si="126"/>
        <v>I</v>
      </c>
    </row>
    <row r="980" spans="1:9" x14ac:dyDescent="0.25">
      <c r="A980" s="359">
        <f t="shared" si="121"/>
        <v>2</v>
      </c>
      <c r="B980" s="359" t="str">
        <f t="shared" si="122"/>
        <v>I</v>
      </c>
      <c r="C980" s="359">
        <f t="shared" si="120"/>
        <v>3</v>
      </c>
      <c r="D980" s="360"/>
      <c r="E980" s="359">
        <f t="shared" si="123"/>
        <v>0</v>
      </c>
      <c r="F980" s="359" t="str">
        <f t="shared" si="127"/>
        <v/>
      </c>
      <c r="G980" s="359" t="str">
        <f t="shared" si="124"/>
        <v/>
      </c>
      <c r="H980" s="359" t="str">
        <f t="shared" si="125"/>
        <v>x</v>
      </c>
      <c r="I980" s="352" t="str">
        <f t="shared" si="126"/>
        <v>I</v>
      </c>
    </row>
    <row r="981" spans="1:9" x14ac:dyDescent="0.25">
      <c r="A981" s="359">
        <f t="shared" si="121"/>
        <v>3</v>
      </c>
      <c r="B981" s="359" t="str">
        <f t="shared" si="122"/>
        <v>I</v>
      </c>
      <c r="C981" s="359">
        <f t="shared" si="120"/>
        <v>4</v>
      </c>
      <c r="D981" s="360"/>
      <c r="E981" s="359">
        <f t="shared" si="123"/>
        <v>0</v>
      </c>
      <c r="F981" s="359" t="str">
        <f t="shared" si="127"/>
        <v/>
      </c>
      <c r="G981" s="359" t="str">
        <f t="shared" si="124"/>
        <v/>
      </c>
      <c r="H981" s="359" t="str">
        <f t="shared" si="125"/>
        <v>x</v>
      </c>
      <c r="I981" s="352" t="str">
        <f t="shared" si="126"/>
        <v>I</v>
      </c>
    </row>
    <row r="982" spans="1:9" x14ac:dyDescent="0.25">
      <c r="A982" s="359">
        <f t="shared" si="121"/>
        <v>4</v>
      </c>
      <c r="B982" s="359" t="str">
        <f t="shared" si="122"/>
        <v>U</v>
      </c>
      <c r="C982" s="359">
        <f t="shared" si="120"/>
        <v>5</v>
      </c>
      <c r="D982" s="360"/>
      <c r="E982" s="359">
        <f t="shared" si="123"/>
        <v>0</v>
      </c>
      <c r="F982" s="359" t="str">
        <f t="shared" si="127"/>
        <v/>
      </c>
      <c r="G982" s="359" t="str">
        <f t="shared" si="124"/>
        <v/>
      </c>
      <c r="H982" s="359" t="str">
        <f t="shared" si="125"/>
        <v>x</v>
      </c>
      <c r="I982" s="352" t="str">
        <f t="shared" si="126"/>
        <v>I</v>
      </c>
    </row>
    <row r="983" spans="1:9" x14ac:dyDescent="0.25">
      <c r="A983" s="359">
        <f t="shared" si="121"/>
        <v>5</v>
      </c>
      <c r="B983" s="359" t="str">
        <f t="shared" si="122"/>
        <v>U</v>
      </c>
      <c r="C983" s="359">
        <f t="shared" si="120"/>
        <v>1</v>
      </c>
      <c r="D983" s="360"/>
      <c r="E983" s="359">
        <f t="shared" si="123"/>
        <v>0</v>
      </c>
      <c r="F983" s="359" t="str">
        <f t="shared" si="127"/>
        <v>O</v>
      </c>
      <c r="G983" s="359" t="str">
        <f t="shared" si="124"/>
        <v>U</v>
      </c>
      <c r="H983" s="359" t="str">
        <f t="shared" si="125"/>
        <v>x</v>
      </c>
      <c r="I983" s="352" t="str">
        <f t="shared" si="126"/>
        <v>I</v>
      </c>
    </row>
    <row r="984" spans="1:9" x14ac:dyDescent="0.25">
      <c r="A984" s="359">
        <f t="shared" si="121"/>
        <v>6</v>
      </c>
      <c r="B984" s="359" t="str">
        <f t="shared" si="122"/>
        <v>V</v>
      </c>
      <c r="C984" s="359">
        <f t="shared" si="120"/>
        <v>2</v>
      </c>
      <c r="D984" s="360"/>
      <c r="E984" s="359">
        <f t="shared" si="123"/>
        <v>0</v>
      </c>
      <c r="F984" s="359" t="str">
        <f t="shared" si="127"/>
        <v/>
      </c>
      <c r="G984" s="359" t="str">
        <f t="shared" si="124"/>
        <v/>
      </c>
      <c r="H984" s="359" t="str">
        <f t="shared" si="125"/>
        <v>x</v>
      </c>
      <c r="I984" s="352" t="str">
        <f t="shared" si="126"/>
        <v>V</v>
      </c>
    </row>
    <row r="985" spans="1:9" x14ac:dyDescent="0.25">
      <c r="A985" s="359">
        <f t="shared" si="121"/>
        <v>1</v>
      </c>
      <c r="B985" s="359" t="str">
        <f t="shared" si="122"/>
        <v>I</v>
      </c>
      <c r="C985" s="359">
        <f t="shared" si="120"/>
        <v>3</v>
      </c>
      <c r="D985" s="360"/>
      <c r="E985" s="359">
        <f t="shared" si="123"/>
        <v>0</v>
      </c>
      <c r="F985" s="359" t="str">
        <f t="shared" si="127"/>
        <v/>
      </c>
      <c r="G985" s="359" t="str">
        <f t="shared" si="124"/>
        <v/>
      </c>
      <c r="H985" s="359" t="str">
        <f t="shared" si="125"/>
        <v>x</v>
      </c>
      <c r="I985" s="352" t="str">
        <f t="shared" si="126"/>
        <v>I</v>
      </c>
    </row>
    <row r="986" spans="1:9" x14ac:dyDescent="0.25">
      <c r="A986" s="359">
        <f t="shared" si="121"/>
        <v>2</v>
      </c>
      <c r="B986" s="359" t="str">
        <f t="shared" si="122"/>
        <v>I</v>
      </c>
      <c r="C986" s="359">
        <f t="shared" si="120"/>
        <v>4</v>
      </c>
      <c r="D986" s="360"/>
      <c r="E986" s="359">
        <f t="shared" si="123"/>
        <v>0</v>
      </c>
      <c r="F986" s="359" t="str">
        <f t="shared" si="127"/>
        <v/>
      </c>
      <c r="G986" s="359" t="str">
        <f t="shared" si="124"/>
        <v/>
      </c>
      <c r="H986" s="359" t="str">
        <f t="shared" si="125"/>
        <v>x</v>
      </c>
      <c r="I986" s="352" t="str">
        <f t="shared" si="126"/>
        <v>I</v>
      </c>
    </row>
    <row r="987" spans="1:9" x14ac:dyDescent="0.25">
      <c r="A987" s="359">
        <f t="shared" si="121"/>
        <v>3</v>
      </c>
      <c r="B987" s="359" t="str">
        <f t="shared" si="122"/>
        <v>I</v>
      </c>
      <c r="C987" s="359">
        <f t="shared" si="120"/>
        <v>5</v>
      </c>
      <c r="D987" s="360"/>
      <c r="E987" s="359">
        <f t="shared" si="123"/>
        <v>0</v>
      </c>
      <c r="F987" s="359" t="str">
        <f t="shared" si="127"/>
        <v/>
      </c>
      <c r="G987" s="359" t="str">
        <f t="shared" si="124"/>
        <v/>
      </c>
      <c r="H987" s="359" t="str">
        <f t="shared" si="125"/>
        <v>x</v>
      </c>
      <c r="I987" s="352" t="str">
        <f t="shared" si="126"/>
        <v>I</v>
      </c>
    </row>
    <row r="988" spans="1:9" x14ac:dyDescent="0.25">
      <c r="A988" s="359">
        <f t="shared" si="121"/>
        <v>4</v>
      </c>
      <c r="B988" s="359" t="str">
        <f t="shared" si="122"/>
        <v>U</v>
      </c>
      <c r="C988" s="359">
        <f t="shared" si="120"/>
        <v>1</v>
      </c>
      <c r="D988" s="360"/>
      <c r="E988" s="359">
        <f t="shared" si="123"/>
        <v>0</v>
      </c>
      <c r="F988" s="359" t="str">
        <f t="shared" si="127"/>
        <v>O</v>
      </c>
      <c r="G988" s="359" t="str">
        <f t="shared" si="124"/>
        <v>U</v>
      </c>
      <c r="H988" s="359" t="str">
        <f t="shared" si="125"/>
        <v>x</v>
      </c>
      <c r="I988" s="352" t="str">
        <f t="shared" si="126"/>
        <v>I</v>
      </c>
    </row>
    <row r="989" spans="1:9" x14ac:dyDescent="0.25">
      <c r="A989" s="359">
        <f t="shared" si="121"/>
        <v>5</v>
      </c>
      <c r="B989" s="359" t="str">
        <f t="shared" si="122"/>
        <v>U</v>
      </c>
      <c r="C989" s="359">
        <f t="shared" si="120"/>
        <v>2</v>
      </c>
      <c r="D989" s="360"/>
      <c r="E989" s="359">
        <f t="shared" si="123"/>
        <v>0</v>
      </c>
      <c r="F989" s="359" t="str">
        <f t="shared" si="127"/>
        <v/>
      </c>
      <c r="G989" s="359" t="str">
        <f t="shared" si="124"/>
        <v/>
      </c>
      <c r="H989" s="359" t="str">
        <f t="shared" si="125"/>
        <v>x</v>
      </c>
      <c r="I989" s="352" t="str">
        <f t="shared" si="126"/>
        <v>I</v>
      </c>
    </row>
    <row r="990" spans="1:9" x14ac:dyDescent="0.25">
      <c r="A990" s="359">
        <f t="shared" si="121"/>
        <v>6</v>
      </c>
      <c r="B990" s="359" t="str">
        <f t="shared" si="122"/>
        <v>V</v>
      </c>
      <c r="C990" s="359">
        <f t="shared" si="120"/>
        <v>3</v>
      </c>
      <c r="D990" s="360"/>
      <c r="E990" s="359">
        <f t="shared" si="123"/>
        <v>0</v>
      </c>
      <c r="F990" s="359" t="str">
        <f t="shared" si="127"/>
        <v/>
      </c>
      <c r="G990" s="359" t="str">
        <f t="shared" si="124"/>
        <v/>
      </c>
      <c r="H990" s="359" t="str">
        <f t="shared" si="125"/>
        <v>x</v>
      </c>
      <c r="I990" s="352" t="str">
        <f t="shared" si="126"/>
        <v>V</v>
      </c>
    </row>
    <row r="991" spans="1:9" x14ac:dyDescent="0.25">
      <c r="A991" s="359">
        <f t="shared" si="121"/>
        <v>1</v>
      </c>
      <c r="B991" s="359" t="str">
        <f t="shared" si="122"/>
        <v>I</v>
      </c>
      <c r="C991" s="359">
        <f t="shared" si="120"/>
        <v>4</v>
      </c>
      <c r="D991" s="360"/>
      <c r="E991" s="359">
        <f t="shared" si="123"/>
        <v>0</v>
      </c>
      <c r="F991" s="359" t="str">
        <f t="shared" si="127"/>
        <v/>
      </c>
      <c r="G991" s="359" t="str">
        <f t="shared" si="124"/>
        <v/>
      </c>
      <c r="H991" s="359" t="str">
        <f t="shared" si="125"/>
        <v>x</v>
      </c>
      <c r="I991" s="352" t="str">
        <f t="shared" si="126"/>
        <v>I</v>
      </c>
    </row>
    <row r="992" spans="1:9" x14ac:dyDescent="0.25">
      <c r="A992" s="359">
        <f t="shared" si="121"/>
        <v>2</v>
      </c>
      <c r="B992" s="359" t="str">
        <f t="shared" si="122"/>
        <v>I</v>
      </c>
      <c r="C992" s="359">
        <f t="shared" si="120"/>
        <v>5</v>
      </c>
      <c r="D992" s="360"/>
      <c r="E992" s="359">
        <f t="shared" si="123"/>
        <v>0</v>
      </c>
      <c r="F992" s="359" t="str">
        <f t="shared" si="127"/>
        <v/>
      </c>
      <c r="G992" s="359" t="str">
        <f t="shared" si="124"/>
        <v/>
      </c>
      <c r="H992" s="359" t="str">
        <f t="shared" si="125"/>
        <v>x</v>
      </c>
      <c r="I992" s="352" t="str">
        <f t="shared" si="126"/>
        <v>I</v>
      </c>
    </row>
    <row r="993" spans="1:9" x14ac:dyDescent="0.25">
      <c r="A993" s="359">
        <f t="shared" si="121"/>
        <v>3</v>
      </c>
      <c r="B993" s="359" t="str">
        <f t="shared" si="122"/>
        <v>I</v>
      </c>
      <c r="C993" s="359">
        <f t="shared" si="120"/>
        <v>1</v>
      </c>
      <c r="D993" s="360"/>
      <c r="E993" s="359">
        <f t="shared" si="123"/>
        <v>0</v>
      </c>
      <c r="F993" s="359" t="str">
        <f t="shared" si="127"/>
        <v>O</v>
      </c>
      <c r="G993" s="359" t="str">
        <f t="shared" si="124"/>
        <v>I</v>
      </c>
      <c r="H993" s="359" t="str">
        <f t="shared" si="125"/>
        <v>x</v>
      </c>
      <c r="I993" s="352" t="str">
        <f t="shared" si="126"/>
        <v>I</v>
      </c>
    </row>
    <row r="994" spans="1:9" x14ac:dyDescent="0.25">
      <c r="A994" s="359">
        <f t="shared" si="121"/>
        <v>4</v>
      </c>
      <c r="B994" s="359" t="str">
        <f t="shared" si="122"/>
        <v>U</v>
      </c>
      <c r="C994" s="359">
        <f t="shared" si="120"/>
        <v>2</v>
      </c>
      <c r="D994" s="360"/>
      <c r="E994" s="359">
        <f t="shared" si="123"/>
        <v>0</v>
      </c>
      <c r="F994" s="359" t="str">
        <f t="shared" si="127"/>
        <v/>
      </c>
      <c r="G994" s="359" t="str">
        <f t="shared" si="124"/>
        <v/>
      </c>
      <c r="H994" s="359" t="str">
        <f t="shared" si="125"/>
        <v>x</v>
      </c>
      <c r="I994" s="352" t="str">
        <f t="shared" si="126"/>
        <v>I</v>
      </c>
    </row>
    <row r="995" spans="1:9" x14ac:dyDescent="0.25">
      <c r="A995" s="359">
        <f t="shared" si="121"/>
        <v>5</v>
      </c>
      <c r="B995" s="359" t="str">
        <f t="shared" si="122"/>
        <v>U</v>
      </c>
      <c r="C995" s="359">
        <f t="shared" si="120"/>
        <v>3</v>
      </c>
      <c r="D995" s="360"/>
      <c r="E995" s="359">
        <f t="shared" si="123"/>
        <v>0</v>
      </c>
      <c r="F995" s="359" t="str">
        <f t="shared" si="127"/>
        <v/>
      </c>
      <c r="G995" s="359" t="str">
        <f t="shared" si="124"/>
        <v/>
      </c>
      <c r="H995" s="359" t="str">
        <f t="shared" si="125"/>
        <v>x</v>
      </c>
      <c r="I995" s="352" t="str">
        <f t="shared" si="126"/>
        <v>I</v>
      </c>
    </row>
    <row r="996" spans="1:9" x14ac:dyDescent="0.25">
      <c r="A996" s="359">
        <f t="shared" si="121"/>
        <v>6</v>
      </c>
      <c r="B996" s="359" t="str">
        <f t="shared" si="122"/>
        <v>V</v>
      </c>
      <c r="C996" s="359">
        <f t="shared" si="120"/>
        <v>4</v>
      </c>
      <c r="D996" s="360"/>
      <c r="E996" s="359">
        <f t="shared" si="123"/>
        <v>0</v>
      </c>
      <c r="F996" s="359" t="str">
        <f t="shared" si="127"/>
        <v/>
      </c>
      <c r="G996" s="359" t="str">
        <f t="shared" si="124"/>
        <v/>
      </c>
      <c r="H996" s="359" t="str">
        <f t="shared" si="125"/>
        <v>x</v>
      </c>
      <c r="I996" s="352" t="str">
        <f t="shared" si="126"/>
        <v>V</v>
      </c>
    </row>
    <row r="997" spans="1:9" x14ac:dyDescent="0.25">
      <c r="A997" s="359">
        <f t="shared" si="121"/>
        <v>1</v>
      </c>
      <c r="B997" s="359" t="str">
        <f t="shared" si="122"/>
        <v>I</v>
      </c>
      <c r="C997" s="359">
        <f t="shared" si="120"/>
        <v>5</v>
      </c>
      <c r="D997" s="360"/>
      <c r="E997" s="359">
        <f t="shared" si="123"/>
        <v>0</v>
      </c>
      <c r="F997" s="359" t="str">
        <f t="shared" si="127"/>
        <v/>
      </c>
      <c r="G997" s="359" t="str">
        <f t="shared" si="124"/>
        <v/>
      </c>
      <c r="H997" s="359" t="str">
        <f t="shared" si="125"/>
        <v>x</v>
      </c>
      <c r="I997" s="352" t="str">
        <f t="shared" si="126"/>
        <v>I</v>
      </c>
    </row>
    <row r="998" spans="1:9" x14ac:dyDescent="0.25">
      <c r="A998" s="359">
        <f t="shared" si="121"/>
        <v>2</v>
      </c>
      <c r="B998" s="359" t="str">
        <f t="shared" si="122"/>
        <v>I</v>
      </c>
      <c r="C998" s="359">
        <f t="shared" si="120"/>
        <v>1</v>
      </c>
      <c r="D998" s="360"/>
      <c r="E998" s="359">
        <f t="shared" si="123"/>
        <v>0</v>
      </c>
      <c r="F998" s="359" t="str">
        <f t="shared" si="127"/>
        <v>O</v>
      </c>
      <c r="G998" s="359" t="str">
        <f t="shared" si="124"/>
        <v>V</v>
      </c>
      <c r="H998" s="359" t="str">
        <f t="shared" si="125"/>
        <v>x</v>
      </c>
      <c r="I998" s="352" t="str">
        <f t="shared" si="126"/>
        <v>I</v>
      </c>
    </row>
    <row r="999" spans="1:9" x14ac:dyDescent="0.25">
      <c r="A999" s="359">
        <f t="shared" si="121"/>
        <v>3</v>
      </c>
      <c r="B999" s="359" t="str">
        <f t="shared" si="122"/>
        <v>I</v>
      </c>
      <c r="C999" s="359">
        <f t="shared" si="120"/>
        <v>2</v>
      </c>
      <c r="D999" s="360"/>
      <c r="E999" s="359">
        <f t="shared" si="123"/>
        <v>0</v>
      </c>
      <c r="F999" s="359" t="str">
        <f t="shared" si="127"/>
        <v/>
      </c>
      <c r="G999" s="359" t="str">
        <f t="shared" si="124"/>
        <v/>
      </c>
      <c r="H999" s="359" t="str">
        <f t="shared" si="125"/>
        <v>x</v>
      </c>
      <c r="I999" s="352" t="str">
        <f t="shared" si="126"/>
        <v>I</v>
      </c>
    </row>
    <row r="1000" spans="1:9" x14ac:dyDescent="0.25">
      <c r="A1000" s="359">
        <f t="shared" si="121"/>
        <v>4</v>
      </c>
      <c r="B1000" s="359" t="str">
        <f t="shared" si="122"/>
        <v>U</v>
      </c>
      <c r="C1000" s="359">
        <f t="shared" si="120"/>
        <v>3</v>
      </c>
      <c r="D1000" s="360"/>
      <c r="E1000" s="359">
        <f t="shared" si="123"/>
        <v>0</v>
      </c>
      <c r="F1000" s="359" t="str">
        <f t="shared" si="127"/>
        <v/>
      </c>
      <c r="G1000" s="359" t="str">
        <f t="shared" si="124"/>
        <v/>
      </c>
      <c r="H1000" s="359" t="str">
        <f t="shared" si="125"/>
        <v>x</v>
      </c>
      <c r="I1000" s="352" t="str">
        <f t="shared" si="126"/>
        <v>I</v>
      </c>
    </row>
    <row r="1001" spans="1:9" x14ac:dyDescent="0.25">
      <c r="A1001" s="359">
        <f t="shared" si="121"/>
        <v>5</v>
      </c>
      <c r="B1001" s="359" t="str">
        <f t="shared" si="122"/>
        <v>U</v>
      </c>
      <c r="C1001" s="359">
        <f t="shared" si="120"/>
        <v>4</v>
      </c>
      <c r="D1001" s="360"/>
      <c r="E1001" s="359">
        <f t="shared" si="123"/>
        <v>0</v>
      </c>
      <c r="F1001" s="359" t="str">
        <f t="shared" si="127"/>
        <v/>
      </c>
      <c r="G1001" s="359" t="str">
        <f t="shared" si="124"/>
        <v/>
      </c>
      <c r="H1001" s="359" t="str">
        <f t="shared" si="125"/>
        <v>x</v>
      </c>
      <c r="I1001" s="352" t="str">
        <f t="shared" si="126"/>
        <v>I</v>
      </c>
    </row>
    <row r="1002" spans="1:9" x14ac:dyDescent="0.25">
      <c r="A1002" s="359">
        <f t="shared" si="121"/>
        <v>6</v>
      </c>
      <c r="B1002" s="359" t="str">
        <f t="shared" si="122"/>
        <v>V</v>
      </c>
      <c r="C1002" s="359">
        <f t="shared" si="120"/>
        <v>5</v>
      </c>
      <c r="D1002" s="360"/>
      <c r="E1002" s="359">
        <f t="shared" si="123"/>
        <v>0</v>
      </c>
      <c r="F1002" s="359" t="str">
        <f t="shared" si="127"/>
        <v/>
      </c>
      <c r="G1002" s="359" t="str">
        <f t="shared" si="124"/>
        <v/>
      </c>
      <c r="H1002" s="359" t="str">
        <f t="shared" si="125"/>
        <v>x</v>
      </c>
      <c r="I1002" s="352" t="str">
        <f t="shared" si="126"/>
        <v>V</v>
      </c>
    </row>
  </sheetData>
  <autoFilter ref="A11:I1002" xr:uid="{C85BD9E7-E154-446C-AFD1-57E64F52FDCD}"/>
  <conditionalFormatting sqref="B12:B1002">
    <cfRule type="cellIs" dxfId="3" priority="3" operator="equal">
      <formula>$B$2</formula>
    </cfRule>
    <cfRule type="cellIs" dxfId="2" priority="4" operator="equal">
      <formula>$B$1</formula>
    </cfRule>
  </conditionalFormatting>
  <conditionalFormatting sqref="D1:D1048576">
    <cfRule type="cellIs" dxfId="1" priority="1" operator="equal">
      <formula>$I$2</formula>
    </cfRule>
  </conditionalFormatting>
  <conditionalFormatting sqref="D12:D1002">
    <cfRule type="cellIs" dxfId="0" priority="2" operator="equal">
      <formula>$B$2</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Revision</vt:lpstr>
      <vt:lpstr>Overview-FindTC</vt:lpstr>
      <vt:lpstr>Use case 1 Pre-sampling</vt:lpstr>
      <vt:lpstr>Use case 2 - HV Cut</vt:lpstr>
      <vt:lpstr>Normal case</vt:lpstr>
      <vt:lpstr>Invalid case</vt:lpstr>
      <vt:lpstr>Unobtained case</vt:lpstr>
      <vt:lpstr>Matrix_Usecase2</vt:lpstr>
      <vt:lpstr>Appendix</vt:lpstr>
      <vt:lpstr>Mix_Invalid(Or)Unobtained_Valid</vt:lpstr>
      <vt:lpstr>Mix_Unobtain_Invalid_Valid</vt:lpstr>
      <vt:lpstr>'Use case 1 Pre-sampling'!Print_Area</vt:lpstr>
      <vt:lpstr>'Use case 2 - HV Cut'!Print_Area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Quoc Bao (MS/EPS42-CC)</dc:creator>
  <cp:lastModifiedBy>Nguyen Quoc Bao (MS/EPS42-CC)</cp:lastModifiedBy>
  <dcterms:created xsi:type="dcterms:W3CDTF">2015-06-05T18:17:20Z</dcterms:created>
  <dcterms:modified xsi:type="dcterms:W3CDTF">2025-06-23T06:59:56Z</dcterms:modified>
</cp:coreProperties>
</file>