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0" sheetId="1" r:id="rId1"/>
    <s:sheet name="Dashboard M10 RPS" sheetId="2" r:id="rId2"/>
    <s:sheet name="Charts M10 RPS" sheetId="3" r:id="rId3"/>
    <s:sheet name="Input RPS" sheetId="4" r:id="rId4"/>
    <s:sheet name="Charts Interactive LookupTabl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<sst xmlns="http://schemas.openxmlformats.org/spreadsheetml/2006/main" uniqueCount="222">
  <si>
    <t>Metric 10:</t>
  </si>
  <si>
    <t>Notes</t>
  </si>
  <si>
    <t>RPS Chart Title</t>
  </si>
  <si>
    <t>Line Graph Input 1</t>
  </si>
  <si>
    <t>Total</t>
  </si>
  <si>
    <t>HECO</t>
  </si>
  <si>
    <t>HELCO</t>
  </si>
  <si>
    <t>MECO</t>
  </si>
  <si>
    <t>KIUC</t>
  </si>
  <si>
    <t>year</t>
  </si>
  <si>
    <t>Renewable Electricity</t>
  </si>
  <si>
    <t>Total Electricity Sales</t>
  </si>
  <si>
    <t>Total Conventional</t>
  </si>
  <si>
    <t>Total Renewable</t>
  </si>
  <si>
    <t>Line Graph Input Final</t>
  </si>
  <si>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</si>
  <si>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</si>
  <si>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</si>
  <si>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</si>
  <si>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</si>
  <si>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</si>
  <si>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</si>
  <si>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TEusy - Total Energy source "s" sold by utilitiy "u" in year "y"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</si>
  <si>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</si>
  <si>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</si>
  <si>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</si>
  <si>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</si>
  <si>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</si>
  <si>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</si>
  <si>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</si>
  <si>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</si>
  <si>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</si>
  <si>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</si>
  <si>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</si>
  <si>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</si>
  <si>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</si>
  <si>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</si>
  <si>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</si>
  <si>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</si>
  <si>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</si>
  <si>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</si>
  <si>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</si>
  <si>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</si>
  <si>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</si>
  <si>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</si>
  <si>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</si>
  <si>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</si>
  <si>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</si>
  <si>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</si>
  <si>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</si>
  <si>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</si>
  <si>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</si>
  <si>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</si>
  <si>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</si>
  <si>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</si>
  <si>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</si>
  <si>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</si>
  <si>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</si>
  <si>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</si>
  <si>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</si>
  <si>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</si>
  <si>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</si>
  <si>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 xml:space="preserve">       Metric 10: Percentage attainment of the Renewable Portfolio Standard (RPS)</t>
  </si>
  <si>
    <t>NOTE: Distrubted PV included as rnewable, not displaced energy/EE</t>
  </si>
  <si>
    <t>Percentage Attain of RPS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</si>
  <si>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</si>
  <si>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</si>
  <si>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</si>
  <si>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</si>
  <si>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</si>
  <si>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</si>
  <si>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</si>
  <si>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</si>
  <si>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</si>
  <si>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</si>
  <si>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</si>
  <si>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</si>
  <si>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</si>
  <si>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</si>
  <si>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</si>
  <si>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</si>
  <si>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</si>
  <si>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</si>
  <si>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</si>
  <si>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</si>
  <si>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</si>
  <si>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</si>
  <si>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</si>
  <si>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</si>
  <si>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</si>
  <si>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</si>
  <si>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</si>
  <si>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</si>
  <si>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</si>
  <si>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</si>
  <si>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</si>
  <si>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</si>
  <si>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</si>
  <si>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</si>
  <si>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</si>
  <si>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</si>
  <si>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</si>
  <si>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</si>
  <si>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</si>
  <si>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</si>
  <si>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</si>
  <si>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</si>
  <si>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</si>
  <si>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</si>
  <si>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</si>
  <si>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</si>
  <si>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</si>
  <si>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</si>
  <si>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</si>
  <si>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</si>
  <si>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</si>
  <si>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</si>
  <si>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</si>
  <si>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</si>
  <si>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</si>
  <si>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</si>
  <si>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</si>
  <si>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</si>
  <si>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</si>
  <si>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</si>
  <si>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</si>
  <si>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</si>
  <si>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</si>
  <si>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</si>
  <si>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</si>
  <si>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</si>
  <si>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</si>
  <si>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</si>
  <si>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</si>
  <si>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</si>
  <si>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</si>
  <si>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</si>
  <si>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</si>
  <si>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</si>
  <si>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</si>
  <si>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</si>
  <si>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</si>
  <si>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</si>
  <si>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</si>
  <si>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</si>
  <si>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</si>
  <si>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</si>
  <si>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</si>
  <si>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</si>
  <si>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</si>
  <si>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</si>
  <si>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Metric 16</t>
  </si>
  <si>
    <t>Metric 6 / Industry</t>
  </si>
  <si>
    <t>Total Foreign Imports</t>
  </si>
  <si>
    <t>Percent of 4,300 GWh</t>
  </si>
  <si>
    <t>FFSB</t>
  </si>
  <si>
    <t>Electrictiy</t>
  </si>
  <si>
    <t>All Renewables</t>
  </si>
  <si>
    <t>Total MW of Renewable Energy Installed</t>
  </si>
  <si>
    <t xml:space="preserve">Total </t>
  </si>
  <si>
    <t xml:space="preserve">  Petroleum (Foreign)</t>
  </si>
  <si>
    <t>Percent of 2030 Projection</t>
  </si>
  <si>
    <t>FFS2030</t>
  </si>
  <si>
    <t>Gasoline</t>
  </si>
  <si>
    <t>Change Since 2000</t>
  </si>
  <si>
    <t>Change</t>
  </si>
  <si>
    <t>Change in MW since benchmark (2000)</t>
  </si>
  <si>
    <t>30% of 2030</t>
  </si>
  <si>
    <t>FFSA</t>
  </si>
  <si>
    <t>Total private</t>
  </si>
  <si>
    <t xml:space="preserve">    Crude Oil (Foreign)</t>
  </si>
  <si>
    <t>Jet Fuel</t>
  </si>
  <si>
    <t>Hydroelectric</t>
  </si>
  <si>
    <t>Annual Change</t>
  </si>
  <si>
    <t>AnChange</t>
  </si>
  <si>
    <t>Annual Change in MW</t>
  </si>
  <si>
    <t>Recent Sales</t>
  </si>
  <si>
    <t>FFSC</t>
  </si>
  <si>
    <t>Natural Resources and mining</t>
  </si>
  <si>
    <t xml:space="preserve">    Jet Fuel, Kerosene Type (Foreign)</t>
  </si>
  <si>
    <t>Diesel</t>
  </si>
  <si>
    <t>Other Biomass</t>
  </si>
  <si>
    <t>Utiltiies</t>
  </si>
  <si>
    <t xml:space="preserve">    Residual Fuel Oil (Foreign)</t>
  </si>
  <si>
    <t>Fuel Oil</t>
  </si>
  <si>
    <t>Other Gases</t>
  </si>
  <si>
    <t>Construction</t>
  </si>
  <si>
    <t xml:space="preserve">    Others (Foreign)</t>
  </si>
  <si>
    <t>LPG</t>
  </si>
  <si>
    <t>Solar Thermal and Photovoltaic</t>
  </si>
  <si>
    <t>Manufacturing</t>
  </si>
  <si>
    <t xml:space="preserve">  Biofuels (Foreign)</t>
  </si>
  <si>
    <t>SNG</t>
  </si>
  <si>
    <t>Wind</t>
  </si>
  <si>
    <t>Trade</t>
  </si>
  <si>
    <t xml:space="preserve">    Ethanol (Foreign)</t>
  </si>
  <si>
    <t>Biodiesel</t>
  </si>
  <si>
    <t>Transportation and warehousing</t>
  </si>
  <si>
    <t xml:space="preserve">    Biodiesel (Foreign)</t>
  </si>
  <si>
    <t>Ethanol</t>
  </si>
  <si>
    <t>Information</t>
  </si>
  <si>
    <t xml:space="preserve">  Coal (Foreign)</t>
  </si>
  <si>
    <t>Total Fuel Price</t>
  </si>
  <si>
    <t>Total Fuel Cost</t>
  </si>
  <si>
    <t>Financial Activities</t>
  </si>
  <si>
    <t>Total Domestic Purchases</t>
  </si>
  <si>
    <t>Professional, scientific, and technical services</t>
  </si>
  <si>
    <t xml:space="preserve">  Petroleum (Domestic)</t>
  </si>
  <si>
    <t>Management of companies and enterprises</t>
  </si>
  <si>
    <t>Administrative and waste services</t>
  </si>
  <si>
    <t>Education and health services</t>
  </si>
  <si>
    <t>Leisure and hospitality</t>
  </si>
  <si>
    <t xml:space="preserve">  Coal (Domestic)</t>
  </si>
  <si>
    <t>Other services, except public administration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</si>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</sst>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848225" cy="97059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2</v>
      </c>
      <c r="B2">
        <f>"Renewable Electricity Generated in "&amp;'Charts Data M10'!C9</f>
        <v/>
      </c>
      <c r="F2" t="s">
        <v>1</v>
      </c>
    </row>
    <row r="3" spans="1:38">
      <c r="B3">
        <f>"Renewable Generation as Percent of Total Sales in "&amp;'Charts Data M10'!C9</f>
        <v/>
      </c>
      <c r="F3" t="s">
        <v>1</v>
      </c>
    </row>
    <row r="4" spans="1:38">
      <c r="A4" t="s">
        <v>3</v>
      </c>
      <c r="D4" t="s">
        <v>4</v>
      </c>
      <c r="F4" t="s">
        <v>1</v>
      </c>
      <c r="G4">
        <f>IF(ISERROR('Dashboard M10 RPS'!G138),NA(),'Dashboard M10 RPS'!G138)</f>
        <v/>
      </c>
      <c r="H4">
        <f>IF(ISERROR('Dashboard M10 RPS'!H138),NA(),'Dashboard M10 RPS'!H138)</f>
        <v/>
      </c>
      <c r="I4">
        <f>IF(ISERROR('Dashboard M10 RPS'!I138),NA(),'Dashboard M10 RPS'!I138)</f>
        <v/>
      </c>
      <c r="J4">
        <f>IF(ISERROR('Dashboard M10 RPS'!J138),NA(),'Dashboard M10 RPS'!J138)</f>
        <v/>
      </c>
      <c r="K4">
        <f>IF(ISERROR('Dashboard M10 RPS'!K138),NA(),'Dashboard M10 RPS'!K138)</f>
        <v/>
      </c>
      <c r="L4">
        <f>IF(ISERROR('Dashboard M10 RPS'!L138),NA(),'Dashboard M10 RPS'!L138)</f>
        <v/>
      </c>
      <c r="M4">
        <f>IF(ISERROR('Dashboard M10 RPS'!M138),NA(),'Dashboard M10 RPS'!M138)</f>
        <v/>
      </c>
      <c r="N4">
        <f>IF(ISERROR('Dashboard M10 RPS'!N138),NA(),'Dashboard M10 RPS'!N138)</f>
        <v/>
      </c>
      <c r="O4">
        <f>IF(ISERROR('Dashboard M10 RPS'!O138),NA(),'Dashboard M10 RPS'!O138)</f>
        <v/>
      </c>
      <c r="P4">
        <f>IF(ISERROR('Dashboard M10 RPS'!P138),NA(),'Dashboard M10 RPS'!P138)</f>
        <v/>
      </c>
      <c r="Q4">
        <f>IF(ISERROR('Dashboard M10 RPS'!Q138),NA(),'Dashboard M10 RPS'!Q138)</f>
        <v/>
      </c>
      <c r="R4">
        <f>IF(ISERROR('Dashboard M10 RPS'!R138),NA(),'Dashboard M10 RPS'!R138)</f>
        <v/>
      </c>
      <c r="S4">
        <f>IF(ISERROR('Dashboard M10 RPS'!S138),NA(),'Dashboard M10 RPS'!S138)</f>
        <v/>
      </c>
      <c r="T4">
        <f>IF(ISERROR('Dashboard M10 RPS'!T138),NA(),'Dashboard M10 RPS'!T138)</f>
        <v/>
      </c>
      <c r="U4">
        <f>IF(ISERROR('Dashboard M10 RPS'!U138),NA(),'Dashboard M10 RPS'!U138)</f>
        <v/>
      </c>
      <c r="V4">
        <f>IF(ISERROR('Dashboard M10 RPS'!V138),NA(),'Dashboard M10 RPS'!V138)</f>
        <v/>
      </c>
      <c r="W4">
        <f>IF(ISERROR('Dashboard M10 RPS'!W138),NA(),'Dashboard M10 RPS'!W138)</f>
        <v/>
      </c>
      <c r="X4">
        <f>IF(ISERROR('Dashboard M10 RPS'!X138),NA(),'Dashboard M10 RPS'!X138)</f>
        <v/>
      </c>
      <c r="Y4">
        <f>IF(ISERROR('Dashboard M10 RPS'!Y138),NA(),'Dashboard M10 RPS'!Y138)</f>
        <v/>
      </c>
      <c r="Z4">
        <f>IF(ISERROR('Dashboard M10 RPS'!Z138),NA(),'Dashboard M10 RPS'!Z138)</f>
        <v/>
      </c>
      <c r="AA4">
        <f>IF(ISERROR('Dashboard M10 RPS'!AA138),NA(),'Dashboard M10 RPS'!AA138)</f>
        <v/>
      </c>
      <c r="AB4">
        <f>IF(ISERROR('Dashboard M10 RPS'!AB138),NA(),'Dashboard M10 RPS'!AB138)</f>
        <v/>
      </c>
      <c r="AC4">
        <f>IF(ISERROR('Dashboard M10 RPS'!AC138),NA(),'Dashboard M10 RPS'!AC138)</f>
        <v/>
      </c>
      <c r="AD4">
        <f>IF(ISERROR('Dashboard M10 RPS'!AD138),NA(),'Dashboard M10 RPS'!AD138)</f>
        <v/>
      </c>
      <c r="AE4">
        <f>IF(ISERROR('Dashboard M10 RPS'!AE138),NA(),'Dashboard M10 RPS'!AE138)</f>
        <v/>
      </c>
      <c r="AF4">
        <f>IF(ISERROR('Dashboard M10 RPS'!AF138),NA(),'Dashboard M10 RPS'!AF138)</f>
        <v/>
      </c>
      <c r="AG4">
        <f>IF(ISERROR('Dashboard M10 RPS'!AG138),NA(),'Dashboard M10 RPS'!AG138)</f>
        <v/>
      </c>
      <c r="AH4">
        <f>IF(ISERROR('Dashboard M10 RPS'!AH138),NA(),'Dashboard M10 RPS'!AH138)</f>
        <v/>
      </c>
      <c r="AI4">
        <f>IF(ISERROR('Dashboard M10 RPS'!AI138),NA(),'Dashboard M10 RPS'!AI138)</f>
        <v/>
      </c>
      <c r="AJ4">
        <f>IF(ISERROR('Dashboard M10 RPS'!AJ138),NA(),'Dashboard M10 RPS'!AJ138)</f>
        <v/>
      </c>
      <c r="AK4">
        <f>IF(ISERROR('Dashboard M10 RPS'!AK138),NA(),'Dashboard M10 RPS'!AK138)</f>
        <v/>
      </c>
      <c r="AL4">
        <f>IF(ISERROR('Dashboard M10 RPS'!AL138),NA(),'Dashboard M10 RPS'!AL138)</f>
        <v/>
      </c>
    </row>
    <row r="5" spans="1:38">
      <c r="D5" t="s">
        <v>5</v>
      </c>
      <c r="F5" t="s">
        <v>1</v>
      </c>
      <c r="G5">
        <f>IF(ISERROR('Dashboard M10 RPS'!G133),NA(),'Dashboard M10 RPS'!G133)</f>
        <v/>
      </c>
      <c r="H5">
        <f>IF(ISERROR('Dashboard M10 RPS'!H133),NA(),'Dashboard M10 RPS'!H133)</f>
        <v/>
      </c>
      <c r="I5">
        <f>IF(ISERROR('Dashboard M10 RPS'!I133),NA(),'Dashboard M10 RPS'!I133)</f>
        <v/>
      </c>
      <c r="J5">
        <f>IF(ISERROR('Dashboard M10 RPS'!J133),NA(),'Dashboard M10 RPS'!J133)</f>
        <v/>
      </c>
      <c r="K5">
        <f>IF(ISERROR('Dashboard M10 RPS'!K133),NA(),'Dashboard M10 RPS'!K133)</f>
        <v/>
      </c>
      <c r="L5">
        <f>IF(ISERROR('Dashboard M10 RPS'!L133),NA(),'Dashboard M10 RPS'!L133)</f>
        <v/>
      </c>
      <c r="M5">
        <f>IF(ISERROR('Dashboard M10 RPS'!M133),NA(),'Dashboard M10 RPS'!M133)</f>
        <v/>
      </c>
      <c r="N5">
        <f>IF(ISERROR('Dashboard M10 RPS'!N133),NA(),'Dashboard M10 RPS'!N133)</f>
        <v/>
      </c>
      <c r="O5">
        <f>IF(ISERROR('Dashboard M10 RPS'!O133),NA(),'Dashboard M10 RPS'!O133)</f>
        <v/>
      </c>
      <c r="P5">
        <f>IF(ISERROR('Dashboard M10 RPS'!P133),NA(),'Dashboard M10 RPS'!P133)</f>
        <v/>
      </c>
      <c r="Q5">
        <f>IF(ISERROR('Dashboard M10 RPS'!Q133),NA(),'Dashboard M10 RPS'!Q133)</f>
        <v/>
      </c>
      <c r="R5">
        <f>IF(ISERROR('Dashboard M10 RPS'!R133),NA(),'Dashboard M10 RPS'!R133)</f>
        <v/>
      </c>
      <c r="S5">
        <f>IF(ISERROR('Dashboard M10 RPS'!S133),NA(),'Dashboard M10 RPS'!S133)</f>
        <v/>
      </c>
      <c r="T5">
        <f>IF(ISERROR('Dashboard M10 RPS'!T133),NA(),'Dashboard M10 RPS'!T133)</f>
        <v/>
      </c>
      <c r="U5">
        <f>IF(ISERROR('Dashboard M10 RPS'!U133),NA(),'Dashboard M10 RPS'!U133)</f>
        <v/>
      </c>
      <c r="V5">
        <f>IF(ISERROR('Dashboard M10 RPS'!V133),NA(),'Dashboard M10 RPS'!V133)</f>
        <v/>
      </c>
      <c r="W5">
        <f>IF(ISERROR('Dashboard M10 RPS'!W133),NA(),'Dashboard M10 RPS'!W133)</f>
        <v/>
      </c>
      <c r="X5">
        <f>IF(ISERROR('Dashboard M10 RPS'!X133),NA(),'Dashboard M10 RPS'!X133)</f>
        <v/>
      </c>
      <c r="Y5">
        <f>IF(ISERROR('Dashboard M10 RPS'!Y133),NA(),'Dashboard M10 RPS'!Y133)</f>
        <v/>
      </c>
      <c r="Z5">
        <f>IF(ISERROR('Dashboard M10 RPS'!Z133),NA(),'Dashboard M10 RPS'!Z133)</f>
        <v/>
      </c>
      <c r="AA5">
        <f>IF(ISERROR('Dashboard M10 RPS'!AA133),NA(),'Dashboard M10 RPS'!AA133)</f>
        <v/>
      </c>
      <c r="AB5">
        <f>IF(ISERROR('Dashboard M10 RPS'!AB133),NA(),'Dashboard M10 RPS'!AB133)</f>
        <v/>
      </c>
      <c r="AC5">
        <f>IF(ISERROR('Dashboard M10 RPS'!AC133),NA(),'Dashboard M10 RPS'!AC133)</f>
        <v/>
      </c>
      <c r="AD5">
        <f>IF(ISERROR('Dashboard M10 RPS'!AD133),NA(),'Dashboard M10 RPS'!AD133)</f>
        <v/>
      </c>
      <c r="AE5">
        <f>IF(ISERROR('Dashboard M10 RPS'!AE133),NA(),'Dashboard M10 RPS'!AE133)</f>
        <v/>
      </c>
      <c r="AF5">
        <f>IF(ISERROR('Dashboard M10 RPS'!AF133),NA(),'Dashboard M10 RPS'!AF133)</f>
        <v/>
      </c>
      <c r="AG5">
        <f>IF(ISERROR('Dashboard M10 RPS'!AG133),NA(),'Dashboard M10 RPS'!AG133)</f>
        <v/>
      </c>
      <c r="AH5">
        <f>IF(ISERROR('Dashboard M10 RPS'!AH133),NA(),'Dashboard M10 RPS'!AH133)</f>
        <v/>
      </c>
      <c r="AI5">
        <f>IF(ISERROR('Dashboard M10 RPS'!AI133),NA(),'Dashboard M10 RPS'!AI133)</f>
        <v/>
      </c>
      <c r="AJ5">
        <f>IF(ISERROR('Dashboard M10 RPS'!AJ133),NA(),'Dashboard M10 RPS'!AJ133)</f>
        <v/>
      </c>
      <c r="AK5">
        <f>IF(ISERROR('Dashboard M10 RPS'!AK133),NA(),'Dashboard M10 RPS'!AK133)</f>
        <v/>
      </c>
      <c r="AL5">
        <f>IF(ISERROR('Dashboard M10 RPS'!AL133),NA(),'Dashboard M10 RPS'!AL133)</f>
        <v/>
      </c>
    </row>
    <row r="6" spans="1:38">
      <c r="D6" t="s">
        <v>6</v>
      </c>
      <c r="F6" t="s">
        <v>1</v>
      </c>
      <c r="G6">
        <f>IF(ISERROR('Dashboard M10 RPS'!G134),NA(),'Dashboard M10 RPS'!G134)</f>
        <v/>
      </c>
      <c r="H6">
        <f>IF(ISERROR('Dashboard M10 RPS'!H134),NA(),'Dashboard M10 RPS'!H134)</f>
        <v/>
      </c>
      <c r="I6">
        <f>IF(ISERROR('Dashboard M10 RPS'!I134),NA(),'Dashboard M10 RPS'!I134)</f>
        <v/>
      </c>
      <c r="J6">
        <f>IF(ISERROR('Dashboard M10 RPS'!J134),NA(),'Dashboard M10 RPS'!J134)</f>
        <v/>
      </c>
      <c r="K6">
        <f>IF(ISERROR('Dashboard M10 RPS'!K134),NA(),'Dashboard M10 RPS'!K134)</f>
        <v/>
      </c>
      <c r="L6">
        <f>IF(ISERROR('Dashboard M10 RPS'!L134),NA(),'Dashboard M10 RPS'!L134)</f>
        <v/>
      </c>
      <c r="M6">
        <f>IF(ISERROR('Dashboard M10 RPS'!M134),NA(),'Dashboard M10 RPS'!M134)</f>
        <v/>
      </c>
      <c r="N6">
        <f>IF(ISERROR('Dashboard M10 RPS'!N134),NA(),'Dashboard M10 RPS'!N134)</f>
        <v/>
      </c>
      <c r="O6">
        <f>IF(ISERROR('Dashboard M10 RPS'!O134),NA(),'Dashboard M10 RPS'!O134)</f>
        <v/>
      </c>
      <c r="P6">
        <f>IF(ISERROR('Dashboard M10 RPS'!P134),NA(),'Dashboard M10 RPS'!P134)</f>
        <v/>
      </c>
      <c r="Q6">
        <f>IF(ISERROR('Dashboard M10 RPS'!Q134),NA(),'Dashboard M10 RPS'!Q134)</f>
        <v/>
      </c>
      <c r="R6">
        <f>IF(ISERROR('Dashboard M10 RPS'!R134),NA(),'Dashboard M10 RPS'!R134)</f>
        <v/>
      </c>
      <c r="S6">
        <f>IF(ISERROR('Dashboard M10 RPS'!S134),NA(),'Dashboard M10 RPS'!S134)</f>
        <v/>
      </c>
      <c r="T6">
        <f>IF(ISERROR('Dashboard M10 RPS'!T134),NA(),'Dashboard M10 RPS'!T134)</f>
        <v/>
      </c>
      <c r="U6">
        <f>IF(ISERROR('Dashboard M10 RPS'!U134),NA(),'Dashboard M10 RPS'!U134)</f>
        <v/>
      </c>
      <c r="V6">
        <f>IF(ISERROR('Dashboard M10 RPS'!V134),NA(),'Dashboard M10 RPS'!V134)</f>
        <v/>
      </c>
      <c r="W6">
        <f>IF(ISERROR('Dashboard M10 RPS'!W134),NA(),'Dashboard M10 RPS'!W134)</f>
        <v/>
      </c>
      <c r="X6">
        <f>IF(ISERROR('Dashboard M10 RPS'!X134),NA(),'Dashboard M10 RPS'!X134)</f>
        <v/>
      </c>
      <c r="Y6">
        <f>IF(ISERROR('Dashboard M10 RPS'!Y134),NA(),'Dashboard M10 RPS'!Y134)</f>
        <v/>
      </c>
      <c r="Z6">
        <f>IF(ISERROR('Dashboard M10 RPS'!Z134),NA(),'Dashboard M10 RPS'!Z134)</f>
        <v/>
      </c>
      <c r="AA6">
        <f>IF(ISERROR('Dashboard M10 RPS'!AA134),NA(),'Dashboard M10 RPS'!AA134)</f>
        <v/>
      </c>
      <c r="AB6">
        <f>IF(ISERROR('Dashboard M10 RPS'!AB134),NA(),'Dashboard M10 RPS'!AB134)</f>
        <v/>
      </c>
      <c r="AC6">
        <f>IF(ISERROR('Dashboard M10 RPS'!AC134),NA(),'Dashboard M10 RPS'!AC134)</f>
        <v/>
      </c>
      <c r="AD6">
        <f>IF(ISERROR('Dashboard M10 RPS'!AD134),NA(),'Dashboard M10 RPS'!AD134)</f>
        <v/>
      </c>
      <c r="AE6">
        <f>IF(ISERROR('Dashboard M10 RPS'!AE134),NA(),'Dashboard M10 RPS'!AE134)</f>
        <v/>
      </c>
      <c r="AF6">
        <f>IF(ISERROR('Dashboard M10 RPS'!AF134),NA(),'Dashboard M10 RPS'!AF134)</f>
        <v/>
      </c>
      <c r="AG6">
        <f>IF(ISERROR('Dashboard M10 RPS'!AG134),NA(),'Dashboard M10 RPS'!AG134)</f>
        <v/>
      </c>
      <c r="AH6">
        <f>IF(ISERROR('Dashboard M10 RPS'!AH134),NA(),'Dashboard M10 RPS'!AH134)</f>
        <v/>
      </c>
      <c r="AI6">
        <f>IF(ISERROR('Dashboard M10 RPS'!AI134),NA(),'Dashboard M10 RPS'!AI134)</f>
        <v/>
      </c>
      <c r="AJ6">
        <f>IF(ISERROR('Dashboard M10 RPS'!AJ134),NA(),'Dashboard M10 RPS'!AJ134)</f>
        <v/>
      </c>
      <c r="AK6">
        <f>IF(ISERROR('Dashboard M10 RPS'!AK134),NA(),'Dashboard M10 RPS'!AK134)</f>
        <v/>
      </c>
      <c r="AL6">
        <f>IF(ISERROR('Dashboard M10 RPS'!AL134),NA(),'Dashboard M10 RPS'!AL134)</f>
        <v/>
      </c>
    </row>
    <row r="7" spans="1:38">
      <c r="D7" t="s">
        <v>7</v>
      </c>
      <c r="F7" t="s">
        <v>1</v>
      </c>
      <c r="G7">
        <f>IF(ISERROR('Dashboard M10 RPS'!G135),NA(),'Dashboard M10 RPS'!G135)</f>
        <v/>
      </c>
      <c r="H7">
        <f>IF(ISERROR('Dashboard M10 RPS'!H135),NA(),'Dashboard M10 RPS'!H135)</f>
        <v/>
      </c>
      <c r="I7">
        <f>IF(ISERROR('Dashboard M10 RPS'!I135),NA(),'Dashboard M10 RPS'!I135)</f>
        <v/>
      </c>
      <c r="J7">
        <f>IF(ISERROR('Dashboard M10 RPS'!J135),NA(),'Dashboard M10 RPS'!J135)</f>
        <v/>
      </c>
      <c r="K7">
        <f>IF(ISERROR('Dashboard M10 RPS'!K135),NA(),'Dashboard M10 RPS'!K135)</f>
        <v/>
      </c>
      <c r="L7">
        <f>IF(ISERROR('Dashboard M10 RPS'!L135),NA(),'Dashboard M10 RPS'!L135)</f>
        <v/>
      </c>
      <c r="M7">
        <f>IF(ISERROR('Dashboard M10 RPS'!M135),NA(),'Dashboard M10 RPS'!M135)</f>
        <v/>
      </c>
      <c r="N7">
        <f>IF(ISERROR('Dashboard M10 RPS'!N135),NA(),'Dashboard M10 RPS'!N135)</f>
        <v/>
      </c>
      <c r="O7">
        <f>IF(ISERROR('Dashboard M10 RPS'!O135),NA(),'Dashboard M10 RPS'!O135)</f>
        <v/>
      </c>
      <c r="P7">
        <f>IF(ISERROR('Dashboard M10 RPS'!P135),NA(),'Dashboard M10 RPS'!P135)</f>
        <v/>
      </c>
      <c r="Q7">
        <f>IF(ISERROR('Dashboard M10 RPS'!Q135),NA(),'Dashboard M10 RPS'!Q135)</f>
        <v/>
      </c>
      <c r="R7">
        <f>IF(ISERROR('Dashboard M10 RPS'!R135),NA(),'Dashboard M10 RPS'!R135)</f>
        <v/>
      </c>
      <c r="S7">
        <f>IF(ISERROR('Dashboard M10 RPS'!S135),NA(),'Dashboard M10 RPS'!S135)</f>
        <v/>
      </c>
      <c r="T7">
        <f>IF(ISERROR('Dashboard M10 RPS'!T135),NA(),'Dashboard M10 RPS'!T135)</f>
        <v/>
      </c>
      <c r="U7">
        <f>IF(ISERROR('Dashboard M10 RPS'!U135),NA(),'Dashboard M10 RPS'!U135)</f>
        <v/>
      </c>
      <c r="V7">
        <f>IF(ISERROR('Dashboard M10 RPS'!V135),NA(),'Dashboard M10 RPS'!V135)</f>
        <v/>
      </c>
      <c r="W7">
        <f>IF(ISERROR('Dashboard M10 RPS'!W135),NA(),'Dashboard M10 RPS'!W135)</f>
        <v/>
      </c>
      <c r="X7">
        <f>IF(ISERROR('Dashboard M10 RPS'!X135),NA(),'Dashboard M10 RPS'!X135)</f>
        <v/>
      </c>
      <c r="Y7">
        <f>IF(ISERROR('Dashboard M10 RPS'!Y135),NA(),'Dashboard M10 RPS'!Y135)</f>
        <v/>
      </c>
      <c r="Z7">
        <f>IF(ISERROR('Dashboard M10 RPS'!Z135),NA(),'Dashboard M10 RPS'!Z135)</f>
        <v/>
      </c>
      <c r="AA7">
        <f>IF(ISERROR('Dashboard M10 RPS'!AA135),NA(),'Dashboard M10 RPS'!AA135)</f>
        <v/>
      </c>
      <c r="AB7">
        <f>IF(ISERROR('Dashboard M10 RPS'!AB135),NA(),'Dashboard M10 RPS'!AB135)</f>
        <v/>
      </c>
      <c r="AC7">
        <f>IF(ISERROR('Dashboard M10 RPS'!AC135),NA(),'Dashboard M10 RPS'!AC135)</f>
        <v/>
      </c>
      <c r="AD7">
        <f>IF(ISERROR('Dashboard M10 RPS'!AD135),NA(),'Dashboard M10 RPS'!AD135)</f>
        <v/>
      </c>
      <c r="AE7">
        <f>IF(ISERROR('Dashboard M10 RPS'!AE135),NA(),'Dashboard M10 RPS'!AE135)</f>
        <v/>
      </c>
      <c r="AF7">
        <f>IF(ISERROR('Dashboard M10 RPS'!AF135),NA(),'Dashboard M10 RPS'!AF135)</f>
        <v/>
      </c>
      <c r="AG7">
        <f>IF(ISERROR('Dashboard M10 RPS'!AG135),NA(),'Dashboard M10 RPS'!AG135)</f>
        <v/>
      </c>
      <c r="AH7">
        <f>IF(ISERROR('Dashboard M10 RPS'!AH135),NA(),'Dashboard M10 RPS'!AH135)</f>
        <v/>
      </c>
      <c r="AI7">
        <f>IF(ISERROR('Dashboard M10 RPS'!AI135),NA(),'Dashboard M10 RPS'!AI135)</f>
        <v/>
      </c>
      <c r="AJ7">
        <f>IF(ISERROR('Dashboard M10 RPS'!AJ135),NA(),'Dashboard M10 RPS'!AJ135)</f>
        <v/>
      </c>
      <c r="AK7">
        <f>IF(ISERROR('Dashboard M10 RPS'!AK135),NA(),'Dashboard M10 RPS'!AK135)</f>
        <v/>
      </c>
      <c r="AL7">
        <f>IF(ISERROR('Dashboard M10 RPS'!AL135),NA(),'Dashboard M10 RPS'!AL135)</f>
        <v/>
      </c>
    </row>
    <row r="8" spans="1:38">
      <c r="D8" t="s">
        <v>8</v>
      </c>
      <c r="F8" t="s">
        <v>1</v>
      </c>
      <c r="G8">
        <f>IF(ISERROR('Dashboard M10 RPS'!G137),NA(),'Dashboard M10 RPS'!G137)</f>
        <v/>
      </c>
      <c r="H8">
        <f>IF(ISERROR('Dashboard M10 RPS'!H137),NA(),'Dashboard M10 RPS'!H137)</f>
        <v/>
      </c>
      <c r="I8">
        <f>IF(ISERROR('Dashboard M10 RPS'!I137),NA(),'Dashboard M10 RPS'!I137)</f>
        <v/>
      </c>
      <c r="J8">
        <f>IF(ISERROR('Dashboard M10 RPS'!J137),NA(),'Dashboard M10 RPS'!J137)</f>
        <v/>
      </c>
      <c r="K8">
        <f>IF(ISERROR('Dashboard M10 RPS'!K137),NA(),'Dashboard M10 RPS'!K137)</f>
        <v/>
      </c>
      <c r="L8">
        <f>IF(ISERROR('Dashboard M10 RPS'!L137),NA(),'Dashboard M10 RPS'!L137)</f>
        <v/>
      </c>
      <c r="M8">
        <f>IF(ISERROR('Dashboard M10 RPS'!M137),NA(),'Dashboard M10 RPS'!M137)</f>
        <v/>
      </c>
      <c r="N8">
        <f>IF(ISERROR('Dashboard M10 RPS'!N137),NA(),'Dashboard M10 RPS'!N137)</f>
        <v/>
      </c>
      <c r="O8">
        <f>IF(ISERROR('Dashboard M10 RPS'!O137),NA(),'Dashboard M10 RPS'!O137)</f>
        <v/>
      </c>
      <c r="P8">
        <f>IF(ISERROR('Dashboard M10 RPS'!P137),NA(),'Dashboard M10 RPS'!P137)</f>
        <v/>
      </c>
      <c r="Q8">
        <f>IF(ISERROR('Dashboard M10 RPS'!Q137),NA(),'Dashboard M10 RPS'!Q137)</f>
        <v/>
      </c>
      <c r="R8">
        <f>IF(ISERROR('Dashboard M10 RPS'!R137),NA(),'Dashboard M10 RPS'!R137)</f>
        <v/>
      </c>
      <c r="S8">
        <f>IF(ISERROR('Dashboard M10 RPS'!S137),NA(),'Dashboard M10 RPS'!S137)</f>
        <v/>
      </c>
      <c r="T8">
        <f>IF(ISERROR('Dashboard M10 RPS'!T137),NA(),'Dashboard M10 RPS'!T137)</f>
        <v/>
      </c>
      <c r="U8">
        <f>IF(ISERROR('Dashboard M10 RPS'!U137),NA(),'Dashboard M10 RPS'!U137)</f>
        <v/>
      </c>
      <c r="V8">
        <f>IF(ISERROR('Dashboard M10 RPS'!V137),NA(),'Dashboard M10 RPS'!V137)</f>
        <v/>
      </c>
      <c r="W8">
        <f>IF(ISERROR('Dashboard M10 RPS'!W137),NA(),'Dashboard M10 RPS'!W137)</f>
        <v/>
      </c>
      <c r="X8">
        <f>IF(ISERROR('Dashboard M10 RPS'!X137),NA(),'Dashboard M10 RPS'!X137)</f>
        <v/>
      </c>
      <c r="Y8">
        <f>IF(ISERROR('Dashboard M10 RPS'!Y137),NA(),'Dashboard M10 RPS'!Y137)</f>
        <v/>
      </c>
      <c r="Z8">
        <f>IF(ISERROR('Dashboard M10 RPS'!Z137),NA(),'Dashboard M10 RPS'!Z137)</f>
        <v/>
      </c>
      <c r="AA8">
        <f>IF(ISERROR('Dashboard M10 RPS'!AA137),NA(),'Dashboard M10 RPS'!AA137)</f>
        <v/>
      </c>
      <c r="AB8">
        <f>IF(ISERROR('Dashboard M10 RPS'!AB137),NA(),'Dashboard M10 RPS'!AB137)</f>
        <v/>
      </c>
      <c r="AC8">
        <f>IF(ISERROR('Dashboard M10 RPS'!AC137),NA(),'Dashboard M10 RPS'!AC137)</f>
        <v/>
      </c>
      <c r="AD8">
        <f>IF(ISERROR('Dashboard M10 RPS'!AD137),NA(),'Dashboard M10 RPS'!AD137)</f>
        <v/>
      </c>
      <c r="AE8">
        <f>IF(ISERROR('Dashboard M10 RPS'!AE137),NA(),'Dashboard M10 RPS'!AE137)</f>
        <v/>
      </c>
      <c r="AF8">
        <f>IF(ISERROR('Dashboard M10 RPS'!AF137),NA(),'Dashboard M10 RPS'!AF137)</f>
        <v/>
      </c>
      <c r="AG8">
        <f>IF(ISERROR('Dashboard M10 RPS'!AG137),NA(),'Dashboard M10 RPS'!AG137)</f>
        <v/>
      </c>
      <c r="AH8">
        <f>IF(ISERROR('Dashboard M10 RPS'!AH137),NA(),'Dashboard M10 RPS'!AH137)</f>
        <v/>
      </c>
      <c r="AI8">
        <f>IF(ISERROR('Dashboard M10 RPS'!AI137),NA(),'Dashboard M10 RPS'!AI137)</f>
        <v/>
      </c>
      <c r="AJ8">
        <f>IF(ISERROR('Dashboard M10 RPS'!AJ137),NA(),'Dashboard M10 RPS'!AJ137)</f>
        <v/>
      </c>
      <c r="AK8">
        <f>IF(ISERROR('Dashboard M10 RPS'!AK137),NA(),'Dashboard M10 RPS'!AK137)</f>
        <v/>
      </c>
      <c r="AL8">
        <f>IF(ISERROR('Dashboard M10 RPS'!AL137),NA(),'Dashboard M10 RPS'!AL137)</f>
        <v/>
      </c>
    </row>
    <row r="9" spans="1:38">
      <c r="B9" t="s">
        <v>9</v>
      </c>
      <c r="C9">
        <f>VLOOKUP('Charts M10 RPS'!C23,'Charts Interactive LookupTables'!J:M,4,FALSE)</f>
        <v/>
      </c>
      <c r="F9" t="s">
        <v>1</v>
      </c>
      <c r="G9" t="s">
        <v>10</v>
      </c>
      <c r="H9" t="s">
        <v>11</v>
      </c>
      <c r="I9" t="s">
        <v>12</v>
      </c>
    </row>
    <row r="10" spans="1:38">
      <c r="B10" t="s">
        <v>13</v>
      </c>
      <c r="C10">
        <f>'Dashboard M10 RPS'!A22</f>
        <v/>
      </c>
      <c r="D10" t="s">
        <v>5</v>
      </c>
      <c r="F10" t="s">
        <v>1</v>
      </c>
      <c r="G10">
        <f>INDEX('Dashboard M10 RPS'!$A$14:$AL$58,MATCH($C10,'Dashboard M10 RPS'!$A$14:$A$58,0),MATCH($C$9,'Dashboard M10 RPS'!$A$5:$AL$5,0))</f>
        <v/>
      </c>
      <c r="H10">
        <f>INDEX('Dashboard M10 RPS'!$A$7:$AL$11,MATCH(CONCATENATE(D10,$B$10),'Dashboard M10 RPS'!$A$7:$A$11,0),MATCH($C$9,'Dashboard M10 RPS'!$A$5:$AL$5,0))</f>
        <v/>
      </c>
      <c r="I10">
        <f>H10-G10</f>
        <v/>
      </c>
      <c r="J10">
        <f>G10/H10</f>
        <v/>
      </c>
    </row>
    <row r="11" spans="1:38">
      <c r="C11">
        <f>'Dashboard M10 RPS'!A31</f>
        <v/>
      </c>
      <c r="D11" t="s">
        <v>6</v>
      </c>
      <c r="F11" t="s">
        <v>1</v>
      </c>
      <c r="G11">
        <f>INDEX('Dashboard M10 RPS'!$A$14:$AL$58,MATCH($C11,'Dashboard M10 RPS'!$A$14:$A$58,0),MATCH($C$9,'Dashboard M10 RPS'!$A$5:$AL$5,0))</f>
        <v/>
      </c>
      <c r="H11">
        <f>INDEX('Dashboard M10 RPS'!$A$7:$AL$11,MATCH(CONCATENATE(D11,$B$10),'Dashboard M10 RPS'!$A$7:$A$11,0),MATCH($C$9,'Dashboard M10 RPS'!$A$5:$AL$5,0))</f>
        <v/>
      </c>
      <c r="I11">
        <f>H11-G11</f>
        <v/>
      </c>
      <c r="J11">
        <f>G11/H11</f>
        <v/>
      </c>
    </row>
    <row r="12" spans="1:38">
      <c r="C12">
        <f>'Dashboard M10 RPS'!A40</f>
        <v/>
      </c>
      <c r="D12" t="s">
        <v>7</v>
      </c>
      <c r="F12" t="s">
        <v>1</v>
      </c>
      <c r="G12">
        <f>INDEX('Dashboard M10 RPS'!$A$14:$AL$58,MATCH($C12,'Dashboard M10 RPS'!$A$14:$A$58,0),MATCH($C$9,'Dashboard M10 RPS'!$A$5:$AL$5,0))</f>
        <v/>
      </c>
      <c r="H12">
        <f>INDEX('Dashboard M10 RPS'!$A$7:$AL$11,MATCH(CONCATENATE(D12,$B$10),'Dashboard M10 RPS'!$A$7:$A$11,0),MATCH($C$9,'Dashboard M10 RPS'!$A$5:$AL$5,0))</f>
        <v/>
      </c>
      <c r="I12">
        <f>H12-G12</f>
        <v/>
      </c>
      <c r="J12">
        <f>G12/H12</f>
        <v/>
      </c>
    </row>
    <row r="13" spans="1:38">
      <c r="C13">
        <f>'Dashboard M10 RPS'!A49</f>
        <v/>
      </c>
      <c r="D13" t="s">
        <v>8</v>
      </c>
      <c r="F13" t="s">
        <v>1</v>
      </c>
      <c r="G13">
        <f>INDEX('Dashboard M10 RPS'!$A$14:$AL$58,MATCH($C13,'Dashboard M10 RPS'!$A$14:$A$58,0),MATCH($C$9,'Dashboard M10 RPS'!$A$5:$AL$5,0))</f>
        <v/>
      </c>
      <c r="H13">
        <f>INDEX('Dashboard M10 RPS'!$A$7:$AL$11,MATCH(CONCATENATE(D13,$B$10),'Dashboard M10 RPS'!$A$7:$A$11,0),MATCH($C$9,'Dashboard M10 RPS'!$A$5:$AL$5,0))</f>
        <v/>
      </c>
      <c r="I13">
        <f>H13-G13</f>
        <v/>
      </c>
      <c r="J13">
        <f>G13/H13</f>
        <v/>
      </c>
    </row>
    <row r="14" spans="1:38">
      <c r="C14">
        <f>'Dashboard M10 RPS'!A58</f>
        <v/>
      </c>
      <c r="D14" t="s">
        <v>4</v>
      </c>
      <c r="F14" t="s">
        <v>1</v>
      </c>
      <c r="G14">
        <f>INDEX('Dashboard M10 RPS'!$A$14:$AL$58,MATCH($C14,'Dashboard M10 RPS'!$A$14:$A$58,0),MATCH($C$9,'Dashboard M10 RPS'!$A$5:$AL$5,0))</f>
        <v/>
      </c>
      <c r="H14">
        <f>INDEX('Dashboard M10 RPS'!$A$7:$AL$11,MATCH(CONCATENATE(D14,$B$10),'Dashboard M10 RPS'!$A$7:$A$11,0),MATCH($C$9,'Dashboard M10 RPS'!$A$5:$AL$5,0))</f>
        <v/>
      </c>
      <c r="I14">
        <f>H14-G14</f>
        <v/>
      </c>
      <c r="J14">
        <f>G14/H14</f>
        <v/>
      </c>
    </row>
    <row r="15" spans="1:38">
      <c r="A15" t="s">
        <v>14</v>
      </c>
      <c r="C15">
        <f>VLOOKUP('Charts M10 RPS'!B2,'Charts Interactive LookupTables'!J:K,2,FALSE)</f>
        <v/>
      </c>
      <c r="D15">
        <f>IF(OR($C$15="Total",$C$15="HECO"),"HECO",NA())</f>
        <v/>
      </c>
      <c r="F15" t="s">
        <v>1</v>
      </c>
      <c r="G15">
        <f>IF(ISERROR($D15),NA(),G5)</f>
        <v/>
      </c>
      <c r="H15">
        <f>IF(ISERROR($D15),NA(),H5)</f>
        <v/>
      </c>
      <c r="I15">
        <f>IF(ISERROR($D15),NA(),I5)</f>
        <v/>
      </c>
      <c r="J15">
        <f>IF(ISERROR($D15),NA(),J5)</f>
        <v/>
      </c>
      <c r="K15">
        <f>IF(ISERROR($D15),NA(),K5)</f>
        <v/>
      </c>
      <c r="L15">
        <f>IF(ISERROR($D15),NA(),L5)</f>
        <v/>
      </c>
      <c r="M15">
        <f>IF(ISERROR($D15),NA(),M5)</f>
        <v/>
      </c>
      <c r="N15">
        <f>IF(ISERROR($D15),NA(),N5)</f>
        <v/>
      </c>
      <c r="O15">
        <f>IF(ISERROR($D15),NA(),O5)</f>
        <v/>
      </c>
      <c r="P15">
        <f>IF(ISERROR($D15),NA(),P5)</f>
        <v/>
      </c>
      <c r="Q15">
        <f>IF(ISERROR($D15),NA(),Q5)</f>
        <v/>
      </c>
      <c r="R15">
        <f>IF(ISERROR($D15),NA(),R5)</f>
        <v/>
      </c>
      <c r="S15">
        <f>IF(ISERROR($D15),NA(),S5)</f>
        <v/>
      </c>
      <c r="T15">
        <f>IF(ISERROR($D15),NA(),T5)</f>
        <v/>
      </c>
      <c r="U15">
        <f>IF(ISERROR($D15),NA(),U5)</f>
        <v/>
      </c>
      <c r="V15">
        <f>IF(ISERROR($D15),NA(),V5)</f>
        <v/>
      </c>
      <c r="W15">
        <f>IF(ISERROR($D15),NA(),W5)</f>
        <v/>
      </c>
      <c r="X15">
        <f>IF(ISERROR($D15),NA(),X5)</f>
        <v/>
      </c>
      <c r="Y15">
        <f>IF(ISERROR($D15),NA(),Y5)</f>
        <v/>
      </c>
      <c r="Z15">
        <f>IF(ISERROR($D15),NA(),Z5)</f>
        <v/>
      </c>
      <c r="AA15">
        <f>IF(ISERROR($D15),NA(),AA5)</f>
        <v/>
      </c>
      <c r="AB15">
        <f>IF(ISERROR($D15),NA(),AB5)</f>
        <v/>
      </c>
      <c r="AC15">
        <f>IF(ISERROR($D15),NA(),AC5)</f>
        <v/>
      </c>
      <c r="AD15">
        <f>IF(ISERROR($D15),NA(),AD5)</f>
        <v/>
      </c>
      <c r="AE15">
        <f>IF(ISERROR($D15),NA(),AE5)</f>
        <v/>
      </c>
      <c r="AF15">
        <f>IF(ISERROR($D15),NA(),AF5)</f>
        <v/>
      </c>
      <c r="AG15">
        <f>IF(ISERROR($D15),NA(),AG5)</f>
        <v/>
      </c>
      <c r="AH15">
        <f>IF(ISERROR($D15),NA(),AH5)</f>
        <v/>
      </c>
      <c r="AI15">
        <f>IF(ISERROR($D15),NA(),AI5)</f>
        <v/>
      </c>
      <c r="AJ15">
        <f>IF(ISERROR($D15),NA(),AJ5)</f>
        <v/>
      </c>
      <c r="AK15">
        <f>IF(ISERROR($D15),NA(),AK5)</f>
        <v/>
      </c>
      <c r="AL15">
        <f>IF(ISERROR($D15),NA(),AL5)</f>
        <v/>
      </c>
    </row>
    <row r="16" spans="1:38">
      <c r="D16">
        <f>IF(OR($C$15="Total",$C$15="HELCO"),"HELCO",NA())</f>
        <v/>
      </c>
      <c r="F16" t="s">
        <v>1</v>
      </c>
      <c r="G16">
        <f>IF(ISERROR($D16),NA(),G6)</f>
        <v/>
      </c>
      <c r="H16">
        <f>IF(ISERROR($D16),NA(),H6)</f>
        <v/>
      </c>
      <c r="I16">
        <f>IF(ISERROR($D16),NA(),I6)</f>
        <v/>
      </c>
      <c r="J16">
        <f>IF(ISERROR($D16),NA(),J6)</f>
        <v/>
      </c>
      <c r="K16">
        <f>IF(ISERROR($D16),NA(),K6)</f>
        <v/>
      </c>
      <c r="L16">
        <f>IF(ISERROR($D16),NA(),L6)</f>
        <v/>
      </c>
      <c r="M16">
        <f>IF(ISERROR($D16),NA(),M6)</f>
        <v/>
      </c>
      <c r="N16">
        <f>IF(ISERROR($D16),NA(),N6)</f>
        <v/>
      </c>
      <c r="O16">
        <f>IF(ISERROR($D16),NA(),O6)</f>
        <v/>
      </c>
      <c r="P16">
        <f>IF(ISERROR($D16),NA(),P6)</f>
        <v/>
      </c>
      <c r="Q16">
        <f>IF(ISERROR($D16),NA(),Q6)</f>
        <v/>
      </c>
      <c r="R16">
        <f>IF(ISERROR($D16),NA(),R6)</f>
        <v/>
      </c>
      <c r="S16">
        <f>IF(ISERROR($D16),NA(),S6)</f>
        <v/>
      </c>
      <c r="T16">
        <f>IF(ISERROR($D16),NA(),T6)</f>
        <v/>
      </c>
      <c r="U16">
        <f>IF(ISERROR($D16),NA(),U6)</f>
        <v/>
      </c>
      <c r="V16">
        <f>IF(ISERROR($D16),NA(),V6)</f>
        <v/>
      </c>
      <c r="W16">
        <f>IF(ISERROR($D16),NA(),W6)</f>
        <v/>
      </c>
      <c r="X16">
        <f>IF(ISERROR($D16),NA(),X6)</f>
        <v/>
      </c>
      <c r="Y16">
        <f>IF(ISERROR($D16),NA(),Y6)</f>
        <v/>
      </c>
      <c r="Z16">
        <f>IF(ISERROR($D16),NA(),Z6)</f>
        <v/>
      </c>
      <c r="AA16">
        <f>IF(ISERROR($D16),NA(),AA6)</f>
        <v/>
      </c>
      <c r="AB16">
        <f>IF(ISERROR($D16),NA(),AB6)</f>
        <v/>
      </c>
      <c r="AC16">
        <f>IF(ISERROR($D16),NA(),AC6)</f>
        <v/>
      </c>
      <c r="AD16">
        <f>IF(ISERROR($D16),NA(),AD6)</f>
        <v/>
      </c>
      <c r="AE16">
        <f>IF(ISERROR($D16),NA(),AE6)</f>
        <v/>
      </c>
      <c r="AF16">
        <f>IF(ISERROR($D16),NA(),AF6)</f>
        <v/>
      </c>
      <c r="AG16">
        <f>IF(ISERROR($D16),NA(),AG6)</f>
        <v/>
      </c>
      <c r="AH16">
        <f>IF(ISERROR($D16),NA(),AH6)</f>
        <v/>
      </c>
      <c r="AI16">
        <f>IF(ISERROR($D16),NA(),AI6)</f>
        <v/>
      </c>
      <c r="AJ16">
        <f>IF(ISERROR($D16),NA(),AJ6)</f>
        <v/>
      </c>
      <c r="AK16">
        <f>IF(ISERROR($D16),NA(),AK6)</f>
        <v/>
      </c>
      <c r="AL16">
        <f>IF(ISERROR($D16),NA(),AL6)</f>
        <v/>
      </c>
    </row>
    <row r="17" spans="1:38">
      <c r="D17">
        <f>IF(OR($C$15="Total",$C$15="MECO"),"MECO",NA())</f>
        <v/>
      </c>
      <c r="F17" t="s">
        <v>1</v>
      </c>
      <c r="G17">
        <f>IF(ISERROR($D17),NA(),G7)</f>
        <v/>
      </c>
      <c r="H17">
        <f>IF(ISERROR($D17),NA(),H7)</f>
        <v/>
      </c>
      <c r="I17">
        <f>IF(ISERROR($D17),NA(),I7)</f>
        <v/>
      </c>
      <c r="J17">
        <f>IF(ISERROR($D17),NA(),J7)</f>
        <v/>
      </c>
      <c r="K17">
        <f>IF(ISERROR($D17),NA(),K7)</f>
        <v/>
      </c>
      <c r="L17">
        <f>IF(ISERROR($D17),NA(),L7)</f>
        <v/>
      </c>
      <c r="M17">
        <f>IF(ISERROR($D17),NA(),M7)</f>
        <v/>
      </c>
      <c r="N17">
        <f>IF(ISERROR($D17),NA(),N7)</f>
        <v/>
      </c>
      <c r="O17">
        <f>IF(ISERROR($D17),NA(),O7)</f>
        <v/>
      </c>
      <c r="P17">
        <f>IF(ISERROR($D17),NA(),P7)</f>
        <v/>
      </c>
      <c r="Q17">
        <f>IF(ISERROR($D17),NA(),Q7)</f>
        <v/>
      </c>
      <c r="R17">
        <f>IF(ISERROR($D17),NA(),R7)</f>
        <v/>
      </c>
      <c r="S17">
        <f>IF(ISERROR($D17),NA(),S7)</f>
        <v/>
      </c>
      <c r="T17">
        <f>IF(ISERROR($D17),NA(),T7)</f>
        <v/>
      </c>
      <c r="U17">
        <f>IF(ISERROR($D17),NA(),U7)</f>
        <v/>
      </c>
      <c r="V17">
        <f>IF(ISERROR($D17),NA(),V7)</f>
        <v/>
      </c>
      <c r="W17">
        <f>IF(ISERROR($D17),NA(),W7)</f>
        <v/>
      </c>
      <c r="X17">
        <f>IF(ISERROR($D17),NA(),X7)</f>
        <v/>
      </c>
      <c r="Y17">
        <f>IF(ISERROR($D17),NA(),Y7)</f>
        <v/>
      </c>
      <c r="Z17">
        <f>IF(ISERROR($D17),NA(),Z7)</f>
        <v/>
      </c>
      <c r="AA17">
        <f>IF(ISERROR($D17),NA(),AA7)</f>
        <v/>
      </c>
      <c r="AB17">
        <f>IF(ISERROR($D17),NA(),AB7)</f>
        <v/>
      </c>
      <c r="AC17">
        <f>IF(ISERROR($D17),NA(),AC7)</f>
        <v/>
      </c>
      <c r="AD17">
        <f>IF(ISERROR($D17),NA(),AD7)</f>
        <v/>
      </c>
      <c r="AE17">
        <f>IF(ISERROR($D17),NA(),AE7)</f>
        <v/>
      </c>
      <c r="AF17">
        <f>IF(ISERROR($D17),NA(),AF7)</f>
        <v/>
      </c>
      <c r="AG17">
        <f>IF(ISERROR($D17),NA(),AG7)</f>
        <v/>
      </c>
      <c r="AH17">
        <f>IF(ISERROR($D17),NA(),AH7)</f>
        <v/>
      </c>
      <c r="AI17">
        <f>IF(ISERROR($D17),NA(),AI7)</f>
        <v/>
      </c>
      <c r="AJ17">
        <f>IF(ISERROR($D17),NA(),AJ7)</f>
        <v/>
      </c>
      <c r="AK17">
        <f>IF(ISERROR($D17),NA(),AK7)</f>
        <v/>
      </c>
      <c r="AL17">
        <f>IF(ISERROR($D17),NA(),AL7)</f>
        <v/>
      </c>
    </row>
    <row r="18" spans="1:38">
      <c r="D18">
        <f>IF(OR($C$15="Total",$C$15="KIUC"),"KIUC",NA())</f>
        <v/>
      </c>
      <c r="F18" t="s">
        <v>1</v>
      </c>
      <c r="G18">
        <f>IF(ISERROR($D18),NA(),G8)</f>
        <v/>
      </c>
      <c r="H18">
        <f>IF(ISERROR($D18),NA(),H8)</f>
        <v/>
      </c>
      <c r="I18">
        <f>IF(ISERROR($D18),NA(),I8)</f>
        <v/>
      </c>
      <c r="J18">
        <f>IF(ISERROR($D18),NA(),J8)</f>
        <v/>
      </c>
      <c r="K18">
        <f>IF(ISERROR($D18),NA(),K8)</f>
        <v/>
      </c>
      <c r="L18">
        <f>IF(ISERROR($D18),NA(),L8)</f>
        <v/>
      </c>
      <c r="M18">
        <f>IF(ISERROR($D18),NA(),M8)</f>
        <v/>
      </c>
      <c r="N18">
        <f>IF(ISERROR($D18),NA(),N8)</f>
        <v/>
      </c>
      <c r="O18">
        <f>IF(ISERROR($D18),NA(),O8)</f>
        <v/>
      </c>
      <c r="P18">
        <f>IF(ISERROR($D18),NA(),P8)</f>
        <v/>
      </c>
      <c r="Q18">
        <f>IF(ISERROR($D18),NA(),Q8)</f>
        <v/>
      </c>
      <c r="R18">
        <f>IF(ISERROR($D18),NA(),R8)</f>
        <v/>
      </c>
      <c r="S18">
        <f>IF(ISERROR($D18),NA(),S8)</f>
        <v/>
      </c>
      <c r="T18">
        <f>IF(ISERROR($D18),NA(),T8)</f>
        <v/>
      </c>
      <c r="U18">
        <f>IF(ISERROR($D18),NA(),U8)</f>
        <v/>
      </c>
      <c r="V18">
        <f>IF(ISERROR($D18),NA(),V8)</f>
        <v/>
      </c>
      <c r="W18">
        <f>IF(ISERROR($D18),NA(),W8)</f>
        <v/>
      </c>
      <c r="X18">
        <f>IF(ISERROR($D18),NA(),X8)</f>
        <v/>
      </c>
      <c r="Y18">
        <f>IF(ISERROR($D18),NA(),Y8)</f>
        <v/>
      </c>
      <c r="Z18">
        <f>IF(ISERROR($D18),NA(),Z8)</f>
        <v/>
      </c>
      <c r="AA18">
        <f>IF(ISERROR($D18),NA(),AA8)</f>
        <v/>
      </c>
      <c r="AB18">
        <f>IF(ISERROR($D18),NA(),AB8)</f>
        <v/>
      </c>
      <c r="AC18">
        <f>IF(ISERROR($D18),NA(),AC8)</f>
        <v/>
      </c>
      <c r="AD18">
        <f>IF(ISERROR($D18),NA(),AD8)</f>
        <v/>
      </c>
      <c r="AE18">
        <f>IF(ISERROR($D18),NA(),AE8)</f>
        <v/>
      </c>
      <c r="AF18">
        <f>IF(ISERROR($D18),NA(),AF8)</f>
        <v/>
      </c>
      <c r="AG18">
        <f>IF(ISERROR($D18),NA(),AG8)</f>
        <v/>
      </c>
      <c r="AH18">
        <f>IF(ISERROR($D18),NA(),AH8)</f>
        <v/>
      </c>
      <c r="AI18">
        <f>IF(ISERROR($D18),NA(),AI8)</f>
        <v/>
      </c>
      <c r="AJ18">
        <f>IF(ISERROR($D18),NA(),AJ8)</f>
        <v/>
      </c>
      <c r="AK18">
        <f>IF(ISERROR($D18),NA(),AK8)</f>
        <v/>
      </c>
      <c r="AL18">
        <f>IF(ISERROR($D18),NA(),AL8)</f>
        <v/>
      </c>
    </row>
    <row r="19" spans="1:38">
      <c r="D19">
        <f>IF(OR($C$15="Total",$C$15="Total"),"Total",NA())</f>
        <v/>
      </c>
      <c r="F19" t="s">
        <v>1</v>
      </c>
      <c r="G19">
        <f>IF(ISTEXT($D19),G4,NA())</f>
        <v/>
      </c>
      <c r="H19">
        <f>IF(ISTEXT($D19),H4,NA())</f>
        <v/>
      </c>
      <c r="I19">
        <f>IF(ISTEXT($D19),I4,NA())</f>
        <v/>
      </c>
      <c r="J19">
        <f>IF(ISTEXT($D19),J4,NA())</f>
        <v/>
      </c>
      <c r="K19">
        <f>IF(ISTEXT($D19),K4,NA())</f>
        <v/>
      </c>
      <c r="L19">
        <f>IF(ISTEXT($D19),L4,NA())</f>
        <v/>
      </c>
      <c r="M19">
        <f>IF(ISTEXT($D19),M4,NA())</f>
        <v/>
      </c>
      <c r="N19">
        <f>IF(ISTEXT($D19),N4,NA())</f>
        <v/>
      </c>
      <c r="O19">
        <f>IF(ISTEXT($D19),O4,NA())</f>
        <v/>
      </c>
      <c r="P19">
        <f>IF(ISTEXT($D19),P4,NA())</f>
        <v/>
      </c>
      <c r="Q19">
        <f>IF(ISTEXT($D19),Q4,NA())</f>
        <v/>
      </c>
      <c r="R19">
        <f>IF(ISTEXT($D19),R4,NA())</f>
        <v/>
      </c>
      <c r="S19">
        <f>IF(ISTEXT($D19),S4,NA())</f>
        <v/>
      </c>
      <c r="T19">
        <f>IF(ISTEXT($D19),T4,NA())</f>
        <v/>
      </c>
      <c r="U19">
        <f>IF(ISTEXT($D19),U4,NA())</f>
        <v/>
      </c>
      <c r="V19">
        <f>IF(ISTEXT($D19),V4,NA())</f>
        <v/>
      </c>
      <c r="W19">
        <f>IF(ISTEXT($D19),W4,NA())</f>
        <v/>
      </c>
      <c r="X19">
        <f>IF(ISTEXT($D19),X4,NA())</f>
        <v/>
      </c>
      <c r="Y19">
        <f>IF(ISTEXT($D19),Y4,NA())</f>
        <v/>
      </c>
      <c r="Z19">
        <f>IF(ISTEXT($D19),Z4,NA())</f>
        <v/>
      </c>
      <c r="AA19">
        <f>IF(ISTEXT($D19),AA4,NA())</f>
        <v/>
      </c>
      <c r="AB19">
        <f>IF(ISTEXT($D19),AB4,NA())</f>
        <v/>
      </c>
      <c r="AC19">
        <f>IF(ISTEXT($D19),AC4,NA())</f>
        <v/>
      </c>
      <c r="AD19">
        <f>IF(ISTEXT($D19),AD4,NA())</f>
        <v/>
      </c>
      <c r="AE19">
        <f>IF(ISTEXT($D19),AE4,NA())</f>
        <v/>
      </c>
      <c r="AF19">
        <f>IF(ISTEXT($D19),AF4,NA())</f>
        <v/>
      </c>
      <c r="AG19">
        <f>IF(ISTEXT($D19),AG4,NA())</f>
        <v/>
      </c>
      <c r="AH19">
        <f>IF(ISTEXT($D19),AH4,NA())</f>
        <v/>
      </c>
      <c r="AI19">
        <f>IF(ISTEXT($D19),AI4,NA())</f>
        <v/>
      </c>
      <c r="AJ19">
        <f>IF(ISTEXT($D19),AJ4,NA())</f>
        <v/>
      </c>
      <c r="AK19">
        <f>IF(ISTEXT($D19),AK4,NA())</f>
        <v/>
      </c>
      <c r="AL19">
        <f>IF(ISTEXT($D19),AL4,NA())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15</v>
      </c>
    </row>
    <row r="2" spans="1:38">
      <c r="A2" t="s">
        <v>16</v>
      </c>
      <c r="G2" t="s">
        <v>17</v>
      </c>
    </row>
    <row r="3" spans="1:38">
      <c r="A3" t="s">
        <v>18</v>
      </c>
      <c r="G3" t="s">
        <v>19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20</v>
      </c>
      <c r="E5" t="s">
        <v>21</v>
      </c>
      <c r="F5" t="s">
        <v>1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22</v>
      </c>
    </row>
    <row r="7" spans="1:38">
      <c r="A7">
        <f>CONCATENATE(C7,B7)</f>
        <v/>
      </c>
      <c r="B7" t="s">
        <v>13</v>
      </c>
      <c r="C7" t="s">
        <v>5</v>
      </c>
      <c r="D7" t="s">
        <v>23</v>
      </c>
      <c r="E7" t="s">
        <v>24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13</v>
      </c>
      <c r="C8" t="s">
        <v>6</v>
      </c>
      <c r="D8" t="s">
        <v>23</v>
      </c>
      <c r="E8" t="s">
        <v>24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13</v>
      </c>
      <c r="C9" t="s">
        <v>7</v>
      </c>
      <c r="D9" t="s">
        <v>23</v>
      </c>
      <c r="E9" t="s">
        <v>24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13</v>
      </c>
      <c r="C10" t="s">
        <v>8</v>
      </c>
      <c r="D10" t="s">
        <v>23</v>
      </c>
      <c r="E10" t="s">
        <v>25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13</v>
      </c>
      <c r="C11" t="s">
        <v>4</v>
      </c>
      <c r="D11" t="s">
        <v>23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26</v>
      </c>
    </row>
    <row r="14" spans="1:38">
      <c r="C14" t="s">
        <v>5</v>
      </c>
      <c r="D14" t="s">
        <v>23</v>
      </c>
    </row>
    <row r="15" spans="1:38">
      <c r="C15" t="s">
        <v>27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28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29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30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31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32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33</v>
      </c>
    </row>
    <row r="22" spans="1:38">
      <c r="A22">
        <f>CONCATENATE(C14,B22)</f>
        <v/>
      </c>
      <c r="B22" t="s">
        <v>10</v>
      </c>
      <c r="C22" t="s">
        <v>4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6</v>
      </c>
      <c r="D23" t="s">
        <v>23</v>
      </c>
    </row>
    <row r="24" spans="1:38">
      <c r="C24" t="s">
        <v>27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28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29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30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31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32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33</v>
      </c>
    </row>
    <row r="31" spans="1:38">
      <c r="A31">
        <f>CONCATENATE(C23,B31)</f>
        <v/>
      </c>
      <c r="B31" t="s">
        <v>10</v>
      </c>
      <c r="C31" t="s">
        <v>4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7</v>
      </c>
      <c r="D32" t="s">
        <v>23</v>
      </c>
    </row>
    <row r="33" spans="1:38">
      <c r="C33" t="s">
        <v>27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28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29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30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31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32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33</v>
      </c>
    </row>
    <row r="40" spans="1:38">
      <c r="A40">
        <f>CONCATENATE(C32,B40)</f>
        <v/>
      </c>
      <c r="B40" t="s">
        <v>10</v>
      </c>
      <c r="C40" t="s">
        <v>4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8</v>
      </c>
      <c r="D41" t="s">
        <v>23</v>
      </c>
    </row>
    <row r="42" spans="1:38">
      <c r="C42" t="s">
        <v>27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28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29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30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31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32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33</v>
      </c>
    </row>
    <row r="49" spans="1:38">
      <c r="A49">
        <f>CONCATENATE(C41,B49)</f>
        <v/>
      </c>
      <c r="B49" t="s">
        <v>10</v>
      </c>
      <c r="C49" t="s">
        <v>4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34</v>
      </c>
      <c r="D50" t="s">
        <v>23</v>
      </c>
    </row>
    <row r="51" spans="1:38">
      <c r="C51" t="s">
        <v>27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28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29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30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31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32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33</v>
      </c>
    </row>
    <row r="58" spans="1:38">
      <c r="A58">
        <f>CONCATENATE("Total",B58)</f>
        <v/>
      </c>
      <c r="B58" t="s">
        <v>10</v>
      </c>
      <c r="C58" t="s">
        <v>4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35</v>
      </c>
    </row>
    <row r="60" spans="1:38">
      <c r="C60" t="s">
        <v>5</v>
      </c>
      <c r="D60" t="s">
        <v>23</v>
      </c>
      <c r="E60" t="s">
        <v>24</v>
      </c>
    </row>
    <row r="61" spans="1:38">
      <c r="C61" t="s">
        <v>36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37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38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39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6</v>
      </c>
      <c r="D65" t="s">
        <v>23</v>
      </c>
      <c r="E65" t="s">
        <v>24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36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37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38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39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7</v>
      </c>
      <c r="D70" t="s">
        <v>23</v>
      </c>
      <c r="E70" t="s">
        <v>24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36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37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38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39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8</v>
      </c>
      <c r="D75" t="s">
        <v>23</v>
      </c>
      <c r="E75" t="s">
        <v>40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41</v>
      </c>
      <c r="D76" t="s">
        <v>23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42</v>
      </c>
      <c r="D77" t="s">
        <v>23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43</v>
      </c>
      <c r="D78" t="s">
        <v>23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44</v>
      </c>
      <c r="D79" t="s">
        <v>23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39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4</v>
      </c>
      <c r="D81" t="s">
        <v>23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45</v>
      </c>
    </row>
    <row r="84" spans="1:38">
      <c r="A84" t="s">
        <v>5</v>
      </c>
      <c r="C84" t="s">
        <v>5</v>
      </c>
      <c r="D84" t="s">
        <v>23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6</v>
      </c>
      <c r="C85" t="s">
        <v>6</v>
      </c>
      <c r="D85" t="s">
        <v>23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7</v>
      </c>
      <c r="C86" t="s">
        <v>7</v>
      </c>
      <c r="D86" t="s">
        <v>23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46</v>
      </c>
      <c r="D87" t="s">
        <v>23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8</v>
      </c>
      <c r="C88" t="s">
        <v>8</v>
      </c>
      <c r="D88" t="s">
        <v>23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47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48</v>
      </c>
    </row>
    <row r="91" spans="1:38">
      <c r="A91" t="s">
        <v>5</v>
      </c>
      <c r="C91" t="s">
        <v>5</v>
      </c>
      <c r="D91" t="s">
        <v>23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6</v>
      </c>
      <c r="C92" t="s">
        <v>6</v>
      </c>
      <c r="D92" t="s">
        <v>23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7</v>
      </c>
      <c r="C93" t="s">
        <v>7</v>
      </c>
      <c r="D93" t="s">
        <v>23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46</v>
      </c>
      <c r="D94" t="s">
        <v>23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8</v>
      </c>
      <c r="C95" t="s">
        <v>8</v>
      </c>
      <c r="D95" t="s">
        <v>23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47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49</v>
      </c>
    </row>
    <row r="98" spans="1:38">
      <c r="A98" t="s">
        <v>5</v>
      </c>
      <c r="C98" t="s">
        <v>5</v>
      </c>
      <c r="D98" t="s">
        <v>50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6</v>
      </c>
      <c r="C99" t="s">
        <v>6</v>
      </c>
      <c r="D99" t="s">
        <v>50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7</v>
      </c>
      <c r="C100" t="s">
        <v>7</v>
      </c>
      <c r="D100" t="s">
        <v>50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46</v>
      </c>
      <c r="D101" t="s">
        <v>23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8</v>
      </c>
      <c r="C102" t="s">
        <v>8</v>
      </c>
      <c r="D102" t="s">
        <v>50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51</v>
      </c>
    </row>
    <row r="105" spans="1:38">
      <c r="A105" t="s">
        <v>5</v>
      </c>
      <c r="C105" t="s">
        <v>5</v>
      </c>
      <c r="D105" t="s">
        <v>50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6</v>
      </c>
      <c r="C106" t="s">
        <v>6</v>
      </c>
      <c r="D106" t="s">
        <v>50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7</v>
      </c>
      <c r="C107" t="s">
        <v>7</v>
      </c>
      <c r="D107" t="s">
        <v>50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46</v>
      </c>
      <c r="D108" t="s">
        <v>23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8</v>
      </c>
      <c r="C109" t="s">
        <v>8</v>
      </c>
      <c r="D109" t="s">
        <v>50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50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52</v>
      </c>
    </row>
    <row r="112" spans="1:38">
      <c r="A112" t="s">
        <v>5</v>
      </c>
      <c r="C112" t="s">
        <v>5</v>
      </c>
      <c r="D112" t="s">
        <v>50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6</v>
      </c>
      <c r="C113" t="s">
        <v>6</v>
      </c>
      <c r="D113" t="s">
        <v>50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7</v>
      </c>
      <c r="C114" t="s">
        <v>7</v>
      </c>
      <c r="D114" t="s">
        <v>50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46</v>
      </c>
      <c r="D115" t="s">
        <v>23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8</v>
      </c>
      <c r="C116" t="s">
        <v>8</v>
      </c>
      <c r="D116" t="s">
        <v>50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4</v>
      </c>
      <c r="D117" t="s">
        <v>50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53</v>
      </c>
    </row>
    <row r="119" spans="1:38">
      <c r="A119" t="s">
        <v>5</v>
      </c>
      <c r="C119" t="s">
        <v>5</v>
      </c>
      <c r="D119" t="s">
        <v>23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6</v>
      </c>
      <c r="C120" t="s">
        <v>6</v>
      </c>
      <c r="D120" t="s">
        <v>23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7</v>
      </c>
      <c r="C121" t="s">
        <v>7</v>
      </c>
      <c r="D121" t="s">
        <v>23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46</v>
      </c>
      <c r="D122" t="s">
        <v>23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8</v>
      </c>
      <c r="C123" t="s">
        <v>8</v>
      </c>
      <c r="D123" t="s">
        <v>23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4</v>
      </c>
      <c r="D124" t="s">
        <v>23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54</v>
      </c>
    </row>
    <row r="126" spans="1:38">
      <c r="A126" t="s">
        <v>5</v>
      </c>
      <c r="C126" t="s">
        <v>5</v>
      </c>
      <c r="D126" t="s">
        <v>23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6</v>
      </c>
      <c r="C127" t="s">
        <v>6</v>
      </c>
      <c r="D127" t="s">
        <v>23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7</v>
      </c>
      <c r="C128" t="s">
        <v>7</v>
      </c>
      <c r="D128" t="s">
        <v>23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46</v>
      </c>
      <c r="D129" t="s">
        <v>23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8</v>
      </c>
      <c r="C130" t="s">
        <v>8</v>
      </c>
      <c r="D130" t="s">
        <v>23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4</v>
      </c>
      <c r="D131" t="s">
        <v>23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54</v>
      </c>
    </row>
    <row r="133" spans="1:38">
      <c r="A133" t="s">
        <v>5</v>
      </c>
      <c r="C133" t="s">
        <v>5</v>
      </c>
      <c r="D133" t="s">
        <v>23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6</v>
      </c>
      <c r="C134" t="s">
        <v>6</v>
      </c>
      <c r="D134" t="s">
        <v>23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7</v>
      </c>
      <c r="C135" t="s">
        <v>7</v>
      </c>
      <c r="D135" t="s">
        <v>23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46</v>
      </c>
      <c r="D136" t="s">
        <v>23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8</v>
      </c>
      <c r="C137" t="s">
        <v>8</v>
      </c>
      <c r="D137" t="s">
        <v>23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4</v>
      </c>
      <c r="D138" t="s">
        <v>23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55</v>
      </c>
    </row>
    <row r="140" spans="1:38">
      <c r="A140" t="s">
        <v>34</v>
      </c>
    </row>
    <row r="141" spans="1:38">
      <c r="A141" t="s">
        <v>56</v>
      </c>
      <c r="B141" t="s">
        <v>4</v>
      </c>
      <c r="D141" t="s">
        <v>23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12</v>
      </c>
      <c r="D142" t="s">
        <v>23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57</v>
      </c>
    </row>
    <row r="145" spans="1:38">
      <c r="A145" t="s">
        <v>34</v>
      </c>
    </row>
    <row r="146" spans="1:38">
      <c r="B146" t="s">
        <v>58</v>
      </c>
      <c r="C146" t="s">
        <v>59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60</v>
      </c>
      <c r="C147" t="s">
        <v>61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B2:S44"/>
  <sheetViews>
    <sheetView workbookViewId="0">
      <selection activeCell="A1" sqref="A1"/>
    </sheetView>
  </sheetViews>
  <sheetFormatPr baseColWidth="10" defaultRowHeight="15"/>
  <sheetData>
    <row r="2" spans="1:19">
      <c r="B2" t="n">
        <v>5</v>
      </c>
      <c r="D2" t="s">
        <v>62</v>
      </c>
      <c r="R2" t="s">
        <v>63</v>
      </c>
    </row>
    <row r="5" spans="1:19">
      <c r="D5">
        <f>'Dashboard M10 RPS'!G5</f>
        <v/>
      </c>
      <c r="E5">
        <f>'Dashboard M10 RPS'!H5</f>
        <v/>
      </c>
      <c r="F5">
        <f>'Dashboard M10 RPS'!I5</f>
        <v/>
      </c>
      <c r="G5">
        <f>'Dashboard M10 RPS'!J5</f>
        <v/>
      </c>
      <c r="H5">
        <f>'Dashboard M10 RPS'!K5</f>
        <v/>
      </c>
      <c r="I5">
        <f>'Dashboard M10 RPS'!L5</f>
        <v/>
      </c>
      <c r="J5">
        <f>'Dashboard M10 RPS'!M5</f>
        <v/>
      </c>
      <c r="K5">
        <f>'Dashboard M10 RPS'!N5</f>
        <v/>
      </c>
      <c r="L5">
        <f>'Dashboard M10 RPS'!O5</f>
        <v/>
      </c>
      <c r="M5">
        <f>'Dashboard M10 RPS'!P5</f>
        <v/>
      </c>
      <c r="N5">
        <f>'Dashboard M10 RPS'!Q5</f>
        <v/>
      </c>
      <c r="O5">
        <f>'Dashboard M10 RPS'!R5</f>
        <v/>
      </c>
      <c r="P5">
        <f>'Dashboard M10 RPS'!S5</f>
        <v/>
      </c>
      <c r="Q5">
        <f>'Dashboard M10 RPS'!T5</f>
        <v/>
      </c>
      <c r="R5">
        <f>'Dashboard M10 RPS'!U5</f>
        <v/>
      </c>
      <c r="S5">
        <f>'Dashboard M10 RPS'!V5</f>
        <v/>
      </c>
    </row>
    <row r="6" spans="1:19">
      <c r="B6">
        <f>'Charts Data M10'!D5</f>
        <v/>
      </c>
      <c r="D6">
        <f>'Charts Data M10'!G5</f>
        <v/>
      </c>
      <c r="E6">
        <f>'Charts Data M10'!H5</f>
        <v/>
      </c>
      <c r="F6">
        <f>'Charts Data M10'!I5</f>
        <v/>
      </c>
      <c r="G6">
        <f>'Charts Data M10'!J5</f>
        <v/>
      </c>
      <c r="H6">
        <f>'Charts Data M10'!K5</f>
        <v/>
      </c>
      <c r="I6">
        <f>'Charts Data M10'!L5</f>
        <v/>
      </c>
      <c r="J6">
        <f>'Charts Data M10'!M5</f>
        <v/>
      </c>
      <c r="K6">
        <f>'Charts Data M10'!N5</f>
        <v/>
      </c>
      <c r="L6">
        <f>'Charts Data M10'!O5</f>
        <v/>
      </c>
      <c r="M6">
        <f>'Charts Data M10'!P5</f>
        <v/>
      </c>
      <c r="N6">
        <f>'Charts Data M10'!Q5</f>
        <v/>
      </c>
      <c r="O6">
        <f>'Charts Data M10'!R5</f>
        <v/>
      </c>
      <c r="P6">
        <f>'Charts Data M10'!S5</f>
        <v/>
      </c>
      <c r="Q6">
        <f>'Charts Data M10'!T5</f>
        <v/>
      </c>
      <c r="R6">
        <f>'Charts Data M10'!U5</f>
        <v/>
      </c>
      <c r="S6">
        <f>'Charts Data M10'!V5</f>
        <v/>
      </c>
    </row>
    <row r="7" spans="1:19">
      <c r="B7">
        <f>'Charts Data M10'!D6</f>
        <v/>
      </c>
      <c r="D7">
        <f>'Charts Data M10'!G6</f>
        <v/>
      </c>
      <c r="E7">
        <f>'Charts Data M10'!H6</f>
        <v/>
      </c>
      <c r="F7">
        <f>'Charts Data M10'!I6</f>
        <v/>
      </c>
      <c r="G7">
        <f>'Charts Data M10'!J6</f>
        <v/>
      </c>
      <c r="H7">
        <f>'Charts Data M10'!K6</f>
        <v/>
      </c>
      <c r="I7">
        <f>'Charts Data M10'!L6</f>
        <v/>
      </c>
      <c r="J7">
        <f>'Charts Data M10'!M6</f>
        <v/>
      </c>
      <c r="K7">
        <f>'Charts Data M10'!N6</f>
        <v/>
      </c>
      <c r="L7">
        <f>'Charts Data M10'!O6</f>
        <v/>
      </c>
      <c r="M7">
        <f>'Charts Data M10'!P6</f>
        <v/>
      </c>
      <c r="N7">
        <f>'Charts Data M10'!Q6</f>
        <v/>
      </c>
      <c r="O7">
        <f>'Charts Data M10'!R6</f>
        <v/>
      </c>
      <c r="P7">
        <f>'Charts Data M10'!S6</f>
        <v/>
      </c>
      <c r="Q7">
        <f>'Charts Data M10'!T6</f>
        <v/>
      </c>
      <c r="R7">
        <f>'Charts Data M10'!U6</f>
        <v/>
      </c>
      <c r="S7">
        <f>'Charts Data M10'!V6</f>
        <v/>
      </c>
    </row>
    <row r="8" spans="1:19">
      <c r="B8">
        <f>'Charts Data M10'!D7</f>
        <v/>
      </c>
      <c r="D8">
        <f>'Charts Data M10'!G7</f>
        <v/>
      </c>
      <c r="E8">
        <f>'Charts Data M10'!H7</f>
        <v/>
      </c>
      <c r="F8">
        <f>'Charts Data M10'!I7</f>
        <v/>
      </c>
      <c r="G8">
        <f>'Charts Data M10'!J7</f>
        <v/>
      </c>
      <c r="H8">
        <f>'Charts Data M10'!K7</f>
        <v/>
      </c>
      <c r="I8">
        <f>'Charts Data M10'!L7</f>
        <v/>
      </c>
      <c r="J8">
        <f>'Charts Data M10'!M7</f>
        <v/>
      </c>
      <c r="K8">
        <f>'Charts Data M10'!N7</f>
        <v/>
      </c>
      <c r="L8">
        <f>'Charts Data M10'!O7</f>
        <v/>
      </c>
      <c r="M8">
        <f>'Charts Data M10'!P7</f>
        <v/>
      </c>
      <c r="N8">
        <f>'Charts Data M10'!Q7</f>
        <v/>
      </c>
      <c r="O8">
        <f>'Charts Data M10'!R7</f>
        <v/>
      </c>
      <c r="P8">
        <f>'Charts Data M10'!S7</f>
        <v/>
      </c>
      <c r="Q8">
        <f>'Charts Data M10'!T7</f>
        <v/>
      </c>
      <c r="R8">
        <f>'Charts Data M10'!U7</f>
        <v/>
      </c>
      <c r="S8">
        <f>'Charts Data M10'!V7</f>
        <v/>
      </c>
    </row>
    <row r="9" spans="1:19">
      <c r="B9">
        <f>'Charts Data M10'!D8</f>
        <v/>
      </c>
      <c r="D9">
        <f>'Charts Data M10'!G8</f>
        <v/>
      </c>
      <c r="E9">
        <f>'Charts Data M10'!H8</f>
        <v/>
      </c>
      <c r="F9">
        <f>'Charts Data M10'!I8</f>
        <v/>
      </c>
      <c r="G9">
        <f>'Charts Data M10'!J8</f>
        <v/>
      </c>
      <c r="H9">
        <f>'Charts Data M10'!K8</f>
        <v/>
      </c>
      <c r="I9">
        <f>'Charts Data M10'!L8</f>
        <v/>
      </c>
      <c r="J9">
        <f>'Charts Data M10'!M8</f>
        <v/>
      </c>
      <c r="K9">
        <f>'Charts Data M10'!N8</f>
        <v/>
      </c>
      <c r="L9">
        <f>'Charts Data M10'!O8</f>
        <v/>
      </c>
      <c r="M9">
        <f>'Charts Data M10'!P8</f>
        <v/>
      </c>
      <c r="N9">
        <f>'Charts Data M10'!Q8</f>
        <v/>
      </c>
      <c r="O9">
        <f>'Charts Data M10'!R8</f>
        <v/>
      </c>
      <c r="P9">
        <f>'Charts Data M10'!S8</f>
        <v/>
      </c>
      <c r="Q9">
        <f>'Charts Data M10'!T8</f>
        <v/>
      </c>
      <c r="R9">
        <f>'Charts Data M10'!U8</f>
        <v/>
      </c>
      <c r="S9">
        <f>'Charts Data M10'!V8</f>
        <v/>
      </c>
    </row>
    <row r="10" spans="1:19">
      <c r="B10" t="s">
        <v>4</v>
      </c>
      <c r="D10">
        <f>'Charts Data M10'!G4</f>
        <v/>
      </c>
      <c r="E10">
        <f>'Charts Data M10'!H4</f>
        <v/>
      </c>
      <c r="F10">
        <f>'Charts Data M10'!I4</f>
        <v/>
      </c>
      <c r="G10">
        <f>'Charts Data M10'!J4</f>
        <v/>
      </c>
      <c r="H10">
        <f>'Charts Data M10'!K4</f>
        <v/>
      </c>
      <c r="I10">
        <f>'Charts Data M10'!L4</f>
        <v/>
      </c>
      <c r="J10">
        <f>'Charts Data M10'!M4</f>
        <v/>
      </c>
      <c r="K10">
        <f>'Charts Data M10'!N4</f>
        <v/>
      </c>
      <c r="L10">
        <f>'Charts Data M10'!O4</f>
        <v/>
      </c>
      <c r="M10">
        <f>'Charts Data M10'!P4</f>
        <v/>
      </c>
      <c r="N10">
        <f>'Charts Data M10'!Q4</f>
        <v/>
      </c>
      <c r="O10">
        <f>'Charts Data M10'!R4</f>
        <v/>
      </c>
      <c r="P10">
        <f>'Charts Data M10'!S4</f>
        <v/>
      </c>
      <c r="Q10">
        <f>'Charts Data M10'!T4</f>
        <v/>
      </c>
      <c r="R10">
        <f>'Charts Data M10'!U4</f>
        <v/>
      </c>
      <c r="S10">
        <f>'Charts Data M10'!V4</f>
        <v/>
      </c>
    </row>
    <row r="12" spans="1:19">
      <c r="B12" t="s">
        <v>64</v>
      </c>
    </row>
    <row r="23" spans="1:19">
      <c r="C23" t="n">
        <v>17</v>
      </c>
    </row>
    <row r="26" spans="1:19">
      <c r="B26">
        <f>'Charts Data M10'!$B$2</f>
        <v/>
      </c>
    </row>
    <row r="44" spans="1:19">
      <c r="B44">
        <f>'Charts Data M10'!$B$3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65</v>
      </c>
      <c r="D1" t="s">
        <v>20</v>
      </c>
      <c r="E1" t="s">
        <v>21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66</v>
      </c>
    </row>
    <row r="2" spans="1:39">
      <c r="A2" t="s">
        <v>67</v>
      </c>
    </row>
    <row r="3" spans="1:39">
      <c r="A3">
        <f>CONCATENATE(C3,B3)</f>
        <v/>
      </c>
      <c r="B3" t="s">
        <v>10</v>
      </c>
      <c r="C3" t="s">
        <v>5</v>
      </c>
      <c r="D3" t="s">
        <v>23</v>
      </c>
      <c r="E3" t="s">
        <v>68</v>
      </c>
      <c r="F3" t="s">
        <v>69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70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71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72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73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74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75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76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77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78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79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80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81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82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83</v>
      </c>
    </row>
    <row r="18" spans="1:39">
      <c r="C18" t="s">
        <v>84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85</v>
      </c>
    </row>
    <row r="19" spans="1:39">
      <c r="C19" t="s">
        <v>86</v>
      </c>
      <c r="N19" t="n">
        <v>0</v>
      </c>
      <c r="O19" t="n">
        <v>0</v>
      </c>
      <c r="AM19" t="s">
        <v>87</v>
      </c>
    </row>
    <row r="20" spans="1:39">
      <c r="C20" t="s">
        <v>88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89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90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91</v>
      </c>
    </row>
    <row r="23" spans="1:39">
      <c r="C23" t="s">
        <v>92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93</v>
      </c>
    </row>
    <row r="24" spans="1:39">
      <c r="C24" t="s">
        <v>94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95</v>
      </c>
    </row>
    <row r="25" spans="1:39">
      <c r="C25" t="s">
        <v>96</v>
      </c>
      <c r="N25" t="n">
        <v>0</v>
      </c>
      <c r="O25" t="n">
        <v>0</v>
      </c>
      <c r="P25" t="n">
        <v>0</v>
      </c>
    </row>
    <row r="26" spans="1:39">
      <c r="A26" t="s">
        <v>97</v>
      </c>
      <c r="B26" t="s">
        <v>10</v>
      </c>
      <c r="C26" t="s">
        <v>6</v>
      </c>
      <c r="D26" t="s">
        <v>23</v>
      </c>
      <c r="E26" t="s">
        <v>68</v>
      </c>
      <c r="F26" t="s">
        <v>98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70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99</v>
      </c>
    </row>
    <row r="28" spans="1:39">
      <c r="C28" t="s">
        <v>71</v>
      </c>
      <c r="M28" t="n">
        <v>30000</v>
      </c>
      <c r="N28" t="n">
        <v>31000</v>
      </c>
      <c r="O28" t="n">
        <v>27000</v>
      </c>
    </row>
    <row r="29" spans="1:39">
      <c r="C29" t="s">
        <v>72</v>
      </c>
      <c r="M29" t="n">
        <v>1000</v>
      </c>
      <c r="N29" t="n">
        <v>1000</v>
      </c>
      <c r="O29" t="n">
        <v>300</v>
      </c>
    </row>
    <row r="30" spans="1:39">
      <c r="C30" t="s">
        <v>73</v>
      </c>
      <c r="M30" t="n">
        <v>9000</v>
      </c>
      <c r="N30" t="n">
        <v>24000</v>
      </c>
      <c r="O30" t="n">
        <v>15000</v>
      </c>
    </row>
    <row r="31" spans="1:39">
      <c r="C31" t="s">
        <v>74</v>
      </c>
      <c r="N31" t="n">
        <v>0</v>
      </c>
      <c r="O31" t="n">
        <v>0</v>
      </c>
    </row>
    <row r="33" spans="1:39">
      <c r="C33" t="s">
        <v>75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100</v>
      </c>
    </row>
    <row r="34" spans="1:39">
      <c r="C34" t="s">
        <v>76</v>
      </c>
      <c r="M34" t="n">
        <v>221000</v>
      </c>
      <c r="N34" t="n">
        <v>212000</v>
      </c>
      <c r="O34" t="n">
        <v>230000</v>
      </c>
    </row>
    <row r="35" spans="1:39">
      <c r="C35" t="s">
        <v>77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101</v>
      </c>
    </row>
    <row r="36" spans="1:39">
      <c r="C36" t="s">
        <v>78</v>
      </c>
      <c r="M36" t="n">
        <v>0</v>
      </c>
      <c r="N36" t="n">
        <v>23000</v>
      </c>
      <c r="O36" t="n">
        <v>34000</v>
      </c>
    </row>
    <row r="37" spans="1:39">
      <c r="C37" t="s">
        <v>79</v>
      </c>
      <c r="M37" t="n">
        <v>0</v>
      </c>
      <c r="N37" t="n">
        <v>0</v>
      </c>
      <c r="O37" t="n">
        <v>0</v>
      </c>
    </row>
    <row r="38" spans="1:39">
      <c r="C38" t="s">
        <v>80</v>
      </c>
      <c r="M38" t="n">
        <v>2000</v>
      </c>
      <c r="N38" t="n">
        <v>1000</v>
      </c>
      <c r="O38" t="n">
        <v>400</v>
      </c>
    </row>
    <row r="39" spans="1:39">
      <c r="C39" t="s">
        <v>81</v>
      </c>
      <c r="M39" t="n">
        <v>5000</v>
      </c>
      <c r="N39" t="n">
        <v>0</v>
      </c>
      <c r="O39" t="n">
        <v>82000</v>
      </c>
    </row>
    <row r="40" spans="1:39">
      <c r="C40" t="s">
        <v>82</v>
      </c>
      <c r="N40" t="n">
        <v>1000</v>
      </c>
      <c r="O40" t="n">
        <v>0</v>
      </c>
    </row>
    <row r="41" spans="1:39">
      <c r="C41" t="s">
        <v>84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86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88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89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90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102</v>
      </c>
    </row>
    <row r="46" spans="1:39">
      <c r="C46" t="s">
        <v>92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103</v>
      </c>
    </row>
    <row r="47" spans="1:39">
      <c r="C47" t="s">
        <v>94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96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104</v>
      </c>
      <c r="B49" t="s">
        <v>10</v>
      </c>
      <c r="C49" t="s">
        <v>7</v>
      </c>
      <c r="D49" t="s">
        <v>23</v>
      </c>
      <c r="E49" t="s">
        <v>68</v>
      </c>
      <c r="F49" t="s">
        <v>105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70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106</v>
      </c>
    </row>
    <row r="51" spans="1:39">
      <c r="C51" t="s">
        <v>107</v>
      </c>
      <c r="N51" t="n">
        <v>0</v>
      </c>
      <c r="O51" t="n">
        <v>0</v>
      </c>
    </row>
    <row r="52" spans="1:39">
      <c r="C52" t="s">
        <v>72</v>
      </c>
      <c r="N52" t="n">
        <v>0</v>
      </c>
      <c r="O52" t="n">
        <v>0</v>
      </c>
    </row>
    <row r="53" spans="1:39">
      <c r="C53" t="s">
        <v>73</v>
      </c>
      <c r="N53" t="n">
        <v>0</v>
      </c>
      <c r="O53" t="n">
        <v>0</v>
      </c>
    </row>
    <row r="54" spans="1:39">
      <c r="C54" t="s">
        <v>74</v>
      </c>
      <c r="M54" t="n">
        <v>75000</v>
      </c>
      <c r="N54" t="n">
        <v>79000</v>
      </c>
      <c r="O54" t="n">
        <v>69000</v>
      </c>
    </row>
    <row r="56" spans="1:39">
      <c r="C56" t="s">
        <v>75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76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77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108</v>
      </c>
    </row>
    <row r="59" spans="1:39">
      <c r="C59" t="s">
        <v>78</v>
      </c>
      <c r="N59" t="n">
        <v>0</v>
      </c>
      <c r="O59" t="n">
        <v>0</v>
      </c>
    </row>
    <row r="60" spans="1:39">
      <c r="C60" t="s">
        <v>79</v>
      </c>
      <c r="M60" t="n">
        <v>0</v>
      </c>
      <c r="N60" t="n">
        <v>57000</v>
      </c>
      <c r="O60" t="n">
        <v>126000</v>
      </c>
    </row>
    <row r="61" spans="1:39">
      <c r="C61" t="s">
        <v>80</v>
      </c>
      <c r="N61" t="n">
        <v>0</v>
      </c>
      <c r="O61" t="n">
        <v>0</v>
      </c>
    </row>
    <row r="62" spans="1:39">
      <c r="C62" t="s">
        <v>81</v>
      </c>
      <c r="N62" t="n">
        <v>0</v>
      </c>
      <c r="O62" t="n">
        <v>0</v>
      </c>
    </row>
    <row r="63" spans="1:39">
      <c r="C63" t="s">
        <v>82</v>
      </c>
      <c r="N63" t="n">
        <v>0</v>
      </c>
      <c r="O63" t="n">
        <v>0</v>
      </c>
    </row>
    <row r="64" spans="1:39">
      <c r="C64" t="s">
        <v>84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109</v>
      </c>
    </row>
    <row r="65" spans="1:39">
      <c r="C65" t="s">
        <v>86</v>
      </c>
      <c r="N65" t="n">
        <v>0</v>
      </c>
      <c r="O65" t="n">
        <v>0</v>
      </c>
    </row>
    <row r="66" spans="1:39">
      <c r="C66" t="s">
        <v>88</v>
      </c>
      <c r="N66" t="n">
        <v>0</v>
      </c>
      <c r="O66" t="n">
        <v>0</v>
      </c>
    </row>
    <row r="67" spans="1:39">
      <c r="C67" t="s">
        <v>89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90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110</v>
      </c>
    </row>
    <row r="69" spans="1:39">
      <c r="C69" t="s">
        <v>92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111</v>
      </c>
    </row>
    <row r="70" spans="1:39">
      <c r="C70" t="s">
        <v>94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112</v>
      </c>
    </row>
    <row r="71" spans="1:39">
      <c r="C71" t="s">
        <v>96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113</v>
      </c>
      <c r="B72" t="s">
        <v>10</v>
      </c>
      <c r="C72" t="s">
        <v>8</v>
      </c>
      <c r="D72" t="s">
        <v>23</v>
      </c>
      <c r="E72" t="s">
        <v>114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115</v>
      </c>
      <c r="C73" t="s">
        <v>116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115</v>
      </c>
      <c r="C74" t="s">
        <v>117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115</v>
      </c>
      <c r="C75" t="s">
        <v>118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115</v>
      </c>
      <c r="C76" t="s">
        <v>119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115</v>
      </c>
      <c r="C77" t="s">
        <v>120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115</v>
      </c>
      <c r="C78" t="s">
        <v>121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122</v>
      </c>
      <c r="C79" t="s">
        <v>123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122</v>
      </c>
      <c r="C80" t="s">
        <v>124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122</v>
      </c>
      <c r="C81" t="s">
        <v>125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122</v>
      </c>
      <c r="C82" t="s">
        <v>126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122</v>
      </c>
      <c r="C83" t="s">
        <v>127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128</v>
      </c>
      <c r="C84" t="s">
        <v>129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130</v>
      </c>
      <c r="Y85" t="n">
        <v>14486</v>
      </c>
      <c r="AM85" t="n">
        <v>22</v>
      </c>
    </row>
    <row r="86" spans="1:39">
      <c r="C86" t="s">
        <v>131</v>
      </c>
      <c r="AM86" t="n">
        <v>23</v>
      </c>
    </row>
    <row r="87" spans="1:39">
      <c r="C87" t="s">
        <v>131</v>
      </c>
      <c r="AM87" t="n">
        <v>24</v>
      </c>
    </row>
    <row r="88" spans="1:39">
      <c r="C88" t="s">
        <v>131</v>
      </c>
      <c r="AM88" t="n">
        <v>25</v>
      </c>
    </row>
    <row r="89" spans="1:39">
      <c r="C89" t="s">
        <v>131</v>
      </c>
      <c r="AM89" t="n">
        <v>26</v>
      </c>
    </row>
    <row r="90" spans="1:39">
      <c r="C90" t="s">
        <v>131</v>
      </c>
      <c r="AM90" t="n">
        <v>27</v>
      </c>
    </row>
    <row r="91" spans="1:39">
      <c r="C91" t="s">
        <v>132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133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134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135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128</v>
      </c>
      <c r="C95" t="s">
        <v>136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137</v>
      </c>
      <c r="D96" t="s">
        <v>138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139</v>
      </c>
      <c r="B97" t="s">
        <v>10</v>
      </c>
      <c r="C97" t="s">
        <v>4</v>
      </c>
      <c r="D97" t="s">
        <v>23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35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5</v>
      </c>
      <c r="D99" t="s">
        <v>23</v>
      </c>
      <c r="E99" t="s">
        <v>68</v>
      </c>
      <c r="W99" t="s">
        <v>140</v>
      </c>
      <c r="X99" t="s">
        <v>140</v>
      </c>
    </row>
    <row r="100" spans="1:39">
      <c r="C100" t="s">
        <v>36</v>
      </c>
    </row>
    <row r="101" spans="1:39">
      <c r="C101" t="s">
        <v>141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142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38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39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6</v>
      </c>
      <c r="D105" t="s">
        <v>23</v>
      </c>
      <c r="E105" t="s">
        <v>68</v>
      </c>
    </row>
    <row r="106" spans="1:39">
      <c r="C106" t="s">
        <v>36</v>
      </c>
    </row>
    <row r="107" spans="1:39">
      <c r="C107" t="s">
        <v>141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142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38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39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7</v>
      </c>
      <c r="D111" t="s">
        <v>23</v>
      </c>
      <c r="E111" t="s">
        <v>68</v>
      </c>
    </row>
    <row r="112" spans="1:39">
      <c r="C112" t="s">
        <v>36</v>
      </c>
    </row>
    <row r="113" spans="1:39">
      <c r="C113" t="s">
        <v>141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142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38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39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8</v>
      </c>
      <c r="D117" t="s">
        <v>23</v>
      </c>
      <c r="E117" t="s">
        <v>40</v>
      </c>
    </row>
    <row r="118" spans="1:39">
      <c r="C118" t="s">
        <v>41</v>
      </c>
      <c r="D118" t="s">
        <v>23</v>
      </c>
    </row>
    <row r="119" spans="1:39">
      <c r="C119" t="s">
        <v>42</v>
      </c>
      <c r="D119" t="s">
        <v>23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43</v>
      </c>
      <c r="D120" t="s">
        <v>23</v>
      </c>
    </row>
    <row r="121" spans="1:39">
      <c r="C121" t="s">
        <v>44</v>
      </c>
      <c r="D121" t="s">
        <v>23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39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4</v>
      </c>
      <c r="D123" t="s">
        <v>23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22</v>
      </c>
    </row>
    <row r="125" spans="1:39">
      <c r="A125">
        <f>CONCATENATE(C125,B125)</f>
        <v/>
      </c>
      <c r="B125" t="s">
        <v>13</v>
      </c>
      <c r="C125" t="s">
        <v>5</v>
      </c>
      <c r="D125" t="s">
        <v>23</v>
      </c>
      <c r="E125" t="s">
        <v>68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143</v>
      </c>
    </row>
    <row r="126" spans="1:39">
      <c r="A126">
        <f>CONCATENATE(C126,B126)</f>
        <v/>
      </c>
      <c r="B126" t="s">
        <v>13</v>
      </c>
      <c r="C126" t="s">
        <v>6</v>
      </c>
      <c r="D126" t="s">
        <v>23</v>
      </c>
      <c r="E126" t="s">
        <v>68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144</v>
      </c>
    </row>
    <row r="127" spans="1:39">
      <c r="A127">
        <f>CONCATENATE(C127,B127)</f>
        <v/>
      </c>
      <c r="B127" t="s">
        <v>13</v>
      </c>
      <c r="C127" t="s">
        <v>7</v>
      </c>
      <c r="D127" t="s">
        <v>23</v>
      </c>
      <c r="E127" t="s">
        <v>68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145</v>
      </c>
    </row>
    <row r="128" spans="1:39">
      <c r="A128">
        <f>CONCATENATE(C128,B128)</f>
        <v/>
      </c>
      <c r="B128" t="s">
        <v>13</v>
      </c>
      <c r="C128" t="s">
        <v>8</v>
      </c>
      <c r="D128" t="s">
        <v>23</v>
      </c>
      <c r="E128" t="s">
        <v>146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13</v>
      </c>
      <c r="C129" t="s">
        <v>4</v>
      </c>
      <c r="D129" t="s">
        <v>23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147</v>
      </c>
      <c r="E133" t="s">
        <v>148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149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150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G1:AB33"/>
  <sheetViews>
    <sheetView workbookViewId="0">
      <selection activeCell="A1" sqref="A1"/>
    </sheetView>
  </sheetViews>
  <sheetFormatPr baseColWidth="10" defaultRowHeight="15"/>
  <sheetData>
    <row r="1" spans="1:28">
      <c r="W1" t="s">
        <v>151</v>
      </c>
      <c r="X1" t="s">
        <v>151</v>
      </c>
      <c r="Y1" t="s">
        <v>151</v>
      </c>
      <c r="Z1" t="s">
        <v>151</v>
      </c>
      <c r="AA1" t="s">
        <v>151</v>
      </c>
      <c r="AB1" t="s">
        <v>152</v>
      </c>
    </row>
    <row r="2" spans="1:28">
      <c r="G2" t="n">
        <v>1</v>
      </c>
      <c r="H2" t="s">
        <v>153</v>
      </c>
      <c r="I2" t="n">
        <v>1990</v>
      </c>
      <c r="J2" t="n">
        <v>1</v>
      </c>
      <c r="K2" t="s">
        <v>5</v>
      </c>
      <c r="L2" t="s">
        <v>154</v>
      </c>
      <c r="M2" t="n">
        <v>1999</v>
      </c>
      <c r="N2" t="s">
        <v>155</v>
      </c>
      <c r="O2" t="n">
        <v>1</v>
      </c>
      <c r="P2" t="s">
        <v>156</v>
      </c>
      <c r="Q2" t="s">
        <v>156</v>
      </c>
      <c r="R2" t="n">
        <v>1</v>
      </c>
      <c r="S2" t="s">
        <v>157</v>
      </c>
      <c r="T2" t="s">
        <v>4</v>
      </c>
      <c r="U2" t="s">
        <v>4</v>
      </c>
      <c r="V2" t="s">
        <v>158</v>
      </c>
      <c r="W2" t="n">
        <v>1</v>
      </c>
      <c r="X2" t="s">
        <v>5</v>
      </c>
      <c r="Y2" t="s">
        <v>154</v>
      </c>
      <c r="Z2" t="n">
        <v>1999</v>
      </c>
      <c r="AA2" t="s">
        <v>155</v>
      </c>
      <c r="AB2" t="s">
        <v>159</v>
      </c>
    </row>
    <row r="3" spans="1:28">
      <c r="G3" t="n">
        <v>2</v>
      </c>
      <c r="H3" t="s">
        <v>160</v>
      </c>
      <c r="I3" t="n">
        <v>1991</v>
      </c>
      <c r="J3" t="n">
        <v>2</v>
      </c>
      <c r="K3" t="s">
        <v>6</v>
      </c>
      <c r="L3" t="s">
        <v>161</v>
      </c>
      <c r="M3" t="n">
        <v>2000</v>
      </c>
      <c r="N3" t="s">
        <v>162</v>
      </c>
      <c r="O3" t="n">
        <v>2</v>
      </c>
      <c r="P3" t="s">
        <v>163</v>
      </c>
      <c r="Q3" t="s">
        <v>163</v>
      </c>
      <c r="R3" t="n">
        <v>2</v>
      </c>
      <c r="S3" t="s">
        <v>28</v>
      </c>
      <c r="T3" t="s">
        <v>164</v>
      </c>
      <c r="U3" t="s">
        <v>165</v>
      </c>
      <c r="V3" t="s">
        <v>166</v>
      </c>
      <c r="W3" t="n">
        <v>2</v>
      </c>
      <c r="X3" t="s">
        <v>6</v>
      </c>
      <c r="Y3" t="s">
        <v>167</v>
      </c>
      <c r="Z3" t="n">
        <v>2000</v>
      </c>
      <c r="AA3" t="s">
        <v>168</v>
      </c>
      <c r="AB3" t="s">
        <v>169</v>
      </c>
    </row>
    <row r="4" spans="1:28">
      <c r="G4" t="n">
        <v>3</v>
      </c>
      <c r="H4" t="s">
        <v>170</v>
      </c>
      <c r="I4" t="n">
        <v>1992</v>
      </c>
      <c r="J4" t="n">
        <v>3</v>
      </c>
      <c r="K4" t="s">
        <v>7</v>
      </c>
      <c r="M4" t="n">
        <v>2001</v>
      </c>
      <c r="O4" t="n">
        <v>3</v>
      </c>
      <c r="P4" t="s">
        <v>171</v>
      </c>
      <c r="Q4" t="s">
        <v>171</v>
      </c>
      <c r="R4" t="n">
        <v>3</v>
      </c>
      <c r="S4" t="s">
        <v>172</v>
      </c>
      <c r="T4" t="s">
        <v>173</v>
      </c>
      <c r="U4" t="s">
        <v>174</v>
      </c>
      <c r="V4" t="s">
        <v>175</v>
      </c>
      <c r="W4" t="n">
        <v>3</v>
      </c>
      <c r="X4" t="s">
        <v>7</v>
      </c>
      <c r="Y4" t="s">
        <v>176</v>
      </c>
      <c r="Z4" t="n">
        <v>2001</v>
      </c>
      <c r="AA4" t="s">
        <v>177</v>
      </c>
      <c r="AB4" t="s">
        <v>178</v>
      </c>
    </row>
    <row r="5" spans="1:28">
      <c r="G5" t="n">
        <v>4</v>
      </c>
      <c r="H5" t="s">
        <v>179</v>
      </c>
      <c r="I5" t="n">
        <v>1993</v>
      </c>
      <c r="J5" t="n">
        <v>4</v>
      </c>
      <c r="K5" t="s">
        <v>8</v>
      </c>
      <c r="M5" t="n">
        <v>2002</v>
      </c>
      <c r="O5" t="n">
        <v>4</v>
      </c>
      <c r="P5" t="s">
        <v>180</v>
      </c>
      <c r="Q5" t="s">
        <v>180</v>
      </c>
      <c r="R5" t="n">
        <v>4</v>
      </c>
      <c r="S5" t="s">
        <v>181</v>
      </c>
      <c r="W5" t="n">
        <v>4</v>
      </c>
      <c r="X5" t="s">
        <v>8</v>
      </c>
      <c r="Z5" t="n">
        <v>2002</v>
      </c>
      <c r="AB5" t="s">
        <v>182</v>
      </c>
    </row>
    <row r="6" spans="1:28">
      <c r="G6" t="n">
        <v>5</v>
      </c>
      <c r="H6" t="s">
        <v>183</v>
      </c>
      <c r="I6" t="n">
        <v>1994</v>
      </c>
      <c r="J6" t="n">
        <v>5</v>
      </c>
      <c r="K6" t="s">
        <v>4</v>
      </c>
      <c r="M6" t="n">
        <v>2003</v>
      </c>
      <c r="O6" t="n">
        <v>5</v>
      </c>
      <c r="P6" t="s">
        <v>184</v>
      </c>
      <c r="Q6" t="s">
        <v>184</v>
      </c>
      <c r="R6" t="n">
        <v>5</v>
      </c>
      <c r="S6" t="s">
        <v>185</v>
      </c>
      <c r="W6" t="n">
        <v>5</v>
      </c>
      <c r="X6" t="s">
        <v>4</v>
      </c>
      <c r="Z6" t="n">
        <v>2003</v>
      </c>
      <c r="AB6" t="s">
        <v>186</v>
      </c>
    </row>
    <row r="7" spans="1:28">
      <c r="G7" t="n">
        <v>6</v>
      </c>
      <c r="H7" t="s">
        <v>187</v>
      </c>
      <c r="I7" t="n">
        <v>1995</v>
      </c>
      <c r="J7" t="n">
        <v>6</v>
      </c>
      <c r="M7" t="n">
        <v>2004</v>
      </c>
      <c r="O7" t="n">
        <v>6</v>
      </c>
      <c r="P7" t="s">
        <v>188</v>
      </c>
      <c r="Q7" t="s">
        <v>188</v>
      </c>
      <c r="R7" t="n">
        <v>6</v>
      </c>
      <c r="S7" t="s">
        <v>189</v>
      </c>
      <c r="W7" t="n">
        <v>6</v>
      </c>
      <c r="Z7" t="n">
        <v>2004</v>
      </c>
      <c r="AB7" t="s">
        <v>190</v>
      </c>
    </row>
    <row r="8" spans="1:28">
      <c r="G8" t="n">
        <v>7</v>
      </c>
      <c r="H8" t="s">
        <v>191</v>
      </c>
      <c r="I8" t="n">
        <v>1996</v>
      </c>
      <c r="J8" t="n">
        <v>7</v>
      </c>
      <c r="M8" t="n">
        <v>2005</v>
      </c>
      <c r="O8" t="n">
        <v>7</v>
      </c>
      <c r="P8" t="s">
        <v>192</v>
      </c>
      <c r="Q8" t="s">
        <v>192</v>
      </c>
      <c r="R8" t="n">
        <v>7</v>
      </c>
      <c r="S8" t="s">
        <v>193</v>
      </c>
      <c r="W8" t="n">
        <v>7</v>
      </c>
      <c r="Z8" t="n">
        <v>2005</v>
      </c>
      <c r="AB8" t="s">
        <v>194</v>
      </c>
    </row>
    <row r="9" spans="1:28">
      <c r="G9" t="n">
        <v>8</v>
      </c>
      <c r="H9" t="s">
        <v>195</v>
      </c>
      <c r="I9" t="n">
        <v>1997</v>
      </c>
      <c r="J9" t="n">
        <v>8</v>
      </c>
      <c r="M9" t="n">
        <v>2006</v>
      </c>
      <c r="O9" t="n">
        <v>8</v>
      </c>
      <c r="P9" t="s">
        <v>196</v>
      </c>
      <c r="Q9" t="s">
        <v>196</v>
      </c>
      <c r="R9" t="n">
        <v>8</v>
      </c>
      <c r="W9" t="n">
        <v>8</v>
      </c>
      <c r="Z9" t="n">
        <v>2006</v>
      </c>
      <c r="AB9" t="s">
        <v>197</v>
      </c>
    </row>
    <row r="10" spans="1:28">
      <c r="G10" t="n">
        <v>9</v>
      </c>
      <c r="H10" t="s">
        <v>198</v>
      </c>
      <c r="I10" t="n">
        <v>1998</v>
      </c>
      <c r="J10" t="n">
        <v>9</v>
      </c>
      <c r="M10" t="n">
        <v>2007</v>
      </c>
      <c r="O10" t="n">
        <v>9</v>
      </c>
      <c r="P10" t="s">
        <v>199</v>
      </c>
      <c r="Q10" t="s">
        <v>199</v>
      </c>
      <c r="R10" t="n">
        <v>9</v>
      </c>
      <c r="W10" t="n">
        <v>9</v>
      </c>
      <c r="Z10" t="n">
        <v>2007</v>
      </c>
      <c r="AB10" t="s">
        <v>200</v>
      </c>
    </row>
    <row r="11" spans="1:28">
      <c r="G11" t="n">
        <v>10</v>
      </c>
      <c r="H11" t="s">
        <v>201</v>
      </c>
      <c r="I11" t="n">
        <v>1999</v>
      </c>
      <c r="J11" t="n">
        <v>10</v>
      </c>
      <c r="M11" t="n">
        <v>2008</v>
      </c>
      <c r="O11" t="n">
        <v>10</v>
      </c>
      <c r="P11" t="s">
        <v>202</v>
      </c>
      <c r="Q11" t="s">
        <v>203</v>
      </c>
      <c r="R11" t="n">
        <v>10</v>
      </c>
      <c r="W11" t="n">
        <v>10</v>
      </c>
      <c r="Z11" t="n">
        <v>2008</v>
      </c>
      <c r="AB11" t="s">
        <v>204</v>
      </c>
    </row>
    <row r="12" spans="1:28">
      <c r="G12" t="n">
        <v>11</v>
      </c>
      <c r="H12" t="s">
        <v>205</v>
      </c>
      <c r="I12" t="n">
        <v>2000</v>
      </c>
      <c r="J12" t="n">
        <v>11</v>
      </c>
      <c r="M12" t="n">
        <v>2009</v>
      </c>
      <c r="R12" t="n">
        <v>11</v>
      </c>
      <c r="W12" t="n">
        <v>11</v>
      </c>
      <c r="Z12" t="n">
        <v>2009</v>
      </c>
      <c r="AB12" t="s">
        <v>206</v>
      </c>
    </row>
    <row r="13" spans="1:28">
      <c r="G13" t="n">
        <v>12</v>
      </c>
      <c r="H13" t="s">
        <v>207</v>
      </c>
      <c r="I13" t="n">
        <v>2001</v>
      </c>
      <c r="J13" t="n">
        <v>12</v>
      </c>
      <c r="M13" t="n">
        <v>2010</v>
      </c>
      <c r="R13" t="n">
        <v>12</v>
      </c>
      <c r="W13" t="n">
        <v>12</v>
      </c>
      <c r="Z13" t="n">
        <v>2010</v>
      </c>
      <c r="AB13" t="s">
        <v>208</v>
      </c>
    </row>
    <row r="14" spans="1:28">
      <c r="G14" t="n">
        <v>13</v>
      </c>
      <c r="H14" t="s">
        <v>191</v>
      </c>
      <c r="I14" t="n">
        <v>2002</v>
      </c>
      <c r="J14" t="n">
        <v>13</v>
      </c>
      <c r="M14" t="n">
        <v>2011</v>
      </c>
      <c r="R14" t="n">
        <v>13</v>
      </c>
      <c r="W14" t="n">
        <v>13</v>
      </c>
      <c r="Z14" t="n">
        <v>2011</v>
      </c>
      <c r="AB14" t="s">
        <v>209</v>
      </c>
    </row>
    <row r="15" spans="1:28">
      <c r="G15" t="n">
        <v>14</v>
      </c>
      <c r="H15" t="s">
        <v>195</v>
      </c>
      <c r="I15" t="n">
        <v>2003</v>
      </c>
      <c r="J15" t="n">
        <v>14</v>
      </c>
      <c r="M15" t="n">
        <v>2012</v>
      </c>
      <c r="R15" t="n">
        <v>14</v>
      </c>
      <c r="W15" t="n">
        <v>14</v>
      </c>
      <c r="Z15" t="n">
        <v>2012</v>
      </c>
      <c r="AB15" t="s">
        <v>210</v>
      </c>
    </row>
    <row r="16" spans="1:28">
      <c r="G16" t="n">
        <v>15</v>
      </c>
      <c r="H16" t="s">
        <v>198</v>
      </c>
      <c r="I16" t="n">
        <v>2004</v>
      </c>
      <c r="J16" t="n">
        <v>15</v>
      </c>
      <c r="M16" t="n">
        <v>2013</v>
      </c>
      <c r="R16" t="n">
        <v>15</v>
      </c>
      <c r="W16" t="n">
        <v>15</v>
      </c>
      <c r="Z16" t="n">
        <v>2013</v>
      </c>
      <c r="AB16" t="s">
        <v>211</v>
      </c>
    </row>
    <row r="17" spans="1:28">
      <c r="G17" t="n">
        <v>16</v>
      </c>
      <c r="H17" t="s">
        <v>212</v>
      </c>
      <c r="I17" t="n">
        <v>2005</v>
      </c>
      <c r="J17" t="n">
        <v>16</v>
      </c>
      <c r="M17" t="n">
        <v>2014</v>
      </c>
      <c r="W17" t="n">
        <v>16</v>
      </c>
      <c r="Z17" t="n">
        <v>2014</v>
      </c>
      <c r="AB17" t="s">
        <v>213</v>
      </c>
    </row>
    <row r="18" spans="1:28">
      <c r="G18" t="n">
        <v>17</v>
      </c>
      <c r="I18" t="n">
        <v>2006</v>
      </c>
      <c r="J18" t="n">
        <v>17</v>
      </c>
      <c r="M18" t="n">
        <v>2015</v>
      </c>
      <c r="W18" t="n">
        <v>17</v>
      </c>
      <c r="Z18" t="n">
        <v>2015</v>
      </c>
    </row>
    <row r="19" spans="1:28">
      <c r="G19" t="n">
        <v>18</v>
      </c>
      <c r="I19" t="n">
        <v>2007</v>
      </c>
      <c r="J19" t="n">
        <v>18</v>
      </c>
      <c r="M19" t="n">
        <v>2016</v>
      </c>
      <c r="W19" t="n">
        <v>18</v>
      </c>
      <c r="Z19" t="n">
        <v>2016</v>
      </c>
    </row>
    <row r="20" spans="1:28">
      <c r="G20" t="n">
        <v>19</v>
      </c>
      <c r="I20" t="n">
        <v>2008</v>
      </c>
      <c r="J20" t="n">
        <v>19</v>
      </c>
      <c r="M20" t="n">
        <v>2017</v>
      </c>
      <c r="W20" t="n">
        <v>19</v>
      </c>
      <c r="Z20" t="n">
        <v>2017</v>
      </c>
    </row>
    <row r="21" spans="1:28">
      <c r="G21" t="n">
        <v>20</v>
      </c>
      <c r="I21" t="n">
        <v>2009</v>
      </c>
      <c r="J21" t="n">
        <v>20</v>
      </c>
      <c r="M21" t="n">
        <v>2018</v>
      </c>
      <c r="W21" t="n">
        <v>20</v>
      </c>
      <c r="Z21" t="n">
        <v>2018</v>
      </c>
    </row>
    <row r="22" spans="1:28">
      <c r="G22" t="n">
        <v>21</v>
      </c>
      <c r="I22" t="n">
        <v>2010</v>
      </c>
      <c r="J22" t="n">
        <v>21</v>
      </c>
      <c r="M22" t="n">
        <v>2019</v>
      </c>
      <c r="W22" t="n">
        <v>21</v>
      </c>
      <c r="Z22" t="n">
        <v>2019</v>
      </c>
    </row>
    <row r="23" spans="1:28">
      <c r="G23" t="n">
        <v>22</v>
      </c>
      <c r="I23" t="n">
        <v>2011</v>
      </c>
      <c r="J23" t="n">
        <v>22</v>
      </c>
      <c r="M23" t="n">
        <v>2020</v>
      </c>
      <c r="W23" t="n">
        <v>22</v>
      </c>
      <c r="Z23" t="n">
        <v>2020</v>
      </c>
    </row>
    <row r="24" spans="1:28">
      <c r="G24" t="n">
        <v>23</v>
      </c>
      <c r="I24" t="n">
        <v>2012</v>
      </c>
      <c r="J24" t="n">
        <v>23</v>
      </c>
      <c r="W24" t="n">
        <v>23</v>
      </c>
      <c r="Z24" t="n">
        <v>2021</v>
      </c>
    </row>
    <row r="25" spans="1:28">
      <c r="G25" t="n">
        <v>24</v>
      </c>
      <c r="I25" t="n">
        <v>2013</v>
      </c>
      <c r="J25" t="n">
        <v>24</v>
      </c>
      <c r="W25" t="n">
        <v>24</v>
      </c>
      <c r="Z25" t="n">
        <v>2022</v>
      </c>
    </row>
    <row r="26" spans="1:28">
      <c r="G26" t="n">
        <v>25</v>
      </c>
      <c r="I26" t="n">
        <v>2014</v>
      </c>
      <c r="J26" t="n">
        <v>25</v>
      </c>
      <c r="W26" t="n">
        <v>25</v>
      </c>
      <c r="Z26" t="n">
        <v>2023</v>
      </c>
    </row>
    <row r="27" spans="1:28">
      <c r="G27" t="n">
        <v>26</v>
      </c>
      <c r="I27" t="n">
        <v>2015</v>
      </c>
      <c r="J27" t="n">
        <v>26</v>
      </c>
      <c r="W27" t="n">
        <v>26</v>
      </c>
      <c r="Z27" t="n">
        <v>2024</v>
      </c>
    </row>
    <row r="28" spans="1:28">
      <c r="G28" t="n">
        <v>27</v>
      </c>
      <c r="I28" t="n">
        <v>2016</v>
      </c>
      <c r="J28" t="n">
        <v>27</v>
      </c>
      <c r="W28" t="n">
        <v>27</v>
      </c>
      <c r="Z28" t="n">
        <v>2025</v>
      </c>
    </row>
    <row r="29" spans="1:28">
      <c r="G29" t="n">
        <v>28</v>
      </c>
      <c r="I29" t="n">
        <v>2017</v>
      </c>
      <c r="J29" t="n">
        <v>28</v>
      </c>
      <c r="W29" t="n">
        <v>28</v>
      </c>
      <c r="Z29" t="n">
        <v>2026</v>
      </c>
    </row>
    <row r="30" spans="1:28">
      <c r="G30" t="n">
        <v>29</v>
      </c>
      <c r="I30" t="n">
        <v>2018</v>
      </c>
      <c r="J30" t="n">
        <v>29</v>
      </c>
      <c r="W30" t="n">
        <v>29</v>
      </c>
      <c r="Z30" t="n">
        <v>2027</v>
      </c>
    </row>
    <row r="31" spans="1:28">
      <c r="G31" t="n">
        <v>30</v>
      </c>
      <c r="I31" t="n">
        <v>2019</v>
      </c>
      <c r="J31" t="n">
        <v>30</v>
      </c>
      <c r="W31" t="n">
        <v>30</v>
      </c>
      <c r="Z31" t="n">
        <v>2028</v>
      </c>
    </row>
    <row r="32" spans="1:28">
      <c r="G32" t="n">
        <v>31</v>
      </c>
      <c r="I32" t="n">
        <v>2020</v>
      </c>
      <c r="J32" t="n">
        <v>31</v>
      </c>
      <c r="W32" t="n">
        <v>31</v>
      </c>
      <c r="Z32" t="n">
        <v>2029</v>
      </c>
    </row>
    <row r="33" spans="1:28">
      <c r="W33" t="n">
        <v>32</v>
      </c>
      <c r="Z33" t="n">
        <v>2030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214</v>
      </c>
      <c r="B1" t="s">
        <v>215</v>
      </c>
      <c r="C1" t="s">
        <v>216</v>
      </c>
      <c r="D1" t="s">
        <v>217</v>
      </c>
      <c r="E1" t="s">
        <v>218</v>
      </c>
    </row>
    <row r="2" spans="1:5">
      <c r="A2" t="s">
        <v>219</v>
      </c>
      <c r="B2" s="1" t="n">
        <v>43350.38604166666</v>
      </c>
      <c r="C2" t="s">
        <v>220</v>
      </c>
      <c r="D2" t="s">
        <v>220</v>
      </c>
      <c r="E2" t="s">
        <v>218</v>
      </c>
    </row>
    <row r="3" spans="1:5">
      <c r="A3" t="s">
        <v>219</v>
      </c>
      <c r="B3" s="1" t="n">
        <v>43350.40888888889</v>
      </c>
      <c r="C3" t="s">
        <v>221</v>
      </c>
      <c r="D3" t="s">
        <v>221</v>
      </c>
      <c r="E3" t="s">
        <v>218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Charts Data M10</vt:lpstr>
      <vt:lpstr>Dashboard M10 RPS</vt:lpstr>
      <vt:lpstr>Charts M10 RPS</vt:lpstr>
      <vt:lpstr>Input RPS</vt:lpstr>
      <vt:lpstr>Charts Interactive LookupTables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2018-09-17T02:48:40Z</dcterms:created>
  <dcterms:modified xmlns:dcterms="http://purl.org/dc/terms/" xmlns:xsi="http://www.w3.org/2001/XMLSchema-instance" xsi:type="dcterms:W3CDTF">2018-09-17T02:48:40Z</dcterms:modified>
  <cp:lastModifiedBy/>
  <cp:category/>
  <cp:contentStatus/>
  <cp:version/>
  <cp:revision/>
  <cp:keywords/>
</cp:coreProperties>
</file>