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0" sheetId="1" r:id="rId1"/>
    <s:sheet name="Dashboard M10 RPS" sheetId="2" r:id="rId2"/>
    <s:sheet name="Charts M10 RPS" sheetId="3" r:id="rId3"/>
    <s:sheet name="Input RPS" sheetId="4" r:id="rId4"/>
    <s:sheet name="Charts Interactive LookupTables" sheetId="5" r:id="rId5"/>
    <s:sheet name="History" sheetId="6" r:id="rId6"/>
    <s:sheet name="Dependencie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<sst xmlns="http://schemas.openxmlformats.org/spreadsheetml/2006/main" uniqueCount="192">
  <si>
    <t>Metric 10:</t>
  </si>
  <si>
    <t>Notes</t>
  </si>
  <si>
    <t>RPS Chart Title</t>
  </si>
  <si>
    <t>Line Graph Input 1</t>
  </si>
  <si>
    <t>Total</t>
  </si>
  <si>
    <t>HECO</t>
  </si>
  <si>
    <t>HELCO</t>
  </si>
  <si>
    <t>MECO</t>
  </si>
  <si>
    <t>KIUC</t>
  </si>
  <si>
    <t>year</t>
  </si>
  <si>
    <t>Renewable Electricity</t>
  </si>
  <si>
    <t>Total Electricity Sales</t>
  </si>
  <si>
    <t>Total Conventional</t>
  </si>
  <si>
    <t>Total Renewable</t>
  </si>
  <si>
    <t>Line Graph Input Final</t>
  </si>
  <si>
    <t>Metric 10: Percentage attainment of the Renewable Portfolio Standard (RPS)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</si>
  <si>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</si>
  <si>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</si>
  <si>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</si>
  <si>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</si>
  <si>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Units</t>
  </si>
  <si>
    <t>Source</t>
  </si>
  <si>
    <t>TEusy - Total Energy source "s" sold by utilitiy "u" in year "y"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</si>
  <si>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</si>
  <si>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</si>
  <si>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</si>
  <si>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 xml:space="preserve">REu,s,y Aggregate renewable electricity sold from source s by utility u in year y 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</si>
  <si>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</si>
  <si>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</si>
  <si>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</si>
  <si>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</si>
  <si>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</si>
  <si>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</si>
  <si>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Municipal Waste</t>
  </si>
  <si>
    <t>All Utilities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</si>
  <si>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</si>
  <si>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</si>
  <si>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</si>
  <si>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</si>
  <si>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</si>
  <si>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</si>
  <si>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</si>
  <si>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</si>
  <si>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</si>
  <si>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</si>
  <si>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</si>
  <si>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</si>
  <si>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All Utiltiies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</si>
  <si>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</si>
  <si>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</si>
  <si>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</si>
  <si>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</si>
  <si>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</si>
  <si>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</si>
  <si>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</si>
  <si>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</si>
  <si>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</si>
  <si>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</si>
  <si>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</si>
  <si>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</si>
  <si>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</si>
  <si>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</si>
  <si>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 xml:space="preserve">       Metric 10: Percentage attainment of the Renewable Portfolio Standard (RPS)</t>
  </si>
  <si>
    <t>NOTE: Distrubted PV included as rnewable, not displaced energy/EE</t>
  </si>
  <si>
    <t>Percentage Attain of RPS</t>
  </si>
  <si>
    <t>http://puc.hawaii.gov/reports/energy-reports/renewable-portfolio-standards-rps-annual-reports/</t>
  </si>
  <si>
    <t>RPS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</si>
  <si>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</si>
  <si>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</si>
  <si>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</si>
  <si>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</si>
  <si>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</si>
  <si>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</si>
  <si>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</si>
  <si>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</si>
  <si>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</si>
  <si>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</si>
  <si>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</si>
  <si>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</si>
  <si>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</si>
  <si>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</si>
  <si>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 xml:space="preserve">Biomass: </t>
  </si>
  <si>
    <t xml:space="preserve">                  Biomass</t>
  </si>
  <si>
    <t xml:space="preserve">                  Municipal Solid Waste</t>
  </si>
  <si>
    <t xml:space="preserve">Solar: </t>
  </si>
  <si>
    <t xml:space="preserve">            Photovoltaic</t>
  </si>
  <si>
    <t xml:space="preserve">            Utility Solar</t>
  </si>
  <si>
    <t xml:space="preserve">Biofuels: </t>
  </si>
  <si>
    <t xml:space="preserve">            Biodiesel</t>
  </si>
  <si>
    <t>1999-2004 includes PGV, hydro, wind, other hydro, wind-kamoa, photovoltaic</t>
  </si>
  <si>
    <t>199-2004 includes biomass and hydro, biomass, photovoltaic</t>
  </si>
  <si>
    <t xml:space="preserve">               Hydro</t>
  </si>
  <si>
    <t>http://puc.hawaii.gov/reports/Report%20to%20Leg.kks.2008-11-12%20puc.pdf
http://kauai.coopwebbuilder.com/sites/kauai.coopwebbuilder.com/files/irp2008_2008_kiuc_irp.pdf</t>
  </si>
  <si>
    <t>hydro</t>
  </si>
  <si>
    <t xml:space="preserve">  KIUC Hydro</t>
  </si>
  <si>
    <t xml:space="preserve">  Gay &amp; Robinson</t>
  </si>
  <si>
    <t xml:space="preserve">  Kauai Coffee</t>
  </si>
  <si>
    <t xml:space="preserve">  KAA</t>
  </si>
  <si>
    <t xml:space="preserve">  Green Energy Hydro</t>
  </si>
  <si>
    <t>solar</t>
  </si>
  <si>
    <t xml:space="preserve">  Pioneer Solar</t>
  </si>
  <si>
    <t xml:space="preserve">  Kapaa Solar</t>
  </si>
  <si>
    <t xml:space="preserve">  MP2 Kaneshiro Solar</t>
  </si>
  <si>
    <t xml:space="preserve">  McBryde Solar</t>
  </si>
  <si>
    <t xml:space="preserve">  KRS2 Koloa Solar</t>
  </si>
  <si>
    <t>KRS1 Anahola Solar</t>
  </si>
  <si>
    <t>Green Energy Biomass</t>
  </si>
  <si>
    <t>SolarCity / Tesla Solar and Storage</t>
  </si>
  <si>
    <t>&lt;empty row for future use&gt;</t>
  </si>
  <si>
    <t>NEM</t>
  </si>
  <si>
    <t>NEM Pilot</t>
  </si>
  <si>
    <t>Larger Systems (no buyback)</t>
  </si>
  <si>
    <t>Schedule Q</t>
  </si>
  <si>
    <t>biofuel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</si>
  <si>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</si>
  <si>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</si>
  <si>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</si>
  <si>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</si>
  <si>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</si>
  <si>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</si>
  <si>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HECO DSM Programs</t>
  </si>
  <si>
    <t>HECO IRP4 Table 6.1-1 pg 6-8</t>
  </si>
  <si>
    <t>RPS Report Total DSM Program Impact</t>
  </si>
  <si>
    <t>Reconstructed</t>
  </si>
  <si>
    <t>Metric 16</t>
  </si>
  <si>
    <t>Metric 6 / Industry</t>
  </si>
  <si>
    <t>Total Foreign Imports</t>
  </si>
  <si>
    <t>Percent of 4,300 GWh</t>
  </si>
  <si>
    <t>FFSB</t>
  </si>
  <si>
    <t>Electrictiy</t>
  </si>
  <si>
    <t>All Renewables</t>
  </si>
  <si>
    <t>Total MW of Renewable Energy Installed</t>
  </si>
  <si>
    <t xml:space="preserve">Total </t>
  </si>
  <si>
    <t xml:space="preserve">  Petroleum (Foreign)</t>
  </si>
  <si>
    <t>Percent of 2030 Projection</t>
  </si>
  <si>
    <t>FFS2030</t>
  </si>
  <si>
    <t>Gasoline</t>
  </si>
  <si>
    <t>Change Since 2000</t>
  </si>
  <si>
    <t>Change</t>
  </si>
  <si>
    <t>Change in MW since benchmark (2000)</t>
  </si>
  <si>
    <t>30% of 2030</t>
  </si>
  <si>
    <t>FFSA</t>
  </si>
  <si>
    <t>Total private</t>
  </si>
  <si>
    <t xml:space="preserve">    Crude Oil (Foreign)</t>
  </si>
  <si>
    <t>Jet Fuel</t>
  </si>
  <si>
    <t>Hydroelectric</t>
  </si>
  <si>
    <t>Annual Change</t>
  </si>
  <si>
    <t>AnChange</t>
  </si>
  <si>
    <t>Annual Change in MW</t>
  </si>
  <si>
    <t>Recent Sales</t>
  </si>
  <si>
    <t>FFSC</t>
  </si>
  <si>
    <t>Natural Resources and mining</t>
  </si>
  <si>
    <t xml:space="preserve">    Jet Fuel, Kerosene Type (Foreign)</t>
  </si>
  <si>
    <t>Diesel</t>
  </si>
  <si>
    <t>Other Biomass</t>
  </si>
  <si>
    <t>Utiltiies</t>
  </si>
  <si>
    <t xml:space="preserve">    Residual Fuel Oil (Foreign)</t>
  </si>
  <si>
    <t>Fuel Oil</t>
  </si>
  <si>
    <t>Other Gases</t>
  </si>
  <si>
    <t>Construction</t>
  </si>
  <si>
    <t xml:space="preserve">    Others (Foreign)</t>
  </si>
  <si>
    <t>LPG</t>
  </si>
  <si>
    <t>Solar Thermal and Photovoltaic</t>
  </si>
  <si>
    <t>Manufacturing</t>
  </si>
  <si>
    <t xml:space="preserve">  Biofuels (Foreign)</t>
  </si>
  <si>
    <t>SNG</t>
  </si>
  <si>
    <t>Wind</t>
  </si>
  <si>
    <t>Trade</t>
  </si>
  <si>
    <t xml:space="preserve">    Ethanol (Foreign)</t>
  </si>
  <si>
    <t>Biodiesel</t>
  </si>
  <si>
    <t>Transportation and warehousing</t>
  </si>
  <si>
    <t xml:space="preserve">    Biodiesel (Foreign)</t>
  </si>
  <si>
    <t>Ethanol</t>
  </si>
  <si>
    <t>Information</t>
  </si>
  <si>
    <t xml:space="preserve">  Coal (Foreign)</t>
  </si>
  <si>
    <t>Total Fuel Price</t>
  </si>
  <si>
    <t>Total Fuel Cost</t>
  </si>
  <si>
    <t>Financial Activities</t>
  </si>
  <si>
    <t>Total Domestic Purchases</t>
  </si>
  <si>
    <t>Professional, scientific, and technical services</t>
  </si>
  <si>
    <t xml:space="preserve">  Petroleum (Domestic)</t>
  </si>
  <si>
    <t>Management of companies and enterprises</t>
  </si>
  <si>
    <t>Administrative and waste services</t>
  </si>
  <si>
    <t>Education and health services</t>
  </si>
  <si>
    <t>Leisure and hospitality</t>
  </si>
  <si>
    <t xml:space="preserve">  Coal (Domestic)</t>
  </si>
  <si>
    <t>Other services, except public administration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</si>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</sst>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848225" cy="97059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L19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  <c r="F1" t="s">
        <v>1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2</v>
      </c>
      <c r="B2">
        <f>"Renewable Electricity Generated in "&amp;'Charts Data M10'!C9</f>
        <v/>
      </c>
      <c r="F2" t="s">
        <v>1</v>
      </c>
    </row>
    <row r="3" spans="1:38">
      <c r="B3">
        <f>"Renewable Generation as Percent of Total Sales in "&amp;'Charts Data M10'!C9</f>
        <v/>
      </c>
      <c r="F3" t="s">
        <v>1</v>
      </c>
    </row>
    <row r="4" spans="1:38">
      <c r="A4" t="s">
        <v>3</v>
      </c>
      <c r="D4" t="s">
        <v>4</v>
      </c>
      <c r="F4" t="s">
        <v>1</v>
      </c>
      <c r="G4">
        <f>IF(ISERROR('Dashboard M10 RPS'!G138),NA(),'Dashboard M10 RPS'!G138)</f>
        <v/>
      </c>
      <c r="H4">
        <f>IF(ISERROR('Dashboard M10 RPS'!H138),NA(),'Dashboard M10 RPS'!H138)</f>
        <v/>
      </c>
      <c r="I4">
        <f>IF(ISERROR('Dashboard M10 RPS'!I138),NA(),'Dashboard M10 RPS'!I138)</f>
        <v/>
      </c>
      <c r="J4">
        <f>IF(ISERROR('Dashboard M10 RPS'!J138),NA(),'Dashboard M10 RPS'!J138)</f>
        <v/>
      </c>
      <c r="K4">
        <f>IF(ISERROR('Dashboard M10 RPS'!K138),NA(),'Dashboard M10 RPS'!K138)</f>
        <v/>
      </c>
      <c r="L4">
        <f>IF(ISERROR('Dashboard M10 RPS'!L138),NA(),'Dashboard M10 RPS'!L138)</f>
        <v/>
      </c>
      <c r="M4">
        <f>IF(ISERROR('Dashboard M10 RPS'!M138),NA(),'Dashboard M10 RPS'!M138)</f>
        <v/>
      </c>
      <c r="N4">
        <f>IF(ISERROR('Dashboard M10 RPS'!N138),NA(),'Dashboard M10 RPS'!N138)</f>
        <v/>
      </c>
      <c r="O4">
        <f>IF(ISERROR('Dashboard M10 RPS'!O138),NA(),'Dashboard M10 RPS'!O138)</f>
        <v/>
      </c>
      <c r="P4">
        <f>IF(ISERROR('Dashboard M10 RPS'!P138),NA(),'Dashboard M10 RPS'!P138)</f>
        <v/>
      </c>
      <c r="Q4">
        <f>IF(ISERROR('Dashboard M10 RPS'!Q138),NA(),'Dashboard M10 RPS'!Q138)</f>
        <v/>
      </c>
      <c r="R4">
        <f>IF(ISERROR('Dashboard M10 RPS'!R138),NA(),'Dashboard M10 RPS'!R138)</f>
        <v/>
      </c>
      <c r="S4">
        <f>IF(ISERROR('Dashboard M10 RPS'!S138),NA(),'Dashboard M10 RPS'!S138)</f>
        <v/>
      </c>
      <c r="T4">
        <f>IF(ISERROR('Dashboard M10 RPS'!T138),NA(),'Dashboard M10 RPS'!T138)</f>
        <v/>
      </c>
      <c r="U4">
        <f>IF(ISERROR('Dashboard M10 RPS'!U138),NA(),'Dashboard M10 RPS'!U138)</f>
        <v/>
      </c>
      <c r="V4">
        <f>IF(ISERROR('Dashboard M10 RPS'!V138),NA(),'Dashboard M10 RPS'!V138)</f>
        <v/>
      </c>
      <c r="W4">
        <f>IF(ISERROR('Dashboard M10 RPS'!W138),NA(),'Dashboard M10 RPS'!W138)</f>
        <v/>
      </c>
      <c r="X4">
        <f>IF(ISERROR('Dashboard M10 RPS'!X138),NA(),'Dashboard M10 RPS'!X138)</f>
        <v/>
      </c>
      <c r="Y4">
        <f>IF(ISERROR('Dashboard M10 RPS'!Y138),NA(),'Dashboard M10 RPS'!Y138)</f>
        <v/>
      </c>
      <c r="Z4">
        <f>IF(ISERROR('Dashboard M10 RPS'!Z138),NA(),'Dashboard M10 RPS'!Z138)</f>
        <v/>
      </c>
      <c r="AA4">
        <f>IF(ISERROR('Dashboard M10 RPS'!AA138),NA(),'Dashboard M10 RPS'!AA138)</f>
        <v/>
      </c>
      <c r="AB4">
        <f>IF(ISERROR('Dashboard M10 RPS'!AB138),NA(),'Dashboard M10 RPS'!AB138)</f>
        <v/>
      </c>
      <c r="AC4">
        <f>IF(ISERROR('Dashboard M10 RPS'!AC138),NA(),'Dashboard M10 RPS'!AC138)</f>
        <v/>
      </c>
      <c r="AD4">
        <f>IF(ISERROR('Dashboard M10 RPS'!AD138),NA(),'Dashboard M10 RPS'!AD138)</f>
        <v/>
      </c>
      <c r="AE4">
        <f>IF(ISERROR('Dashboard M10 RPS'!AE138),NA(),'Dashboard M10 RPS'!AE138)</f>
        <v/>
      </c>
      <c r="AF4">
        <f>IF(ISERROR('Dashboard M10 RPS'!AF138),NA(),'Dashboard M10 RPS'!AF138)</f>
        <v/>
      </c>
      <c r="AG4">
        <f>IF(ISERROR('Dashboard M10 RPS'!AG138),NA(),'Dashboard M10 RPS'!AG138)</f>
        <v/>
      </c>
      <c r="AH4">
        <f>IF(ISERROR('Dashboard M10 RPS'!AH138),NA(),'Dashboard M10 RPS'!AH138)</f>
        <v/>
      </c>
      <c r="AI4">
        <f>IF(ISERROR('Dashboard M10 RPS'!AI138),NA(),'Dashboard M10 RPS'!AI138)</f>
        <v/>
      </c>
      <c r="AJ4">
        <f>IF(ISERROR('Dashboard M10 RPS'!AJ138),NA(),'Dashboard M10 RPS'!AJ138)</f>
        <v/>
      </c>
      <c r="AK4">
        <f>IF(ISERROR('Dashboard M10 RPS'!AK138),NA(),'Dashboard M10 RPS'!AK138)</f>
        <v/>
      </c>
      <c r="AL4">
        <f>IF(ISERROR('Dashboard M10 RPS'!AL138),NA(),'Dashboard M10 RPS'!AL138)</f>
        <v/>
      </c>
    </row>
    <row r="5" spans="1:38">
      <c r="D5" t="s">
        <v>5</v>
      </c>
      <c r="F5" t="s">
        <v>1</v>
      </c>
      <c r="G5">
        <f>IF(ISERROR('Dashboard M10 RPS'!G133),NA(),'Dashboard M10 RPS'!G133)</f>
        <v/>
      </c>
      <c r="H5">
        <f>IF(ISERROR('Dashboard M10 RPS'!H133),NA(),'Dashboard M10 RPS'!H133)</f>
        <v/>
      </c>
      <c r="I5">
        <f>IF(ISERROR('Dashboard M10 RPS'!I133),NA(),'Dashboard M10 RPS'!I133)</f>
        <v/>
      </c>
      <c r="J5">
        <f>IF(ISERROR('Dashboard M10 RPS'!J133),NA(),'Dashboard M10 RPS'!J133)</f>
        <v/>
      </c>
      <c r="K5">
        <f>IF(ISERROR('Dashboard M10 RPS'!K133),NA(),'Dashboard M10 RPS'!K133)</f>
        <v/>
      </c>
      <c r="L5">
        <f>IF(ISERROR('Dashboard M10 RPS'!L133),NA(),'Dashboard M10 RPS'!L133)</f>
        <v/>
      </c>
      <c r="M5">
        <f>IF(ISERROR('Dashboard M10 RPS'!M133),NA(),'Dashboard M10 RPS'!M133)</f>
        <v/>
      </c>
      <c r="N5">
        <f>IF(ISERROR('Dashboard M10 RPS'!N133),NA(),'Dashboard M10 RPS'!N133)</f>
        <v/>
      </c>
      <c r="O5">
        <f>IF(ISERROR('Dashboard M10 RPS'!O133),NA(),'Dashboard M10 RPS'!O133)</f>
        <v/>
      </c>
      <c r="P5">
        <f>IF(ISERROR('Dashboard M10 RPS'!P133),NA(),'Dashboard M10 RPS'!P133)</f>
        <v/>
      </c>
      <c r="Q5">
        <f>IF(ISERROR('Dashboard M10 RPS'!Q133),NA(),'Dashboard M10 RPS'!Q133)</f>
        <v/>
      </c>
      <c r="R5">
        <f>IF(ISERROR('Dashboard M10 RPS'!R133),NA(),'Dashboard M10 RPS'!R133)</f>
        <v/>
      </c>
      <c r="S5">
        <f>IF(ISERROR('Dashboard M10 RPS'!S133),NA(),'Dashboard M10 RPS'!S133)</f>
        <v/>
      </c>
      <c r="T5">
        <f>IF(ISERROR('Dashboard M10 RPS'!T133),NA(),'Dashboard M10 RPS'!T133)</f>
        <v/>
      </c>
      <c r="U5">
        <f>IF(ISERROR('Dashboard M10 RPS'!U133),NA(),'Dashboard M10 RPS'!U133)</f>
        <v/>
      </c>
      <c r="V5">
        <f>IF(ISERROR('Dashboard M10 RPS'!V133),NA(),'Dashboard M10 RPS'!V133)</f>
        <v/>
      </c>
      <c r="W5">
        <f>IF(ISERROR('Dashboard M10 RPS'!W133),NA(),'Dashboard M10 RPS'!W133)</f>
        <v/>
      </c>
      <c r="X5">
        <f>IF(ISERROR('Dashboard M10 RPS'!X133),NA(),'Dashboard M10 RPS'!X133)</f>
        <v/>
      </c>
      <c r="Y5">
        <f>IF(ISERROR('Dashboard M10 RPS'!Y133),NA(),'Dashboard M10 RPS'!Y133)</f>
        <v/>
      </c>
      <c r="Z5">
        <f>IF(ISERROR('Dashboard M10 RPS'!Z133),NA(),'Dashboard M10 RPS'!Z133)</f>
        <v/>
      </c>
      <c r="AA5">
        <f>IF(ISERROR('Dashboard M10 RPS'!AA133),NA(),'Dashboard M10 RPS'!AA133)</f>
        <v/>
      </c>
      <c r="AB5">
        <f>IF(ISERROR('Dashboard M10 RPS'!AB133),NA(),'Dashboard M10 RPS'!AB133)</f>
        <v/>
      </c>
      <c r="AC5">
        <f>IF(ISERROR('Dashboard M10 RPS'!AC133),NA(),'Dashboard M10 RPS'!AC133)</f>
        <v/>
      </c>
      <c r="AD5">
        <f>IF(ISERROR('Dashboard M10 RPS'!AD133),NA(),'Dashboard M10 RPS'!AD133)</f>
        <v/>
      </c>
      <c r="AE5">
        <f>IF(ISERROR('Dashboard M10 RPS'!AE133),NA(),'Dashboard M10 RPS'!AE133)</f>
        <v/>
      </c>
      <c r="AF5">
        <f>IF(ISERROR('Dashboard M10 RPS'!AF133),NA(),'Dashboard M10 RPS'!AF133)</f>
        <v/>
      </c>
      <c r="AG5">
        <f>IF(ISERROR('Dashboard M10 RPS'!AG133),NA(),'Dashboard M10 RPS'!AG133)</f>
        <v/>
      </c>
      <c r="AH5">
        <f>IF(ISERROR('Dashboard M10 RPS'!AH133),NA(),'Dashboard M10 RPS'!AH133)</f>
        <v/>
      </c>
      <c r="AI5">
        <f>IF(ISERROR('Dashboard M10 RPS'!AI133),NA(),'Dashboard M10 RPS'!AI133)</f>
        <v/>
      </c>
      <c r="AJ5">
        <f>IF(ISERROR('Dashboard M10 RPS'!AJ133),NA(),'Dashboard M10 RPS'!AJ133)</f>
        <v/>
      </c>
      <c r="AK5">
        <f>IF(ISERROR('Dashboard M10 RPS'!AK133),NA(),'Dashboard M10 RPS'!AK133)</f>
        <v/>
      </c>
      <c r="AL5">
        <f>IF(ISERROR('Dashboard M10 RPS'!AL133),NA(),'Dashboard M10 RPS'!AL133)</f>
        <v/>
      </c>
    </row>
    <row r="6" spans="1:38">
      <c r="D6" t="s">
        <v>6</v>
      </c>
      <c r="F6" t="s">
        <v>1</v>
      </c>
      <c r="G6">
        <f>IF(ISERROR('Dashboard M10 RPS'!G134),NA(),'Dashboard M10 RPS'!G134)</f>
        <v/>
      </c>
      <c r="H6">
        <f>IF(ISERROR('Dashboard M10 RPS'!H134),NA(),'Dashboard M10 RPS'!H134)</f>
        <v/>
      </c>
      <c r="I6">
        <f>IF(ISERROR('Dashboard M10 RPS'!I134),NA(),'Dashboard M10 RPS'!I134)</f>
        <v/>
      </c>
      <c r="J6">
        <f>IF(ISERROR('Dashboard M10 RPS'!J134),NA(),'Dashboard M10 RPS'!J134)</f>
        <v/>
      </c>
      <c r="K6">
        <f>IF(ISERROR('Dashboard M10 RPS'!K134),NA(),'Dashboard M10 RPS'!K134)</f>
        <v/>
      </c>
      <c r="L6">
        <f>IF(ISERROR('Dashboard M10 RPS'!L134),NA(),'Dashboard M10 RPS'!L134)</f>
        <v/>
      </c>
      <c r="M6">
        <f>IF(ISERROR('Dashboard M10 RPS'!M134),NA(),'Dashboard M10 RPS'!M134)</f>
        <v/>
      </c>
      <c r="N6">
        <f>IF(ISERROR('Dashboard M10 RPS'!N134),NA(),'Dashboard M10 RPS'!N134)</f>
        <v/>
      </c>
      <c r="O6">
        <f>IF(ISERROR('Dashboard M10 RPS'!O134),NA(),'Dashboard M10 RPS'!O134)</f>
        <v/>
      </c>
      <c r="P6">
        <f>IF(ISERROR('Dashboard M10 RPS'!P134),NA(),'Dashboard M10 RPS'!P134)</f>
        <v/>
      </c>
      <c r="Q6">
        <f>IF(ISERROR('Dashboard M10 RPS'!Q134),NA(),'Dashboard M10 RPS'!Q134)</f>
        <v/>
      </c>
      <c r="R6">
        <f>IF(ISERROR('Dashboard M10 RPS'!R134),NA(),'Dashboard M10 RPS'!R134)</f>
        <v/>
      </c>
      <c r="S6">
        <f>IF(ISERROR('Dashboard M10 RPS'!S134),NA(),'Dashboard M10 RPS'!S134)</f>
        <v/>
      </c>
      <c r="T6">
        <f>IF(ISERROR('Dashboard M10 RPS'!T134),NA(),'Dashboard M10 RPS'!T134)</f>
        <v/>
      </c>
      <c r="U6">
        <f>IF(ISERROR('Dashboard M10 RPS'!U134),NA(),'Dashboard M10 RPS'!U134)</f>
        <v/>
      </c>
      <c r="V6">
        <f>IF(ISERROR('Dashboard M10 RPS'!V134),NA(),'Dashboard M10 RPS'!V134)</f>
        <v/>
      </c>
      <c r="W6">
        <f>IF(ISERROR('Dashboard M10 RPS'!W134),NA(),'Dashboard M10 RPS'!W134)</f>
        <v/>
      </c>
      <c r="X6">
        <f>IF(ISERROR('Dashboard M10 RPS'!X134),NA(),'Dashboard M10 RPS'!X134)</f>
        <v/>
      </c>
      <c r="Y6">
        <f>IF(ISERROR('Dashboard M10 RPS'!Y134),NA(),'Dashboard M10 RPS'!Y134)</f>
        <v/>
      </c>
      <c r="Z6">
        <f>IF(ISERROR('Dashboard M10 RPS'!Z134),NA(),'Dashboard M10 RPS'!Z134)</f>
        <v/>
      </c>
      <c r="AA6">
        <f>IF(ISERROR('Dashboard M10 RPS'!AA134),NA(),'Dashboard M10 RPS'!AA134)</f>
        <v/>
      </c>
      <c r="AB6">
        <f>IF(ISERROR('Dashboard M10 RPS'!AB134),NA(),'Dashboard M10 RPS'!AB134)</f>
        <v/>
      </c>
      <c r="AC6">
        <f>IF(ISERROR('Dashboard M10 RPS'!AC134),NA(),'Dashboard M10 RPS'!AC134)</f>
        <v/>
      </c>
      <c r="AD6">
        <f>IF(ISERROR('Dashboard M10 RPS'!AD134),NA(),'Dashboard M10 RPS'!AD134)</f>
        <v/>
      </c>
      <c r="AE6">
        <f>IF(ISERROR('Dashboard M10 RPS'!AE134),NA(),'Dashboard M10 RPS'!AE134)</f>
        <v/>
      </c>
      <c r="AF6">
        <f>IF(ISERROR('Dashboard M10 RPS'!AF134),NA(),'Dashboard M10 RPS'!AF134)</f>
        <v/>
      </c>
      <c r="AG6">
        <f>IF(ISERROR('Dashboard M10 RPS'!AG134),NA(),'Dashboard M10 RPS'!AG134)</f>
        <v/>
      </c>
      <c r="AH6">
        <f>IF(ISERROR('Dashboard M10 RPS'!AH134),NA(),'Dashboard M10 RPS'!AH134)</f>
        <v/>
      </c>
      <c r="AI6">
        <f>IF(ISERROR('Dashboard M10 RPS'!AI134),NA(),'Dashboard M10 RPS'!AI134)</f>
        <v/>
      </c>
      <c r="AJ6">
        <f>IF(ISERROR('Dashboard M10 RPS'!AJ134),NA(),'Dashboard M10 RPS'!AJ134)</f>
        <v/>
      </c>
      <c r="AK6">
        <f>IF(ISERROR('Dashboard M10 RPS'!AK134),NA(),'Dashboard M10 RPS'!AK134)</f>
        <v/>
      </c>
      <c r="AL6">
        <f>IF(ISERROR('Dashboard M10 RPS'!AL134),NA(),'Dashboard M10 RPS'!AL134)</f>
        <v/>
      </c>
    </row>
    <row r="7" spans="1:38">
      <c r="D7" t="s">
        <v>7</v>
      </c>
      <c r="F7" t="s">
        <v>1</v>
      </c>
      <c r="G7">
        <f>IF(ISERROR('Dashboard M10 RPS'!G135),NA(),'Dashboard M10 RPS'!G135)</f>
        <v/>
      </c>
      <c r="H7">
        <f>IF(ISERROR('Dashboard M10 RPS'!H135),NA(),'Dashboard M10 RPS'!H135)</f>
        <v/>
      </c>
      <c r="I7">
        <f>IF(ISERROR('Dashboard M10 RPS'!I135),NA(),'Dashboard M10 RPS'!I135)</f>
        <v/>
      </c>
      <c r="J7">
        <f>IF(ISERROR('Dashboard M10 RPS'!J135),NA(),'Dashboard M10 RPS'!J135)</f>
        <v/>
      </c>
      <c r="K7">
        <f>IF(ISERROR('Dashboard M10 RPS'!K135),NA(),'Dashboard M10 RPS'!K135)</f>
        <v/>
      </c>
      <c r="L7">
        <f>IF(ISERROR('Dashboard M10 RPS'!L135),NA(),'Dashboard M10 RPS'!L135)</f>
        <v/>
      </c>
      <c r="M7">
        <f>IF(ISERROR('Dashboard M10 RPS'!M135),NA(),'Dashboard M10 RPS'!M135)</f>
        <v/>
      </c>
      <c r="N7">
        <f>IF(ISERROR('Dashboard M10 RPS'!N135),NA(),'Dashboard M10 RPS'!N135)</f>
        <v/>
      </c>
      <c r="O7">
        <f>IF(ISERROR('Dashboard M10 RPS'!O135),NA(),'Dashboard M10 RPS'!O135)</f>
        <v/>
      </c>
      <c r="P7">
        <f>IF(ISERROR('Dashboard M10 RPS'!P135),NA(),'Dashboard M10 RPS'!P135)</f>
        <v/>
      </c>
      <c r="Q7">
        <f>IF(ISERROR('Dashboard M10 RPS'!Q135),NA(),'Dashboard M10 RPS'!Q135)</f>
        <v/>
      </c>
      <c r="R7">
        <f>IF(ISERROR('Dashboard M10 RPS'!R135),NA(),'Dashboard M10 RPS'!R135)</f>
        <v/>
      </c>
      <c r="S7">
        <f>IF(ISERROR('Dashboard M10 RPS'!S135),NA(),'Dashboard M10 RPS'!S135)</f>
        <v/>
      </c>
      <c r="T7">
        <f>IF(ISERROR('Dashboard M10 RPS'!T135),NA(),'Dashboard M10 RPS'!T135)</f>
        <v/>
      </c>
      <c r="U7">
        <f>IF(ISERROR('Dashboard M10 RPS'!U135),NA(),'Dashboard M10 RPS'!U135)</f>
        <v/>
      </c>
      <c r="V7">
        <f>IF(ISERROR('Dashboard M10 RPS'!V135),NA(),'Dashboard M10 RPS'!V135)</f>
        <v/>
      </c>
      <c r="W7">
        <f>IF(ISERROR('Dashboard M10 RPS'!W135),NA(),'Dashboard M10 RPS'!W135)</f>
        <v/>
      </c>
      <c r="X7">
        <f>IF(ISERROR('Dashboard M10 RPS'!X135),NA(),'Dashboard M10 RPS'!X135)</f>
        <v/>
      </c>
      <c r="Y7">
        <f>IF(ISERROR('Dashboard M10 RPS'!Y135),NA(),'Dashboard M10 RPS'!Y135)</f>
        <v/>
      </c>
      <c r="Z7">
        <f>IF(ISERROR('Dashboard M10 RPS'!Z135),NA(),'Dashboard M10 RPS'!Z135)</f>
        <v/>
      </c>
      <c r="AA7">
        <f>IF(ISERROR('Dashboard M10 RPS'!AA135),NA(),'Dashboard M10 RPS'!AA135)</f>
        <v/>
      </c>
      <c r="AB7">
        <f>IF(ISERROR('Dashboard M10 RPS'!AB135),NA(),'Dashboard M10 RPS'!AB135)</f>
        <v/>
      </c>
      <c r="AC7">
        <f>IF(ISERROR('Dashboard M10 RPS'!AC135),NA(),'Dashboard M10 RPS'!AC135)</f>
        <v/>
      </c>
      <c r="AD7">
        <f>IF(ISERROR('Dashboard M10 RPS'!AD135),NA(),'Dashboard M10 RPS'!AD135)</f>
        <v/>
      </c>
      <c r="AE7">
        <f>IF(ISERROR('Dashboard M10 RPS'!AE135),NA(),'Dashboard M10 RPS'!AE135)</f>
        <v/>
      </c>
      <c r="AF7">
        <f>IF(ISERROR('Dashboard M10 RPS'!AF135),NA(),'Dashboard M10 RPS'!AF135)</f>
        <v/>
      </c>
      <c r="AG7">
        <f>IF(ISERROR('Dashboard M10 RPS'!AG135),NA(),'Dashboard M10 RPS'!AG135)</f>
        <v/>
      </c>
      <c r="AH7">
        <f>IF(ISERROR('Dashboard M10 RPS'!AH135),NA(),'Dashboard M10 RPS'!AH135)</f>
        <v/>
      </c>
      <c r="AI7">
        <f>IF(ISERROR('Dashboard M10 RPS'!AI135),NA(),'Dashboard M10 RPS'!AI135)</f>
        <v/>
      </c>
      <c r="AJ7">
        <f>IF(ISERROR('Dashboard M10 RPS'!AJ135),NA(),'Dashboard M10 RPS'!AJ135)</f>
        <v/>
      </c>
      <c r="AK7">
        <f>IF(ISERROR('Dashboard M10 RPS'!AK135),NA(),'Dashboard M10 RPS'!AK135)</f>
        <v/>
      </c>
      <c r="AL7">
        <f>IF(ISERROR('Dashboard M10 RPS'!AL135),NA(),'Dashboard M10 RPS'!AL135)</f>
        <v/>
      </c>
    </row>
    <row r="8" spans="1:38">
      <c r="D8" t="s">
        <v>8</v>
      </c>
      <c r="F8" t="s">
        <v>1</v>
      </c>
      <c r="G8">
        <f>IF(ISERROR('Dashboard M10 RPS'!G137),NA(),'Dashboard M10 RPS'!G137)</f>
        <v/>
      </c>
      <c r="H8">
        <f>IF(ISERROR('Dashboard M10 RPS'!H137),NA(),'Dashboard M10 RPS'!H137)</f>
        <v/>
      </c>
      <c r="I8">
        <f>IF(ISERROR('Dashboard M10 RPS'!I137),NA(),'Dashboard M10 RPS'!I137)</f>
        <v/>
      </c>
      <c r="J8">
        <f>IF(ISERROR('Dashboard M10 RPS'!J137),NA(),'Dashboard M10 RPS'!J137)</f>
        <v/>
      </c>
      <c r="K8">
        <f>IF(ISERROR('Dashboard M10 RPS'!K137),NA(),'Dashboard M10 RPS'!K137)</f>
        <v/>
      </c>
      <c r="L8">
        <f>IF(ISERROR('Dashboard M10 RPS'!L137),NA(),'Dashboard M10 RPS'!L137)</f>
        <v/>
      </c>
      <c r="M8">
        <f>IF(ISERROR('Dashboard M10 RPS'!M137),NA(),'Dashboard M10 RPS'!M137)</f>
        <v/>
      </c>
      <c r="N8">
        <f>IF(ISERROR('Dashboard M10 RPS'!N137),NA(),'Dashboard M10 RPS'!N137)</f>
        <v/>
      </c>
      <c r="O8">
        <f>IF(ISERROR('Dashboard M10 RPS'!O137),NA(),'Dashboard M10 RPS'!O137)</f>
        <v/>
      </c>
      <c r="P8">
        <f>IF(ISERROR('Dashboard M10 RPS'!P137),NA(),'Dashboard M10 RPS'!P137)</f>
        <v/>
      </c>
      <c r="Q8">
        <f>IF(ISERROR('Dashboard M10 RPS'!Q137),NA(),'Dashboard M10 RPS'!Q137)</f>
        <v/>
      </c>
      <c r="R8">
        <f>IF(ISERROR('Dashboard M10 RPS'!R137),NA(),'Dashboard M10 RPS'!R137)</f>
        <v/>
      </c>
      <c r="S8">
        <f>IF(ISERROR('Dashboard M10 RPS'!S137),NA(),'Dashboard M10 RPS'!S137)</f>
        <v/>
      </c>
      <c r="T8">
        <f>IF(ISERROR('Dashboard M10 RPS'!T137),NA(),'Dashboard M10 RPS'!T137)</f>
        <v/>
      </c>
      <c r="U8">
        <f>IF(ISERROR('Dashboard M10 RPS'!U137),NA(),'Dashboard M10 RPS'!U137)</f>
        <v/>
      </c>
      <c r="V8">
        <f>IF(ISERROR('Dashboard M10 RPS'!V137),NA(),'Dashboard M10 RPS'!V137)</f>
        <v/>
      </c>
      <c r="W8">
        <f>IF(ISERROR('Dashboard M10 RPS'!W137),NA(),'Dashboard M10 RPS'!W137)</f>
        <v/>
      </c>
      <c r="X8">
        <f>IF(ISERROR('Dashboard M10 RPS'!X137),NA(),'Dashboard M10 RPS'!X137)</f>
        <v/>
      </c>
      <c r="Y8">
        <f>IF(ISERROR('Dashboard M10 RPS'!Y137),NA(),'Dashboard M10 RPS'!Y137)</f>
        <v/>
      </c>
      <c r="Z8">
        <f>IF(ISERROR('Dashboard M10 RPS'!Z137),NA(),'Dashboard M10 RPS'!Z137)</f>
        <v/>
      </c>
      <c r="AA8">
        <f>IF(ISERROR('Dashboard M10 RPS'!AA137),NA(),'Dashboard M10 RPS'!AA137)</f>
        <v/>
      </c>
      <c r="AB8">
        <f>IF(ISERROR('Dashboard M10 RPS'!AB137),NA(),'Dashboard M10 RPS'!AB137)</f>
        <v/>
      </c>
      <c r="AC8">
        <f>IF(ISERROR('Dashboard M10 RPS'!AC137),NA(),'Dashboard M10 RPS'!AC137)</f>
        <v/>
      </c>
      <c r="AD8">
        <f>IF(ISERROR('Dashboard M10 RPS'!AD137),NA(),'Dashboard M10 RPS'!AD137)</f>
        <v/>
      </c>
      <c r="AE8">
        <f>IF(ISERROR('Dashboard M10 RPS'!AE137),NA(),'Dashboard M10 RPS'!AE137)</f>
        <v/>
      </c>
      <c r="AF8">
        <f>IF(ISERROR('Dashboard M10 RPS'!AF137),NA(),'Dashboard M10 RPS'!AF137)</f>
        <v/>
      </c>
      <c r="AG8">
        <f>IF(ISERROR('Dashboard M10 RPS'!AG137),NA(),'Dashboard M10 RPS'!AG137)</f>
        <v/>
      </c>
      <c r="AH8">
        <f>IF(ISERROR('Dashboard M10 RPS'!AH137),NA(),'Dashboard M10 RPS'!AH137)</f>
        <v/>
      </c>
      <c r="AI8">
        <f>IF(ISERROR('Dashboard M10 RPS'!AI137),NA(),'Dashboard M10 RPS'!AI137)</f>
        <v/>
      </c>
      <c r="AJ8">
        <f>IF(ISERROR('Dashboard M10 RPS'!AJ137),NA(),'Dashboard M10 RPS'!AJ137)</f>
        <v/>
      </c>
      <c r="AK8">
        <f>IF(ISERROR('Dashboard M10 RPS'!AK137),NA(),'Dashboard M10 RPS'!AK137)</f>
        <v/>
      </c>
      <c r="AL8">
        <f>IF(ISERROR('Dashboard M10 RPS'!AL137),NA(),'Dashboard M10 RPS'!AL137)</f>
        <v/>
      </c>
    </row>
    <row r="9" spans="1:38">
      <c r="B9" t="s">
        <v>9</v>
      </c>
      <c r="C9">
        <f>VLOOKUP('Charts M10 RPS'!C23,'Charts Interactive LookupTables'!J:M,4,FALSE)</f>
        <v/>
      </c>
      <c r="F9" t="s">
        <v>1</v>
      </c>
      <c r="G9" t="s">
        <v>10</v>
      </c>
      <c r="H9" t="s">
        <v>11</v>
      </c>
      <c r="I9" t="s">
        <v>12</v>
      </c>
    </row>
    <row r="10" spans="1:38">
      <c r="B10" t="s">
        <v>13</v>
      </c>
      <c r="C10">
        <f>'Dashboard M10 RPS'!A22</f>
        <v/>
      </c>
      <c r="D10" t="s">
        <v>5</v>
      </c>
      <c r="F10" t="s">
        <v>1</v>
      </c>
      <c r="G10">
        <f>INDEX('Dashboard M10 RPS'!$A$14:$AL$58,MATCH($C10,'Dashboard M10 RPS'!$A$14:$A$58,0),MATCH($C$9,'Dashboard M10 RPS'!$A$5:$AL$5,0))</f>
        <v/>
      </c>
      <c r="H10">
        <f>INDEX('Dashboard M10 RPS'!$A$7:$AL$11,MATCH(CONCATENATE(D10,$B$10),'Dashboard M10 RPS'!$A$7:$A$11,0),MATCH($C$9,'Dashboard M10 RPS'!$A$5:$AL$5,0))</f>
        <v/>
      </c>
      <c r="I10">
        <f>H10-G10</f>
        <v/>
      </c>
      <c r="J10">
        <f>G10/H10</f>
        <v/>
      </c>
    </row>
    <row r="11" spans="1:38">
      <c r="C11">
        <f>'Dashboard M10 RPS'!A31</f>
        <v/>
      </c>
      <c r="D11" t="s">
        <v>6</v>
      </c>
      <c r="F11" t="s">
        <v>1</v>
      </c>
      <c r="G11">
        <f>INDEX('Dashboard M10 RPS'!$A$14:$AL$58,MATCH($C11,'Dashboard M10 RPS'!$A$14:$A$58,0),MATCH($C$9,'Dashboard M10 RPS'!$A$5:$AL$5,0))</f>
        <v/>
      </c>
      <c r="H11">
        <f>INDEX('Dashboard M10 RPS'!$A$7:$AL$11,MATCH(CONCATENATE(D11,$B$10),'Dashboard M10 RPS'!$A$7:$A$11,0),MATCH($C$9,'Dashboard M10 RPS'!$A$5:$AL$5,0))</f>
        <v/>
      </c>
      <c r="I11">
        <f>H11-G11</f>
        <v/>
      </c>
      <c r="J11">
        <f>G11/H11</f>
        <v/>
      </c>
    </row>
    <row r="12" spans="1:38">
      <c r="C12">
        <f>'Dashboard M10 RPS'!A40</f>
        <v/>
      </c>
      <c r="D12" t="s">
        <v>7</v>
      </c>
      <c r="F12" t="s">
        <v>1</v>
      </c>
      <c r="G12">
        <f>INDEX('Dashboard M10 RPS'!$A$14:$AL$58,MATCH($C12,'Dashboard M10 RPS'!$A$14:$A$58,0),MATCH($C$9,'Dashboard M10 RPS'!$A$5:$AL$5,0))</f>
        <v/>
      </c>
      <c r="H12">
        <f>INDEX('Dashboard M10 RPS'!$A$7:$AL$11,MATCH(CONCATENATE(D12,$B$10),'Dashboard M10 RPS'!$A$7:$A$11,0),MATCH($C$9,'Dashboard M10 RPS'!$A$5:$AL$5,0))</f>
        <v/>
      </c>
      <c r="I12">
        <f>H12-G12</f>
        <v/>
      </c>
      <c r="J12">
        <f>G12/H12</f>
        <v/>
      </c>
    </row>
    <row r="13" spans="1:38">
      <c r="C13">
        <f>'Dashboard M10 RPS'!A49</f>
        <v/>
      </c>
      <c r="D13" t="s">
        <v>8</v>
      </c>
      <c r="F13" t="s">
        <v>1</v>
      </c>
      <c r="G13">
        <f>INDEX('Dashboard M10 RPS'!$A$14:$AL$58,MATCH($C13,'Dashboard M10 RPS'!$A$14:$A$58,0),MATCH($C$9,'Dashboard M10 RPS'!$A$5:$AL$5,0))</f>
        <v/>
      </c>
      <c r="H13">
        <f>INDEX('Dashboard M10 RPS'!$A$7:$AL$11,MATCH(CONCATENATE(D13,$B$10),'Dashboard M10 RPS'!$A$7:$A$11,0),MATCH($C$9,'Dashboard M10 RPS'!$A$5:$AL$5,0))</f>
        <v/>
      </c>
      <c r="I13">
        <f>H13-G13</f>
        <v/>
      </c>
      <c r="J13">
        <f>G13/H13</f>
        <v/>
      </c>
    </row>
    <row r="14" spans="1:38">
      <c r="C14">
        <f>'Dashboard M10 RPS'!A58</f>
        <v/>
      </c>
      <c r="D14" t="s">
        <v>4</v>
      </c>
      <c r="F14" t="s">
        <v>1</v>
      </c>
      <c r="G14">
        <f>INDEX('Dashboard M10 RPS'!$A$14:$AL$58,MATCH($C14,'Dashboard M10 RPS'!$A$14:$A$58,0),MATCH($C$9,'Dashboard M10 RPS'!$A$5:$AL$5,0))</f>
        <v/>
      </c>
      <c r="H14">
        <f>INDEX('Dashboard M10 RPS'!$A$7:$AL$11,MATCH(CONCATENATE(D14,$B$10),'Dashboard M10 RPS'!$A$7:$A$11,0),MATCH($C$9,'Dashboard M10 RPS'!$A$5:$AL$5,0))</f>
        <v/>
      </c>
      <c r="I14">
        <f>H14-G14</f>
        <v/>
      </c>
      <c r="J14">
        <f>G14/H14</f>
        <v/>
      </c>
    </row>
    <row r="15" spans="1:38">
      <c r="A15" t="s">
        <v>14</v>
      </c>
      <c r="C15">
        <f>VLOOKUP('Charts M10 RPS'!B2,'Charts Interactive LookupTables'!J:K,2,FALSE)</f>
        <v/>
      </c>
      <c r="D15">
        <f>IF(OR($C$15="Total",$C$15="HECO"),"HECO",NA())</f>
        <v/>
      </c>
      <c r="F15" t="s">
        <v>1</v>
      </c>
      <c r="G15">
        <f>IF(ISERROR($D15),NA(),G5)</f>
        <v/>
      </c>
      <c r="H15">
        <f>IF(ISERROR($D15),NA(),H5)</f>
        <v/>
      </c>
      <c r="I15">
        <f>IF(ISERROR($D15),NA(),I5)</f>
        <v/>
      </c>
      <c r="J15">
        <f>IF(ISERROR($D15),NA(),J5)</f>
        <v/>
      </c>
      <c r="K15">
        <f>IF(ISERROR($D15),NA(),K5)</f>
        <v/>
      </c>
      <c r="L15">
        <f>IF(ISERROR($D15),NA(),L5)</f>
        <v/>
      </c>
      <c r="M15">
        <f>IF(ISERROR($D15),NA(),M5)</f>
        <v/>
      </c>
      <c r="N15">
        <f>IF(ISERROR($D15),NA(),N5)</f>
        <v/>
      </c>
      <c r="O15">
        <f>IF(ISERROR($D15),NA(),O5)</f>
        <v/>
      </c>
      <c r="P15">
        <f>IF(ISERROR($D15),NA(),P5)</f>
        <v/>
      </c>
      <c r="Q15">
        <f>IF(ISERROR($D15),NA(),Q5)</f>
        <v/>
      </c>
      <c r="R15">
        <f>IF(ISERROR($D15),NA(),R5)</f>
        <v/>
      </c>
      <c r="S15">
        <f>IF(ISERROR($D15),NA(),S5)</f>
        <v/>
      </c>
      <c r="T15">
        <f>IF(ISERROR($D15),NA(),T5)</f>
        <v/>
      </c>
      <c r="U15">
        <f>IF(ISERROR($D15),NA(),U5)</f>
        <v/>
      </c>
      <c r="V15">
        <f>IF(ISERROR($D15),NA(),V5)</f>
        <v/>
      </c>
      <c r="W15">
        <f>IF(ISERROR($D15),NA(),W5)</f>
        <v/>
      </c>
      <c r="X15">
        <f>IF(ISERROR($D15),NA(),X5)</f>
        <v/>
      </c>
      <c r="Y15">
        <f>IF(ISERROR($D15),NA(),Y5)</f>
        <v/>
      </c>
      <c r="Z15">
        <f>IF(ISERROR($D15),NA(),Z5)</f>
        <v/>
      </c>
      <c r="AA15">
        <f>IF(ISERROR($D15),NA(),AA5)</f>
        <v/>
      </c>
      <c r="AB15">
        <f>IF(ISERROR($D15),NA(),AB5)</f>
        <v/>
      </c>
      <c r="AC15">
        <f>IF(ISERROR($D15),NA(),AC5)</f>
        <v/>
      </c>
      <c r="AD15">
        <f>IF(ISERROR($D15),NA(),AD5)</f>
        <v/>
      </c>
      <c r="AE15">
        <f>IF(ISERROR($D15),NA(),AE5)</f>
        <v/>
      </c>
      <c r="AF15">
        <f>IF(ISERROR($D15),NA(),AF5)</f>
        <v/>
      </c>
      <c r="AG15">
        <f>IF(ISERROR($D15),NA(),AG5)</f>
        <v/>
      </c>
      <c r="AH15">
        <f>IF(ISERROR($D15),NA(),AH5)</f>
        <v/>
      </c>
      <c r="AI15">
        <f>IF(ISERROR($D15),NA(),AI5)</f>
        <v/>
      </c>
      <c r="AJ15">
        <f>IF(ISERROR($D15),NA(),AJ5)</f>
        <v/>
      </c>
      <c r="AK15">
        <f>IF(ISERROR($D15),NA(),AK5)</f>
        <v/>
      </c>
      <c r="AL15">
        <f>IF(ISERROR($D15),NA(),AL5)</f>
        <v/>
      </c>
    </row>
    <row r="16" spans="1:38">
      <c r="D16">
        <f>IF(OR($C$15="Total",$C$15="HELCO"),"HELCO",NA())</f>
        <v/>
      </c>
      <c r="F16" t="s">
        <v>1</v>
      </c>
      <c r="G16">
        <f>IF(ISERROR($D16),NA(),G6)</f>
        <v/>
      </c>
      <c r="H16">
        <f>IF(ISERROR($D16),NA(),H6)</f>
        <v/>
      </c>
      <c r="I16">
        <f>IF(ISERROR($D16),NA(),I6)</f>
        <v/>
      </c>
      <c r="J16">
        <f>IF(ISERROR($D16),NA(),J6)</f>
        <v/>
      </c>
      <c r="K16">
        <f>IF(ISERROR($D16),NA(),K6)</f>
        <v/>
      </c>
      <c r="L16">
        <f>IF(ISERROR($D16),NA(),L6)</f>
        <v/>
      </c>
      <c r="M16">
        <f>IF(ISERROR($D16),NA(),M6)</f>
        <v/>
      </c>
      <c r="N16">
        <f>IF(ISERROR($D16),NA(),N6)</f>
        <v/>
      </c>
      <c r="O16">
        <f>IF(ISERROR($D16),NA(),O6)</f>
        <v/>
      </c>
      <c r="P16">
        <f>IF(ISERROR($D16),NA(),P6)</f>
        <v/>
      </c>
      <c r="Q16">
        <f>IF(ISERROR($D16),NA(),Q6)</f>
        <v/>
      </c>
      <c r="R16">
        <f>IF(ISERROR($D16),NA(),R6)</f>
        <v/>
      </c>
      <c r="S16">
        <f>IF(ISERROR($D16),NA(),S6)</f>
        <v/>
      </c>
      <c r="T16">
        <f>IF(ISERROR($D16),NA(),T6)</f>
        <v/>
      </c>
      <c r="U16">
        <f>IF(ISERROR($D16),NA(),U6)</f>
        <v/>
      </c>
      <c r="V16">
        <f>IF(ISERROR($D16),NA(),V6)</f>
        <v/>
      </c>
      <c r="W16">
        <f>IF(ISERROR($D16),NA(),W6)</f>
        <v/>
      </c>
      <c r="X16">
        <f>IF(ISERROR($D16),NA(),X6)</f>
        <v/>
      </c>
      <c r="Y16">
        <f>IF(ISERROR($D16),NA(),Y6)</f>
        <v/>
      </c>
      <c r="Z16">
        <f>IF(ISERROR($D16),NA(),Z6)</f>
        <v/>
      </c>
      <c r="AA16">
        <f>IF(ISERROR($D16),NA(),AA6)</f>
        <v/>
      </c>
      <c r="AB16">
        <f>IF(ISERROR($D16),NA(),AB6)</f>
        <v/>
      </c>
      <c r="AC16">
        <f>IF(ISERROR($D16),NA(),AC6)</f>
        <v/>
      </c>
      <c r="AD16">
        <f>IF(ISERROR($D16),NA(),AD6)</f>
        <v/>
      </c>
      <c r="AE16">
        <f>IF(ISERROR($D16),NA(),AE6)</f>
        <v/>
      </c>
      <c r="AF16">
        <f>IF(ISERROR($D16),NA(),AF6)</f>
        <v/>
      </c>
      <c r="AG16">
        <f>IF(ISERROR($D16),NA(),AG6)</f>
        <v/>
      </c>
      <c r="AH16">
        <f>IF(ISERROR($D16),NA(),AH6)</f>
        <v/>
      </c>
      <c r="AI16">
        <f>IF(ISERROR($D16),NA(),AI6)</f>
        <v/>
      </c>
      <c r="AJ16">
        <f>IF(ISERROR($D16),NA(),AJ6)</f>
        <v/>
      </c>
      <c r="AK16">
        <f>IF(ISERROR($D16),NA(),AK6)</f>
        <v/>
      </c>
      <c r="AL16">
        <f>IF(ISERROR($D16),NA(),AL6)</f>
        <v/>
      </c>
    </row>
    <row r="17" spans="1:38">
      <c r="D17">
        <f>IF(OR($C$15="Total",$C$15="MECO"),"MECO",NA())</f>
        <v/>
      </c>
      <c r="F17" t="s">
        <v>1</v>
      </c>
      <c r="G17">
        <f>IF(ISERROR($D17),NA(),G7)</f>
        <v/>
      </c>
      <c r="H17">
        <f>IF(ISERROR($D17),NA(),H7)</f>
        <v/>
      </c>
      <c r="I17">
        <f>IF(ISERROR($D17),NA(),I7)</f>
        <v/>
      </c>
      <c r="J17">
        <f>IF(ISERROR($D17),NA(),J7)</f>
        <v/>
      </c>
      <c r="K17">
        <f>IF(ISERROR($D17),NA(),K7)</f>
        <v/>
      </c>
      <c r="L17">
        <f>IF(ISERROR($D17),NA(),L7)</f>
        <v/>
      </c>
      <c r="M17">
        <f>IF(ISERROR($D17),NA(),M7)</f>
        <v/>
      </c>
      <c r="N17">
        <f>IF(ISERROR($D17),NA(),N7)</f>
        <v/>
      </c>
      <c r="O17">
        <f>IF(ISERROR($D17),NA(),O7)</f>
        <v/>
      </c>
      <c r="P17">
        <f>IF(ISERROR($D17),NA(),P7)</f>
        <v/>
      </c>
      <c r="Q17">
        <f>IF(ISERROR($D17),NA(),Q7)</f>
        <v/>
      </c>
      <c r="R17">
        <f>IF(ISERROR($D17),NA(),R7)</f>
        <v/>
      </c>
      <c r="S17">
        <f>IF(ISERROR($D17),NA(),S7)</f>
        <v/>
      </c>
      <c r="T17">
        <f>IF(ISERROR($D17),NA(),T7)</f>
        <v/>
      </c>
      <c r="U17">
        <f>IF(ISERROR($D17),NA(),U7)</f>
        <v/>
      </c>
      <c r="V17">
        <f>IF(ISERROR($D17),NA(),V7)</f>
        <v/>
      </c>
      <c r="W17">
        <f>IF(ISERROR($D17),NA(),W7)</f>
        <v/>
      </c>
      <c r="X17">
        <f>IF(ISERROR($D17),NA(),X7)</f>
        <v/>
      </c>
      <c r="Y17">
        <f>IF(ISERROR($D17),NA(),Y7)</f>
        <v/>
      </c>
      <c r="Z17">
        <f>IF(ISERROR($D17),NA(),Z7)</f>
        <v/>
      </c>
      <c r="AA17">
        <f>IF(ISERROR($D17),NA(),AA7)</f>
        <v/>
      </c>
      <c r="AB17">
        <f>IF(ISERROR($D17),NA(),AB7)</f>
        <v/>
      </c>
      <c r="AC17">
        <f>IF(ISERROR($D17),NA(),AC7)</f>
        <v/>
      </c>
      <c r="AD17">
        <f>IF(ISERROR($D17),NA(),AD7)</f>
        <v/>
      </c>
      <c r="AE17">
        <f>IF(ISERROR($D17),NA(),AE7)</f>
        <v/>
      </c>
      <c r="AF17">
        <f>IF(ISERROR($D17),NA(),AF7)</f>
        <v/>
      </c>
      <c r="AG17">
        <f>IF(ISERROR($D17),NA(),AG7)</f>
        <v/>
      </c>
      <c r="AH17">
        <f>IF(ISERROR($D17),NA(),AH7)</f>
        <v/>
      </c>
      <c r="AI17">
        <f>IF(ISERROR($D17),NA(),AI7)</f>
        <v/>
      </c>
      <c r="AJ17">
        <f>IF(ISERROR($D17),NA(),AJ7)</f>
        <v/>
      </c>
      <c r="AK17">
        <f>IF(ISERROR($D17),NA(),AK7)</f>
        <v/>
      </c>
      <c r="AL17">
        <f>IF(ISERROR($D17),NA(),AL7)</f>
        <v/>
      </c>
    </row>
    <row r="18" spans="1:38">
      <c r="D18">
        <f>IF(OR($C$15="Total",$C$15="KIUC"),"KIUC",NA())</f>
        <v/>
      </c>
      <c r="F18" t="s">
        <v>1</v>
      </c>
      <c r="G18">
        <f>IF(ISERROR($D18),NA(),G8)</f>
        <v/>
      </c>
      <c r="H18">
        <f>IF(ISERROR($D18),NA(),H8)</f>
        <v/>
      </c>
      <c r="I18">
        <f>IF(ISERROR($D18),NA(),I8)</f>
        <v/>
      </c>
      <c r="J18">
        <f>IF(ISERROR($D18),NA(),J8)</f>
        <v/>
      </c>
      <c r="K18">
        <f>IF(ISERROR($D18),NA(),K8)</f>
        <v/>
      </c>
      <c r="L18">
        <f>IF(ISERROR($D18),NA(),L8)</f>
        <v/>
      </c>
      <c r="M18">
        <f>IF(ISERROR($D18),NA(),M8)</f>
        <v/>
      </c>
      <c r="N18">
        <f>IF(ISERROR($D18),NA(),N8)</f>
        <v/>
      </c>
      <c r="O18">
        <f>IF(ISERROR($D18),NA(),O8)</f>
        <v/>
      </c>
      <c r="P18">
        <f>IF(ISERROR($D18),NA(),P8)</f>
        <v/>
      </c>
      <c r="Q18">
        <f>IF(ISERROR($D18),NA(),Q8)</f>
        <v/>
      </c>
      <c r="R18">
        <f>IF(ISERROR($D18),NA(),R8)</f>
        <v/>
      </c>
      <c r="S18">
        <f>IF(ISERROR($D18),NA(),S8)</f>
        <v/>
      </c>
      <c r="T18">
        <f>IF(ISERROR($D18),NA(),T8)</f>
        <v/>
      </c>
      <c r="U18">
        <f>IF(ISERROR($D18),NA(),U8)</f>
        <v/>
      </c>
      <c r="V18">
        <f>IF(ISERROR($D18),NA(),V8)</f>
        <v/>
      </c>
      <c r="W18">
        <f>IF(ISERROR($D18),NA(),W8)</f>
        <v/>
      </c>
      <c r="X18">
        <f>IF(ISERROR($D18),NA(),X8)</f>
        <v/>
      </c>
      <c r="Y18">
        <f>IF(ISERROR($D18),NA(),Y8)</f>
        <v/>
      </c>
      <c r="Z18">
        <f>IF(ISERROR($D18),NA(),Z8)</f>
        <v/>
      </c>
      <c r="AA18">
        <f>IF(ISERROR($D18),NA(),AA8)</f>
        <v/>
      </c>
      <c r="AB18">
        <f>IF(ISERROR($D18),NA(),AB8)</f>
        <v/>
      </c>
      <c r="AC18">
        <f>IF(ISERROR($D18),NA(),AC8)</f>
        <v/>
      </c>
      <c r="AD18">
        <f>IF(ISERROR($D18),NA(),AD8)</f>
        <v/>
      </c>
      <c r="AE18">
        <f>IF(ISERROR($D18),NA(),AE8)</f>
        <v/>
      </c>
      <c r="AF18">
        <f>IF(ISERROR($D18),NA(),AF8)</f>
        <v/>
      </c>
      <c r="AG18">
        <f>IF(ISERROR($D18),NA(),AG8)</f>
        <v/>
      </c>
      <c r="AH18">
        <f>IF(ISERROR($D18),NA(),AH8)</f>
        <v/>
      </c>
      <c r="AI18">
        <f>IF(ISERROR($D18),NA(),AI8)</f>
        <v/>
      </c>
      <c r="AJ18">
        <f>IF(ISERROR($D18),NA(),AJ8)</f>
        <v/>
      </c>
      <c r="AK18">
        <f>IF(ISERROR($D18),NA(),AK8)</f>
        <v/>
      </c>
      <c r="AL18">
        <f>IF(ISERROR($D18),NA(),AL8)</f>
        <v/>
      </c>
    </row>
    <row r="19" spans="1:38">
      <c r="D19">
        <f>IF(OR($C$15="Total",$C$15="Total"),"Total",NA())</f>
        <v/>
      </c>
      <c r="F19" t="s">
        <v>1</v>
      </c>
      <c r="G19">
        <f>IF(ISTEXT($D19),G4,NA())</f>
        <v/>
      </c>
      <c r="H19">
        <f>IF(ISTEXT($D19),H4,NA())</f>
        <v/>
      </c>
      <c r="I19">
        <f>IF(ISTEXT($D19),I4,NA())</f>
        <v/>
      </c>
      <c r="J19">
        <f>IF(ISTEXT($D19),J4,NA())</f>
        <v/>
      </c>
      <c r="K19">
        <f>IF(ISTEXT($D19),K4,NA())</f>
        <v/>
      </c>
      <c r="L19">
        <f>IF(ISTEXT($D19),L4,NA())</f>
        <v/>
      </c>
      <c r="M19">
        <f>IF(ISTEXT($D19),M4,NA())</f>
        <v/>
      </c>
      <c r="N19">
        <f>IF(ISTEXT($D19),N4,NA())</f>
        <v/>
      </c>
      <c r="O19">
        <f>IF(ISTEXT($D19),O4,NA())</f>
        <v/>
      </c>
      <c r="P19">
        <f>IF(ISTEXT($D19),P4,NA())</f>
        <v/>
      </c>
      <c r="Q19">
        <f>IF(ISTEXT($D19),Q4,NA())</f>
        <v/>
      </c>
      <c r="R19">
        <f>IF(ISTEXT($D19),R4,NA())</f>
        <v/>
      </c>
      <c r="S19">
        <f>IF(ISTEXT($D19),S4,NA())</f>
        <v/>
      </c>
      <c r="T19">
        <f>IF(ISTEXT($D19),T4,NA())</f>
        <v/>
      </c>
      <c r="U19">
        <f>IF(ISTEXT($D19),U4,NA())</f>
        <v/>
      </c>
      <c r="V19">
        <f>IF(ISTEXT($D19),V4,NA())</f>
        <v/>
      </c>
      <c r="W19">
        <f>IF(ISTEXT($D19),W4,NA())</f>
        <v/>
      </c>
      <c r="X19">
        <f>IF(ISTEXT($D19),X4,NA())</f>
        <v/>
      </c>
      <c r="Y19">
        <f>IF(ISTEXT($D19),Y4,NA())</f>
        <v/>
      </c>
      <c r="Z19">
        <f>IF(ISTEXT($D19),Z4,NA())</f>
        <v/>
      </c>
      <c r="AA19">
        <f>IF(ISTEXT($D19),AA4,NA())</f>
        <v/>
      </c>
      <c r="AB19">
        <f>IF(ISTEXT($D19),AB4,NA())</f>
        <v/>
      </c>
      <c r="AC19">
        <f>IF(ISTEXT($D19),AC4,NA())</f>
        <v/>
      </c>
      <c r="AD19">
        <f>IF(ISTEXT($D19),AD4,NA())</f>
        <v/>
      </c>
      <c r="AE19">
        <f>IF(ISTEXT($D19),AE4,NA())</f>
        <v/>
      </c>
      <c r="AF19">
        <f>IF(ISTEXT($D19),AF4,NA())</f>
        <v/>
      </c>
      <c r="AG19">
        <f>IF(ISTEXT($D19),AG4,NA())</f>
        <v/>
      </c>
      <c r="AH19">
        <f>IF(ISTEXT($D19),AH4,NA())</f>
        <v/>
      </c>
      <c r="AI19">
        <f>IF(ISTEXT($D19),AI4,NA())</f>
        <v/>
      </c>
      <c r="AJ19">
        <f>IF(ISTEXT($D19),AJ4,NA())</f>
        <v/>
      </c>
      <c r="AK19">
        <f>IF(ISTEXT($D19),AK4,NA())</f>
        <v/>
      </c>
      <c r="AL19">
        <f>IF(ISTEXT($D19),AL4,NA())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15</v>
      </c>
    </row>
    <row r="2" spans="1:38">
      <c r="A2" t="s">
        <v>16</v>
      </c>
      <c r="G2" t="s">
        <v>17</v>
      </c>
    </row>
    <row r="3" spans="1:38">
      <c r="A3" t="s">
        <v>18</v>
      </c>
      <c r="G3" t="s">
        <v>19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20</v>
      </c>
      <c r="E5" t="s">
        <v>21</v>
      </c>
      <c r="F5" t="s">
        <v>1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22</v>
      </c>
    </row>
    <row r="7" spans="1:38">
      <c r="A7">
        <f>CONCATENATE(C7,B7)</f>
        <v/>
      </c>
      <c r="B7" t="s">
        <v>13</v>
      </c>
      <c r="C7" t="s">
        <v>5</v>
      </c>
      <c r="D7" t="s">
        <v>23</v>
      </c>
      <c r="E7" t="s">
        <v>24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13</v>
      </c>
      <c r="C8" t="s">
        <v>6</v>
      </c>
      <c r="D8" t="s">
        <v>23</v>
      </c>
      <c r="E8" t="s">
        <v>24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13</v>
      </c>
      <c r="C9" t="s">
        <v>7</v>
      </c>
      <c r="D9" t="s">
        <v>23</v>
      </c>
      <c r="E9" t="s">
        <v>24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13</v>
      </c>
      <c r="C10" t="s">
        <v>8</v>
      </c>
      <c r="D10" t="s">
        <v>23</v>
      </c>
      <c r="E10" t="s">
        <v>25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13</v>
      </c>
      <c r="C11" t="s">
        <v>4</v>
      </c>
      <c r="D11" t="s">
        <v>23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26</v>
      </c>
    </row>
    <row r="14" spans="1:38">
      <c r="C14" t="s">
        <v>5</v>
      </c>
      <c r="D14" t="s">
        <v>23</v>
      </c>
    </row>
    <row r="15" spans="1:38">
      <c r="C15" t="s">
        <v>27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28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29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30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31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32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33</v>
      </c>
    </row>
    <row r="22" spans="1:38">
      <c r="A22">
        <f>CONCATENATE(C14,B22)</f>
        <v/>
      </c>
      <c r="B22" t="s">
        <v>10</v>
      </c>
      <c r="C22" t="s">
        <v>4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6</v>
      </c>
      <c r="D23" t="s">
        <v>23</v>
      </c>
    </row>
    <row r="24" spans="1:38">
      <c r="C24" t="s">
        <v>27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28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29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30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31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32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33</v>
      </c>
    </row>
    <row r="31" spans="1:38">
      <c r="A31">
        <f>CONCATENATE(C23,B31)</f>
        <v/>
      </c>
      <c r="B31" t="s">
        <v>10</v>
      </c>
      <c r="C31" t="s">
        <v>4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7</v>
      </c>
      <c r="D32" t="s">
        <v>23</v>
      </c>
    </row>
    <row r="33" spans="1:38">
      <c r="C33" t="s">
        <v>27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28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29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30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31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32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33</v>
      </c>
    </row>
    <row r="40" spans="1:38">
      <c r="A40">
        <f>CONCATENATE(C32,B40)</f>
        <v/>
      </c>
      <c r="B40" t="s">
        <v>10</v>
      </c>
      <c r="C40" t="s">
        <v>4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8</v>
      </c>
      <c r="D41" t="s">
        <v>23</v>
      </c>
    </row>
    <row r="42" spans="1:38">
      <c r="C42" t="s">
        <v>27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28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29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30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31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32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33</v>
      </c>
    </row>
    <row r="49" spans="1:38">
      <c r="A49">
        <f>CONCATENATE(C41,B49)</f>
        <v/>
      </c>
      <c r="B49" t="s">
        <v>10</v>
      </c>
      <c r="C49" t="s">
        <v>4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34</v>
      </c>
      <c r="D50" t="s">
        <v>23</v>
      </c>
    </row>
    <row r="51" spans="1:38">
      <c r="C51" t="s">
        <v>27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28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29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30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31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32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33</v>
      </c>
    </row>
    <row r="58" spans="1:38">
      <c r="A58">
        <f>CONCATENATE("Total",B58)</f>
        <v/>
      </c>
      <c r="B58" t="s">
        <v>10</v>
      </c>
      <c r="C58" t="s">
        <v>4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35</v>
      </c>
    </row>
    <row r="60" spans="1:38">
      <c r="C60" t="s">
        <v>5</v>
      </c>
      <c r="D60" t="s">
        <v>23</v>
      </c>
      <c r="E60" t="s">
        <v>24</v>
      </c>
    </row>
    <row r="61" spans="1:38">
      <c r="C61" t="s">
        <v>36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37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38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39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6</v>
      </c>
      <c r="D65" t="s">
        <v>23</v>
      </c>
      <c r="E65" t="s">
        <v>24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36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37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38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39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7</v>
      </c>
      <c r="D70" t="s">
        <v>23</v>
      </c>
      <c r="E70" t="s">
        <v>24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36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37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38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39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8</v>
      </c>
      <c r="D75" t="s">
        <v>23</v>
      </c>
      <c r="E75" t="s">
        <v>40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41</v>
      </c>
      <c r="D76" t="s">
        <v>23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42</v>
      </c>
      <c r="D77" t="s">
        <v>23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43</v>
      </c>
      <c r="D78" t="s">
        <v>23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44</v>
      </c>
      <c r="D79" t="s">
        <v>23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39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4</v>
      </c>
      <c r="D81" t="s">
        <v>23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45</v>
      </c>
    </row>
    <row r="84" spans="1:38">
      <c r="A84" t="s">
        <v>5</v>
      </c>
      <c r="C84" t="s">
        <v>5</v>
      </c>
      <c r="D84" t="s">
        <v>23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6</v>
      </c>
      <c r="C85" t="s">
        <v>6</v>
      </c>
      <c r="D85" t="s">
        <v>23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7</v>
      </c>
      <c r="C86" t="s">
        <v>7</v>
      </c>
      <c r="D86" t="s">
        <v>23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46</v>
      </c>
      <c r="D87" t="s">
        <v>23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8</v>
      </c>
      <c r="C88" t="s">
        <v>8</v>
      </c>
      <c r="D88" t="s">
        <v>23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47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48</v>
      </c>
    </row>
    <row r="91" spans="1:38">
      <c r="A91" t="s">
        <v>5</v>
      </c>
      <c r="C91" t="s">
        <v>5</v>
      </c>
      <c r="D91" t="s">
        <v>23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6</v>
      </c>
      <c r="C92" t="s">
        <v>6</v>
      </c>
      <c r="D92" t="s">
        <v>23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7</v>
      </c>
      <c r="C93" t="s">
        <v>7</v>
      </c>
      <c r="D93" t="s">
        <v>23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46</v>
      </c>
      <c r="D94" t="s">
        <v>23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8</v>
      </c>
      <c r="C95" t="s">
        <v>8</v>
      </c>
      <c r="D95" t="s">
        <v>23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47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49</v>
      </c>
    </row>
    <row r="98" spans="1:38">
      <c r="A98" t="s">
        <v>5</v>
      </c>
      <c r="C98" t="s">
        <v>5</v>
      </c>
      <c r="D98" t="s">
        <v>50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6</v>
      </c>
      <c r="C99" t="s">
        <v>6</v>
      </c>
      <c r="D99" t="s">
        <v>50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7</v>
      </c>
      <c r="C100" t="s">
        <v>7</v>
      </c>
      <c r="D100" t="s">
        <v>50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46</v>
      </c>
      <c r="D101" t="s">
        <v>23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8</v>
      </c>
      <c r="C102" t="s">
        <v>8</v>
      </c>
      <c r="D102" t="s">
        <v>50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51</v>
      </c>
    </row>
    <row r="105" spans="1:38">
      <c r="A105" t="s">
        <v>5</v>
      </c>
      <c r="C105" t="s">
        <v>5</v>
      </c>
      <c r="D105" t="s">
        <v>50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6</v>
      </c>
      <c r="C106" t="s">
        <v>6</v>
      </c>
      <c r="D106" t="s">
        <v>50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7</v>
      </c>
      <c r="C107" t="s">
        <v>7</v>
      </c>
      <c r="D107" t="s">
        <v>50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46</v>
      </c>
      <c r="D108" t="s">
        <v>23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8</v>
      </c>
      <c r="C109" t="s">
        <v>8</v>
      </c>
      <c r="D109" t="s">
        <v>50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50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52</v>
      </c>
    </row>
    <row r="112" spans="1:38">
      <c r="A112" t="s">
        <v>5</v>
      </c>
      <c r="C112" t="s">
        <v>5</v>
      </c>
      <c r="D112" t="s">
        <v>50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6</v>
      </c>
      <c r="C113" t="s">
        <v>6</v>
      </c>
      <c r="D113" t="s">
        <v>50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7</v>
      </c>
      <c r="C114" t="s">
        <v>7</v>
      </c>
      <c r="D114" t="s">
        <v>50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46</v>
      </c>
      <c r="D115" t="s">
        <v>23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8</v>
      </c>
      <c r="C116" t="s">
        <v>8</v>
      </c>
      <c r="D116" t="s">
        <v>50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4</v>
      </c>
      <c r="D117" t="s">
        <v>50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53</v>
      </c>
    </row>
    <row r="119" spans="1:38">
      <c r="A119" t="s">
        <v>5</v>
      </c>
      <c r="C119" t="s">
        <v>5</v>
      </c>
      <c r="D119" t="s">
        <v>23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6</v>
      </c>
      <c r="C120" t="s">
        <v>6</v>
      </c>
      <c r="D120" t="s">
        <v>23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7</v>
      </c>
      <c r="C121" t="s">
        <v>7</v>
      </c>
      <c r="D121" t="s">
        <v>23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46</v>
      </c>
      <c r="D122" t="s">
        <v>23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8</v>
      </c>
      <c r="C123" t="s">
        <v>8</v>
      </c>
      <c r="D123" t="s">
        <v>23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4</v>
      </c>
      <c r="D124" t="s">
        <v>23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54</v>
      </c>
    </row>
    <row r="126" spans="1:38">
      <c r="A126" t="s">
        <v>5</v>
      </c>
      <c r="C126" t="s">
        <v>5</v>
      </c>
      <c r="D126" t="s">
        <v>23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6</v>
      </c>
      <c r="C127" t="s">
        <v>6</v>
      </c>
      <c r="D127" t="s">
        <v>23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7</v>
      </c>
      <c r="C128" t="s">
        <v>7</v>
      </c>
      <c r="D128" t="s">
        <v>23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46</v>
      </c>
      <c r="D129" t="s">
        <v>23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8</v>
      </c>
      <c r="C130" t="s">
        <v>8</v>
      </c>
      <c r="D130" t="s">
        <v>23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4</v>
      </c>
      <c r="D131" t="s">
        <v>23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54</v>
      </c>
    </row>
    <row r="133" spans="1:38">
      <c r="A133" t="s">
        <v>5</v>
      </c>
      <c r="C133" t="s">
        <v>5</v>
      </c>
      <c r="D133" t="s">
        <v>23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6</v>
      </c>
      <c r="C134" t="s">
        <v>6</v>
      </c>
      <c r="D134" t="s">
        <v>23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7</v>
      </c>
      <c r="C135" t="s">
        <v>7</v>
      </c>
      <c r="D135" t="s">
        <v>23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46</v>
      </c>
      <c r="D136" t="s">
        <v>23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8</v>
      </c>
      <c r="C137" t="s">
        <v>8</v>
      </c>
      <c r="D137" t="s">
        <v>23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4</v>
      </c>
      <c r="D138" t="s">
        <v>23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55</v>
      </c>
    </row>
    <row r="140" spans="1:38">
      <c r="A140" t="s">
        <v>34</v>
      </c>
    </row>
    <row r="141" spans="1:38">
      <c r="A141" t="s">
        <v>56</v>
      </c>
      <c r="B141" t="s">
        <v>4</v>
      </c>
      <c r="D141" t="s">
        <v>23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12</v>
      </c>
      <c r="D142" t="s">
        <v>23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57</v>
      </c>
    </row>
    <row r="145" spans="1:38">
      <c r="A145" t="s">
        <v>34</v>
      </c>
    </row>
    <row r="146" spans="1:38">
      <c r="B146" t="s">
        <v>58</v>
      </c>
      <c r="C146" t="s">
        <v>59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60</v>
      </c>
      <c r="C147" t="s">
        <v>61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B2:S44"/>
  <sheetViews>
    <sheetView workbookViewId="0">
      <selection activeCell="A1" sqref="A1"/>
    </sheetView>
  </sheetViews>
  <sheetFormatPr baseColWidth="10" defaultRowHeight="15"/>
  <sheetData>
    <row r="2" spans="1:19">
      <c r="B2" t="n">
        <v>5</v>
      </c>
      <c r="D2" t="s">
        <v>62</v>
      </c>
      <c r="R2" t="s">
        <v>63</v>
      </c>
    </row>
    <row r="5" spans="1:19">
      <c r="D5">
        <f>'Dashboard M10 RPS'!G5</f>
        <v/>
      </c>
      <c r="E5">
        <f>'Dashboard M10 RPS'!H5</f>
        <v/>
      </c>
      <c r="F5">
        <f>'Dashboard M10 RPS'!I5</f>
        <v/>
      </c>
      <c r="G5">
        <f>'Dashboard M10 RPS'!J5</f>
        <v/>
      </c>
      <c r="H5">
        <f>'Dashboard M10 RPS'!K5</f>
        <v/>
      </c>
      <c r="I5">
        <f>'Dashboard M10 RPS'!L5</f>
        <v/>
      </c>
      <c r="J5">
        <f>'Dashboard M10 RPS'!M5</f>
        <v/>
      </c>
      <c r="K5">
        <f>'Dashboard M10 RPS'!N5</f>
        <v/>
      </c>
      <c r="L5">
        <f>'Dashboard M10 RPS'!O5</f>
        <v/>
      </c>
      <c r="M5">
        <f>'Dashboard M10 RPS'!P5</f>
        <v/>
      </c>
      <c r="N5">
        <f>'Dashboard M10 RPS'!Q5</f>
        <v/>
      </c>
      <c r="O5">
        <f>'Dashboard M10 RPS'!R5</f>
        <v/>
      </c>
      <c r="P5">
        <f>'Dashboard M10 RPS'!S5</f>
        <v/>
      </c>
      <c r="Q5">
        <f>'Dashboard M10 RPS'!T5</f>
        <v/>
      </c>
      <c r="R5">
        <f>'Dashboard M10 RPS'!U5</f>
        <v/>
      </c>
      <c r="S5">
        <f>'Dashboard M10 RPS'!V5</f>
        <v/>
      </c>
    </row>
    <row r="6" spans="1:19">
      <c r="B6">
        <f>'Charts Data M10'!D5</f>
        <v/>
      </c>
      <c r="D6">
        <f>'Charts Data M10'!G5</f>
        <v/>
      </c>
      <c r="E6">
        <f>'Charts Data M10'!H5</f>
        <v/>
      </c>
      <c r="F6">
        <f>'Charts Data M10'!I5</f>
        <v/>
      </c>
      <c r="G6">
        <f>'Charts Data M10'!J5</f>
        <v/>
      </c>
      <c r="H6">
        <f>'Charts Data M10'!K5</f>
        <v/>
      </c>
      <c r="I6">
        <f>'Charts Data M10'!L5</f>
        <v/>
      </c>
      <c r="J6">
        <f>'Charts Data M10'!M5</f>
        <v/>
      </c>
      <c r="K6">
        <f>'Charts Data M10'!N5</f>
        <v/>
      </c>
      <c r="L6">
        <f>'Charts Data M10'!O5</f>
        <v/>
      </c>
      <c r="M6">
        <f>'Charts Data M10'!P5</f>
        <v/>
      </c>
      <c r="N6">
        <f>'Charts Data M10'!Q5</f>
        <v/>
      </c>
      <c r="O6">
        <f>'Charts Data M10'!R5</f>
        <v/>
      </c>
      <c r="P6">
        <f>'Charts Data M10'!S5</f>
        <v/>
      </c>
      <c r="Q6">
        <f>'Charts Data M10'!T5</f>
        <v/>
      </c>
      <c r="R6">
        <f>'Charts Data M10'!U5</f>
        <v/>
      </c>
      <c r="S6">
        <f>'Charts Data M10'!V5</f>
        <v/>
      </c>
    </row>
    <row r="7" spans="1:19">
      <c r="B7">
        <f>'Charts Data M10'!D6</f>
        <v/>
      </c>
      <c r="D7">
        <f>'Charts Data M10'!G6</f>
        <v/>
      </c>
      <c r="E7">
        <f>'Charts Data M10'!H6</f>
        <v/>
      </c>
      <c r="F7">
        <f>'Charts Data M10'!I6</f>
        <v/>
      </c>
      <c r="G7">
        <f>'Charts Data M10'!J6</f>
        <v/>
      </c>
      <c r="H7">
        <f>'Charts Data M10'!K6</f>
        <v/>
      </c>
      <c r="I7">
        <f>'Charts Data M10'!L6</f>
        <v/>
      </c>
      <c r="J7">
        <f>'Charts Data M10'!M6</f>
        <v/>
      </c>
      <c r="K7">
        <f>'Charts Data M10'!N6</f>
        <v/>
      </c>
      <c r="L7">
        <f>'Charts Data M10'!O6</f>
        <v/>
      </c>
      <c r="M7">
        <f>'Charts Data M10'!P6</f>
        <v/>
      </c>
      <c r="N7">
        <f>'Charts Data M10'!Q6</f>
        <v/>
      </c>
      <c r="O7">
        <f>'Charts Data M10'!R6</f>
        <v/>
      </c>
      <c r="P7">
        <f>'Charts Data M10'!S6</f>
        <v/>
      </c>
      <c r="Q7">
        <f>'Charts Data M10'!T6</f>
        <v/>
      </c>
      <c r="R7">
        <f>'Charts Data M10'!U6</f>
        <v/>
      </c>
      <c r="S7">
        <f>'Charts Data M10'!V6</f>
        <v/>
      </c>
    </row>
    <row r="8" spans="1:19">
      <c r="B8">
        <f>'Charts Data M10'!D7</f>
        <v/>
      </c>
      <c r="D8">
        <f>'Charts Data M10'!G7</f>
        <v/>
      </c>
      <c r="E8">
        <f>'Charts Data M10'!H7</f>
        <v/>
      </c>
      <c r="F8">
        <f>'Charts Data M10'!I7</f>
        <v/>
      </c>
      <c r="G8">
        <f>'Charts Data M10'!J7</f>
        <v/>
      </c>
      <c r="H8">
        <f>'Charts Data M10'!K7</f>
        <v/>
      </c>
      <c r="I8">
        <f>'Charts Data M10'!L7</f>
        <v/>
      </c>
      <c r="J8">
        <f>'Charts Data M10'!M7</f>
        <v/>
      </c>
      <c r="K8">
        <f>'Charts Data M10'!N7</f>
        <v/>
      </c>
      <c r="L8">
        <f>'Charts Data M10'!O7</f>
        <v/>
      </c>
      <c r="M8">
        <f>'Charts Data M10'!P7</f>
        <v/>
      </c>
      <c r="N8">
        <f>'Charts Data M10'!Q7</f>
        <v/>
      </c>
      <c r="O8">
        <f>'Charts Data M10'!R7</f>
        <v/>
      </c>
      <c r="P8">
        <f>'Charts Data M10'!S7</f>
        <v/>
      </c>
      <c r="Q8">
        <f>'Charts Data M10'!T7</f>
        <v/>
      </c>
      <c r="R8">
        <f>'Charts Data M10'!U7</f>
        <v/>
      </c>
      <c r="S8">
        <f>'Charts Data M10'!V7</f>
        <v/>
      </c>
    </row>
    <row r="9" spans="1:19">
      <c r="B9">
        <f>'Charts Data M10'!D8</f>
        <v/>
      </c>
      <c r="D9">
        <f>'Charts Data M10'!G8</f>
        <v/>
      </c>
      <c r="E9">
        <f>'Charts Data M10'!H8</f>
        <v/>
      </c>
      <c r="F9">
        <f>'Charts Data M10'!I8</f>
        <v/>
      </c>
      <c r="G9">
        <f>'Charts Data M10'!J8</f>
        <v/>
      </c>
      <c r="H9">
        <f>'Charts Data M10'!K8</f>
        <v/>
      </c>
      <c r="I9">
        <f>'Charts Data M10'!L8</f>
        <v/>
      </c>
      <c r="J9">
        <f>'Charts Data M10'!M8</f>
        <v/>
      </c>
      <c r="K9">
        <f>'Charts Data M10'!N8</f>
        <v/>
      </c>
      <c r="L9">
        <f>'Charts Data M10'!O8</f>
        <v/>
      </c>
      <c r="M9">
        <f>'Charts Data M10'!P8</f>
        <v/>
      </c>
      <c r="N9">
        <f>'Charts Data M10'!Q8</f>
        <v/>
      </c>
      <c r="O9">
        <f>'Charts Data M10'!R8</f>
        <v/>
      </c>
      <c r="P9">
        <f>'Charts Data M10'!S8</f>
        <v/>
      </c>
      <c r="Q9">
        <f>'Charts Data M10'!T8</f>
        <v/>
      </c>
      <c r="R9">
        <f>'Charts Data M10'!U8</f>
        <v/>
      </c>
      <c r="S9">
        <f>'Charts Data M10'!V8</f>
        <v/>
      </c>
    </row>
    <row r="10" spans="1:19">
      <c r="B10" t="s">
        <v>4</v>
      </c>
      <c r="D10">
        <f>'Charts Data M10'!G4</f>
        <v/>
      </c>
      <c r="E10">
        <f>'Charts Data M10'!H4</f>
        <v/>
      </c>
      <c r="F10">
        <f>'Charts Data M10'!I4</f>
        <v/>
      </c>
      <c r="G10">
        <f>'Charts Data M10'!J4</f>
        <v/>
      </c>
      <c r="H10">
        <f>'Charts Data M10'!K4</f>
        <v/>
      </c>
      <c r="I10">
        <f>'Charts Data M10'!L4</f>
        <v/>
      </c>
      <c r="J10">
        <f>'Charts Data M10'!M4</f>
        <v/>
      </c>
      <c r="K10">
        <f>'Charts Data M10'!N4</f>
        <v/>
      </c>
      <c r="L10">
        <f>'Charts Data M10'!O4</f>
        <v/>
      </c>
      <c r="M10">
        <f>'Charts Data M10'!P4</f>
        <v/>
      </c>
      <c r="N10">
        <f>'Charts Data M10'!Q4</f>
        <v/>
      </c>
      <c r="O10">
        <f>'Charts Data M10'!R4</f>
        <v/>
      </c>
      <c r="P10">
        <f>'Charts Data M10'!S4</f>
        <v/>
      </c>
      <c r="Q10">
        <f>'Charts Data M10'!T4</f>
        <v/>
      </c>
      <c r="R10">
        <f>'Charts Data M10'!U4</f>
        <v/>
      </c>
      <c r="S10">
        <f>'Charts Data M10'!V4</f>
        <v/>
      </c>
    </row>
    <row r="12" spans="1:19">
      <c r="B12" t="s">
        <v>64</v>
      </c>
    </row>
    <row r="23" spans="1:19">
      <c r="C23" t="n">
        <v>17</v>
      </c>
    </row>
    <row r="26" spans="1:19">
      <c r="B26">
        <f>'Charts Data M10'!$B$2</f>
        <v/>
      </c>
    </row>
    <row r="44" spans="1:19">
      <c r="B44">
        <f>'Charts Data M10'!$B$3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B080"/>
    <outlinePr summaryBelow="1" summaryRight="1"/>
    <pageSetUpPr/>
  </sheetPr>
  <dimension ref="A1:AL138"/>
  <sheetViews>
    <sheetView workbookViewId="0">
      <selection activeCell="A1" sqref="A1"/>
    </sheetView>
  </sheetViews>
  <sheetFormatPr baseColWidth="10" defaultRowHeight="15"/>
  <sheetData>
    <row r="1" spans="1:38">
      <c r="A1" t="s">
        <v>65</v>
      </c>
      <c r="D1" t="s">
        <v>20</v>
      </c>
      <c r="E1" t="s">
        <v>21</v>
      </c>
      <c r="F1" t="s">
        <v>1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66</v>
      </c>
    </row>
    <row r="3" spans="1:38">
      <c r="A3">
        <f>CONCATENATE(C3,B3)</f>
        <v/>
      </c>
      <c r="B3" t="s">
        <v>10</v>
      </c>
      <c r="C3" t="s">
        <v>5</v>
      </c>
      <c r="D3" t="s">
        <v>23</v>
      </c>
      <c r="E3" t="s">
        <v>24</v>
      </c>
      <c r="F3" t="s">
        <v>67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>
        <f>M4+M10+M12+M18+M21+M24</f>
        <v/>
      </c>
      <c r="N3">
        <f>N4+N10+N12+N18+N21+N24</f>
        <v/>
      </c>
      <c r="O3">
        <f>O4+O10+O12+O18+O21+O24</f>
        <v/>
      </c>
      <c r="P3">
        <f>P4+P10+P12+P18+P21+P24</f>
        <v/>
      </c>
      <c r="Q3">
        <f>Q4+Q10+Q12+Q18+Q21+Q24</f>
        <v/>
      </c>
      <c r="R3">
        <f>R4+R10+R12+R18+R21+R24</f>
        <v/>
      </c>
      <c r="S3">
        <f>S4+S10+S12+S18+S21+S24</f>
        <v/>
      </c>
      <c r="T3">
        <f>T4+T10+T12+T18+T21+T24</f>
        <v/>
      </c>
      <c r="U3">
        <f>U4+U10+U12+U18+U21+U24</f>
        <v/>
      </c>
      <c r="V3">
        <f>V4+V10+V12+V18+V21+V24</f>
        <v/>
      </c>
      <c r="W3">
        <f>W4+W10+W12+W18+W21+W24</f>
        <v/>
      </c>
      <c r="X3">
        <f>X4+X10+X12+X18+X21+X24</f>
        <v/>
      </c>
      <c r="Y3">
        <f>Y4+Y10+Y12+Y18+Y21+Y24</f>
        <v/>
      </c>
      <c r="Z3">
        <f>Z4+Z10+Z12+Z18+Z21+Z24</f>
        <v/>
      </c>
      <c r="AA3">
        <f>AA4+AA10+AA12+AA18+AA21+AA24</f>
        <v/>
      </c>
      <c r="AB3">
        <f>AB4+AB10+AB12+AB18+AB21+AB24</f>
        <v/>
      </c>
      <c r="AC3">
        <f>AC4+AC10+AC12+AC18+AC21+AC24</f>
        <v/>
      </c>
      <c r="AD3">
        <f>AD4+AD10+AD12+AD18+AD21+AD24</f>
        <v/>
      </c>
      <c r="AE3">
        <f>AE4+AE10+AE12+AE18+AE21+AE24</f>
        <v/>
      </c>
      <c r="AF3">
        <f>AF4+AF10+AF12+AF18+AF21+AF24</f>
        <v/>
      </c>
      <c r="AG3">
        <f>AG4+AG10+AG12+AG18+AG21+AG24</f>
        <v/>
      </c>
      <c r="AH3">
        <f>AH4+AH10+AH12+AH18+AH21+AH24</f>
        <v/>
      </c>
      <c r="AI3">
        <f>AI4+AI10+AI12+AI18+AI21+AI24</f>
        <v/>
      </c>
      <c r="AJ3">
        <f>AJ4+AJ10+AJ12+AJ18+AJ21+AJ24</f>
        <v/>
      </c>
      <c r="AK3">
        <f>AK4+AK10+AK12+AK18+AK21+AK24</f>
        <v/>
      </c>
      <c r="AL3">
        <f>AL4+AL10+AL12+AL18+AL21+AL24</f>
        <v/>
      </c>
    </row>
    <row r="4" spans="1:38">
      <c r="C4" t="s">
        <v>68</v>
      </c>
      <c r="G4">
        <f>SUM(G5:G9)</f>
        <v/>
      </c>
      <c r="H4">
        <f>SUM(H5:H9)</f>
        <v/>
      </c>
      <c r="I4">
        <f>SUM(I5:I9)</f>
        <v/>
      </c>
      <c r="J4">
        <f>SUM(J5:J9)</f>
        <v/>
      </c>
      <c r="K4">
        <f>SUM(K5:K9)</f>
        <v/>
      </c>
      <c r="L4">
        <f>SUM(L5:L9)</f>
        <v/>
      </c>
      <c r="M4">
        <f>SUM(M5:M9)</f>
        <v/>
      </c>
      <c r="N4">
        <f>SUM(N5:N9)</f>
        <v/>
      </c>
      <c r="O4">
        <f>SUM(O5:O9)</f>
        <v/>
      </c>
      <c r="P4">
        <f>SUM(P5:P9)</f>
        <v/>
      </c>
      <c r="Q4">
        <f>SUM(Q5:Q9)</f>
        <v/>
      </c>
      <c r="R4">
        <f>SUM(R5:R9)</f>
        <v/>
      </c>
      <c r="S4">
        <f>SUM(S5:S9)</f>
        <v/>
      </c>
      <c r="T4">
        <f>SUM(T5:T9)</f>
        <v/>
      </c>
      <c r="U4">
        <f>SUM(U5:U9)</f>
        <v/>
      </c>
      <c r="V4">
        <f>SUM(V5:V9)</f>
        <v/>
      </c>
      <c r="W4">
        <f>SUM(W5:W9)</f>
        <v/>
      </c>
      <c r="X4">
        <f>SUM(X5:X9)</f>
        <v/>
      </c>
      <c r="Y4">
        <f>SUM(Y5:Y9)</f>
        <v/>
      </c>
      <c r="Z4">
        <f>SUM(Z5:Z9)</f>
        <v/>
      </c>
      <c r="AA4">
        <f>SUM(AA5:AA9)</f>
        <v/>
      </c>
      <c r="AB4">
        <f>SUM(AB5:AB9)</f>
        <v/>
      </c>
      <c r="AC4">
        <f>SUM(AC5:AC9)</f>
        <v/>
      </c>
      <c r="AD4">
        <f>SUM(AD5:AD9)</f>
        <v/>
      </c>
      <c r="AE4">
        <f>SUM(AE5:AE9)</f>
        <v/>
      </c>
      <c r="AF4">
        <f>SUM(AF5:AF9)</f>
        <v/>
      </c>
      <c r="AG4">
        <f>SUM(AG5:AG9)</f>
        <v/>
      </c>
      <c r="AH4">
        <f>SUM(AH5:AH9)</f>
        <v/>
      </c>
      <c r="AI4">
        <f>SUM(AI5:AI9)</f>
        <v/>
      </c>
      <c r="AJ4">
        <f>SUM(AJ5:AJ9)</f>
        <v/>
      </c>
      <c r="AK4">
        <f>SUM(AK5:AK9)</f>
        <v/>
      </c>
      <c r="AL4">
        <f>SUM(AL5:AL9)</f>
        <v/>
      </c>
    </row>
    <row r="5" spans="1:38">
      <c r="C5" t="s">
        <v>69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8">
      <c r="C6" t="s">
        <v>70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8">
      <c r="C7" t="s">
        <v>71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8">
      <c r="C8" t="s">
        <v>72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8">
      <c r="C10" t="s">
        <v>73</v>
      </c>
      <c r="G10">
        <f>SUM(G11)</f>
        <v/>
      </c>
      <c r="H10">
        <f>SUM(H11)</f>
        <v/>
      </c>
      <c r="I10">
        <f>SUM(I11)</f>
        <v/>
      </c>
      <c r="J10">
        <f>SUM(J11)</f>
        <v/>
      </c>
      <c r="K10">
        <f>SUM(K11)</f>
        <v/>
      </c>
      <c r="L10">
        <f>SUM(L11)</f>
        <v/>
      </c>
      <c r="M10">
        <f>SUM(M11)</f>
        <v/>
      </c>
      <c r="N10">
        <f>SUM(N11)</f>
        <v/>
      </c>
      <c r="O10">
        <f>SUM(O11)</f>
        <v/>
      </c>
      <c r="P10">
        <f>SUM(P11)</f>
        <v/>
      </c>
      <c r="Q10">
        <f>SUM(Q11)</f>
        <v/>
      </c>
      <c r="R10">
        <f>SUM(R11)</f>
        <v/>
      </c>
      <c r="S10">
        <f>SUM(S11)</f>
        <v/>
      </c>
      <c r="T10">
        <f>SUM(T11)</f>
        <v/>
      </c>
      <c r="U10">
        <f>SUM(U11)</f>
        <v/>
      </c>
      <c r="V10">
        <f>SUM(V11)</f>
        <v/>
      </c>
      <c r="W10">
        <f>SUM(W11)</f>
        <v/>
      </c>
      <c r="X10">
        <f>SUM(X11)</f>
        <v/>
      </c>
      <c r="Y10">
        <f>SUM(Y11)</f>
        <v/>
      </c>
      <c r="Z10">
        <f>SUM(Z11)</f>
        <v/>
      </c>
      <c r="AA10">
        <f>SUM(AA11)</f>
        <v/>
      </c>
      <c r="AB10">
        <f>SUM(AB11)</f>
        <v/>
      </c>
      <c r="AC10">
        <f>SUM(AC11)</f>
        <v/>
      </c>
      <c r="AD10">
        <f>SUM(AD11)</f>
        <v/>
      </c>
      <c r="AE10">
        <f>SUM(AE11)</f>
        <v/>
      </c>
      <c r="AF10">
        <f>SUM(AF11)</f>
        <v/>
      </c>
      <c r="AG10">
        <f>SUM(AG11)</f>
        <v/>
      </c>
      <c r="AH10">
        <f>SUM(AH11)</f>
        <v/>
      </c>
      <c r="AI10">
        <f>SUM(AI11)</f>
        <v/>
      </c>
      <c r="AJ10">
        <f>SUM(AJ11)</f>
        <v/>
      </c>
      <c r="AK10">
        <f>SUM(AK11)</f>
        <v/>
      </c>
      <c r="AL10">
        <f>SUM(AL11)</f>
        <v/>
      </c>
    </row>
    <row r="11" spans="1:38">
      <c r="C11" t="s">
        <v>74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8">
      <c r="C12" t="s">
        <v>75</v>
      </c>
      <c r="G12">
        <f>SUM(G13:G17)</f>
        <v/>
      </c>
      <c r="H12">
        <f>SUM(H13:H17)</f>
        <v/>
      </c>
      <c r="I12">
        <f>SUM(I13:I17)</f>
        <v/>
      </c>
      <c r="J12">
        <f>SUM(J13:J17)</f>
        <v/>
      </c>
      <c r="K12">
        <f>SUM(K13:K17)</f>
        <v/>
      </c>
      <c r="L12">
        <f>SUM(L13:L17)</f>
        <v/>
      </c>
      <c r="M12">
        <f>SUM(M13:M17)</f>
        <v/>
      </c>
      <c r="N12">
        <f>SUM(N13:N17)</f>
        <v/>
      </c>
      <c r="O12">
        <f>SUM(O13:O17)</f>
        <v/>
      </c>
      <c r="P12">
        <f>SUM(P13:P17)</f>
        <v/>
      </c>
      <c r="Q12">
        <f>SUM(Q13:Q17)</f>
        <v/>
      </c>
      <c r="R12">
        <f>SUM(R13:R17)</f>
        <v/>
      </c>
      <c r="S12">
        <f>SUM(S13:S17)</f>
        <v/>
      </c>
      <c r="T12">
        <f>SUM(T13:T17)</f>
        <v/>
      </c>
      <c r="U12">
        <f>SUM(U13:U17)</f>
        <v/>
      </c>
      <c r="V12">
        <f>SUM(V13:V17)</f>
        <v/>
      </c>
      <c r="W12" t="n">
        <v>216197</v>
      </c>
      <c r="X12">
        <f>SUM(X13:X17)</f>
        <v/>
      </c>
      <c r="Y12">
        <f>SUM(Y13:Y17)</f>
        <v/>
      </c>
      <c r="Z12">
        <f>SUM(Z13:Z17)</f>
        <v/>
      </c>
      <c r="AA12">
        <f>SUM(AA13:AA17)</f>
        <v/>
      </c>
      <c r="AB12">
        <f>SUM(AB13:AB17)</f>
        <v/>
      </c>
      <c r="AC12">
        <f>SUM(AC13:AC17)</f>
        <v/>
      </c>
      <c r="AD12">
        <f>SUM(AD13:AD17)</f>
        <v/>
      </c>
      <c r="AE12">
        <f>SUM(AE13:AE17)</f>
        <v/>
      </c>
      <c r="AF12">
        <f>SUM(AF13:AF17)</f>
        <v/>
      </c>
      <c r="AG12">
        <f>SUM(AG13:AG17)</f>
        <v/>
      </c>
      <c r="AH12">
        <f>SUM(AH13:AH17)</f>
        <v/>
      </c>
      <c r="AI12">
        <f>SUM(AI13:AI17)</f>
        <v/>
      </c>
      <c r="AJ12">
        <f>SUM(AJ13:AJ17)</f>
        <v/>
      </c>
      <c r="AK12">
        <f>SUM(AK13:AK17)</f>
        <v/>
      </c>
      <c r="AL12">
        <f>SUM(AL13:AL17)</f>
        <v/>
      </c>
    </row>
    <row r="13" spans="1:38">
      <c r="C13" t="s">
        <v>76</v>
      </c>
      <c r="N13" t="n">
        <v>0</v>
      </c>
      <c r="O13" t="n">
        <v>0</v>
      </c>
      <c r="P13" t="n">
        <v>0</v>
      </c>
      <c r="Q13" t="n">
        <v>0</v>
      </c>
    </row>
    <row r="14" spans="1:38">
      <c r="C14" t="s">
        <v>77</v>
      </c>
      <c r="N14" t="n">
        <v>0</v>
      </c>
      <c r="O14" t="n">
        <v>0</v>
      </c>
      <c r="P14" t="n">
        <v>0</v>
      </c>
      <c r="Q14" t="n">
        <v>0</v>
      </c>
    </row>
    <row r="15" spans="1:38">
      <c r="C15" t="s">
        <v>78</v>
      </c>
      <c r="N15" t="n">
        <v>0</v>
      </c>
      <c r="O15" t="n">
        <v>0</v>
      </c>
      <c r="P15" t="n">
        <v>0</v>
      </c>
      <c r="Q15" t="n">
        <v>0</v>
      </c>
    </row>
    <row r="16" spans="1:38">
      <c r="C16" t="s">
        <v>79</v>
      </c>
      <c r="N16" t="n">
        <v>0</v>
      </c>
      <c r="O16" t="n">
        <v>0</v>
      </c>
      <c r="P16" t="n">
        <v>0</v>
      </c>
      <c r="Q16" t="n">
        <v>0</v>
      </c>
    </row>
    <row r="17" spans="1:38">
      <c r="C17" t="s">
        <v>80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</row>
    <row r="18" spans="1:38">
      <c r="C18" t="s">
        <v>81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</row>
    <row r="19" spans="1:38">
      <c r="C19" t="s">
        <v>82</v>
      </c>
      <c r="N19" t="n">
        <v>0</v>
      </c>
      <c r="O19" t="n">
        <v>0</v>
      </c>
    </row>
    <row r="20" spans="1:38">
      <c r="C20" t="s">
        <v>83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8">
      <c r="C21" t="s">
        <v>84</v>
      </c>
      <c r="G21">
        <f>SUM(G22)</f>
        <v/>
      </c>
      <c r="H21">
        <f>SUM(H22)</f>
        <v/>
      </c>
      <c r="I21">
        <f>SUM(I22)</f>
        <v/>
      </c>
      <c r="J21">
        <f>SUM(J22)</f>
        <v/>
      </c>
      <c r="K21">
        <f>SUM(K22)</f>
        <v/>
      </c>
      <c r="L21">
        <f>SUM(L22)</f>
        <v/>
      </c>
      <c r="M21">
        <f>SUM(M22:M23)</f>
        <v/>
      </c>
      <c r="N21">
        <f>SUM(N22:N23)</f>
        <v/>
      </c>
      <c r="O21">
        <f>SUM(O22:O23)</f>
        <v/>
      </c>
      <c r="P21">
        <f>SUM(P22:P23)</f>
        <v/>
      </c>
      <c r="Q21">
        <f>SUM(Q22:Q23)</f>
        <v/>
      </c>
      <c r="R21">
        <f>SUM(R22:R23)</f>
        <v/>
      </c>
      <c r="S21">
        <f>SUM(S22:S23)</f>
        <v/>
      </c>
      <c r="T21">
        <f>SUM(T22:T23)</f>
        <v/>
      </c>
      <c r="U21">
        <f>SUM(U22:U23)</f>
        <v/>
      </c>
      <c r="V21">
        <f>SUM(V22:V23)</f>
        <v/>
      </c>
      <c r="W21">
        <f>SUM(W22:W23)</f>
        <v/>
      </c>
      <c r="X21">
        <f>SUM(X22:X23)</f>
        <v/>
      </c>
      <c r="Y21">
        <f>SUM(Y22:Y23)</f>
        <v/>
      </c>
      <c r="Z21">
        <f>SUM(Z22:Z23)</f>
        <v/>
      </c>
      <c r="AA21">
        <f>SUM(AA22:AA23)</f>
        <v/>
      </c>
      <c r="AB21">
        <f>SUM(AB22:AB23)</f>
        <v/>
      </c>
      <c r="AC21">
        <f>SUM(AC22:AC23)</f>
        <v/>
      </c>
      <c r="AD21">
        <f>SUM(AD22:AD23)</f>
        <v/>
      </c>
      <c r="AE21">
        <f>SUM(AE22:AE23)</f>
        <v/>
      </c>
      <c r="AF21">
        <f>SUM(AF22:AF23)</f>
        <v/>
      </c>
      <c r="AG21">
        <f>SUM(AG22:AG23)</f>
        <v/>
      </c>
      <c r="AH21">
        <f>SUM(AH22:AH23)</f>
        <v/>
      </c>
      <c r="AI21">
        <f>SUM(AI22:AI23)</f>
        <v/>
      </c>
      <c r="AJ21">
        <f>SUM(AJ22:AJ23)</f>
        <v/>
      </c>
      <c r="AK21">
        <f>SUM(AK22:AK23)</f>
        <v/>
      </c>
      <c r="AL21">
        <f>SUM(AL22:AL23)</f>
        <v/>
      </c>
    </row>
    <row r="22" spans="1:38">
      <c r="C22" t="s">
        <v>85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</row>
    <row r="23" spans="1:38">
      <c r="C23" t="s">
        <v>86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</row>
    <row r="24" spans="1:38">
      <c r="C24" t="s">
        <v>87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</row>
    <row r="25" spans="1:38">
      <c r="C25" t="s">
        <v>88</v>
      </c>
      <c r="N25" t="n">
        <v>0</v>
      </c>
      <c r="O25" t="n">
        <v>0</v>
      </c>
      <c r="P25" t="n">
        <v>0</v>
      </c>
    </row>
    <row r="26" spans="1:38">
      <c r="A26">
        <f>CONCATENATE(C26,B26)</f>
        <v/>
      </c>
      <c r="B26" t="s">
        <v>10</v>
      </c>
      <c r="C26" t="s">
        <v>6</v>
      </c>
      <c r="D26" t="s">
        <v>23</v>
      </c>
      <c r="E26" t="s">
        <v>24</v>
      </c>
      <c r="F26" t="s">
        <v>89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>
        <f>M27+M33+M35+M44</f>
        <v/>
      </c>
      <c r="N26">
        <f>N27+N33+N35+N44</f>
        <v/>
      </c>
      <c r="O26">
        <f>O27+O33+O35+O44</f>
        <v/>
      </c>
      <c r="P26">
        <f>P27+P33+P35+P44</f>
        <v/>
      </c>
      <c r="Q26">
        <f>Q27+Q33+Q35+Q44</f>
        <v/>
      </c>
      <c r="R26">
        <f>R27+R33+R35+R44</f>
        <v/>
      </c>
      <c r="S26">
        <f>S27+S33+S35+S44</f>
        <v/>
      </c>
      <c r="T26">
        <f>T27+T33+T35+T41+T44+T47</f>
        <v/>
      </c>
      <c r="U26">
        <f>U27+U33+U35+U41+U44+U47</f>
        <v/>
      </c>
      <c r="V26">
        <f>V27+V33+V35+V41+V44+V47</f>
        <v/>
      </c>
      <c r="W26">
        <f>W27+W33+W35+W41+W44+W47</f>
        <v/>
      </c>
      <c r="X26">
        <f>X27+X33+X35+X41+X44+X47</f>
        <v/>
      </c>
      <c r="Y26">
        <f>Y27+Y33+Y35+Y41+Y44+Y47</f>
        <v/>
      </c>
      <c r="Z26">
        <f>Z27+Z33+Z35+Z41+Z44+Z47</f>
        <v/>
      </c>
      <c r="AA26">
        <f>AA27+AA33+AA35+AA41+AA44+AA47</f>
        <v/>
      </c>
      <c r="AB26">
        <f>AB27+AB33+AB35+AB41+AB44+AB47</f>
        <v/>
      </c>
      <c r="AC26">
        <f>AC27+AC33+AC35+AC41+AC44+AC47</f>
        <v/>
      </c>
      <c r="AD26">
        <f>AD27+AD33+AD35+AD41+AD44+AD47</f>
        <v/>
      </c>
      <c r="AE26">
        <f>AE27+AE33+AE35+AE41+AE44+AE47</f>
        <v/>
      </c>
      <c r="AF26">
        <f>AF27+AF33+AF35+AF41+AF44+AF47</f>
        <v/>
      </c>
      <c r="AG26">
        <f>AG27+AG33+AG35+AG41+AG44+AG47</f>
        <v/>
      </c>
      <c r="AH26">
        <f>AH27+AH33+AH35+AH41+AH44+AH47</f>
        <v/>
      </c>
      <c r="AI26">
        <f>AI27+AI33+AI35+AI41+AI44+AI47</f>
        <v/>
      </c>
      <c r="AJ26">
        <f>AJ27+AJ33+AJ35+AJ41+AJ44+AJ47</f>
        <v/>
      </c>
      <c r="AK26">
        <f>AK27+AK33+AK35+AK41+AK44+AK47</f>
        <v/>
      </c>
      <c r="AL26">
        <f>AL27+AL33+AL35+AL41+AL44+AL47</f>
        <v/>
      </c>
    </row>
    <row r="27" spans="1:38">
      <c r="C27" t="s">
        <v>68</v>
      </c>
      <c r="G27">
        <f>SUM(G28:G32)</f>
        <v/>
      </c>
      <c r="H27">
        <f>SUM(H28:H32)</f>
        <v/>
      </c>
      <c r="I27">
        <f>SUM(I28:I32)</f>
        <v/>
      </c>
      <c r="J27">
        <f>SUM(J28:J32)</f>
        <v/>
      </c>
      <c r="K27">
        <f>SUM(K28:K32)</f>
        <v/>
      </c>
      <c r="L27">
        <f>SUM(L28:L32)</f>
        <v/>
      </c>
      <c r="M27">
        <f>SUM(M28:M32)</f>
        <v/>
      </c>
      <c r="N27">
        <f>SUM(N28:N32)</f>
        <v/>
      </c>
      <c r="O27">
        <f>SUM(O28:O32)</f>
        <v/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>
        <f>SUM(X28:X32)</f>
        <v/>
      </c>
      <c r="Y27">
        <f>SUM(Y28:Y32)</f>
        <v/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</row>
    <row r="28" spans="1:38">
      <c r="C28" t="s">
        <v>69</v>
      </c>
      <c r="M28" t="n">
        <v>30000</v>
      </c>
      <c r="N28" t="n">
        <v>31000</v>
      </c>
      <c r="O28" t="n">
        <v>27000</v>
      </c>
    </row>
    <row r="29" spans="1:38">
      <c r="C29" t="s">
        <v>70</v>
      </c>
      <c r="M29" t="n">
        <v>1000</v>
      </c>
      <c r="N29" t="n">
        <v>1000</v>
      </c>
      <c r="O29" t="n">
        <v>300</v>
      </c>
    </row>
    <row r="30" spans="1:38">
      <c r="C30" t="s">
        <v>71</v>
      </c>
      <c r="M30" t="n">
        <v>9000</v>
      </c>
      <c r="N30" t="n">
        <v>24000</v>
      </c>
      <c r="O30" t="n">
        <v>15000</v>
      </c>
    </row>
    <row r="31" spans="1:38">
      <c r="C31" t="s">
        <v>72</v>
      </c>
      <c r="N31" t="n">
        <v>0</v>
      </c>
      <c r="O31" t="n">
        <v>0</v>
      </c>
    </row>
    <row r="33" spans="1:38">
      <c r="C33" t="s">
        <v>73</v>
      </c>
      <c r="G33">
        <f>SUM(G34)</f>
        <v/>
      </c>
      <c r="H33">
        <f>SUM(H34)</f>
        <v/>
      </c>
      <c r="I33">
        <f>SUM(I34)</f>
        <v/>
      </c>
      <c r="J33">
        <f>SUM(J34)</f>
        <v/>
      </c>
      <c r="K33">
        <f>SUM(K34)</f>
        <v/>
      </c>
      <c r="L33">
        <f>SUM(L34)</f>
        <v/>
      </c>
      <c r="M33" t="n">
        <v>221000</v>
      </c>
      <c r="N33">
        <f>N34</f>
        <v/>
      </c>
      <c r="O33">
        <f>O34</f>
        <v/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>
        <f>SUM(X34)</f>
        <v/>
      </c>
      <c r="Y33">
        <f>SUM(Y34)</f>
        <v/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</row>
    <row r="34" spans="1:38">
      <c r="C34" t="s">
        <v>74</v>
      </c>
      <c r="M34" t="n">
        <v>221000</v>
      </c>
      <c r="N34" t="n">
        <v>212000</v>
      </c>
      <c r="O34" t="n">
        <v>230000</v>
      </c>
    </row>
    <row r="35" spans="1:38">
      <c r="C35" t="s">
        <v>75</v>
      </c>
      <c r="G35">
        <f>SUM(G36:G40)</f>
        <v/>
      </c>
      <c r="H35">
        <f>SUM(H36:H40)</f>
        <v/>
      </c>
      <c r="I35">
        <f>SUM(I36:I40)</f>
        <v/>
      </c>
      <c r="J35">
        <f>SUM(J36:J40)</f>
        <v/>
      </c>
      <c r="K35">
        <f>SUM(K36:K40)</f>
        <v/>
      </c>
      <c r="L35">
        <f>SUM(L36:L40)</f>
        <v/>
      </c>
      <c r="M35">
        <f>SUM(M36:M40)</f>
        <v/>
      </c>
      <c r="N35">
        <f>SUM(N36:N40)</f>
        <v/>
      </c>
      <c r="O35">
        <f>SUM(O36:O40)</f>
        <v/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>
        <f>SUM(X36:X40)</f>
        <v/>
      </c>
      <c r="Y35">
        <f>SUM(Y36:Y40)</f>
        <v/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</row>
    <row r="36" spans="1:38">
      <c r="C36" t="s">
        <v>76</v>
      </c>
      <c r="M36" t="n">
        <v>0</v>
      </c>
      <c r="N36" t="n">
        <v>23000</v>
      </c>
      <c r="O36" t="n">
        <v>34000</v>
      </c>
    </row>
    <row r="37" spans="1:38">
      <c r="C37" t="s">
        <v>77</v>
      </c>
      <c r="M37" t="n">
        <v>0</v>
      </c>
      <c r="N37" t="n">
        <v>0</v>
      </c>
      <c r="O37" t="n">
        <v>0</v>
      </c>
    </row>
    <row r="38" spans="1:38">
      <c r="C38" t="s">
        <v>78</v>
      </c>
      <c r="M38" t="n">
        <v>2000</v>
      </c>
      <c r="N38" t="n">
        <v>1000</v>
      </c>
      <c r="O38" t="n">
        <v>400</v>
      </c>
    </row>
    <row r="39" spans="1:38">
      <c r="C39" t="s">
        <v>79</v>
      </c>
      <c r="M39" t="n">
        <v>5000</v>
      </c>
      <c r="N39" t="n">
        <v>0</v>
      </c>
      <c r="O39" t="n">
        <v>82000</v>
      </c>
    </row>
    <row r="40" spans="1:38">
      <c r="C40" t="s">
        <v>80</v>
      </c>
      <c r="N40" t="n">
        <v>1000</v>
      </c>
      <c r="O40" t="n">
        <v>0</v>
      </c>
    </row>
    <row r="41" spans="1:38">
      <c r="C41" t="s">
        <v>81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8">
      <c r="C42" t="s">
        <v>82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8">
      <c r="C43" t="s">
        <v>83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8">
      <c r="C44" t="s">
        <v>84</v>
      </c>
      <c r="G44">
        <f>SUM(G45)</f>
        <v/>
      </c>
      <c r="H44">
        <f>SUM(H45)</f>
        <v/>
      </c>
      <c r="I44">
        <f>SUM(I45)</f>
        <v/>
      </c>
      <c r="J44">
        <f>SUM(J45)</f>
        <v/>
      </c>
      <c r="K44">
        <f>SUM(K45)</f>
        <v/>
      </c>
      <c r="L44">
        <f>SUM(L45)</f>
        <v/>
      </c>
      <c r="M44">
        <f>SUM(M45:M46)</f>
        <v/>
      </c>
      <c r="N44">
        <f>SUM(N45:N46)</f>
        <v/>
      </c>
      <c r="O44">
        <f>SUM(O45:O46)</f>
        <v/>
      </c>
      <c r="P44">
        <f>SUM(P45:P46)</f>
        <v/>
      </c>
      <c r="Q44">
        <f>SUM(Q45:Q46)</f>
        <v/>
      </c>
      <c r="R44">
        <f>SUM(R45:R46)</f>
        <v/>
      </c>
      <c r="S44">
        <f>SUM(S45:S46)</f>
        <v/>
      </c>
      <c r="T44">
        <f>SUM(T45:T46)</f>
        <v/>
      </c>
      <c r="U44">
        <f>SUM(U45:U46)</f>
        <v/>
      </c>
      <c r="V44">
        <f>SUM(V45:V46)</f>
        <v/>
      </c>
      <c r="W44">
        <f>SUM(W45:W46)</f>
        <v/>
      </c>
      <c r="X44">
        <f>SUM(X45:X46)</f>
        <v/>
      </c>
      <c r="Y44">
        <f>SUM(Y45:Y46)</f>
        <v/>
      </c>
      <c r="Z44">
        <f>SUM(Z45:Z46)</f>
        <v/>
      </c>
      <c r="AA44">
        <f>SUM(AA45:AA46)</f>
        <v/>
      </c>
      <c r="AB44">
        <f>SUM(AB45:AB46)</f>
        <v/>
      </c>
      <c r="AC44">
        <f>SUM(AC45:AC46)</f>
        <v/>
      </c>
      <c r="AD44">
        <f>SUM(AD45:AD46)</f>
        <v/>
      </c>
      <c r="AE44">
        <f>SUM(AE45:AE46)</f>
        <v/>
      </c>
      <c r="AF44">
        <f>SUM(AF45:AF46)</f>
        <v/>
      </c>
      <c r="AG44">
        <f>SUM(AG45:AG46)</f>
        <v/>
      </c>
      <c r="AH44">
        <f>SUM(AH45:AH46)</f>
        <v/>
      </c>
      <c r="AI44">
        <f>SUM(AI45:AI46)</f>
        <v/>
      </c>
      <c r="AJ44">
        <f>SUM(AJ45:AJ46)</f>
        <v/>
      </c>
      <c r="AK44">
        <f>SUM(AK45:AK46)</f>
        <v/>
      </c>
      <c r="AL44">
        <f>SUM(AL45:AL46)</f>
        <v/>
      </c>
    </row>
    <row r="45" spans="1:38">
      <c r="C45" t="s">
        <v>85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</row>
    <row r="46" spans="1:38">
      <c r="C46" t="s">
        <v>86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</row>
    <row r="47" spans="1:38">
      <c r="C47" t="s">
        <v>87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8">
      <c r="C48" t="s">
        <v>88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8">
      <c r="A49">
        <f>CONCATENATE(C49,B49)</f>
        <v/>
      </c>
      <c r="B49" t="s">
        <v>10</v>
      </c>
      <c r="C49" t="s">
        <v>7</v>
      </c>
      <c r="D49" t="s">
        <v>23</v>
      </c>
      <c r="E49" t="s">
        <v>24</v>
      </c>
      <c r="F49" t="s">
        <v>90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>
        <f>M50+M56+M58+M64+M67+M70</f>
        <v/>
      </c>
      <c r="N49">
        <f>N50+N56+N58+N64+N67+N70</f>
        <v/>
      </c>
      <c r="O49">
        <f>O50+O56+O58+O64+O67+O70</f>
        <v/>
      </c>
      <c r="P49">
        <f>P50+P56+P58+P64+P67+P70</f>
        <v/>
      </c>
      <c r="Q49">
        <f>Q50+Q56+Q58+Q64+Q67+Q70</f>
        <v/>
      </c>
      <c r="R49">
        <f>R50+R56+R58+R64+R67+R70</f>
        <v/>
      </c>
      <c r="S49">
        <f>S50+S56+S58+S64+S67+S70</f>
        <v/>
      </c>
      <c r="T49">
        <f>T50+T56+T58+T64+T67+T70</f>
        <v/>
      </c>
      <c r="U49">
        <f>U50+U56+U58+U64+U67+U70</f>
        <v/>
      </c>
      <c r="V49">
        <f>V50+V56+V58+V64+V67+V70</f>
        <v/>
      </c>
      <c r="W49">
        <f>W50+W56+W58+W64+W67+W70</f>
        <v/>
      </c>
      <c r="X49">
        <f>X50+X56+X58+X64+X67+X70</f>
        <v/>
      </c>
      <c r="Y49">
        <f>Y50+Y56+Y58+Y64+Y67+Y70</f>
        <v/>
      </c>
      <c r="Z49">
        <f>Z50+Z56+Z58+Z64+Z67+Z70</f>
        <v/>
      </c>
      <c r="AA49">
        <f>AA50+AA56+AA58+AA64+AA67+AA70</f>
        <v/>
      </c>
      <c r="AB49">
        <f>AB50+AB56+AB58+AB64+AB67+AB70</f>
        <v/>
      </c>
      <c r="AC49">
        <f>AC50+AC56+AC58+AC64+AC67+AC70</f>
        <v/>
      </c>
      <c r="AD49">
        <f>AD50+AD56+AD58+AD64+AD67+AD70</f>
        <v/>
      </c>
      <c r="AE49">
        <f>AE50+AE56+AE58+AE64+AE67+AE70</f>
        <v/>
      </c>
      <c r="AF49">
        <f>AF50+AF56+AF58+AF64+AF67+AF70</f>
        <v/>
      </c>
      <c r="AG49">
        <f>AG50+AG56+AG58+AG64+AG67+AG70</f>
        <v/>
      </c>
      <c r="AH49">
        <f>AH50+AH56+AH58+AH64+AH67+AH70</f>
        <v/>
      </c>
      <c r="AI49">
        <f>AI50+AI56+AI58+AI64+AI67+AI70</f>
        <v/>
      </c>
      <c r="AJ49">
        <f>AJ50+AJ56+AJ58+AJ64+AJ67+AJ70</f>
        <v/>
      </c>
      <c r="AK49">
        <f>AK50+AK56+AK58+AK64+AK67+AK70</f>
        <v/>
      </c>
      <c r="AL49">
        <f>AL50+AL56+AL58+AL64+AL67+AL70</f>
        <v/>
      </c>
    </row>
    <row r="50" spans="1:38">
      <c r="C50" t="s">
        <v>68</v>
      </c>
      <c r="G50">
        <f>SUM(G51:G55)</f>
        <v/>
      </c>
      <c r="H50">
        <f>SUM(H51:H55)</f>
        <v/>
      </c>
      <c r="I50">
        <f>SUM(I51:I55)</f>
        <v/>
      </c>
      <c r="J50">
        <f>SUM(J51:J55)</f>
        <v/>
      </c>
      <c r="K50">
        <f>SUM(K51:K55)</f>
        <v/>
      </c>
      <c r="L50">
        <f>SUM(L51:L55)</f>
        <v/>
      </c>
      <c r="M50">
        <f>SUM(M51:M55)</f>
        <v/>
      </c>
      <c r="N50">
        <f>SUM(N51:N55)</f>
        <v/>
      </c>
      <c r="O50">
        <f>SUM(O51:O55)</f>
        <v/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>
        <f>SUM(X51:X55)</f>
        <v/>
      </c>
      <c r="Y50">
        <f>SUM(Y51:Y55)</f>
        <v/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</row>
    <row r="51" spans="1:38">
      <c r="C51" t="s">
        <v>91</v>
      </c>
      <c r="N51" t="n">
        <v>0</v>
      </c>
      <c r="O51" t="n">
        <v>0</v>
      </c>
    </row>
    <row r="52" spans="1:38">
      <c r="C52" t="s">
        <v>70</v>
      </c>
      <c r="N52" t="n">
        <v>0</v>
      </c>
      <c r="O52" t="n">
        <v>0</v>
      </c>
    </row>
    <row r="53" spans="1:38">
      <c r="C53" t="s">
        <v>71</v>
      </c>
      <c r="N53" t="n">
        <v>0</v>
      </c>
      <c r="O53" t="n">
        <v>0</v>
      </c>
    </row>
    <row r="54" spans="1:38">
      <c r="C54" t="s">
        <v>72</v>
      </c>
      <c r="M54" t="n">
        <v>75000</v>
      </c>
      <c r="N54" t="n">
        <v>79000</v>
      </c>
      <c r="O54" t="n">
        <v>69000</v>
      </c>
    </row>
    <row r="56" spans="1:38">
      <c r="C56" t="s">
        <v>73</v>
      </c>
      <c r="G56">
        <f>SUM(G57)</f>
        <v/>
      </c>
      <c r="H56">
        <f>SUM(H57)</f>
        <v/>
      </c>
      <c r="I56">
        <f>SUM(I57)</f>
        <v/>
      </c>
      <c r="J56">
        <f>SUM(J57)</f>
        <v/>
      </c>
      <c r="K56">
        <f>SUM(K57)</f>
        <v/>
      </c>
      <c r="L56">
        <f>SUM(L57)</f>
        <v/>
      </c>
      <c r="M56">
        <f>SUM(M57)</f>
        <v/>
      </c>
      <c r="N56">
        <f>N57</f>
        <v/>
      </c>
      <c r="O56">
        <f>O57</f>
        <v/>
      </c>
      <c r="P56">
        <f>P57</f>
        <v/>
      </c>
      <c r="Q56">
        <f>Q57</f>
        <v/>
      </c>
      <c r="R56">
        <f>R57</f>
        <v/>
      </c>
      <c r="S56">
        <f>S57</f>
        <v/>
      </c>
      <c r="T56">
        <f>SUM(T57)</f>
        <v/>
      </c>
      <c r="U56">
        <f>SUM(U57)</f>
        <v/>
      </c>
      <c r="V56">
        <f>SUM(V57)</f>
        <v/>
      </c>
      <c r="W56">
        <f>SUM(W57)</f>
        <v/>
      </c>
      <c r="X56">
        <f>SUM(X57)</f>
        <v/>
      </c>
      <c r="Y56">
        <f>SUM(Y57)</f>
        <v/>
      </c>
      <c r="Z56">
        <f>SUM(Z57)</f>
        <v/>
      </c>
      <c r="AA56">
        <f>SUM(AA57)</f>
        <v/>
      </c>
      <c r="AB56">
        <f>SUM(AB57)</f>
        <v/>
      </c>
      <c r="AC56">
        <f>SUM(AC57)</f>
        <v/>
      </c>
      <c r="AD56">
        <f>SUM(AD57)</f>
        <v/>
      </c>
      <c r="AE56">
        <f>SUM(AE57)</f>
        <v/>
      </c>
      <c r="AF56">
        <f>SUM(AF57)</f>
        <v/>
      </c>
      <c r="AG56">
        <f>SUM(AG57)</f>
        <v/>
      </c>
      <c r="AH56">
        <f>SUM(AH57)</f>
        <v/>
      </c>
      <c r="AI56">
        <f>SUM(AI57)</f>
        <v/>
      </c>
      <c r="AJ56">
        <f>SUM(AJ57)</f>
        <v/>
      </c>
      <c r="AK56">
        <f>SUM(AK57)</f>
        <v/>
      </c>
      <c r="AL56">
        <f>SUM(AL57)</f>
        <v/>
      </c>
    </row>
    <row r="57" spans="1:38">
      <c r="C57" t="s">
        <v>74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8">
      <c r="C58" t="s">
        <v>75</v>
      </c>
      <c r="G58">
        <f>SUM(G59:G63)</f>
        <v/>
      </c>
      <c r="H58">
        <f>SUM(H59:H63)</f>
        <v/>
      </c>
      <c r="I58">
        <f>SUM(I59:I63)</f>
        <v/>
      </c>
      <c r="J58">
        <f>SUM(J59:J63)</f>
        <v/>
      </c>
      <c r="K58">
        <f>SUM(K59:K63)</f>
        <v/>
      </c>
      <c r="L58">
        <f>SUM(L59:L63)</f>
        <v/>
      </c>
      <c r="M58">
        <f>SUM(M59:M63)</f>
        <v/>
      </c>
      <c r="N58">
        <f>SUM(N59:N63)</f>
        <v/>
      </c>
      <c r="O58">
        <f>SUM(O59:O63)</f>
        <v/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>
        <f>SUM(X59:X63)</f>
        <v/>
      </c>
      <c r="Y58">
        <f>SUM(Y59:Y63)</f>
        <v/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</row>
    <row r="59" spans="1:38">
      <c r="C59" t="s">
        <v>76</v>
      </c>
      <c r="N59" t="n">
        <v>0</v>
      </c>
      <c r="O59" t="n">
        <v>0</v>
      </c>
    </row>
    <row r="60" spans="1:38">
      <c r="C60" t="s">
        <v>77</v>
      </c>
      <c r="M60" t="n">
        <v>0</v>
      </c>
      <c r="N60" t="n">
        <v>57000</v>
      </c>
      <c r="O60" t="n">
        <v>126000</v>
      </c>
    </row>
    <row r="61" spans="1:38">
      <c r="C61" t="s">
        <v>78</v>
      </c>
      <c r="N61" t="n">
        <v>0</v>
      </c>
      <c r="O61" t="n">
        <v>0</v>
      </c>
    </row>
    <row r="62" spans="1:38">
      <c r="C62" t="s">
        <v>79</v>
      </c>
      <c r="N62" t="n">
        <v>0</v>
      </c>
      <c r="O62" t="n">
        <v>0</v>
      </c>
    </row>
    <row r="63" spans="1:38">
      <c r="C63" t="s">
        <v>80</v>
      </c>
      <c r="N63" t="n">
        <v>0</v>
      </c>
      <c r="O63" t="n">
        <v>0</v>
      </c>
    </row>
    <row r="64" spans="1:38">
      <c r="C64" t="s">
        <v>81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</row>
    <row r="65" spans="1:38">
      <c r="C65" t="s">
        <v>82</v>
      </c>
      <c r="N65" t="n">
        <v>0</v>
      </c>
      <c r="O65" t="n">
        <v>0</v>
      </c>
    </row>
    <row r="66" spans="1:38">
      <c r="C66" t="s">
        <v>83</v>
      </c>
      <c r="N66" t="n">
        <v>0</v>
      </c>
      <c r="O66" t="n">
        <v>0</v>
      </c>
    </row>
    <row r="67" spans="1:38">
      <c r="C67" t="s">
        <v>84</v>
      </c>
      <c r="G67">
        <f>SUM(G68)</f>
        <v/>
      </c>
      <c r="H67">
        <f>SUM(H68)</f>
        <v/>
      </c>
      <c r="I67">
        <f>SUM(I68)</f>
        <v/>
      </c>
      <c r="J67">
        <f>SUM(J68)</f>
        <v/>
      </c>
      <c r="K67">
        <f>SUM(K68)</f>
        <v/>
      </c>
      <c r="L67">
        <f>SUM(L68)</f>
        <v/>
      </c>
      <c r="M67">
        <f>SUM(M68:M69)</f>
        <v/>
      </c>
      <c r="N67">
        <f>SUM(N68:N69)</f>
        <v/>
      </c>
      <c r="O67">
        <f>SUM(O68:O69)</f>
        <v/>
      </c>
      <c r="P67">
        <f>SUM(P68:P69)</f>
        <v/>
      </c>
      <c r="Q67">
        <f>SUM(Q68:Q69)</f>
        <v/>
      </c>
      <c r="R67">
        <f>SUM(R68:R69)</f>
        <v/>
      </c>
      <c r="S67">
        <f>SUM(S68:S69)</f>
        <v/>
      </c>
      <c r="T67">
        <f>SUM(T68:T69)</f>
        <v/>
      </c>
      <c r="U67">
        <f>SUM(U68:U69)</f>
        <v/>
      </c>
      <c r="V67">
        <f>SUM(V68:V69)</f>
        <v/>
      </c>
      <c r="W67">
        <f>SUM(W68:W69)</f>
        <v/>
      </c>
      <c r="X67">
        <f>SUM(X68:X69)</f>
        <v/>
      </c>
      <c r="Y67">
        <f>SUM(Y68:Y69)</f>
        <v/>
      </c>
      <c r="Z67">
        <f>SUM(Z68:Z69)</f>
        <v/>
      </c>
      <c r="AA67">
        <f>SUM(AA68:AA69)</f>
        <v/>
      </c>
      <c r="AB67">
        <f>SUM(AB68:AB69)</f>
        <v/>
      </c>
      <c r="AC67">
        <f>SUM(AC68:AC69)</f>
        <v/>
      </c>
      <c r="AD67">
        <f>SUM(AD68:AD69)</f>
        <v/>
      </c>
      <c r="AE67">
        <f>SUM(AE68:AE69)</f>
        <v/>
      </c>
      <c r="AF67">
        <f>SUM(AF68:AF69)</f>
        <v/>
      </c>
      <c r="AG67">
        <f>SUM(AG68:AG69)</f>
        <v/>
      </c>
      <c r="AH67">
        <f>SUM(AH68:AH69)</f>
        <v/>
      </c>
      <c r="AI67">
        <f>SUM(AI68:AI69)</f>
        <v/>
      </c>
      <c r="AJ67">
        <f>SUM(AJ68:AJ69)</f>
        <v/>
      </c>
      <c r="AK67">
        <f>SUM(AK68:AK69)</f>
        <v/>
      </c>
      <c r="AL67">
        <f>SUM(AL68:AL69)</f>
        <v/>
      </c>
    </row>
    <row r="68" spans="1:38">
      <c r="C68" t="s">
        <v>85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</row>
    <row r="69" spans="1:38">
      <c r="C69" t="s">
        <v>86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</row>
    <row r="70" spans="1:38">
      <c r="C70" t="s">
        <v>87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>
        <f>SUM(M71)</f>
        <v/>
      </c>
      <c r="N70">
        <f>SUM(N71)</f>
        <v/>
      </c>
      <c r="O70">
        <f>SUM(O71)</f>
        <v/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</row>
    <row r="71" spans="1:38">
      <c r="C71" t="s">
        <v>88</v>
      </c>
      <c r="M71" t="n">
        <v>100</v>
      </c>
      <c r="N71" t="n">
        <v>200</v>
      </c>
      <c r="O71" t="n">
        <v>1400</v>
      </c>
    </row>
    <row r="72" spans="1:38">
      <c r="A72">
        <f>CONCATENATE(C72,B72)</f>
        <v/>
      </c>
      <c r="B72" t="s">
        <v>10</v>
      </c>
      <c r="C72" t="s">
        <v>8</v>
      </c>
      <c r="D72" t="s">
        <v>23</v>
      </c>
      <c r="E72" t="s">
        <v>92</v>
      </c>
      <c r="K72">
        <f>SUM(K73:K96)</f>
        <v/>
      </c>
      <c r="L72">
        <f>SUM(L73:L96)</f>
        <v/>
      </c>
      <c r="M72">
        <f>SUM(M73:M96)</f>
        <v/>
      </c>
      <c r="N72">
        <f>SUM(N73:N96)</f>
        <v/>
      </c>
      <c r="O72">
        <f>SUM(O73:O96)</f>
        <v/>
      </c>
      <c r="P72">
        <f>SUM(P73:P96)</f>
        <v/>
      </c>
      <c r="Q72">
        <f>SUM(Q73:Q96)</f>
        <v/>
      </c>
      <c r="R72">
        <f>SUM(R73:R96)</f>
        <v/>
      </c>
      <c r="S72">
        <f>SUM(S73:S96)</f>
        <v/>
      </c>
      <c r="T72">
        <f>SUM(T73:T96)</f>
        <v/>
      </c>
      <c r="U72">
        <f>SUM(U73:U96)</f>
        <v/>
      </c>
      <c r="V72">
        <f>SUM(V73:V96)</f>
        <v/>
      </c>
      <c r="W72">
        <f>SUM(W73:W96)</f>
        <v/>
      </c>
      <c r="X72">
        <f>SUM(X73:X96)</f>
        <v/>
      </c>
      <c r="Y72">
        <f>SUM(Y73:Y96)</f>
        <v/>
      </c>
      <c r="Z72">
        <f>SUM(Z73:Z96)</f>
        <v/>
      </c>
      <c r="AA72">
        <f>SUM(AA73:AA96)</f>
        <v/>
      </c>
      <c r="AB72">
        <f>SUM(AB73:AB96)</f>
        <v/>
      </c>
      <c r="AC72">
        <f>SUM(AC73:AC96)</f>
        <v/>
      </c>
      <c r="AD72">
        <f>SUM(AD73:AD96)</f>
        <v/>
      </c>
      <c r="AE72">
        <f>SUM(AE73:AE96)</f>
        <v/>
      </c>
      <c r="AF72">
        <f>SUM(AF73:AF96)</f>
        <v/>
      </c>
      <c r="AG72">
        <f>SUM(AG73:AG96)</f>
        <v/>
      </c>
      <c r="AH72">
        <f>SUM(AH73:AH96)</f>
        <v/>
      </c>
      <c r="AI72">
        <f>SUM(AI73:AI96)</f>
        <v/>
      </c>
      <c r="AJ72">
        <f>SUM(AJ73:AJ96)</f>
        <v/>
      </c>
      <c r="AK72">
        <f>SUM(AK73:AK96)</f>
        <v/>
      </c>
      <c r="AL72">
        <f>SUM(AL73:AL96)</f>
        <v/>
      </c>
    </row>
    <row r="73" spans="1:38">
      <c r="B73" t="s">
        <v>93</v>
      </c>
      <c r="C73" t="s">
        <v>94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</row>
    <row r="74" spans="1:38">
      <c r="B74" t="s">
        <v>93</v>
      </c>
      <c r="C74" t="s">
        <v>95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</row>
    <row r="75" spans="1:38">
      <c r="B75" t="s">
        <v>93</v>
      </c>
      <c r="C75" t="s">
        <v>96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19556</v>
      </c>
    </row>
    <row r="76" spans="1:38">
      <c r="B76" t="s">
        <v>93</v>
      </c>
      <c r="C76" t="s">
        <v>97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</row>
    <row r="77" spans="1:38">
      <c r="B77" t="s">
        <v>93</v>
      </c>
      <c r="C77" t="s">
        <v>98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</row>
    <row r="78" spans="1:38">
      <c r="B78" t="s">
        <v>99</v>
      </c>
      <c r="C78" t="s">
        <v>100</v>
      </c>
      <c r="S78" t="n">
        <v>21</v>
      </c>
      <c r="T78" t="n">
        <v>23</v>
      </c>
      <c r="U78" t="n">
        <v>22</v>
      </c>
      <c r="V78" t="n">
        <v>372</v>
      </c>
      <c r="W78" t="n">
        <v>434</v>
      </c>
    </row>
    <row r="79" spans="1:38">
      <c r="B79" t="s">
        <v>99</v>
      </c>
      <c r="C79" t="s">
        <v>101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1468</v>
      </c>
      <c r="T79" t="n">
        <v>1858</v>
      </c>
      <c r="U79" t="n">
        <v>1827</v>
      </c>
      <c r="V79" t="n">
        <v>1759</v>
      </c>
      <c r="W79" t="n">
        <v>1787</v>
      </c>
    </row>
    <row r="80" spans="1:38">
      <c r="B80" t="s">
        <v>99</v>
      </c>
      <c r="C80" t="s">
        <v>102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530</v>
      </c>
      <c r="V80" t="n">
        <v>535</v>
      </c>
      <c r="W80" t="n">
        <v>547</v>
      </c>
    </row>
    <row r="81" spans="1:38">
      <c r="B81" t="s">
        <v>99</v>
      </c>
      <c r="C81" t="s">
        <v>103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</row>
    <row r="82" spans="1:38">
      <c r="B82" t="s">
        <v>99</v>
      </c>
      <c r="C82" t="s">
        <v>104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</row>
    <row r="83" spans="1:38">
      <c r="C83" t="s">
        <v>105</v>
      </c>
      <c r="W83" t="n">
        <v>6456</v>
      </c>
    </row>
    <row r="84" spans="1:38">
      <c r="C84" t="s">
        <v>106</v>
      </c>
      <c r="W84" t="n">
        <v>5465</v>
      </c>
    </row>
    <row r="85" spans="1:38">
      <c r="C85" t="s">
        <v>107</v>
      </c>
    </row>
    <row r="86" spans="1:38">
      <c r="C86" t="s">
        <v>108</v>
      </c>
    </row>
    <row r="87" spans="1:38">
      <c r="C87" t="s">
        <v>108</v>
      </c>
    </row>
    <row r="88" spans="1:38">
      <c r="C88" t="s">
        <v>108</v>
      </c>
    </row>
    <row r="89" spans="1:38">
      <c r="C89" t="s">
        <v>108</v>
      </c>
    </row>
    <row r="90" spans="1:38">
      <c r="C90" t="s">
        <v>108</v>
      </c>
    </row>
    <row r="91" spans="1:38">
      <c r="C91" t="s">
        <v>109</v>
      </c>
      <c r="W91" t="n">
        <v>1256</v>
      </c>
    </row>
    <row r="92" spans="1:38">
      <c r="C92" t="s">
        <v>110</v>
      </c>
      <c r="W92" t="n">
        <v>3601</v>
      </c>
    </row>
    <row r="93" spans="1:38">
      <c r="C93" t="s">
        <v>111</v>
      </c>
      <c r="W93" t="n">
        <v>6912</v>
      </c>
    </row>
    <row r="94" spans="1:38">
      <c r="C94" t="s">
        <v>112</v>
      </c>
      <c r="W94" t="n">
        <v>26494</v>
      </c>
    </row>
    <row r="95" spans="1:38">
      <c r="B95" t="s">
        <v>113</v>
      </c>
      <c r="C95" t="s">
        <v>114</v>
      </c>
      <c r="L95" t="n">
        <v>257</v>
      </c>
      <c r="M95" t="n">
        <v>409</v>
      </c>
      <c r="N95" t="n">
        <v>323</v>
      </c>
      <c r="O95" t="n">
        <v>433</v>
      </c>
    </row>
    <row r="96" spans="1:38">
      <c r="C96" t="s">
        <v>115</v>
      </c>
      <c r="D96" t="s">
        <v>116</v>
      </c>
      <c r="K96" t="n">
        <v>66</v>
      </c>
      <c r="L96" t="n">
        <v>90</v>
      </c>
      <c r="M96" t="n">
        <v>231.879070758</v>
      </c>
      <c r="N96" t="n">
        <v>293.202461372</v>
      </c>
      <c r="O96" t="n">
        <v>513.58339639</v>
      </c>
      <c r="P96" t="n">
        <v>3561.816</v>
      </c>
      <c r="Q96" t="n">
        <v>5024.264</v>
      </c>
      <c r="R96" t="n">
        <v>6221.773</v>
      </c>
      <c r="S96" t="n">
        <v>8422.110000000001</v>
      </c>
      <c r="T96" t="n">
        <v>13270.765</v>
      </c>
      <c r="U96">
        <f>+U98*$T$96/$T$98</f>
        <v/>
      </c>
      <c r="V96">
        <f>+V98*$T$96/$T$98</f>
        <v/>
      </c>
    </row>
    <row r="97" spans="1:38">
      <c r="A97">
        <f>CONCATENATE(C97,B97)</f>
        <v/>
      </c>
      <c r="B97" t="s">
        <v>10</v>
      </c>
      <c r="C97" t="s">
        <v>4</v>
      </c>
      <c r="D97" t="s">
        <v>23</v>
      </c>
      <c r="G97">
        <f>SUM(G3,G26,G49,G72)</f>
        <v/>
      </c>
      <c r="H97">
        <f>SUM(H3,H26,H49,H72)</f>
        <v/>
      </c>
      <c r="I97">
        <f>SUM(I3,I26,I49,I72)</f>
        <v/>
      </c>
      <c r="J97">
        <f>SUM(J3,J26,J49,J72)</f>
        <v/>
      </c>
      <c r="K97">
        <f>SUM(K3,K26,K49,K72)</f>
        <v/>
      </c>
      <c r="L97">
        <f>SUM(L3,L26,L49,L72)</f>
        <v/>
      </c>
      <c r="M97">
        <f>SUM(M3,M26,M49,M72)</f>
        <v/>
      </c>
      <c r="N97">
        <f>SUM(N3,N26,N49,N72)</f>
        <v/>
      </c>
      <c r="O97">
        <f>SUM(O3,O26,O49,O72)</f>
        <v/>
      </c>
      <c r="P97">
        <f>SUM(P3,P26,P49,P72)</f>
        <v/>
      </c>
      <c r="Q97">
        <f>SUM(Q3,Q26,Q49,Q72)</f>
        <v/>
      </c>
      <c r="R97">
        <f>SUM(R3,R26,R49,R72)</f>
        <v/>
      </c>
      <c r="S97">
        <f>SUM(S3,S26,S49,S72)</f>
        <v/>
      </c>
      <c r="T97">
        <f>SUM(T3,T26,T49,T72)</f>
        <v/>
      </c>
      <c r="U97">
        <f>SUM(U3,U26,U49,U72)</f>
        <v/>
      </c>
      <c r="V97">
        <f>SUM(V3,V26,V49,V72)</f>
        <v/>
      </c>
      <c r="W97">
        <f>SUM(W3,W26,W49,W72)</f>
        <v/>
      </c>
      <c r="X97">
        <f>SUM(X3,X26,X49,X72)</f>
        <v/>
      </c>
      <c r="Y97">
        <f>SUM(Y3,Y26,Y49,Y72)</f>
        <v/>
      </c>
      <c r="Z97">
        <f>SUM(Z3,Z26,Z49,Z72)</f>
        <v/>
      </c>
      <c r="AA97">
        <f>SUM(AA3,AA26,AA49,AA72)</f>
        <v/>
      </c>
      <c r="AB97">
        <f>SUM(AB3,AB26,AB49,AB72)</f>
        <v/>
      </c>
      <c r="AC97">
        <f>SUM(AC3,AC26,AC49,AC72)</f>
        <v/>
      </c>
      <c r="AD97">
        <f>SUM(AD3,AD26,AD49,AD72)</f>
        <v/>
      </c>
      <c r="AE97">
        <f>SUM(AE3,AE26,AE49,AE72)</f>
        <v/>
      </c>
      <c r="AF97">
        <f>SUM(AF3,AF26,AF49,AF72)</f>
        <v/>
      </c>
      <c r="AG97">
        <f>SUM(AG3,AG26,AG49,AG72)</f>
        <v/>
      </c>
      <c r="AH97">
        <f>SUM(AH3,AH26,AH49,AH72)</f>
        <v/>
      </c>
      <c r="AI97">
        <f>SUM(AI3,AI26,AI49,AI72)</f>
        <v/>
      </c>
      <c r="AJ97">
        <f>SUM(AJ3,AJ26,AJ49,AJ72)</f>
        <v/>
      </c>
      <c r="AK97">
        <f>SUM(AK3,AK26,AK49,AK72)</f>
        <v/>
      </c>
      <c r="AL97">
        <f>SUM(AL3,AL26,AL49,AL72)</f>
        <v/>
      </c>
    </row>
    <row r="98" spans="1:38">
      <c r="A98" t="s">
        <v>35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</row>
    <row r="99" spans="1:38">
      <c r="C99" t="s">
        <v>5</v>
      </c>
      <c r="D99" t="s">
        <v>23</v>
      </c>
      <c r="E99" t="s">
        <v>24</v>
      </c>
      <c r="X99" t="s">
        <v>117</v>
      </c>
    </row>
    <row r="100" spans="1:38">
      <c r="C100" t="s">
        <v>36</v>
      </c>
    </row>
    <row r="101" spans="1:38">
      <c r="C101" t="s">
        <v>118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>
        <f>+V101+V101-U101</f>
        <v/>
      </c>
    </row>
    <row r="102" spans="1:38">
      <c r="C102" t="s">
        <v>119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>
        <f>+V102+V102-U102</f>
        <v/>
      </c>
    </row>
    <row r="103" spans="1:38">
      <c r="C103" t="s">
        <v>38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>
        <f>+V103+V103-U103</f>
        <v/>
      </c>
    </row>
    <row r="104" spans="1:38">
      <c r="C104" t="s">
        <v>39</v>
      </c>
      <c r="M104">
        <f>SUM(M100:M103)</f>
        <v/>
      </c>
      <c r="N104">
        <f>SUM(N100:N103)</f>
        <v/>
      </c>
      <c r="O104">
        <f>SUM(O100:O103)</f>
        <v/>
      </c>
      <c r="P104">
        <f>SUM(P100:P103)</f>
        <v/>
      </c>
      <c r="Q104">
        <f>SUM(Q100:Q103)</f>
        <v/>
      </c>
      <c r="R104">
        <f>SUM(R100:R103)</f>
        <v/>
      </c>
      <c r="S104">
        <f>SUM(S100:S103)</f>
        <v/>
      </c>
      <c r="T104">
        <f>SUM(T100:T103)</f>
        <v/>
      </c>
      <c r="U104">
        <f>SUM(U100:U103)</f>
        <v/>
      </c>
      <c r="V104">
        <f>SUM(V100:V103)</f>
        <v/>
      </c>
      <c r="W104">
        <f>SUM(W100:W103)</f>
        <v/>
      </c>
      <c r="X104">
        <f>SUM(X100:X103)</f>
        <v/>
      </c>
      <c r="Y104">
        <f>SUM(Y100:Y103)</f>
        <v/>
      </c>
      <c r="Z104">
        <f>SUM(Z100:Z103)</f>
        <v/>
      </c>
      <c r="AA104">
        <f>SUM(AA100:AA103)</f>
        <v/>
      </c>
      <c r="AB104">
        <f>SUM(AB100:AB103)</f>
        <v/>
      </c>
      <c r="AC104">
        <f>SUM(AC100:AC103)</f>
        <v/>
      </c>
      <c r="AD104">
        <f>SUM(AD100:AD103)</f>
        <v/>
      </c>
      <c r="AE104">
        <f>SUM(AE100:AE103)</f>
        <v/>
      </c>
      <c r="AF104">
        <f>SUM(AF100:AF103)</f>
        <v/>
      </c>
      <c r="AG104">
        <f>SUM(AG100:AG103)</f>
        <v/>
      </c>
      <c r="AH104">
        <f>SUM(AH100:AH103)</f>
        <v/>
      </c>
      <c r="AI104">
        <f>SUM(AI100:AI103)</f>
        <v/>
      </c>
      <c r="AJ104">
        <f>SUM(AJ100:AJ103)</f>
        <v/>
      </c>
      <c r="AK104">
        <f>SUM(AK100:AK103)</f>
        <v/>
      </c>
      <c r="AL104">
        <f>SUM(AL100:AL103)</f>
        <v/>
      </c>
    </row>
    <row r="105" spans="1:38">
      <c r="C105" t="s">
        <v>6</v>
      </c>
      <c r="D105" t="s">
        <v>23</v>
      </c>
      <c r="E105" t="s">
        <v>24</v>
      </c>
    </row>
    <row r="106" spans="1:38">
      <c r="C106" t="s">
        <v>36</v>
      </c>
    </row>
    <row r="107" spans="1:38">
      <c r="C107" t="s">
        <v>118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>
        <f>+V107+V107-U107</f>
        <v/>
      </c>
    </row>
    <row r="108" spans="1:38">
      <c r="C108" t="s">
        <v>119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>
        <f>+V108+V108-U108</f>
        <v/>
      </c>
    </row>
    <row r="109" spans="1:38">
      <c r="C109" t="s">
        <v>38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>
        <f>+V109+V109-U109</f>
        <v/>
      </c>
    </row>
    <row r="110" spans="1:38">
      <c r="C110" t="s">
        <v>39</v>
      </c>
      <c r="M110">
        <f>SUM(M106:M109)</f>
        <v/>
      </c>
      <c r="N110">
        <f>SUM(N106:N109)</f>
        <v/>
      </c>
      <c r="O110">
        <f>SUM(O106:O109)</f>
        <v/>
      </c>
      <c r="P110">
        <f>SUM(P106:P109)</f>
        <v/>
      </c>
      <c r="Q110">
        <f>SUM(Q106:Q109)</f>
        <v/>
      </c>
      <c r="R110">
        <f>SUM(R106:R109)</f>
        <v/>
      </c>
      <c r="S110">
        <f>SUM(S106:S109)</f>
        <v/>
      </c>
      <c r="T110">
        <f>SUM(T106:T109)</f>
        <v/>
      </c>
      <c r="U110">
        <f>SUM(U106:U109)</f>
        <v/>
      </c>
      <c r="V110">
        <f>SUM(V106:V109)</f>
        <v/>
      </c>
      <c r="W110">
        <f>SUM(W106:W109)</f>
        <v/>
      </c>
      <c r="X110">
        <f>SUM(X106:X109)</f>
        <v/>
      </c>
      <c r="Y110">
        <f>SUM(Y106:Y109)</f>
        <v/>
      </c>
      <c r="Z110">
        <f>SUM(Z106:Z109)</f>
        <v/>
      </c>
      <c r="AA110">
        <f>SUM(AA106:AA109)</f>
        <v/>
      </c>
      <c r="AB110">
        <f>SUM(AB106:AB109)</f>
        <v/>
      </c>
      <c r="AC110">
        <f>SUM(AC106:AC109)</f>
        <v/>
      </c>
      <c r="AD110">
        <f>SUM(AD106:AD109)</f>
        <v/>
      </c>
      <c r="AE110">
        <f>SUM(AE106:AE109)</f>
        <v/>
      </c>
      <c r="AF110">
        <f>SUM(AF106:AF109)</f>
        <v/>
      </c>
      <c r="AG110">
        <f>SUM(AG106:AG109)</f>
        <v/>
      </c>
      <c r="AH110">
        <f>SUM(AH106:AH109)</f>
        <v/>
      </c>
      <c r="AI110">
        <f>SUM(AI106:AI109)</f>
        <v/>
      </c>
      <c r="AJ110">
        <f>SUM(AJ106:AJ109)</f>
        <v/>
      </c>
      <c r="AK110">
        <f>SUM(AK106:AK109)</f>
        <v/>
      </c>
      <c r="AL110">
        <f>SUM(AL106:AL109)</f>
        <v/>
      </c>
    </row>
    <row r="111" spans="1:38">
      <c r="C111" t="s">
        <v>7</v>
      </c>
      <c r="D111" t="s">
        <v>23</v>
      </c>
      <c r="E111" t="s">
        <v>24</v>
      </c>
    </row>
    <row r="112" spans="1:38">
      <c r="C112" t="s">
        <v>36</v>
      </c>
    </row>
    <row r="113" spans="1:38">
      <c r="C113" t="s">
        <v>118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>
        <f>+V113+V113-U113</f>
        <v/>
      </c>
    </row>
    <row r="114" spans="1:38">
      <c r="C114" t="s">
        <v>119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>
        <f>+V114+V114-U114</f>
        <v/>
      </c>
    </row>
    <row r="115" spans="1:38">
      <c r="C115" t="s">
        <v>38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>
        <f>+V115+V115-U115</f>
        <v/>
      </c>
    </row>
    <row r="116" spans="1:38">
      <c r="C116" t="s">
        <v>39</v>
      </c>
      <c r="M116">
        <f>SUM(M112:M115)</f>
        <v/>
      </c>
      <c r="N116">
        <f>SUM(N112:N115)</f>
        <v/>
      </c>
      <c r="O116">
        <f>SUM(O112:O115)</f>
        <v/>
      </c>
      <c r="P116">
        <f>SUM(P112:P115)</f>
        <v/>
      </c>
      <c r="Q116">
        <f>SUM(Q112:Q115)</f>
        <v/>
      </c>
      <c r="R116">
        <f>SUM(R112:R115)</f>
        <v/>
      </c>
      <c r="S116">
        <f>SUM(S112:S115)</f>
        <v/>
      </c>
      <c r="T116">
        <f>SUM(T112:T115)</f>
        <v/>
      </c>
      <c r="U116">
        <f>SUM(U112:U115)</f>
        <v/>
      </c>
      <c r="V116">
        <f>SUM(V112:V115)</f>
        <v/>
      </c>
      <c r="W116">
        <f>SUM(W112:W115)</f>
        <v/>
      </c>
      <c r="X116">
        <f>SUM(X112:X115)</f>
        <v/>
      </c>
      <c r="Y116">
        <f>SUM(Y112:Y115)</f>
        <v/>
      </c>
      <c r="Z116">
        <f>SUM(Z112:Z115)</f>
        <v/>
      </c>
      <c r="AA116">
        <f>SUM(AA112:AA115)</f>
        <v/>
      </c>
      <c r="AB116">
        <f>SUM(AB112:AB115)</f>
        <v/>
      </c>
      <c r="AC116">
        <f>SUM(AC112:AC115)</f>
        <v/>
      </c>
      <c r="AD116">
        <f>SUM(AD112:AD115)</f>
        <v/>
      </c>
      <c r="AE116">
        <f>SUM(AE112:AE115)</f>
        <v/>
      </c>
      <c r="AF116">
        <f>SUM(AF112:AF115)</f>
        <v/>
      </c>
      <c r="AG116">
        <f>SUM(AG112:AG115)</f>
        <v/>
      </c>
      <c r="AH116">
        <f>SUM(AH112:AH115)</f>
        <v/>
      </c>
      <c r="AI116">
        <f>SUM(AI112:AI115)</f>
        <v/>
      </c>
      <c r="AJ116">
        <f>SUM(AJ112:AJ115)</f>
        <v/>
      </c>
      <c r="AK116">
        <f>SUM(AK112:AK115)</f>
        <v/>
      </c>
      <c r="AL116">
        <f>SUM(AL112:AL115)</f>
        <v/>
      </c>
    </row>
    <row r="117" spans="1:38">
      <c r="C117" t="s">
        <v>8</v>
      </c>
      <c r="D117" t="s">
        <v>23</v>
      </c>
      <c r="E117" t="s">
        <v>40</v>
      </c>
    </row>
    <row r="118" spans="1:38">
      <c r="C118" t="s">
        <v>41</v>
      </c>
      <c r="D118" t="s">
        <v>23</v>
      </c>
    </row>
    <row r="119" spans="1:38">
      <c r="C119" t="s">
        <v>42</v>
      </c>
      <c r="D119" t="s">
        <v>23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8">
      <c r="C120" t="s">
        <v>43</v>
      </c>
      <c r="D120" t="s">
        <v>23</v>
      </c>
    </row>
    <row r="121" spans="1:38">
      <c r="C121" t="s">
        <v>44</v>
      </c>
      <c r="D121" t="s">
        <v>23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</row>
    <row r="122" spans="1:38">
      <c r="C122" t="s">
        <v>39</v>
      </c>
      <c r="G122">
        <f>SUM(G118:G121)</f>
        <v/>
      </c>
      <c r="H122">
        <f>SUM(H118:H121)</f>
        <v/>
      </c>
      <c r="I122">
        <f>SUM(I118:I121)</f>
        <v/>
      </c>
      <c r="J122">
        <f>SUM(J118:J121)</f>
        <v/>
      </c>
      <c r="K122">
        <f>SUM(K118:K121)</f>
        <v/>
      </c>
      <c r="L122">
        <f>SUM(L118:L121)</f>
        <v/>
      </c>
      <c r="M122">
        <f>SUM(M118:M121)</f>
        <v/>
      </c>
      <c r="N122">
        <f>SUM(N118:N121)</f>
        <v/>
      </c>
      <c r="O122">
        <f>SUM(O118:O121)</f>
        <v/>
      </c>
      <c r="P122">
        <f>SUM(P118:P121)</f>
        <v/>
      </c>
      <c r="Q122">
        <f>SUM(Q118:Q121)</f>
        <v/>
      </c>
      <c r="R122">
        <f>SUM(R118:R121)</f>
        <v/>
      </c>
      <c r="S122">
        <f>SUM(S118:S121)</f>
        <v/>
      </c>
      <c r="T122">
        <f>SUM(T118:T121)</f>
        <v/>
      </c>
      <c r="U122">
        <f>SUM(U118:U121)</f>
        <v/>
      </c>
      <c r="V122">
        <f>SUM(V118:V121)</f>
        <v/>
      </c>
      <c r="W122">
        <f>SUM(W118:W121)</f>
        <v/>
      </c>
      <c r="X122">
        <f>SUM(X118:X121)</f>
        <v/>
      </c>
      <c r="Y122">
        <f>SUM(Y118:Y121)</f>
        <v/>
      </c>
      <c r="Z122">
        <f>SUM(Z118:Z121)</f>
        <v/>
      </c>
      <c r="AA122">
        <f>SUM(AA118:AA121)</f>
        <v/>
      </c>
      <c r="AB122">
        <f>SUM(AB118:AB121)</f>
        <v/>
      </c>
      <c r="AC122">
        <f>SUM(AC118:AC121)</f>
        <v/>
      </c>
      <c r="AD122">
        <f>SUM(AD118:AD121)</f>
        <v/>
      </c>
      <c r="AE122">
        <f>SUM(AE118:AE121)</f>
        <v/>
      </c>
      <c r="AF122">
        <f>SUM(AF118:AF121)</f>
        <v/>
      </c>
      <c r="AG122">
        <f>SUM(AG118:AG121)</f>
        <v/>
      </c>
      <c r="AH122">
        <f>SUM(AH118:AH121)</f>
        <v/>
      </c>
      <c r="AI122">
        <f>SUM(AI118:AI121)</f>
        <v/>
      </c>
      <c r="AJ122">
        <f>SUM(AJ118:AJ121)</f>
        <v/>
      </c>
      <c r="AK122">
        <f>SUM(AK118:AK121)</f>
        <v/>
      </c>
      <c r="AL122">
        <f>SUM(AL118:AL121)</f>
        <v/>
      </c>
    </row>
    <row r="123" spans="1:38">
      <c r="C123" t="s">
        <v>4</v>
      </c>
      <c r="D123" t="s">
        <v>23</v>
      </c>
      <c r="G123">
        <f>SUM(G122,G116,G110,G104)</f>
        <v/>
      </c>
      <c r="H123">
        <f>SUM(H122,H116,H110,H104)</f>
        <v/>
      </c>
      <c r="I123">
        <f>SUM(I122,I116,I110,I104)</f>
        <v/>
      </c>
      <c r="J123">
        <f>SUM(J122,J116,J110,J104)</f>
        <v/>
      </c>
      <c r="K123">
        <f>SUM(K122,K116,K110,K104)</f>
        <v/>
      </c>
      <c r="L123">
        <f>SUM(L122,L116,L110,L104)</f>
        <v/>
      </c>
      <c r="M123">
        <f>SUM(M122,M116,M110,M104)</f>
        <v/>
      </c>
      <c r="N123">
        <f>SUM(N122,N116,N110,N104)</f>
        <v/>
      </c>
      <c r="O123">
        <f>SUM(O122,O116,O110,O104)</f>
        <v/>
      </c>
      <c r="P123">
        <f>SUM(P122,P116,P110,P104)</f>
        <v/>
      </c>
      <c r="Q123">
        <f>SUM(Q122,Q116,Q110,Q104)</f>
        <v/>
      </c>
      <c r="R123">
        <f>SUM(R122,R116,R110,R104)</f>
        <v/>
      </c>
      <c r="S123">
        <f>SUM(S122,S116,S110,S104)</f>
        <v/>
      </c>
      <c r="T123">
        <f>SUM(T122,T116,T110,T104)</f>
        <v/>
      </c>
      <c r="U123">
        <f>SUM(U122,U116,U110,U104)</f>
        <v/>
      </c>
      <c r="V123">
        <f>SUM(V122,V116,V110,V104)</f>
        <v/>
      </c>
      <c r="W123">
        <f>SUM(W122,W116,W110,W104)</f>
        <v/>
      </c>
      <c r="X123">
        <f>SUM(X122,X116,X110,X104)</f>
        <v/>
      </c>
      <c r="Y123">
        <f>SUM(Y122,Y116,Y110,Y104)</f>
        <v/>
      </c>
      <c r="Z123">
        <f>SUM(Z122,Z116,Z110,Z104)</f>
        <v/>
      </c>
      <c r="AA123">
        <f>SUM(AA122,AA116,AA110,AA104)</f>
        <v/>
      </c>
      <c r="AB123">
        <f>SUM(AB122,AB116,AB110,AB104)</f>
        <v/>
      </c>
      <c r="AC123">
        <f>SUM(AC122,AC116,AC110,AC104)</f>
        <v/>
      </c>
      <c r="AD123">
        <f>SUM(AD122,AD116,AD110,AD104)</f>
        <v/>
      </c>
      <c r="AE123">
        <f>SUM(AE122,AE116,AE110,AE104)</f>
        <v/>
      </c>
      <c r="AF123">
        <f>SUM(AF122,AF116,AF110,AF104)</f>
        <v/>
      </c>
      <c r="AG123">
        <f>SUM(AG122,AG116,AG110,AG104)</f>
        <v/>
      </c>
      <c r="AH123">
        <f>SUM(AH122,AH116,AH110,AH104)</f>
        <v/>
      </c>
      <c r="AI123">
        <f>SUM(AI122,AI116,AI110,AI104)</f>
        <v/>
      </c>
      <c r="AJ123">
        <f>SUM(AJ122,AJ116,AJ110,AJ104)</f>
        <v/>
      </c>
      <c r="AK123">
        <f>SUM(AK122,AK116,AK110,AK104)</f>
        <v/>
      </c>
      <c r="AL123">
        <f>SUM(AL122,AL116,AL110,AL104)</f>
        <v/>
      </c>
    </row>
    <row r="124" spans="1:38">
      <c r="A124" t="s">
        <v>22</v>
      </c>
    </row>
    <row r="125" spans="1:38">
      <c r="A125">
        <f>CONCATENATE(C125,B125)</f>
        <v/>
      </c>
      <c r="B125" t="s">
        <v>13</v>
      </c>
      <c r="C125" t="s">
        <v>5</v>
      </c>
      <c r="D125" t="s">
        <v>23</v>
      </c>
      <c r="E125" t="s">
        <v>24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</row>
    <row r="126" spans="1:38">
      <c r="A126">
        <f>CONCATENATE(C126,B126)</f>
        <v/>
      </c>
      <c r="B126" t="s">
        <v>13</v>
      </c>
      <c r="C126" t="s">
        <v>6</v>
      </c>
      <c r="D126" t="s">
        <v>23</v>
      </c>
      <c r="E126" t="s">
        <v>24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</row>
    <row r="127" spans="1:38">
      <c r="A127">
        <f>CONCATENATE(C127,B127)</f>
        <v/>
      </c>
      <c r="B127" t="s">
        <v>13</v>
      </c>
      <c r="C127" t="s">
        <v>7</v>
      </c>
      <c r="D127" t="s">
        <v>23</v>
      </c>
      <c r="E127" t="s">
        <v>24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</row>
    <row r="128" spans="1:38">
      <c r="A128">
        <f>CONCATENATE(C128,B128)</f>
        <v/>
      </c>
      <c r="B128" t="s">
        <v>13</v>
      </c>
      <c r="C128" t="s">
        <v>8</v>
      </c>
      <c r="D128" t="s">
        <v>23</v>
      </c>
      <c r="E128" t="s">
        <v>25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</row>
    <row r="129" spans="1:38">
      <c r="A129">
        <f>CONCATENATE(C129,B129)</f>
        <v/>
      </c>
      <c r="B129" t="s">
        <v>13</v>
      </c>
      <c r="C129" t="s">
        <v>4</v>
      </c>
      <c r="D129" t="s">
        <v>23</v>
      </c>
      <c r="G129">
        <f>SUM(G125:G128)</f>
        <v/>
      </c>
      <c r="H129">
        <f>SUM(H125:H128)</f>
        <v/>
      </c>
      <c r="I129">
        <f>SUM(I125:I128)</f>
        <v/>
      </c>
      <c r="J129">
        <f>SUM(J125:J128)</f>
        <v/>
      </c>
      <c r="K129">
        <f>SUM(K125:K128)</f>
        <v/>
      </c>
      <c r="L129">
        <f>SUM(L125:L128)</f>
        <v/>
      </c>
      <c r="M129">
        <f>SUM(M125:M128)</f>
        <v/>
      </c>
      <c r="N129">
        <f>SUM(N125:N128)</f>
        <v/>
      </c>
      <c r="O129">
        <f>SUM(O125:O128)</f>
        <v/>
      </c>
      <c r="P129">
        <f>SUM(P125:P128)</f>
        <v/>
      </c>
      <c r="Q129">
        <f>SUM(Q125:Q128)</f>
        <v/>
      </c>
      <c r="R129">
        <f>SUM(R125:R128)</f>
        <v/>
      </c>
      <c r="S129">
        <f>SUM(S125:S128)</f>
        <v/>
      </c>
      <c r="T129">
        <f>SUM(T125:T128)</f>
        <v/>
      </c>
      <c r="U129">
        <f>SUM(U125:U128)</f>
        <v/>
      </c>
      <c r="V129">
        <f>SUM(V125:V128)</f>
        <v/>
      </c>
      <c r="W129">
        <f>SUM(W125:W128)</f>
        <v/>
      </c>
      <c r="X129">
        <f>SUM(X125:X128)</f>
        <v/>
      </c>
      <c r="Y129">
        <f>SUM(Y125:Y128)</f>
        <v/>
      </c>
      <c r="Z129">
        <f>SUM(Z125:Z128)</f>
        <v/>
      </c>
      <c r="AA129">
        <f>SUM(AA125:AA128)</f>
        <v/>
      </c>
      <c r="AB129">
        <f>SUM(AB125:AB128)</f>
        <v/>
      </c>
      <c r="AC129">
        <f>SUM(AC125:AC128)</f>
        <v/>
      </c>
      <c r="AD129">
        <f>SUM(AD125:AD128)</f>
        <v/>
      </c>
      <c r="AE129">
        <f>SUM(AE125:AE128)</f>
        <v/>
      </c>
      <c r="AF129">
        <f>SUM(AF125:AF128)</f>
        <v/>
      </c>
      <c r="AG129">
        <f>SUM(AG125:AG128)</f>
        <v/>
      </c>
      <c r="AH129">
        <f>SUM(AH125:AH128)</f>
        <v/>
      </c>
      <c r="AI129">
        <f>SUM(AI125:AI128)</f>
        <v/>
      </c>
      <c r="AJ129">
        <f>SUM(AJ125:AJ128)</f>
        <v/>
      </c>
      <c r="AK129">
        <f>SUM(AK125:AK128)</f>
        <v/>
      </c>
      <c r="AL129">
        <f>SUM(AL125:AL128)</f>
        <v/>
      </c>
    </row>
    <row r="130" spans="1:38">
      <c r="V130">
        <f>SUM(V125:V128)-V129</f>
        <v/>
      </c>
    </row>
    <row r="133" spans="1:38">
      <c r="C133" t="s">
        <v>120</v>
      </c>
      <c r="E133" t="s">
        <v>121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8">
      <c r="C134" t="s">
        <v>122</v>
      </c>
      <c r="L134">
        <f>+L104</f>
        <v/>
      </c>
      <c r="M134">
        <f>+M104</f>
        <v/>
      </c>
      <c r="N134">
        <f>+N104</f>
        <v/>
      </c>
    </row>
    <row r="135" spans="1:38">
      <c r="L135">
        <f>+L134-L133</f>
        <v/>
      </c>
      <c r="M135">
        <f>+M134-M133</f>
        <v/>
      </c>
      <c r="N135">
        <f>+N134-N133</f>
        <v/>
      </c>
    </row>
    <row r="136" spans="1:38">
      <c r="C136" t="s">
        <v>123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8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8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G1:AB33"/>
  <sheetViews>
    <sheetView workbookViewId="0">
      <selection activeCell="A1" sqref="A1"/>
    </sheetView>
  </sheetViews>
  <sheetFormatPr baseColWidth="10" defaultRowHeight="15"/>
  <sheetData>
    <row r="1" spans="1:28">
      <c r="W1" t="s">
        <v>124</v>
      </c>
      <c r="X1" t="s">
        <v>124</v>
      </c>
      <c r="Y1" t="s">
        <v>124</v>
      </c>
      <c r="Z1" t="s">
        <v>124</v>
      </c>
      <c r="AA1" t="s">
        <v>124</v>
      </c>
      <c r="AB1" t="s">
        <v>125</v>
      </c>
    </row>
    <row r="2" spans="1:28">
      <c r="G2" t="n">
        <v>1</v>
      </c>
      <c r="H2" t="s">
        <v>126</v>
      </c>
      <c r="I2" t="n">
        <v>1990</v>
      </c>
      <c r="J2" t="n">
        <v>1</v>
      </c>
      <c r="K2" t="s">
        <v>5</v>
      </c>
      <c r="L2" t="s">
        <v>127</v>
      </c>
      <c r="M2" t="n">
        <v>1999</v>
      </c>
      <c r="N2" t="s">
        <v>128</v>
      </c>
      <c r="O2" t="n">
        <v>1</v>
      </c>
      <c r="P2" t="s">
        <v>129</v>
      </c>
      <c r="Q2" t="s">
        <v>129</v>
      </c>
      <c r="R2" t="n">
        <v>1</v>
      </c>
      <c r="S2" t="s">
        <v>130</v>
      </c>
      <c r="T2" t="s">
        <v>4</v>
      </c>
      <c r="U2" t="s">
        <v>4</v>
      </c>
      <c r="V2" t="s">
        <v>131</v>
      </c>
      <c r="W2" t="n">
        <v>1</v>
      </c>
      <c r="X2" t="s">
        <v>5</v>
      </c>
      <c r="Y2" t="s">
        <v>127</v>
      </c>
      <c r="Z2" t="n">
        <v>1999</v>
      </c>
      <c r="AA2" t="s">
        <v>128</v>
      </c>
      <c r="AB2" t="s">
        <v>132</v>
      </c>
    </row>
    <row r="3" spans="1:28">
      <c r="G3" t="n">
        <v>2</v>
      </c>
      <c r="H3" t="s">
        <v>133</v>
      </c>
      <c r="I3" t="n">
        <v>1991</v>
      </c>
      <c r="J3" t="n">
        <v>2</v>
      </c>
      <c r="K3" t="s">
        <v>6</v>
      </c>
      <c r="L3" t="s">
        <v>134</v>
      </c>
      <c r="M3" t="n">
        <v>2000</v>
      </c>
      <c r="N3" t="s">
        <v>135</v>
      </c>
      <c r="O3" t="n">
        <v>2</v>
      </c>
      <c r="P3" t="s">
        <v>136</v>
      </c>
      <c r="Q3" t="s">
        <v>136</v>
      </c>
      <c r="R3" t="n">
        <v>2</v>
      </c>
      <c r="S3" t="s">
        <v>28</v>
      </c>
      <c r="T3" t="s">
        <v>137</v>
      </c>
      <c r="U3" t="s">
        <v>138</v>
      </c>
      <c r="V3" t="s">
        <v>139</v>
      </c>
      <c r="W3" t="n">
        <v>2</v>
      </c>
      <c r="X3" t="s">
        <v>6</v>
      </c>
      <c r="Y3" t="s">
        <v>140</v>
      </c>
      <c r="Z3" t="n">
        <v>2000</v>
      </c>
      <c r="AA3" t="s">
        <v>141</v>
      </c>
      <c r="AB3" t="s">
        <v>142</v>
      </c>
    </row>
    <row r="4" spans="1:28">
      <c r="G4" t="n">
        <v>3</v>
      </c>
      <c r="H4" t="s">
        <v>143</v>
      </c>
      <c r="I4" t="n">
        <v>1992</v>
      </c>
      <c r="J4" t="n">
        <v>3</v>
      </c>
      <c r="K4" t="s">
        <v>7</v>
      </c>
      <c r="M4" t="n">
        <v>2001</v>
      </c>
      <c r="O4" t="n">
        <v>3</v>
      </c>
      <c r="P4" t="s">
        <v>144</v>
      </c>
      <c r="Q4" t="s">
        <v>144</v>
      </c>
      <c r="R4" t="n">
        <v>3</v>
      </c>
      <c r="S4" t="s">
        <v>145</v>
      </c>
      <c r="T4" t="s">
        <v>146</v>
      </c>
      <c r="U4" t="s">
        <v>147</v>
      </c>
      <c r="V4" t="s">
        <v>148</v>
      </c>
      <c r="W4" t="n">
        <v>3</v>
      </c>
      <c r="X4" t="s">
        <v>7</v>
      </c>
      <c r="Y4" t="s">
        <v>149</v>
      </c>
      <c r="Z4" t="n">
        <v>2001</v>
      </c>
      <c r="AA4" t="s">
        <v>150</v>
      </c>
      <c r="AB4" t="s">
        <v>151</v>
      </c>
    </row>
    <row r="5" spans="1:28">
      <c r="G5" t="n">
        <v>4</v>
      </c>
      <c r="H5" t="s">
        <v>152</v>
      </c>
      <c r="I5" t="n">
        <v>1993</v>
      </c>
      <c r="J5" t="n">
        <v>4</v>
      </c>
      <c r="K5" t="s">
        <v>8</v>
      </c>
      <c r="M5" t="n">
        <v>2002</v>
      </c>
      <c r="O5" t="n">
        <v>4</v>
      </c>
      <c r="P5" t="s">
        <v>153</v>
      </c>
      <c r="Q5" t="s">
        <v>153</v>
      </c>
      <c r="R5" t="n">
        <v>4</v>
      </c>
      <c r="S5" t="s">
        <v>154</v>
      </c>
      <c r="W5" t="n">
        <v>4</v>
      </c>
      <c r="X5" t="s">
        <v>8</v>
      </c>
      <c r="Z5" t="n">
        <v>2002</v>
      </c>
      <c r="AB5" t="s">
        <v>155</v>
      </c>
    </row>
    <row r="6" spans="1:28">
      <c r="G6" t="n">
        <v>5</v>
      </c>
      <c r="H6" t="s">
        <v>156</v>
      </c>
      <c r="I6" t="n">
        <v>1994</v>
      </c>
      <c r="J6" t="n">
        <v>5</v>
      </c>
      <c r="K6" t="s">
        <v>4</v>
      </c>
      <c r="M6" t="n">
        <v>2003</v>
      </c>
      <c r="O6" t="n">
        <v>5</v>
      </c>
      <c r="P6" t="s">
        <v>157</v>
      </c>
      <c r="Q6" t="s">
        <v>157</v>
      </c>
      <c r="R6" t="n">
        <v>5</v>
      </c>
      <c r="S6" t="s">
        <v>158</v>
      </c>
      <c r="W6" t="n">
        <v>5</v>
      </c>
      <c r="X6" t="s">
        <v>4</v>
      </c>
      <c r="Z6" t="n">
        <v>2003</v>
      </c>
      <c r="AB6" t="s">
        <v>159</v>
      </c>
    </row>
    <row r="7" spans="1:28">
      <c r="G7" t="n">
        <v>6</v>
      </c>
      <c r="H7" t="s">
        <v>160</v>
      </c>
      <c r="I7" t="n">
        <v>1995</v>
      </c>
      <c r="J7" t="n">
        <v>6</v>
      </c>
      <c r="M7" t="n">
        <v>2004</v>
      </c>
      <c r="O7" t="n">
        <v>6</v>
      </c>
      <c r="P7" t="s">
        <v>161</v>
      </c>
      <c r="Q7" t="s">
        <v>161</v>
      </c>
      <c r="R7" t="n">
        <v>6</v>
      </c>
      <c r="S7" t="s">
        <v>162</v>
      </c>
      <c r="W7" t="n">
        <v>6</v>
      </c>
      <c r="Z7" t="n">
        <v>2004</v>
      </c>
      <c r="AB7" t="s">
        <v>163</v>
      </c>
    </row>
    <row r="8" spans="1:28">
      <c r="G8" t="n">
        <v>7</v>
      </c>
      <c r="H8" t="s">
        <v>164</v>
      </c>
      <c r="I8" t="n">
        <v>1996</v>
      </c>
      <c r="J8" t="n">
        <v>7</v>
      </c>
      <c r="M8" t="n">
        <v>2005</v>
      </c>
      <c r="O8" t="n">
        <v>7</v>
      </c>
      <c r="P8" t="s">
        <v>165</v>
      </c>
      <c r="Q8" t="s">
        <v>165</v>
      </c>
      <c r="R8" t="n">
        <v>7</v>
      </c>
      <c r="S8" t="s">
        <v>166</v>
      </c>
      <c r="W8" t="n">
        <v>7</v>
      </c>
      <c r="Z8" t="n">
        <v>2005</v>
      </c>
      <c r="AB8" t="s">
        <v>167</v>
      </c>
    </row>
    <row r="9" spans="1:28">
      <c r="G9" t="n">
        <v>8</v>
      </c>
      <c r="H9" t="s">
        <v>168</v>
      </c>
      <c r="I9" t="n">
        <v>1997</v>
      </c>
      <c r="J9" t="n">
        <v>8</v>
      </c>
      <c r="M9" t="n">
        <v>2006</v>
      </c>
      <c r="O9" t="n">
        <v>8</v>
      </c>
      <c r="P9" t="s">
        <v>169</v>
      </c>
      <c r="Q9" t="s">
        <v>169</v>
      </c>
      <c r="R9" t="n">
        <v>8</v>
      </c>
      <c r="W9" t="n">
        <v>8</v>
      </c>
      <c r="Z9" t="n">
        <v>2006</v>
      </c>
      <c r="AB9" t="s">
        <v>170</v>
      </c>
    </row>
    <row r="10" spans="1:28">
      <c r="G10" t="n">
        <v>9</v>
      </c>
      <c r="H10" t="s">
        <v>171</v>
      </c>
      <c r="I10" t="n">
        <v>1998</v>
      </c>
      <c r="J10" t="n">
        <v>9</v>
      </c>
      <c r="M10" t="n">
        <v>2007</v>
      </c>
      <c r="O10" t="n">
        <v>9</v>
      </c>
      <c r="P10" t="s">
        <v>172</v>
      </c>
      <c r="Q10" t="s">
        <v>172</v>
      </c>
      <c r="R10" t="n">
        <v>9</v>
      </c>
      <c r="W10" t="n">
        <v>9</v>
      </c>
      <c r="Z10" t="n">
        <v>2007</v>
      </c>
      <c r="AB10" t="s">
        <v>173</v>
      </c>
    </row>
    <row r="11" spans="1:28">
      <c r="G11" t="n">
        <v>10</v>
      </c>
      <c r="H11" t="s">
        <v>174</v>
      </c>
      <c r="I11" t="n">
        <v>1999</v>
      </c>
      <c r="J11" t="n">
        <v>10</v>
      </c>
      <c r="M11" t="n">
        <v>2008</v>
      </c>
      <c r="O11" t="n">
        <v>10</v>
      </c>
      <c r="P11" t="s">
        <v>175</v>
      </c>
      <c r="Q11" t="s">
        <v>176</v>
      </c>
      <c r="R11" t="n">
        <v>10</v>
      </c>
      <c r="W11" t="n">
        <v>10</v>
      </c>
      <c r="Z11" t="n">
        <v>2008</v>
      </c>
      <c r="AB11" t="s">
        <v>177</v>
      </c>
    </row>
    <row r="12" spans="1:28">
      <c r="G12" t="n">
        <v>11</v>
      </c>
      <c r="H12" t="s">
        <v>178</v>
      </c>
      <c r="I12" t="n">
        <v>2000</v>
      </c>
      <c r="J12" t="n">
        <v>11</v>
      </c>
      <c r="M12" t="n">
        <v>2009</v>
      </c>
      <c r="R12" t="n">
        <v>11</v>
      </c>
      <c r="W12" t="n">
        <v>11</v>
      </c>
      <c r="Z12" t="n">
        <v>2009</v>
      </c>
      <c r="AB12" t="s">
        <v>179</v>
      </c>
    </row>
    <row r="13" spans="1:28">
      <c r="G13" t="n">
        <v>12</v>
      </c>
      <c r="H13" t="s">
        <v>180</v>
      </c>
      <c r="I13" t="n">
        <v>2001</v>
      </c>
      <c r="J13" t="n">
        <v>12</v>
      </c>
      <c r="M13" t="n">
        <v>2010</v>
      </c>
      <c r="R13" t="n">
        <v>12</v>
      </c>
      <c r="W13" t="n">
        <v>12</v>
      </c>
      <c r="Z13" t="n">
        <v>2010</v>
      </c>
      <c r="AB13" t="s">
        <v>181</v>
      </c>
    </row>
    <row r="14" spans="1:28">
      <c r="G14" t="n">
        <v>13</v>
      </c>
      <c r="H14" t="s">
        <v>164</v>
      </c>
      <c r="I14" t="n">
        <v>2002</v>
      </c>
      <c r="J14" t="n">
        <v>13</v>
      </c>
      <c r="M14" t="n">
        <v>2011</v>
      </c>
      <c r="R14" t="n">
        <v>13</v>
      </c>
      <c r="W14" t="n">
        <v>13</v>
      </c>
      <c r="Z14" t="n">
        <v>2011</v>
      </c>
      <c r="AB14" t="s">
        <v>182</v>
      </c>
    </row>
    <row r="15" spans="1:28">
      <c r="G15" t="n">
        <v>14</v>
      </c>
      <c r="H15" t="s">
        <v>168</v>
      </c>
      <c r="I15" t="n">
        <v>2003</v>
      </c>
      <c r="J15" t="n">
        <v>14</v>
      </c>
      <c r="M15" t="n">
        <v>2012</v>
      </c>
      <c r="R15" t="n">
        <v>14</v>
      </c>
      <c r="W15" t="n">
        <v>14</v>
      </c>
      <c r="Z15" t="n">
        <v>2012</v>
      </c>
      <c r="AB15" t="s">
        <v>183</v>
      </c>
    </row>
    <row r="16" spans="1:28">
      <c r="G16" t="n">
        <v>15</v>
      </c>
      <c r="H16" t="s">
        <v>171</v>
      </c>
      <c r="I16" t="n">
        <v>2004</v>
      </c>
      <c r="J16" t="n">
        <v>15</v>
      </c>
      <c r="M16" t="n">
        <v>2013</v>
      </c>
      <c r="R16" t="n">
        <v>15</v>
      </c>
      <c r="W16" t="n">
        <v>15</v>
      </c>
      <c r="Z16" t="n">
        <v>2013</v>
      </c>
      <c r="AB16" t="s">
        <v>184</v>
      </c>
    </row>
    <row r="17" spans="1:28">
      <c r="G17" t="n">
        <v>16</v>
      </c>
      <c r="H17" t="s">
        <v>185</v>
      </c>
      <c r="I17" t="n">
        <v>2005</v>
      </c>
      <c r="J17" t="n">
        <v>16</v>
      </c>
      <c r="M17" t="n">
        <v>2014</v>
      </c>
      <c r="W17" t="n">
        <v>16</v>
      </c>
      <c r="Z17" t="n">
        <v>2014</v>
      </c>
      <c r="AB17" t="s">
        <v>186</v>
      </c>
    </row>
    <row r="18" spans="1:28">
      <c r="G18" t="n">
        <v>17</v>
      </c>
      <c r="I18" t="n">
        <v>2006</v>
      </c>
      <c r="J18" t="n">
        <v>17</v>
      </c>
      <c r="M18" t="n">
        <v>2015</v>
      </c>
      <c r="W18" t="n">
        <v>17</v>
      </c>
      <c r="Z18" t="n">
        <v>2015</v>
      </c>
    </row>
    <row r="19" spans="1:28">
      <c r="G19" t="n">
        <v>18</v>
      </c>
      <c r="I19" t="n">
        <v>2007</v>
      </c>
      <c r="J19" t="n">
        <v>18</v>
      </c>
      <c r="M19" t="n">
        <v>2016</v>
      </c>
      <c r="W19" t="n">
        <v>18</v>
      </c>
      <c r="Z19" t="n">
        <v>2016</v>
      </c>
    </row>
    <row r="20" spans="1:28">
      <c r="G20" t="n">
        <v>19</v>
      </c>
      <c r="I20" t="n">
        <v>2008</v>
      </c>
      <c r="J20" t="n">
        <v>19</v>
      </c>
      <c r="M20" t="n">
        <v>2017</v>
      </c>
      <c r="W20" t="n">
        <v>19</v>
      </c>
      <c r="Z20" t="n">
        <v>2017</v>
      </c>
    </row>
    <row r="21" spans="1:28">
      <c r="G21" t="n">
        <v>20</v>
      </c>
      <c r="I21" t="n">
        <v>2009</v>
      </c>
      <c r="J21" t="n">
        <v>20</v>
      </c>
      <c r="M21" t="n">
        <v>2018</v>
      </c>
      <c r="W21" t="n">
        <v>20</v>
      </c>
      <c r="Z21" t="n">
        <v>2018</v>
      </c>
    </row>
    <row r="22" spans="1:28">
      <c r="G22" t="n">
        <v>21</v>
      </c>
      <c r="I22" t="n">
        <v>2010</v>
      </c>
      <c r="J22" t="n">
        <v>21</v>
      </c>
      <c r="M22" t="n">
        <v>2019</v>
      </c>
      <c r="W22" t="n">
        <v>21</v>
      </c>
      <c r="Z22" t="n">
        <v>2019</v>
      </c>
    </row>
    <row r="23" spans="1:28">
      <c r="G23" t="n">
        <v>22</v>
      </c>
      <c r="I23" t="n">
        <v>2011</v>
      </c>
      <c r="J23" t="n">
        <v>22</v>
      </c>
      <c r="M23" t="n">
        <v>2020</v>
      </c>
      <c r="W23" t="n">
        <v>22</v>
      </c>
      <c r="Z23" t="n">
        <v>2020</v>
      </c>
    </row>
    <row r="24" spans="1:28">
      <c r="G24" t="n">
        <v>23</v>
      </c>
      <c r="I24" t="n">
        <v>2012</v>
      </c>
      <c r="J24" t="n">
        <v>23</v>
      </c>
      <c r="W24" t="n">
        <v>23</v>
      </c>
      <c r="Z24" t="n">
        <v>2021</v>
      </c>
    </row>
    <row r="25" spans="1:28">
      <c r="G25" t="n">
        <v>24</v>
      </c>
      <c r="I25" t="n">
        <v>2013</v>
      </c>
      <c r="J25" t="n">
        <v>24</v>
      </c>
      <c r="W25" t="n">
        <v>24</v>
      </c>
      <c r="Z25" t="n">
        <v>2022</v>
      </c>
    </row>
    <row r="26" spans="1:28">
      <c r="G26" t="n">
        <v>25</v>
      </c>
      <c r="I26" t="n">
        <v>2014</v>
      </c>
      <c r="J26" t="n">
        <v>25</v>
      </c>
      <c r="W26" t="n">
        <v>25</v>
      </c>
      <c r="Z26" t="n">
        <v>2023</v>
      </c>
    </row>
    <row r="27" spans="1:28">
      <c r="G27" t="n">
        <v>26</v>
      </c>
      <c r="I27" t="n">
        <v>2015</v>
      </c>
      <c r="J27" t="n">
        <v>26</v>
      </c>
      <c r="W27" t="n">
        <v>26</v>
      </c>
      <c r="Z27" t="n">
        <v>2024</v>
      </c>
    </row>
    <row r="28" spans="1:28">
      <c r="G28" t="n">
        <v>27</v>
      </c>
      <c r="I28" t="n">
        <v>2016</v>
      </c>
      <c r="J28" t="n">
        <v>27</v>
      </c>
      <c r="W28" t="n">
        <v>27</v>
      </c>
      <c r="Z28" t="n">
        <v>2025</v>
      </c>
    </row>
    <row r="29" spans="1:28">
      <c r="G29" t="n">
        <v>28</v>
      </c>
      <c r="I29" t="n">
        <v>2017</v>
      </c>
      <c r="J29" t="n">
        <v>28</v>
      </c>
      <c r="W29" t="n">
        <v>28</v>
      </c>
      <c r="Z29" t="n">
        <v>2026</v>
      </c>
    </row>
    <row r="30" spans="1:28">
      <c r="G30" t="n">
        <v>29</v>
      </c>
      <c r="I30" t="n">
        <v>2018</v>
      </c>
      <c r="J30" t="n">
        <v>29</v>
      </c>
      <c r="W30" t="n">
        <v>29</v>
      </c>
      <c r="Z30" t="n">
        <v>2027</v>
      </c>
    </row>
    <row r="31" spans="1:28">
      <c r="G31" t="n">
        <v>30</v>
      </c>
      <c r="I31" t="n">
        <v>2019</v>
      </c>
      <c r="J31" t="n">
        <v>30</v>
      </c>
      <c r="W31" t="n">
        <v>30</v>
      </c>
      <c r="Z31" t="n">
        <v>2028</v>
      </c>
    </row>
    <row r="32" spans="1:28">
      <c r="G32" t="n">
        <v>31</v>
      </c>
      <c r="I32" t="n">
        <v>2020</v>
      </c>
      <c r="J32" t="n">
        <v>31</v>
      </c>
      <c r="W32" t="n">
        <v>31</v>
      </c>
      <c r="Z32" t="n">
        <v>2029</v>
      </c>
    </row>
    <row r="33" spans="1:28">
      <c r="W33" t="n">
        <v>32</v>
      </c>
      <c r="Z33" t="n">
        <v>2030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187</v>
      </c>
      <c r="B1" t="s">
        <v>188</v>
      </c>
      <c r="C1" t="s">
        <v>189</v>
      </c>
      <c r="D1" t="s">
        <v>190</v>
      </c>
      <c r="E1" t="s">
        <v>191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Charts Data M10</vt:lpstr>
      <vt:lpstr>Dashboard M10 RPS</vt:lpstr>
      <vt:lpstr>Charts M10 RPS</vt:lpstr>
      <vt:lpstr>Input RPS</vt:lpstr>
      <vt:lpstr>Charts Interactive LookupTables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2018-09-07T15:12:54Z</dcterms:created>
  <dcterms:modified xmlns:dcterms="http://purl.org/dc/terms/" xmlns:xsi="http://www.w3.org/2001/XMLSchema-instance" xsi:type="dcterms:W3CDTF">2018-09-07T15:12:54Z</dcterms:modified>
  <cp:lastModifiedBy/>
  <cp:category/>
  <cp:contentStatus/>
  <cp:version/>
  <cp:revision/>
  <cp:keywords/>
</cp:coreProperties>
</file>