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6" sheetId="1" r:id="rId1"/>
    <s:sheet name="Dashboard M16 EEPS" sheetId="2" r:id="rId2"/>
    <s:sheet name="Charts M16" sheetId="3" r:id="rId3"/>
    <s:sheet name="Input RPS" sheetId="4" r:id="rId4"/>
    <s:sheet name="Charts Interactive LookupTabl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<sst xmlns="http://schemas.openxmlformats.org/spreadsheetml/2006/main" uniqueCount="170">
  <si>
    <t>Metric 16: EEPS</t>
  </si>
  <si>
    <t>Units</t>
  </si>
  <si>
    <t>Source</t>
  </si>
  <si>
    <t>Notes</t>
  </si>
  <si>
    <t>EEPS Chart 2 Title</t>
  </si>
  <si>
    <t>Line Graph Input 1</t>
  </si>
  <si>
    <t>HECO</t>
  </si>
  <si>
    <t>HELCO</t>
  </si>
  <si>
    <t>MECO</t>
  </si>
  <si>
    <t>KIUC</t>
  </si>
  <si>
    <t>Total</t>
  </si>
  <si>
    <t>Bar Chart input/ Pie Graph Input</t>
  </si>
  <si>
    <t>Year</t>
  </si>
  <si>
    <t>Energy Efficiency</t>
  </si>
  <si>
    <t>Total Electricity Sales</t>
  </si>
  <si>
    <t>Total EE</t>
  </si>
  <si>
    <t>Line Graph Input Final</t>
  </si>
  <si>
    <t>Metric 16: MWh and MWh per year energy savings from energy efficiency programs</t>
  </si>
  <si>
    <t xml:space="preserve">http://puc.hawaii.gov/reports/puc-annual-reports </t>
  </si>
  <si>
    <t>Q: Use displacement technolgoies too?</t>
  </si>
  <si>
    <t>http://www.eia.gov/electricity/data/state/annual_generation_state.xls</t>
  </si>
  <si>
    <t>TEusy - Total Energy source "s" sold by utilitiy "u" in year "y"</t>
  </si>
  <si>
    <t>Total Renewable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</si>
  <si>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</si>
  <si>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</si>
  <si>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</si>
  <si>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</si>
  <si>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ES</t>
  </si>
  <si>
    <t xml:space="preserve">  Displacement Tech: Solar Water Heating</t>
  </si>
  <si>
    <t xml:space="preserve">  Energy Efficiency Technologies</t>
  </si>
  <si>
    <t>All Utilities</t>
  </si>
  <si>
    <t>Electricity Saved Annually</t>
  </si>
  <si>
    <t>Total Hawaii Generation and Energy Efficiency</t>
  </si>
  <si>
    <t>http://puc.hawaii.gov/reports/energy-reports/renewable-portfolio-standards-rps-annual-reports/</t>
  </si>
  <si>
    <t>RPS</t>
  </si>
  <si>
    <t>Renewable Electricity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</si>
  <si>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</si>
  <si>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</si>
  <si>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</si>
  <si>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</si>
  <si>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</si>
  <si>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</si>
  <si>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</si>
  <si>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</si>
  <si>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</si>
  <si>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</si>
  <si>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</si>
  <si>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</si>
  <si>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</si>
  <si>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</si>
  <si>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</si>
  <si>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</si>
  <si>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</si>
  <si>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</si>
  <si>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</si>
  <si>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</si>
  <si>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</si>
  <si>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</si>
  <si>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</si>
  <si>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</si>
  <si>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</si>
  <si>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</si>
  <si>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</si>
  <si>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</si>
  <si>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</si>
  <si>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</si>
  <si>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</si>
  <si>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</si>
  <si>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</si>
  <si>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</si>
  <si>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</si>
  <si>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</si>
  <si>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</si>
  <si>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</si>
  <si>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</si>
  <si>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</si>
  <si>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</si>
  <si>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</si>
  <si>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</si>
  <si>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</si>
  <si>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</si>
  <si>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</si>
  <si>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</si>
  <si>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</si>
  <si>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</si>
  <si>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</si>
  <si>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EEPS</t>
  </si>
  <si>
    <t>Quantities estimated: HECO does not report these statistics on RPS reports starting 2015</t>
  </si>
  <si>
    <t xml:space="preserve">  Displacement Tech: Photovoltaic Systems</t>
  </si>
  <si>
    <t xml:space="preserve">  Displacement Tech: Solar Water Heating Utility</t>
  </si>
  <si>
    <t xml:space="preserve">  Displacement Tech: Solar Water Heating PBFA</t>
  </si>
  <si>
    <t xml:space="preserve">  Energy Efficiency Technologies Total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</si>
  <si>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</si>
  <si>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</si>
  <si>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</si>
  <si>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</si>
  <si>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</si>
  <si>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HECO DSM Programs</t>
  </si>
  <si>
    <t>HECO IRP4 Table 6.1-1 pg 6-8</t>
  </si>
  <si>
    <t>RPS Report Total DSM Program Impact</t>
  </si>
  <si>
    <t>Reconstructed</t>
  </si>
  <si>
    <t>Metric 16</t>
  </si>
  <si>
    <t>Metric 6 / Industry</t>
  </si>
  <si>
    <t>Total Foreign Imports</t>
  </si>
  <si>
    <t>Percent of 4,300 GWh</t>
  </si>
  <si>
    <t>FFSB</t>
  </si>
  <si>
    <t>Electrictiy</t>
  </si>
  <si>
    <t>All Renewables</t>
  </si>
  <si>
    <t>Total MW of Renewable Energy Installed</t>
  </si>
  <si>
    <t xml:space="preserve">Total </t>
  </si>
  <si>
    <t xml:space="preserve">  Petroleum (Foreign)</t>
  </si>
  <si>
    <t>Percent of 2030 Projection</t>
  </si>
  <si>
    <t>FFS2030</t>
  </si>
  <si>
    <t>Gasoline</t>
  </si>
  <si>
    <t>Geothermal</t>
  </si>
  <si>
    <t>Change Since 2000</t>
  </si>
  <si>
    <t>Change</t>
  </si>
  <si>
    <t>Change in MW since benchmark (2000)</t>
  </si>
  <si>
    <t>30% of 2030</t>
  </si>
  <si>
    <t>FFSA</t>
  </si>
  <si>
    <t>Total private</t>
  </si>
  <si>
    <t xml:space="preserve">    Crude Oil (Foreign)</t>
  </si>
  <si>
    <t>Jet Fuel</t>
  </si>
  <si>
    <t>Hydroelectric</t>
  </si>
  <si>
    <t>Annual Change</t>
  </si>
  <si>
    <t>AnChange</t>
  </si>
  <si>
    <t>Annual Change in MW</t>
  </si>
  <si>
    <t>Recent Sales</t>
  </si>
  <si>
    <t>FFSC</t>
  </si>
  <si>
    <t>Natural Resources and mining</t>
  </si>
  <si>
    <t xml:space="preserve">    Jet Fuel, Kerosene Type (Foreign)</t>
  </si>
  <si>
    <t>Diesel</t>
  </si>
  <si>
    <t>Other Biomass</t>
  </si>
  <si>
    <t>Utiltiies</t>
  </si>
  <si>
    <t xml:space="preserve">    Residual Fuel Oil (Foreign)</t>
  </si>
  <si>
    <t>Fuel Oil</t>
  </si>
  <si>
    <t>Other Gases</t>
  </si>
  <si>
    <t>Construction</t>
  </si>
  <si>
    <t xml:space="preserve">    Others (Foreign)</t>
  </si>
  <si>
    <t>LPG</t>
  </si>
  <si>
    <t>Solar Thermal and Photovoltaic</t>
  </si>
  <si>
    <t>Manufacturing</t>
  </si>
  <si>
    <t xml:space="preserve">  Biofuels (Foreign)</t>
  </si>
  <si>
    <t>SNG</t>
  </si>
  <si>
    <t>Wind</t>
  </si>
  <si>
    <t>Trade</t>
  </si>
  <si>
    <t xml:space="preserve">    Ethanol (Foreign)</t>
  </si>
  <si>
    <t>Biodiesel</t>
  </si>
  <si>
    <t>Transportation and warehousing</t>
  </si>
  <si>
    <t xml:space="preserve">    Biodiesel (Foreign)</t>
  </si>
  <si>
    <t>Ethanol</t>
  </si>
  <si>
    <t>Information</t>
  </si>
  <si>
    <t xml:space="preserve">  Coal (Foreign)</t>
  </si>
  <si>
    <t>Total Fuel Price</t>
  </si>
  <si>
    <t>Total Fuel Cost</t>
  </si>
  <si>
    <t>Financial Activities</t>
  </si>
  <si>
    <t>Total Domestic Purchases</t>
  </si>
  <si>
    <t>Professional, scientific, and technical services</t>
  </si>
  <si>
    <t xml:space="preserve">  Petroleum (Domestic)</t>
  </si>
  <si>
    <t>Management of companies and enterprises</t>
  </si>
  <si>
    <t>Administrative and waste services</t>
  </si>
  <si>
    <t>Education and health services</t>
  </si>
  <si>
    <t>Leisure and hospitality</t>
  </si>
  <si>
    <t xml:space="preserve">  Coal (Domestic)</t>
  </si>
  <si>
    <t>Other services, except public administration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</si>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</sst>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848225" cy="97059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4</v>
      </c>
      <c r="B2">
        <f>"Electricity Saved in "&amp;VLOOKUP('Charts M16'!$B$28,'Charts Interactive LookupTables'!$W:$AA,4,FALSE)</f>
        <v/>
      </c>
      <c r="F2" t="s">
        <v>3</v>
      </c>
    </row>
    <row r="3" spans="1:38">
      <c r="A3" t="s">
        <v>5</v>
      </c>
      <c r="C3">
        <f>D3&amp;VLOOKUP('Charts M16'!$B$2,'Charts Interactive LookupTables'!$W:$AA,5,FALSE)&amp;"Total EE"</f>
        <v/>
      </c>
      <c r="D3" t="s">
        <v>6</v>
      </c>
      <c r="F3" t="s">
        <v>3</v>
      </c>
      <c r="G3">
        <f>IF('Dashboard M16 EEPS'!G17=0,NA(),'Dashboard M16 EEPS'!G17)</f>
        <v/>
      </c>
      <c r="H3">
        <f>IF('Dashboard M16 EEPS'!H17=0,NA(),'Dashboard M16 EEPS'!H17)</f>
        <v/>
      </c>
      <c r="I3">
        <f>IF('Dashboard M16 EEPS'!I17=0,NA(),'Dashboard M16 EEPS'!I17)</f>
        <v/>
      </c>
      <c r="J3">
        <f>IF('Dashboard M16 EEPS'!J17=0,NA(),'Dashboard M16 EEPS'!J17)</f>
        <v/>
      </c>
      <c r="K3">
        <f>IF('Dashboard M16 EEPS'!K17=0,NA(),'Dashboard M16 EEPS'!K17)</f>
        <v/>
      </c>
      <c r="L3">
        <f>IF('Dashboard M16 EEPS'!L17=0,NA(),'Dashboard M16 EEPS'!L17)</f>
        <v/>
      </c>
      <c r="M3">
        <f>IF('Dashboard M16 EEPS'!M17=0,NA(),'Dashboard M16 EEPS'!M17)</f>
        <v/>
      </c>
      <c r="N3">
        <f>IF('Dashboard M16 EEPS'!N17=0,NA(),'Dashboard M16 EEPS'!N17)</f>
        <v/>
      </c>
      <c r="O3">
        <f>IF('Dashboard M16 EEPS'!O17=0,NA(),'Dashboard M16 EEPS'!O17)</f>
        <v/>
      </c>
      <c r="P3">
        <f>IF('Dashboard M16 EEPS'!P17=0,NA(),'Dashboard M16 EEPS'!P17)</f>
        <v/>
      </c>
      <c r="Q3">
        <f>IF('Dashboard M16 EEPS'!Q17=0,NA(),'Dashboard M16 EEPS'!Q17)</f>
        <v/>
      </c>
      <c r="R3">
        <f>IF('Dashboard M16 EEPS'!R17=0,NA(),'Dashboard M16 EEPS'!R17)</f>
        <v/>
      </c>
      <c r="S3">
        <f>IF('Dashboard M16 EEPS'!S17=0,NA(),'Dashboard M16 EEPS'!S17)</f>
        <v/>
      </c>
      <c r="T3">
        <f>IF('Dashboard M16 EEPS'!T17=0,NA(),'Dashboard M16 EEPS'!T17)</f>
        <v/>
      </c>
      <c r="U3">
        <f>IF('Dashboard M16 EEPS'!U17=0,NA(),'Dashboard M16 EEPS'!U17)</f>
        <v/>
      </c>
      <c r="V3">
        <f>IF('Dashboard M16 EEPS'!V17=0,NA(),'Dashboard M16 EEPS'!V17)</f>
        <v/>
      </c>
      <c r="W3">
        <f>IF('Dashboard M16 EEPS'!W17=0,NA(),'Dashboard M16 EEPS'!W17)</f>
        <v/>
      </c>
      <c r="X3">
        <f>IF('Dashboard M16 EEPS'!X17=0,NA(),'Dashboard M16 EEPS'!X17)</f>
        <v/>
      </c>
      <c r="Y3">
        <f>IF('Dashboard M16 EEPS'!Y17=0,NA(),'Dashboard M16 EEPS'!Y17)</f>
        <v/>
      </c>
      <c r="Z3">
        <f>IF('Dashboard M16 EEPS'!Z17=0,NA(),'Dashboard M16 EEPS'!Z17)</f>
        <v/>
      </c>
      <c r="AA3">
        <f>IF('Dashboard M16 EEPS'!AA17=0,NA(),'Dashboard M16 EEPS'!AA17)</f>
        <v/>
      </c>
      <c r="AB3">
        <f>IF('Dashboard M16 EEPS'!AB17=0,NA(),'Dashboard M16 EEPS'!AB17)</f>
        <v/>
      </c>
      <c r="AC3">
        <f>IF('Dashboard M16 EEPS'!AC17=0,NA(),'Dashboard M16 EEPS'!AC17)</f>
        <v/>
      </c>
      <c r="AD3">
        <f>IF('Dashboard M16 EEPS'!AD17=0,NA(),'Dashboard M16 EEPS'!AD17)</f>
        <v/>
      </c>
      <c r="AE3">
        <f>IF('Dashboard M16 EEPS'!AE17=0,NA(),'Dashboard M16 EEPS'!AE17)</f>
        <v/>
      </c>
      <c r="AF3">
        <f>IF('Dashboard M16 EEPS'!AF17=0,NA(),'Dashboard M16 EEPS'!AF17)</f>
        <v/>
      </c>
      <c r="AG3">
        <f>IF('Dashboard M16 EEPS'!AG17=0,NA(),'Dashboard M16 EEPS'!AG17)</f>
        <v/>
      </c>
      <c r="AH3">
        <f>IF('Dashboard M16 EEPS'!AH17=0,NA(),'Dashboard M16 EEPS'!AH17)</f>
        <v/>
      </c>
      <c r="AI3">
        <f>IF('Dashboard M16 EEPS'!AI17=0,NA(),'Dashboard M16 EEPS'!AI17)</f>
        <v/>
      </c>
      <c r="AJ3">
        <f>IF('Dashboard M16 EEPS'!AJ17=0,NA(),'Dashboard M16 EEPS'!AJ17)</f>
        <v/>
      </c>
      <c r="AK3">
        <f>IF('Dashboard M16 EEPS'!AK17=0,NA(),'Dashboard M16 EEPS'!AK17)</f>
        <v/>
      </c>
      <c r="AL3">
        <f>IF('Dashboard M16 EEPS'!AL17=0,NA(),'Dashboard M16 EEPS'!AL17)</f>
        <v/>
      </c>
    </row>
    <row r="4" spans="1:38">
      <c r="C4">
        <f>D4&amp;VLOOKUP('Charts M16'!$B$2,'Charts Interactive LookupTables'!$W:$AA,5,FALSE)&amp;"Total EE"</f>
        <v/>
      </c>
      <c r="D4" t="s">
        <v>7</v>
      </c>
      <c r="F4" t="s">
        <v>3</v>
      </c>
      <c r="G4">
        <f>IF('Dashboard M16 EEPS'!G21=0,NA(),'Dashboard M16 EEPS'!G21)</f>
        <v/>
      </c>
      <c r="H4">
        <f>IF('Dashboard M16 EEPS'!H21=0,NA(),'Dashboard M16 EEPS'!H21)</f>
        <v/>
      </c>
      <c r="I4">
        <f>IF('Dashboard M16 EEPS'!I21=0,NA(),'Dashboard M16 EEPS'!I21)</f>
        <v/>
      </c>
      <c r="J4">
        <f>IF('Dashboard M16 EEPS'!J21=0,NA(),'Dashboard M16 EEPS'!J21)</f>
        <v/>
      </c>
      <c r="K4">
        <f>IF('Dashboard M16 EEPS'!K21=0,NA(),'Dashboard M16 EEPS'!K21)</f>
        <v/>
      </c>
      <c r="L4">
        <f>IF('Dashboard M16 EEPS'!L21=0,NA(),'Dashboard M16 EEPS'!L21)</f>
        <v/>
      </c>
      <c r="M4">
        <f>IF('Dashboard M16 EEPS'!M21=0,NA(),'Dashboard M16 EEPS'!M21)</f>
        <v/>
      </c>
      <c r="N4">
        <f>IF('Dashboard M16 EEPS'!N21=0,NA(),'Dashboard M16 EEPS'!N21)</f>
        <v/>
      </c>
      <c r="O4">
        <f>IF('Dashboard M16 EEPS'!O21=0,NA(),'Dashboard M16 EEPS'!O21)</f>
        <v/>
      </c>
      <c r="P4">
        <f>IF('Dashboard M16 EEPS'!P21=0,NA(),'Dashboard M16 EEPS'!P21)</f>
        <v/>
      </c>
      <c r="Q4">
        <f>IF('Dashboard M16 EEPS'!Q21=0,NA(),'Dashboard M16 EEPS'!Q21)</f>
        <v/>
      </c>
      <c r="R4">
        <f>IF('Dashboard M16 EEPS'!R21=0,NA(),'Dashboard M16 EEPS'!R21)</f>
        <v/>
      </c>
      <c r="S4">
        <f>IF('Dashboard M16 EEPS'!S21=0,NA(),'Dashboard M16 EEPS'!S21)</f>
        <v/>
      </c>
      <c r="T4">
        <f>IF('Dashboard M16 EEPS'!T21=0,NA(),'Dashboard M16 EEPS'!T21)</f>
        <v/>
      </c>
      <c r="U4">
        <f>IF('Dashboard M16 EEPS'!U21=0,NA(),'Dashboard M16 EEPS'!U21)</f>
        <v/>
      </c>
      <c r="V4">
        <f>IF('Dashboard M16 EEPS'!V21=0,NA(),'Dashboard M16 EEPS'!V21)</f>
        <v/>
      </c>
      <c r="W4">
        <f>IF('Dashboard M16 EEPS'!W21=0,NA(),'Dashboard M16 EEPS'!W21)</f>
        <v/>
      </c>
      <c r="X4">
        <f>IF('Dashboard M16 EEPS'!X21=0,NA(),'Dashboard M16 EEPS'!X21)</f>
        <v/>
      </c>
      <c r="Y4">
        <f>IF('Dashboard M16 EEPS'!Y21=0,NA(),'Dashboard M16 EEPS'!Y21)</f>
        <v/>
      </c>
      <c r="Z4">
        <f>IF('Dashboard M16 EEPS'!Z21=0,NA(),'Dashboard M16 EEPS'!Z21)</f>
        <v/>
      </c>
      <c r="AA4">
        <f>IF('Dashboard M16 EEPS'!AA21=0,NA(),'Dashboard M16 EEPS'!AA21)</f>
        <v/>
      </c>
      <c r="AB4">
        <f>IF('Dashboard M16 EEPS'!AB21=0,NA(),'Dashboard M16 EEPS'!AB21)</f>
        <v/>
      </c>
      <c r="AC4">
        <f>IF('Dashboard M16 EEPS'!AC21=0,NA(),'Dashboard M16 EEPS'!AC21)</f>
        <v/>
      </c>
      <c r="AD4">
        <f>IF('Dashboard M16 EEPS'!AD21=0,NA(),'Dashboard M16 EEPS'!AD21)</f>
        <v/>
      </c>
      <c r="AE4">
        <f>IF('Dashboard M16 EEPS'!AE21=0,NA(),'Dashboard M16 EEPS'!AE21)</f>
        <v/>
      </c>
      <c r="AF4">
        <f>IF('Dashboard M16 EEPS'!AF21=0,NA(),'Dashboard M16 EEPS'!AF21)</f>
        <v/>
      </c>
      <c r="AG4">
        <f>IF('Dashboard M16 EEPS'!AG21=0,NA(),'Dashboard M16 EEPS'!AG21)</f>
        <v/>
      </c>
      <c r="AH4">
        <f>IF('Dashboard M16 EEPS'!AH21=0,NA(),'Dashboard M16 EEPS'!AH21)</f>
        <v/>
      </c>
      <c r="AI4">
        <f>IF('Dashboard M16 EEPS'!AI21=0,NA(),'Dashboard M16 EEPS'!AI21)</f>
        <v/>
      </c>
      <c r="AJ4">
        <f>IF('Dashboard M16 EEPS'!AJ21=0,NA(),'Dashboard M16 EEPS'!AJ21)</f>
        <v/>
      </c>
      <c r="AK4">
        <f>IF('Dashboard M16 EEPS'!AK21=0,NA(),'Dashboard M16 EEPS'!AK21)</f>
        <v/>
      </c>
      <c r="AL4">
        <f>IF('Dashboard M16 EEPS'!AL21=0,NA(),'Dashboard M16 EEPS'!AL21)</f>
        <v/>
      </c>
    </row>
    <row r="5" spans="1:38">
      <c r="C5">
        <f>D5&amp;VLOOKUP('Charts M16'!$B$2,'Charts Interactive LookupTables'!$W:$AA,5,FALSE)&amp;"Total EE"</f>
        <v/>
      </c>
      <c r="D5" t="s">
        <v>8</v>
      </c>
      <c r="F5" t="s">
        <v>3</v>
      </c>
      <c r="G5">
        <f>IF('Dashboard M16 EEPS'!G25=0,NA(),'Dashboard M16 EEPS'!G25)</f>
        <v/>
      </c>
      <c r="H5">
        <f>IF('Dashboard M16 EEPS'!H25=0,NA(),'Dashboard M16 EEPS'!H25)</f>
        <v/>
      </c>
      <c r="I5">
        <f>IF('Dashboard M16 EEPS'!I25=0,NA(),'Dashboard M16 EEPS'!I25)</f>
        <v/>
      </c>
      <c r="J5">
        <f>IF('Dashboard M16 EEPS'!J25=0,NA(),'Dashboard M16 EEPS'!J25)</f>
        <v/>
      </c>
      <c r="K5">
        <f>IF('Dashboard M16 EEPS'!K25=0,NA(),'Dashboard M16 EEPS'!K25)</f>
        <v/>
      </c>
      <c r="L5">
        <f>IF('Dashboard M16 EEPS'!L25=0,NA(),'Dashboard M16 EEPS'!L25)</f>
        <v/>
      </c>
      <c r="M5">
        <f>IF('Dashboard M16 EEPS'!M25=0,NA(),'Dashboard M16 EEPS'!M25)</f>
        <v/>
      </c>
      <c r="N5">
        <f>IF('Dashboard M16 EEPS'!N25=0,NA(),'Dashboard M16 EEPS'!N25)</f>
        <v/>
      </c>
      <c r="O5">
        <f>IF('Dashboard M16 EEPS'!O25=0,NA(),'Dashboard M16 EEPS'!O25)</f>
        <v/>
      </c>
      <c r="P5">
        <f>IF('Dashboard M16 EEPS'!P25=0,NA(),'Dashboard M16 EEPS'!P25)</f>
        <v/>
      </c>
      <c r="Q5">
        <f>IF('Dashboard M16 EEPS'!Q25=0,NA(),'Dashboard M16 EEPS'!Q25)</f>
        <v/>
      </c>
      <c r="R5">
        <f>IF('Dashboard M16 EEPS'!R25=0,NA(),'Dashboard M16 EEPS'!R25)</f>
        <v/>
      </c>
      <c r="S5">
        <f>IF('Dashboard M16 EEPS'!S25=0,NA(),'Dashboard M16 EEPS'!S25)</f>
        <v/>
      </c>
      <c r="T5">
        <f>IF('Dashboard M16 EEPS'!T25=0,NA(),'Dashboard M16 EEPS'!T25)</f>
        <v/>
      </c>
      <c r="U5">
        <f>IF('Dashboard M16 EEPS'!U25=0,NA(),'Dashboard M16 EEPS'!U25)</f>
        <v/>
      </c>
      <c r="V5">
        <f>IF('Dashboard M16 EEPS'!V25=0,NA(),'Dashboard M16 EEPS'!V25)</f>
        <v/>
      </c>
      <c r="W5">
        <f>IF('Dashboard M16 EEPS'!W25=0,NA(),'Dashboard M16 EEPS'!W25)</f>
        <v/>
      </c>
      <c r="X5">
        <f>IF('Dashboard M16 EEPS'!X25=0,NA(),'Dashboard M16 EEPS'!X25)</f>
        <v/>
      </c>
      <c r="Y5">
        <f>IF('Dashboard M16 EEPS'!Y25=0,NA(),'Dashboard M16 EEPS'!Y25)</f>
        <v/>
      </c>
      <c r="Z5">
        <f>IF('Dashboard M16 EEPS'!Z25=0,NA(),'Dashboard M16 EEPS'!Z25)</f>
        <v/>
      </c>
      <c r="AA5">
        <f>IF('Dashboard M16 EEPS'!AA25=0,NA(),'Dashboard M16 EEPS'!AA25)</f>
        <v/>
      </c>
      <c r="AB5">
        <f>IF('Dashboard M16 EEPS'!AB25=0,NA(),'Dashboard M16 EEPS'!AB25)</f>
        <v/>
      </c>
      <c r="AC5">
        <f>IF('Dashboard M16 EEPS'!AC25=0,NA(),'Dashboard M16 EEPS'!AC25)</f>
        <v/>
      </c>
      <c r="AD5">
        <f>IF('Dashboard M16 EEPS'!AD25=0,NA(),'Dashboard M16 EEPS'!AD25)</f>
        <v/>
      </c>
      <c r="AE5">
        <f>IF('Dashboard M16 EEPS'!AE25=0,NA(),'Dashboard M16 EEPS'!AE25)</f>
        <v/>
      </c>
      <c r="AF5">
        <f>IF('Dashboard M16 EEPS'!AF25=0,NA(),'Dashboard M16 EEPS'!AF25)</f>
        <v/>
      </c>
      <c r="AG5">
        <f>IF('Dashboard M16 EEPS'!AG25=0,NA(),'Dashboard M16 EEPS'!AG25)</f>
        <v/>
      </c>
      <c r="AH5">
        <f>IF('Dashboard M16 EEPS'!AH25=0,NA(),'Dashboard M16 EEPS'!AH25)</f>
        <v/>
      </c>
      <c r="AI5">
        <f>IF('Dashboard M16 EEPS'!AI25=0,NA(),'Dashboard M16 EEPS'!AI25)</f>
        <v/>
      </c>
      <c r="AJ5">
        <f>IF('Dashboard M16 EEPS'!AJ25=0,NA(),'Dashboard M16 EEPS'!AJ25)</f>
        <v/>
      </c>
      <c r="AK5">
        <f>IF('Dashboard M16 EEPS'!AK25=0,NA(),'Dashboard M16 EEPS'!AK25)</f>
        <v/>
      </c>
      <c r="AL5">
        <f>IF('Dashboard M16 EEPS'!AL25=0,NA(),'Dashboard M16 EEPS'!AL25)</f>
        <v/>
      </c>
    </row>
    <row r="6" spans="1:38">
      <c r="C6">
        <f>D6&amp;VLOOKUP('Charts M16'!$B$2,'Charts Interactive LookupTables'!$W:$AA,5,FALSE)&amp;"Total EE"</f>
        <v/>
      </c>
      <c r="D6" t="s">
        <v>9</v>
      </c>
      <c r="F6" t="s">
        <v>3</v>
      </c>
      <c r="G6">
        <f>IF('Dashboard M16 EEPS'!G29=0,NA(),'Dashboard M16 EEPS'!G29)</f>
        <v/>
      </c>
      <c r="H6">
        <f>IF('Dashboard M16 EEPS'!H29=0,NA(),'Dashboard M16 EEPS'!H29)</f>
        <v/>
      </c>
      <c r="I6">
        <f>IF('Dashboard M16 EEPS'!I29=0,NA(),'Dashboard M16 EEPS'!I29)</f>
        <v/>
      </c>
      <c r="J6">
        <f>IF('Dashboard M16 EEPS'!J29=0,NA(),'Dashboard M16 EEPS'!J29)</f>
        <v/>
      </c>
      <c r="K6">
        <f>IF('Dashboard M16 EEPS'!K29=0,NA(),'Dashboard M16 EEPS'!K29)</f>
        <v/>
      </c>
      <c r="L6">
        <f>IF('Dashboard M16 EEPS'!L29=0,NA(),'Dashboard M16 EEPS'!L29)</f>
        <v/>
      </c>
      <c r="M6">
        <f>IF('Dashboard M16 EEPS'!M29=0,NA(),'Dashboard M16 EEPS'!M29)</f>
        <v/>
      </c>
      <c r="N6">
        <f>IF('Dashboard M16 EEPS'!N29=0,NA(),'Dashboard M16 EEPS'!N29)</f>
        <v/>
      </c>
      <c r="O6">
        <f>IF('Dashboard M16 EEPS'!O29=0,NA(),'Dashboard M16 EEPS'!O29)</f>
        <v/>
      </c>
      <c r="P6">
        <f>IF('Dashboard M16 EEPS'!P29=0,NA(),'Dashboard M16 EEPS'!P29)</f>
        <v/>
      </c>
      <c r="Q6">
        <f>IF('Dashboard M16 EEPS'!Q29=0,NA(),'Dashboard M16 EEPS'!Q29)</f>
        <v/>
      </c>
      <c r="R6">
        <f>IF('Dashboard M16 EEPS'!R29=0,NA(),'Dashboard M16 EEPS'!R29)</f>
        <v/>
      </c>
      <c r="S6">
        <f>IF('Dashboard M16 EEPS'!S29=0,NA(),'Dashboard M16 EEPS'!S29)</f>
        <v/>
      </c>
      <c r="T6">
        <f>IF('Dashboard M16 EEPS'!T29=0,NA(),'Dashboard M16 EEPS'!T29)</f>
        <v/>
      </c>
      <c r="U6">
        <f>IF('Dashboard M16 EEPS'!U29=0,NA(),'Dashboard M16 EEPS'!U29)</f>
        <v/>
      </c>
      <c r="V6">
        <f>IF('Dashboard M16 EEPS'!V29=0,NA(),'Dashboard M16 EEPS'!V29)</f>
        <v/>
      </c>
      <c r="W6">
        <f>IF('Dashboard M16 EEPS'!W29=0,NA(),'Dashboard M16 EEPS'!W29)</f>
        <v/>
      </c>
      <c r="X6">
        <f>IF('Dashboard M16 EEPS'!X29=0,NA(),'Dashboard M16 EEPS'!X29)</f>
        <v/>
      </c>
      <c r="Y6">
        <f>IF('Dashboard M16 EEPS'!Y29=0,NA(),'Dashboard M16 EEPS'!Y29)</f>
        <v/>
      </c>
      <c r="Z6">
        <f>IF('Dashboard M16 EEPS'!Z29=0,NA(),'Dashboard M16 EEPS'!Z29)</f>
        <v/>
      </c>
      <c r="AA6">
        <f>IF('Dashboard M16 EEPS'!AA29=0,NA(),'Dashboard M16 EEPS'!AA29)</f>
        <v/>
      </c>
      <c r="AB6">
        <f>IF('Dashboard M16 EEPS'!AB29=0,NA(),'Dashboard M16 EEPS'!AB29)</f>
        <v/>
      </c>
      <c r="AC6">
        <f>IF('Dashboard M16 EEPS'!AC29=0,NA(),'Dashboard M16 EEPS'!AC29)</f>
        <v/>
      </c>
      <c r="AD6">
        <f>IF('Dashboard M16 EEPS'!AD29=0,NA(),'Dashboard M16 EEPS'!AD29)</f>
        <v/>
      </c>
      <c r="AE6">
        <f>IF('Dashboard M16 EEPS'!AE29=0,NA(),'Dashboard M16 EEPS'!AE29)</f>
        <v/>
      </c>
      <c r="AF6">
        <f>IF('Dashboard M16 EEPS'!AF29=0,NA(),'Dashboard M16 EEPS'!AF29)</f>
        <v/>
      </c>
      <c r="AG6">
        <f>IF('Dashboard M16 EEPS'!AG29=0,NA(),'Dashboard M16 EEPS'!AG29)</f>
        <v/>
      </c>
      <c r="AH6">
        <f>IF('Dashboard M16 EEPS'!AH29=0,NA(),'Dashboard M16 EEPS'!AH29)</f>
        <v/>
      </c>
      <c r="AI6">
        <f>IF('Dashboard M16 EEPS'!AI29=0,NA(),'Dashboard M16 EEPS'!AI29)</f>
        <v/>
      </c>
      <c r="AJ6">
        <f>IF('Dashboard M16 EEPS'!AJ29=0,NA(),'Dashboard M16 EEPS'!AJ29)</f>
        <v/>
      </c>
      <c r="AK6">
        <f>IF('Dashboard M16 EEPS'!AK29=0,NA(),'Dashboard M16 EEPS'!AK29)</f>
        <v/>
      </c>
      <c r="AL6">
        <f>IF('Dashboard M16 EEPS'!AL29=0,NA(),'Dashboard M16 EEPS'!AL29)</f>
        <v/>
      </c>
    </row>
    <row r="7" spans="1:38">
      <c r="C7">
        <f>D7&amp;VLOOKUP('Charts M16'!$B$2,'Charts Interactive LookupTables'!$W:$AA,5,FALSE)&amp;"Total EE"</f>
        <v/>
      </c>
      <c r="D7" t="s">
        <v>10</v>
      </c>
      <c r="F7" t="s">
        <v>3</v>
      </c>
      <c r="G7">
        <f>IF('Dashboard M16 EEPS'!G33=0,NA(),'Dashboard M16 EEPS'!G33)</f>
        <v/>
      </c>
      <c r="H7">
        <f>IF('Dashboard M16 EEPS'!H33=0,NA(),'Dashboard M16 EEPS'!H33)</f>
        <v/>
      </c>
      <c r="I7">
        <f>IF('Dashboard M16 EEPS'!I33=0,NA(),'Dashboard M16 EEPS'!I33)</f>
        <v/>
      </c>
      <c r="J7">
        <f>IF('Dashboard M16 EEPS'!J33=0,NA(),'Dashboard M16 EEPS'!J33)</f>
        <v/>
      </c>
      <c r="K7">
        <f>IF('Dashboard M16 EEPS'!K33=0,NA(),'Dashboard M16 EEPS'!K33)</f>
        <v/>
      </c>
      <c r="L7">
        <f>IF('Dashboard M16 EEPS'!L33=0,NA(),'Dashboard M16 EEPS'!L33)</f>
        <v/>
      </c>
      <c r="M7">
        <f>IF('Dashboard M16 EEPS'!M33=0,NA(),'Dashboard M16 EEPS'!M33)</f>
        <v/>
      </c>
      <c r="N7">
        <f>IF('Dashboard M16 EEPS'!N33=0,NA(),'Dashboard M16 EEPS'!N33)</f>
        <v/>
      </c>
      <c r="O7">
        <f>IF('Dashboard M16 EEPS'!O33=0,NA(),'Dashboard M16 EEPS'!O33)</f>
        <v/>
      </c>
      <c r="P7">
        <f>IF('Dashboard M16 EEPS'!P33=0,NA(),'Dashboard M16 EEPS'!P33)</f>
        <v/>
      </c>
      <c r="Q7">
        <f>IF('Dashboard M16 EEPS'!Q33=0,NA(),'Dashboard M16 EEPS'!Q33)</f>
        <v/>
      </c>
      <c r="R7">
        <f>IF('Dashboard M16 EEPS'!R33=0,NA(),'Dashboard M16 EEPS'!R33)</f>
        <v/>
      </c>
      <c r="S7">
        <f>IF('Dashboard M16 EEPS'!S33=0,NA(),'Dashboard M16 EEPS'!S33)</f>
        <v/>
      </c>
      <c r="T7">
        <f>IF('Dashboard M16 EEPS'!T33=0,NA(),'Dashboard M16 EEPS'!T33)</f>
        <v/>
      </c>
      <c r="U7">
        <f>IF('Dashboard M16 EEPS'!U33=0,NA(),'Dashboard M16 EEPS'!U33)</f>
        <v/>
      </c>
      <c r="V7">
        <f>IF('Dashboard M16 EEPS'!V33=0,NA(),'Dashboard M16 EEPS'!V33)</f>
        <v/>
      </c>
      <c r="W7">
        <f>IF('Dashboard M16 EEPS'!W33=0,NA(),'Dashboard M16 EEPS'!W33)</f>
        <v/>
      </c>
      <c r="X7">
        <f>IF('Dashboard M16 EEPS'!X33=0,NA(),'Dashboard M16 EEPS'!X33)</f>
        <v/>
      </c>
      <c r="Y7">
        <f>IF('Dashboard M16 EEPS'!Y33=0,NA(),'Dashboard M16 EEPS'!Y33)</f>
        <v/>
      </c>
      <c r="Z7">
        <f>IF('Dashboard M16 EEPS'!Z33=0,NA(),'Dashboard M16 EEPS'!Z33)</f>
        <v/>
      </c>
      <c r="AA7">
        <f>IF('Dashboard M16 EEPS'!AA33=0,NA(),'Dashboard M16 EEPS'!AA33)</f>
        <v/>
      </c>
      <c r="AB7">
        <f>IF('Dashboard M16 EEPS'!AB33=0,NA(),'Dashboard M16 EEPS'!AB33)</f>
        <v/>
      </c>
      <c r="AC7">
        <f>IF('Dashboard M16 EEPS'!AC33=0,NA(),'Dashboard M16 EEPS'!AC33)</f>
        <v/>
      </c>
      <c r="AD7">
        <f>IF('Dashboard M16 EEPS'!AD33=0,NA(),'Dashboard M16 EEPS'!AD33)</f>
        <v/>
      </c>
      <c r="AE7">
        <f>IF('Dashboard M16 EEPS'!AE33=0,NA(),'Dashboard M16 EEPS'!AE33)</f>
        <v/>
      </c>
      <c r="AF7">
        <f>IF('Dashboard M16 EEPS'!AF33=0,NA(),'Dashboard M16 EEPS'!AF33)</f>
        <v/>
      </c>
      <c r="AG7">
        <f>IF('Dashboard M16 EEPS'!AG33=0,NA(),'Dashboard M16 EEPS'!AG33)</f>
        <v/>
      </c>
      <c r="AH7">
        <f>IF('Dashboard M16 EEPS'!AH33=0,NA(),'Dashboard M16 EEPS'!AH33)</f>
        <v/>
      </c>
      <c r="AI7">
        <f>IF('Dashboard M16 EEPS'!AI33=0,NA(),'Dashboard M16 EEPS'!AI33)</f>
        <v/>
      </c>
      <c r="AJ7">
        <f>IF('Dashboard M16 EEPS'!AJ33=0,NA(),'Dashboard M16 EEPS'!AJ33)</f>
        <v/>
      </c>
      <c r="AK7">
        <f>IF('Dashboard M16 EEPS'!AK33=0,NA(),'Dashboard M16 EEPS'!AK33)</f>
        <v/>
      </c>
      <c r="AL7">
        <f>IF('Dashboard M16 EEPS'!AL33=0,NA(),'Dashboard M16 EEPS'!AL33)</f>
        <v/>
      </c>
    </row>
    <row r="8" spans="1:38">
      <c r="A8" t="s">
        <v>11</v>
      </c>
      <c r="F8" t="s">
        <v>3</v>
      </c>
    </row>
    <row r="9" spans="1:38">
      <c r="B9" t="s">
        <v>12</v>
      </c>
      <c r="C9">
        <f>VLOOKUP('Charts M16'!B28,'Charts Interactive LookupTables'!$W:$AA,4,FALSE)</f>
        <v/>
      </c>
      <c r="F9" t="s">
        <v>3</v>
      </c>
      <c r="G9" t="s">
        <v>13</v>
      </c>
      <c r="H9" t="s">
        <v>14</v>
      </c>
    </row>
    <row r="10" spans="1:38">
      <c r="B10" t="s">
        <v>15</v>
      </c>
      <c r="C10">
        <f>$B$10&amp;D10</f>
        <v/>
      </c>
      <c r="D10" t="s">
        <v>6</v>
      </c>
      <c r="F10" t="s">
        <v>3</v>
      </c>
      <c r="G10">
        <f>INDEX('Dashboard M16 EEPS'!$A$15:$T$35,MATCH($C10,'Dashboard M16 EEPS'!$A$15:$A$35,0),MATCH($C$9,'Dashboard M16 EEPS'!$A$5:$T$5,0))</f>
        <v/>
      </c>
      <c r="H10">
        <f>INDEX('Dashboard M16 EEPS'!$A$7:$T$11,MATCH($D$10,'Dashboard M16 EEPS'!$C$7:$C$11,0),MATCH($C$9,'Dashboard M16 EEPS'!$A$5:$T$5,0))</f>
        <v/>
      </c>
    </row>
    <row r="11" spans="1:38">
      <c r="C11">
        <f>$B$10&amp;D11</f>
        <v/>
      </c>
      <c r="D11" t="s">
        <v>7</v>
      </c>
      <c r="F11" t="s">
        <v>3</v>
      </c>
      <c r="G11">
        <f>INDEX('Dashboard M16 EEPS'!$A$15:$T$35,MATCH($C11,'Dashboard M16 EEPS'!$A$15:$A$35,0),MATCH($C$9,'Dashboard M16 EEPS'!$A$5:$T$5,0))</f>
        <v/>
      </c>
      <c r="H11">
        <f>INDEX('Dashboard M16 EEPS'!$A$7:$T$11,MATCH($D$11,'Dashboard M16 EEPS'!$C$7:$C$11,0),MATCH($C$9,'Dashboard M16 EEPS'!$A$5:$T$5,0))</f>
        <v/>
      </c>
    </row>
    <row r="12" spans="1:38">
      <c r="C12">
        <f>$B$10&amp;D12</f>
        <v/>
      </c>
      <c r="D12" t="s">
        <v>8</v>
      </c>
      <c r="F12" t="s">
        <v>3</v>
      </c>
      <c r="G12">
        <f>INDEX('Dashboard M16 EEPS'!$A$15:$T$35,MATCH($C12,'Dashboard M16 EEPS'!$A$15:$A$35,0),MATCH($C$9,'Dashboard M16 EEPS'!$A$5:$T$5,0))</f>
        <v/>
      </c>
      <c r="H12">
        <f>INDEX('Dashboard M16 EEPS'!$A$7:$T$11,MATCH($D$12,'Dashboard M16 EEPS'!$C$7:$C$11,0),MATCH($C$9,'Dashboard M16 EEPS'!$A$5:$T$5,0))</f>
        <v/>
      </c>
    </row>
    <row r="13" spans="1:38">
      <c r="C13">
        <f>$B$10&amp;D13</f>
        <v/>
      </c>
      <c r="D13" t="s">
        <v>9</v>
      </c>
      <c r="F13" t="s">
        <v>3</v>
      </c>
      <c r="G13">
        <f>INDEX('Dashboard M16 EEPS'!$A$15:$T$35,MATCH($C13,'Dashboard M16 EEPS'!$A$15:$A$35,0),MATCH($C$9,'Dashboard M16 EEPS'!$A$5:$T$5,0))</f>
        <v/>
      </c>
      <c r="H13">
        <f>INDEX('Dashboard M16 EEPS'!$A$7:$T$11,MATCH($D$13,'Dashboard M16 EEPS'!$C$7:$C$11,0),MATCH($C$9,'Dashboard M16 EEPS'!$A$5:$T$5,0))</f>
        <v/>
      </c>
    </row>
    <row r="14" spans="1:38">
      <c r="C14">
        <f>$B$10&amp;D14</f>
        <v/>
      </c>
      <c r="D14" t="s">
        <v>10</v>
      </c>
      <c r="F14" t="s">
        <v>3</v>
      </c>
      <c r="G14">
        <f>INDEX('Dashboard M16 EEPS'!$A$15:$T$35,MATCH($C14,'Dashboard M16 EEPS'!$A$15:$A$35,0),MATCH($C$9,'Dashboard M16 EEPS'!$A$5:$T$5,0))</f>
        <v/>
      </c>
      <c r="H14">
        <f>INDEX('Dashboard M16 EEPS'!$A$7:$T$11,MATCH($D$14,'Dashboard M16 EEPS'!$C$7:$C$11,0),MATCH($C$9,'Dashboard M16 EEPS'!$A$5:$T$5,0))</f>
        <v/>
      </c>
    </row>
    <row r="15" spans="1:38">
      <c r="A15" t="s">
        <v>16</v>
      </c>
      <c r="C15">
        <f>VLOOKUP('Charts M16'!B3,'Charts Interactive LookupTables'!$W:$AA,2,FALSE)</f>
        <v/>
      </c>
      <c r="D15">
        <f>IF(OR($C$15="Total",$C$15="HECO"),"HECO",NA())</f>
        <v/>
      </c>
      <c r="F15" t="s">
        <v>3</v>
      </c>
      <c r="G15">
        <f>G3</f>
        <v/>
      </c>
      <c r="H15">
        <f>H3</f>
        <v/>
      </c>
      <c r="I15">
        <f>I3</f>
        <v/>
      </c>
      <c r="J15">
        <f>J3</f>
        <v/>
      </c>
      <c r="K15">
        <f>K3</f>
        <v/>
      </c>
      <c r="L15">
        <f>L3</f>
        <v/>
      </c>
      <c r="M15">
        <f>M3</f>
        <v/>
      </c>
      <c r="N15">
        <f>N3</f>
        <v/>
      </c>
      <c r="O15">
        <f>O3</f>
        <v/>
      </c>
      <c r="P15">
        <f>P3</f>
        <v/>
      </c>
      <c r="Q15">
        <f>Q3</f>
        <v/>
      </c>
      <c r="R15">
        <f>R3</f>
        <v/>
      </c>
      <c r="S15">
        <f>S3</f>
        <v/>
      </c>
      <c r="T15">
        <f>T3</f>
        <v/>
      </c>
      <c r="U15">
        <f>U3</f>
        <v/>
      </c>
      <c r="V15">
        <f>V3</f>
        <v/>
      </c>
      <c r="W15">
        <f>W3</f>
        <v/>
      </c>
      <c r="X15">
        <f>X3</f>
        <v/>
      </c>
      <c r="Y15">
        <f>Y3</f>
        <v/>
      </c>
      <c r="Z15">
        <f>Z3</f>
        <v/>
      </c>
      <c r="AA15">
        <f>AA3</f>
        <v/>
      </c>
      <c r="AB15">
        <f>AB3</f>
        <v/>
      </c>
      <c r="AC15">
        <f>AC3</f>
        <v/>
      </c>
      <c r="AD15">
        <f>AD3</f>
        <v/>
      </c>
      <c r="AE15">
        <f>AE3</f>
        <v/>
      </c>
      <c r="AF15">
        <f>AF3</f>
        <v/>
      </c>
      <c r="AG15">
        <f>AG3</f>
        <v/>
      </c>
      <c r="AH15">
        <f>AH3</f>
        <v/>
      </c>
      <c r="AI15">
        <f>AI3</f>
        <v/>
      </c>
      <c r="AJ15">
        <f>AJ3</f>
        <v/>
      </c>
      <c r="AK15">
        <f>AK3</f>
        <v/>
      </c>
      <c r="AL15">
        <f>AL3</f>
        <v/>
      </c>
    </row>
    <row r="16" spans="1:38">
      <c r="D16">
        <f>IF(OR($C$15="Total",$C$15="HELCO"),"HELCO",NA())</f>
        <v/>
      </c>
      <c r="F16" t="s">
        <v>3</v>
      </c>
      <c r="G16">
        <f>G4</f>
        <v/>
      </c>
      <c r="H16">
        <f>H4</f>
        <v/>
      </c>
      <c r="I16">
        <f>I4</f>
        <v/>
      </c>
      <c r="J16">
        <f>J4</f>
        <v/>
      </c>
      <c r="K16">
        <f>K4</f>
        <v/>
      </c>
      <c r="L16">
        <f>L4</f>
        <v/>
      </c>
      <c r="M16">
        <f>M4</f>
        <v/>
      </c>
      <c r="N16">
        <f>N4</f>
        <v/>
      </c>
      <c r="O16">
        <f>O4</f>
        <v/>
      </c>
      <c r="P16">
        <f>P4</f>
        <v/>
      </c>
      <c r="Q16">
        <f>Q4</f>
        <v/>
      </c>
      <c r="R16">
        <f>R4</f>
        <v/>
      </c>
      <c r="S16">
        <f>S4</f>
        <v/>
      </c>
      <c r="T16">
        <f>T4</f>
        <v/>
      </c>
      <c r="U16">
        <f>U4</f>
        <v/>
      </c>
      <c r="V16">
        <f>V4</f>
        <v/>
      </c>
      <c r="W16">
        <f>W4</f>
        <v/>
      </c>
      <c r="X16">
        <f>X4</f>
        <v/>
      </c>
      <c r="Y16">
        <f>Y4</f>
        <v/>
      </c>
      <c r="Z16">
        <f>Z4</f>
        <v/>
      </c>
      <c r="AA16">
        <f>AA4</f>
        <v/>
      </c>
      <c r="AB16">
        <f>AB4</f>
        <v/>
      </c>
      <c r="AC16">
        <f>AC4</f>
        <v/>
      </c>
      <c r="AD16">
        <f>AD4</f>
        <v/>
      </c>
      <c r="AE16">
        <f>AE4</f>
        <v/>
      </c>
      <c r="AF16">
        <f>AF4</f>
        <v/>
      </c>
      <c r="AG16">
        <f>AG4</f>
        <v/>
      </c>
      <c r="AH16">
        <f>AH4</f>
        <v/>
      </c>
      <c r="AI16">
        <f>AI4</f>
        <v/>
      </c>
      <c r="AJ16">
        <f>AJ4</f>
        <v/>
      </c>
      <c r="AK16">
        <f>AK4</f>
        <v/>
      </c>
      <c r="AL16">
        <f>AL4</f>
        <v/>
      </c>
    </row>
    <row r="17" spans="1:38">
      <c r="D17">
        <f>IF(OR($C$15="Total",$C$15="MECO"),"MECO",NA())</f>
        <v/>
      </c>
      <c r="F17" t="s">
        <v>3</v>
      </c>
      <c r="G17">
        <f>G5</f>
        <v/>
      </c>
      <c r="H17">
        <f>H5</f>
        <v/>
      </c>
      <c r="I17">
        <f>I5</f>
        <v/>
      </c>
      <c r="J17">
        <f>J5</f>
        <v/>
      </c>
      <c r="K17">
        <f>K5</f>
        <v/>
      </c>
      <c r="L17">
        <f>L5</f>
        <v/>
      </c>
      <c r="M17">
        <f>M5</f>
        <v/>
      </c>
      <c r="N17">
        <f>N5</f>
        <v/>
      </c>
      <c r="O17">
        <f>O5</f>
        <v/>
      </c>
      <c r="P17">
        <f>P5</f>
        <v/>
      </c>
      <c r="Q17">
        <f>Q5</f>
        <v/>
      </c>
      <c r="R17">
        <f>R5</f>
        <v/>
      </c>
      <c r="S17">
        <f>S5</f>
        <v/>
      </c>
      <c r="T17">
        <f>T5</f>
        <v/>
      </c>
      <c r="U17">
        <f>U5</f>
        <v/>
      </c>
      <c r="V17">
        <f>V5</f>
        <v/>
      </c>
      <c r="W17">
        <f>W5</f>
        <v/>
      </c>
      <c r="X17">
        <f>X5</f>
        <v/>
      </c>
      <c r="Y17">
        <f>Y5</f>
        <v/>
      </c>
      <c r="Z17">
        <f>Z5</f>
        <v/>
      </c>
      <c r="AA17">
        <f>AA5</f>
        <v/>
      </c>
      <c r="AB17">
        <f>AB5</f>
        <v/>
      </c>
      <c r="AC17">
        <f>AC5</f>
        <v/>
      </c>
      <c r="AD17">
        <f>AD5</f>
        <v/>
      </c>
      <c r="AE17">
        <f>AE5</f>
        <v/>
      </c>
      <c r="AF17">
        <f>AF5</f>
        <v/>
      </c>
      <c r="AG17">
        <f>AG5</f>
        <v/>
      </c>
      <c r="AH17">
        <f>AH5</f>
        <v/>
      </c>
      <c r="AI17">
        <f>AI5</f>
        <v/>
      </c>
      <c r="AJ17">
        <f>AJ5</f>
        <v/>
      </c>
      <c r="AK17">
        <f>AK5</f>
        <v/>
      </c>
      <c r="AL17">
        <f>AL5</f>
        <v/>
      </c>
    </row>
    <row r="18" spans="1:38">
      <c r="D18">
        <f>IF(OR($C$15="Total",$C$15="KIUC"),"KIUC",NA())</f>
        <v/>
      </c>
      <c r="F18" t="s">
        <v>3</v>
      </c>
      <c r="G18">
        <f>G6</f>
        <v/>
      </c>
      <c r="H18">
        <f>H6</f>
        <v/>
      </c>
      <c r="I18">
        <f>I6</f>
        <v/>
      </c>
      <c r="J18">
        <f>J6</f>
        <v/>
      </c>
      <c r="K18">
        <f>K6</f>
        <v/>
      </c>
      <c r="L18">
        <f>L6</f>
        <v/>
      </c>
      <c r="M18">
        <f>M6</f>
        <v/>
      </c>
      <c r="N18">
        <f>N6</f>
        <v/>
      </c>
      <c r="O18">
        <f>O6</f>
        <v/>
      </c>
      <c r="P18">
        <f>P6</f>
        <v/>
      </c>
      <c r="Q18">
        <f>Q6</f>
        <v/>
      </c>
      <c r="R18">
        <f>R6</f>
        <v/>
      </c>
      <c r="S18">
        <f>S6</f>
        <v/>
      </c>
      <c r="T18">
        <f>T6</f>
        <v/>
      </c>
      <c r="U18">
        <f>U6</f>
        <v/>
      </c>
      <c r="V18">
        <f>V6</f>
        <v/>
      </c>
      <c r="W18">
        <f>W6</f>
        <v/>
      </c>
      <c r="X18">
        <f>X6</f>
        <v/>
      </c>
      <c r="Y18">
        <f>Y6</f>
        <v/>
      </c>
      <c r="Z18">
        <f>Z6</f>
        <v/>
      </c>
      <c r="AA18">
        <f>AA6</f>
        <v/>
      </c>
      <c r="AB18">
        <f>AB6</f>
        <v/>
      </c>
      <c r="AC18">
        <f>AC6</f>
        <v/>
      </c>
      <c r="AD18">
        <f>AD6</f>
        <v/>
      </c>
      <c r="AE18">
        <f>AE6</f>
        <v/>
      </c>
      <c r="AF18">
        <f>AF6</f>
        <v/>
      </c>
      <c r="AG18">
        <f>AG6</f>
        <v/>
      </c>
      <c r="AH18">
        <f>AH6</f>
        <v/>
      </c>
      <c r="AI18">
        <f>AI6</f>
        <v/>
      </c>
      <c r="AJ18">
        <f>AJ6</f>
        <v/>
      </c>
      <c r="AK18">
        <f>AK6</f>
        <v/>
      </c>
      <c r="AL18">
        <f>AL6</f>
        <v/>
      </c>
    </row>
    <row r="19" spans="1:38">
      <c r="D19">
        <f>IF(OR($C$15="Total",$C$15="Total"),"Total",NA())</f>
        <v/>
      </c>
      <c r="F19" t="s">
        <v>3</v>
      </c>
      <c r="G19">
        <f>G7</f>
        <v/>
      </c>
      <c r="H19">
        <f>H7</f>
        <v/>
      </c>
      <c r="I19">
        <f>I7</f>
        <v/>
      </c>
      <c r="J19">
        <f>J7</f>
        <v/>
      </c>
      <c r="K19">
        <f>K7</f>
        <v/>
      </c>
      <c r="L19">
        <f>L7</f>
        <v/>
      </c>
      <c r="M19">
        <f>M7</f>
        <v/>
      </c>
      <c r="N19">
        <f>N7</f>
        <v/>
      </c>
      <c r="O19">
        <f>O7</f>
        <v/>
      </c>
      <c r="P19">
        <f>P7</f>
        <v/>
      </c>
      <c r="Q19">
        <f>Q7</f>
        <v/>
      </c>
      <c r="R19">
        <f>R7</f>
        <v/>
      </c>
      <c r="S19">
        <f>S7</f>
        <v/>
      </c>
      <c r="T19">
        <f>T7</f>
        <v/>
      </c>
      <c r="U19">
        <f>U7</f>
        <v/>
      </c>
      <c r="V19">
        <f>V7</f>
        <v/>
      </c>
      <c r="W19">
        <f>W7</f>
        <v/>
      </c>
      <c r="X19">
        <f>X7</f>
        <v/>
      </c>
      <c r="Y19">
        <f>Y7</f>
        <v/>
      </c>
      <c r="Z19">
        <f>Z7</f>
        <v/>
      </c>
      <c r="AA19">
        <f>AA7</f>
        <v/>
      </c>
      <c r="AB19">
        <f>AB7</f>
        <v/>
      </c>
      <c r="AC19">
        <f>AC7</f>
        <v/>
      </c>
      <c r="AD19">
        <f>AD7</f>
        <v/>
      </c>
      <c r="AE19">
        <f>AE7</f>
        <v/>
      </c>
      <c r="AF19">
        <f>AF7</f>
        <v/>
      </c>
      <c r="AG19">
        <f>AG7</f>
        <v/>
      </c>
      <c r="AH19">
        <f>AH7</f>
        <v/>
      </c>
      <c r="AI19">
        <f>AI7</f>
        <v/>
      </c>
      <c r="AJ19">
        <f>AJ7</f>
        <v/>
      </c>
      <c r="AK19">
        <f>AK7</f>
        <v/>
      </c>
      <c r="AL19">
        <f>AL7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34"/>
  <sheetViews>
    <sheetView workbookViewId="0">
      <selection activeCell="A1" sqref="A1"/>
    </sheetView>
  </sheetViews>
  <sheetFormatPr baseColWidth="10" defaultRowHeight="15"/>
  <sheetData>
    <row r="1" spans="1:38">
      <c r="A1" t="s">
        <v>17</v>
      </c>
    </row>
    <row r="2" spans="1:38">
      <c r="A2" t="s">
        <v>18</v>
      </c>
    </row>
    <row r="3" spans="1:38">
      <c r="A3" t="s">
        <v>19</v>
      </c>
      <c r="T3" t="n">
        <v>30</v>
      </c>
    </row>
    <row r="4" spans="1:38">
      <c r="A4" t="s">
        <v>20</v>
      </c>
      <c r="T4" t="n">
        <v>30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21</v>
      </c>
    </row>
    <row r="7" spans="1:38">
      <c r="A7">
        <f>CONCATENATE(C7,B7)</f>
        <v/>
      </c>
      <c r="B7" t="s">
        <v>22</v>
      </c>
      <c r="C7" t="s">
        <v>6</v>
      </c>
      <c r="D7" t="s">
        <v>23</v>
      </c>
      <c r="E7" t="s">
        <v>24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22</v>
      </c>
      <c r="C8" t="s">
        <v>7</v>
      </c>
      <c r="D8" t="s">
        <v>23</v>
      </c>
      <c r="E8" t="s">
        <v>24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22</v>
      </c>
      <c r="C9" t="s">
        <v>8</v>
      </c>
      <c r="D9" t="s">
        <v>23</v>
      </c>
      <c r="E9" t="s">
        <v>24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22</v>
      </c>
      <c r="C10" t="s">
        <v>9</v>
      </c>
      <c r="D10" t="s">
        <v>23</v>
      </c>
      <c r="E10" t="s">
        <v>25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>
        <f>'Input RPS'!W128</f>
        <v/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22</v>
      </c>
      <c r="C11" t="s">
        <v>10</v>
      </c>
      <c r="D11" t="s">
        <v>23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26</v>
      </c>
    </row>
    <row r="14" spans="1:38">
      <c r="A14" t="s">
        <v>27</v>
      </c>
    </row>
    <row r="15" spans="1:38">
      <c r="C15" t="s">
        <v>6</v>
      </c>
      <c r="D15" t="s">
        <v>23</v>
      </c>
    </row>
    <row r="16" spans="1:38">
      <c r="C16" t="s">
        <v>28</v>
      </c>
      <c r="G16">
        <f>'Input RPS'!G101</f>
        <v/>
      </c>
      <c r="H16">
        <f>'Input RPS'!H101</f>
        <v/>
      </c>
      <c r="I16">
        <f>'Input RPS'!I101</f>
        <v/>
      </c>
      <c r="J16">
        <f>'Input RPS'!J101</f>
        <v/>
      </c>
      <c r="K16">
        <f>'Input RPS'!K101</f>
        <v/>
      </c>
      <c r="L16">
        <f>'Input RPS'!L101</f>
        <v/>
      </c>
      <c r="M16">
        <f>'Input RPS'!M101</f>
        <v/>
      </c>
      <c r="N16">
        <f>'Input RPS'!N101</f>
        <v/>
      </c>
      <c r="O16">
        <f>'Input RPS'!O101</f>
        <v/>
      </c>
      <c r="P16">
        <f>'Input RPS'!P101</f>
        <v/>
      </c>
      <c r="Q16">
        <f>'Input RPS'!Q101</f>
        <v/>
      </c>
      <c r="R16">
        <f>'Input RPS'!R101</f>
        <v/>
      </c>
      <c r="S16">
        <f>'Input RPS'!S101</f>
        <v/>
      </c>
      <c r="T16">
        <f>'Input RPS'!T101</f>
        <v/>
      </c>
      <c r="U16">
        <f>'Input RPS'!U101</f>
        <v/>
      </c>
      <c r="V16">
        <f>'Input RPS'!V101</f>
        <v/>
      </c>
      <c r="W16">
        <f>'Input RPS'!W101</f>
        <v/>
      </c>
      <c r="X16">
        <f>'Input RPS'!X101</f>
        <v/>
      </c>
      <c r="Y16">
        <f>'Input RPS'!Y101</f>
        <v/>
      </c>
      <c r="Z16">
        <f>'Input RPS'!Z101</f>
        <v/>
      </c>
      <c r="AA16">
        <f>'Input RPS'!AA101</f>
        <v/>
      </c>
      <c r="AB16">
        <f>'Input RPS'!AB101</f>
        <v/>
      </c>
      <c r="AC16">
        <f>'Input RPS'!AC101</f>
        <v/>
      </c>
      <c r="AD16">
        <f>'Input RPS'!AD101</f>
        <v/>
      </c>
      <c r="AE16">
        <f>'Input RPS'!AE101</f>
        <v/>
      </c>
      <c r="AF16">
        <f>'Input RPS'!AF101</f>
        <v/>
      </c>
      <c r="AG16">
        <f>'Input RPS'!AG101</f>
        <v/>
      </c>
      <c r="AH16">
        <f>'Input RPS'!AH101</f>
        <v/>
      </c>
      <c r="AI16">
        <f>'Input RPS'!AI101</f>
        <v/>
      </c>
      <c r="AJ16">
        <f>'Input RPS'!AJ101</f>
        <v/>
      </c>
      <c r="AK16">
        <f>'Input RPS'!AK101</f>
        <v/>
      </c>
      <c r="AL16">
        <f>'Input RPS'!AL101</f>
        <v/>
      </c>
    </row>
    <row r="17" spans="1:38">
      <c r="C17" t="s">
        <v>29</v>
      </c>
      <c r="G17">
        <f>'Input RPS'!G103</f>
        <v/>
      </c>
      <c r="H17">
        <f>'Input RPS'!H103</f>
        <v/>
      </c>
      <c r="I17">
        <f>'Input RPS'!I103</f>
        <v/>
      </c>
      <c r="J17">
        <f>'Input RPS'!J103</f>
        <v/>
      </c>
      <c r="K17">
        <f>'Input RPS'!K103</f>
        <v/>
      </c>
      <c r="L17">
        <f>'Input RPS'!L103</f>
        <v/>
      </c>
      <c r="M17">
        <f>'Input RPS'!M103</f>
        <v/>
      </c>
      <c r="N17">
        <f>'Input RPS'!N103</f>
        <v/>
      </c>
      <c r="O17">
        <f>'Input RPS'!O103</f>
        <v/>
      </c>
      <c r="P17">
        <f>'Input RPS'!P103</f>
        <v/>
      </c>
      <c r="Q17">
        <f>'Input RPS'!Q103</f>
        <v/>
      </c>
      <c r="R17">
        <f>'Input RPS'!R103</f>
        <v/>
      </c>
      <c r="S17">
        <f>'Input RPS'!S103</f>
        <v/>
      </c>
      <c r="T17">
        <f>'Input RPS'!T103</f>
        <v/>
      </c>
      <c r="U17">
        <f>'Input RPS'!U103</f>
        <v/>
      </c>
      <c r="V17">
        <f>'Input RPS'!V103</f>
        <v/>
      </c>
      <c r="W17">
        <f>'Input RPS'!W103</f>
        <v/>
      </c>
      <c r="X17">
        <f>'Input RPS'!X103</f>
        <v/>
      </c>
      <c r="Y17">
        <f>'Input RPS'!Y103</f>
        <v/>
      </c>
      <c r="Z17">
        <f>'Input RPS'!Z103</f>
        <v/>
      </c>
      <c r="AA17">
        <f>'Input RPS'!AA103</f>
        <v/>
      </c>
      <c r="AB17">
        <f>'Input RPS'!AB103</f>
        <v/>
      </c>
      <c r="AC17">
        <f>'Input RPS'!AC103</f>
        <v/>
      </c>
      <c r="AD17">
        <f>'Input RPS'!AD103</f>
        <v/>
      </c>
      <c r="AE17">
        <f>'Input RPS'!AE103</f>
        <v/>
      </c>
      <c r="AF17">
        <f>'Input RPS'!AF103</f>
        <v/>
      </c>
      <c r="AG17">
        <f>'Input RPS'!AG103</f>
        <v/>
      </c>
      <c r="AH17">
        <f>'Input RPS'!AH103</f>
        <v/>
      </c>
      <c r="AI17">
        <f>'Input RPS'!AI103</f>
        <v/>
      </c>
      <c r="AJ17">
        <f>'Input RPS'!AJ103</f>
        <v/>
      </c>
      <c r="AK17">
        <f>'Input RPS'!AK103</f>
        <v/>
      </c>
      <c r="AL17">
        <f>'Input RPS'!AL103</f>
        <v/>
      </c>
    </row>
    <row r="18" spans="1:38">
      <c r="A18">
        <f>C18&amp;C15</f>
        <v/>
      </c>
      <c r="C18" t="s">
        <v>15</v>
      </c>
      <c r="G18">
        <f>'Input RPS'!G104</f>
        <v/>
      </c>
      <c r="H18">
        <f>'Input RPS'!H104</f>
        <v/>
      </c>
      <c r="I18">
        <f>'Input RPS'!I104</f>
        <v/>
      </c>
      <c r="J18">
        <f>'Input RPS'!J104</f>
        <v/>
      </c>
      <c r="K18">
        <f>'Input RPS'!K104</f>
        <v/>
      </c>
      <c r="L18">
        <f>'Input RPS'!L104</f>
        <v/>
      </c>
      <c r="M18">
        <f>'Input RPS'!M104</f>
        <v/>
      </c>
      <c r="N18">
        <f>'Input RPS'!N104</f>
        <v/>
      </c>
      <c r="O18">
        <f>'Input RPS'!O104</f>
        <v/>
      </c>
      <c r="P18">
        <f>'Input RPS'!P104</f>
        <v/>
      </c>
      <c r="Q18">
        <f>'Input RPS'!Q104</f>
        <v/>
      </c>
      <c r="R18">
        <f>'Input RPS'!R104</f>
        <v/>
      </c>
      <c r="S18">
        <f>'Input RPS'!S104</f>
        <v/>
      </c>
      <c r="T18">
        <f>'Input RPS'!T104</f>
        <v/>
      </c>
      <c r="U18">
        <f>'Input RPS'!U104</f>
        <v/>
      </c>
      <c r="V18">
        <f>'Input RPS'!V104</f>
        <v/>
      </c>
      <c r="W18">
        <f>'Input RPS'!W104</f>
        <v/>
      </c>
      <c r="X18">
        <f>'Input RPS'!X104</f>
        <v/>
      </c>
      <c r="Y18">
        <f>'Input RPS'!Y104</f>
        <v/>
      </c>
      <c r="Z18">
        <f>'Input RPS'!Z104</f>
        <v/>
      </c>
      <c r="AA18">
        <f>'Input RPS'!AA104</f>
        <v/>
      </c>
      <c r="AB18">
        <f>'Input RPS'!AB104</f>
        <v/>
      </c>
      <c r="AC18">
        <f>'Input RPS'!AC104</f>
        <v/>
      </c>
      <c r="AD18">
        <f>'Input RPS'!AD104</f>
        <v/>
      </c>
      <c r="AE18">
        <f>'Input RPS'!AE104</f>
        <v/>
      </c>
      <c r="AF18">
        <f>'Input RPS'!AF104</f>
        <v/>
      </c>
      <c r="AG18">
        <f>'Input RPS'!AG104</f>
        <v/>
      </c>
      <c r="AH18">
        <f>'Input RPS'!AH104</f>
        <v/>
      </c>
      <c r="AI18">
        <f>'Input RPS'!AI104</f>
        <v/>
      </c>
      <c r="AJ18">
        <f>'Input RPS'!AJ104</f>
        <v/>
      </c>
      <c r="AK18">
        <f>'Input RPS'!AK104</f>
        <v/>
      </c>
      <c r="AL18">
        <f>'Input RPS'!AL104</f>
        <v/>
      </c>
    </row>
    <row r="19" spans="1:38">
      <c r="C19" t="s">
        <v>7</v>
      </c>
      <c r="D19" t="s">
        <v>23</v>
      </c>
    </row>
    <row r="20" spans="1:38">
      <c r="C20" t="s">
        <v>28</v>
      </c>
      <c r="G20">
        <f>'Input RPS'!G107</f>
        <v/>
      </c>
      <c r="H20">
        <f>'Input RPS'!H107</f>
        <v/>
      </c>
      <c r="I20">
        <f>'Input RPS'!I107</f>
        <v/>
      </c>
      <c r="J20">
        <f>'Input RPS'!J107</f>
        <v/>
      </c>
      <c r="K20">
        <f>'Input RPS'!K107</f>
        <v/>
      </c>
      <c r="L20">
        <f>'Input RPS'!L107</f>
        <v/>
      </c>
      <c r="M20">
        <f>'Input RPS'!M107</f>
        <v/>
      </c>
      <c r="N20">
        <f>'Input RPS'!N107</f>
        <v/>
      </c>
      <c r="O20">
        <f>'Input RPS'!O107</f>
        <v/>
      </c>
      <c r="P20">
        <f>'Input RPS'!P107</f>
        <v/>
      </c>
      <c r="Q20">
        <f>'Input RPS'!Q107</f>
        <v/>
      </c>
      <c r="R20">
        <f>'Input RPS'!R107</f>
        <v/>
      </c>
      <c r="S20">
        <f>'Input RPS'!S107</f>
        <v/>
      </c>
      <c r="T20">
        <f>'Input RPS'!T107</f>
        <v/>
      </c>
      <c r="U20">
        <f>'Input RPS'!U107</f>
        <v/>
      </c>
      <c r="V20">
        <f>'Input RPS'!V107</f>
        <v/>
      </c>
      <c r="W20">
        <f>'Input RPS'!W107</f>
        <v/>
      </c>
      <c r="X20">
        <f>'Input RPS'!X107</f>
        <v/>
      </c>
      <c r="Y20">
        <f>'Input RPS'!Y107</f>
        <v/>
      </c>
      <c r="Z20">
        <f>'Input RPS'!Z107</f>
        <v/>
      </c>
      <c r="AA20">
        <f>'Input RPS'!AA107</f>
        <v/>
      </c>
      <c r="AB20">
        <f>'Input RPS'!AB107</f>
        <v/>
      </c>
      <c r="AC20">
        <f>'Input RPS'!AC107</f>
        <v/>
      </c>
      <c r="AD20">
        <f>'Input RPS'!AD107</f>
        <v/>
      </c>
      <c r="AE20">
        <f>'Input RPS'!AE107</f>
        <v/>
      </c>
      <c r="AF20">
        <f>'Input RPS'!AF107</f>
        <v/>
      </c>
      <c r="AG20">
        <f>'Input RPS'!AG107</f>
        <v/>
      </c>
      <c r="AH20">
        <f>'Input RPS'!AH107</f>
        <v/>
      </c>
      <c r="AI20">
        <f>'Input RPS'!AI107</f>
        <v/>
      </c>
      <c r="AJ20">
        <f>'Input RPS'!AJ107</f>
        <v/>
      </c>
      <c r="AK20">
        <f>'Input RPS'!AK107</f>
        <v/>
      </c>
      <c r="AL20">
        <f>'Input RPS'!AL107</f>
        <v/>
      </c>
    </row>
    <row r="21" spans="1:38">
      <c r="C21" t="s">
        <v>29</v>
      </c>
      <c r="G21">
        <f>'Input RPS'!G109</f>
        <v/>
      </c>
      <c r="H21">
        <f>'Input RPS'!H109</f>
        <v/>
      </c>
      <c r="I21">
        <f>'Input RPS'!I109</f>
        <v/>
      </c>
      <c r="J21">
        <f>'Input RPS'!J109</f>
        <v/>
      </c>
      <c r="K21">
        <f>'Input RPS'!K109</f>
        <v/>
      </c>
      <c r="L21">
        <f>'Input RPS'!L109</f>
        <v/>
      </c>
      <c r="M21">
        <f>'Input RPS'!M109</f>
        <v/>
      </c>
      <c r="N21">
        <f>'Input RPS'!N109</f>
        <v/>
      </c>
      <c r="O21">
        <f>'Input RPS'!O109</f>
        <v/>
      </c>
      <c r="P21">
        <f>'Input RPS'!P109</f>
        <v/>
      </c>
      <c r="Q21">
        <f>'Input RPS'!Q109</f>
        <v/>
      </c>
      <c r="R21">
        <f>'Input RPS'!R109</f>
        <v/>
      </c>
      <c r="S21">
        <f>'Input RPS'!S109</f>
        <v/>
      </c>
      <c r="T21">
        <f>'Input RPS'!T109</f>
        <v/>
      </c>
      <c r="U21">
        <f>'Input RPS'!U109</f>
        <v/>
      </c>
      <c r="V21">
        <f>'Input RPS'!V109</f>
        <v/>
      </c>
      <c r="W21">
        <f>'Input RPS'!W109</f>
        <v/>
      </c>
      <c r="X21">
        <f>'Input RPS'!X109</f>
        <v/>
      </c>
      <c r="Y21">
        <f>'Input RPS'!Y109</f>
        <v/>
      </c>
      <c r="Z21">
        <f>'Input RPS'!Z109</f>
        <v/>
      </c>
      <c r="AA21">
        <f>'Input RPS'!AA109</f>
        <v/>
      </c>
      <c r="AB21">
        <f>'Input RPS'!AB109</f>
        <v/>
      </c>
      <c r="AC21">
        <f>'Input RPS'!AC109</f>
        <v/>
      </c>
      <c r="AD21">
        <f>'Input RPS'!AD109</f>
        <v/>
      </c>
      <c r="AE21">
        <f>'Input RPS'!AE109</f>
        <v/>
      </c>
      <c r="AF21">
        <f>'Input RPS'!AF109</f>
        <v/>
      </c>
      <c r="AG21">
        <f>'Input RPS'!AG109</f>
        <v/>
      </c>
      <c r="AH21">
        <f>'Input RPS'!AH109</f>
        <v/>
      </c>
      <c r="AI21">
        <f>'Input RPS'!AI109</f>
        <v/>
      </c>
      <c r="AJ21">
        <f>'Input RPS'!AJ109</f>
        <v/>
      </c>
      <c r="AK21">
        <f>'Input RPS'!AK109</f>
        <v/>
      </c>
      <c r="AL21">
        <f>'Input RPS'!AL109</f>
        <v/>
      </c>
    </row>
    <row r="22" spans="1:38">
      <c r="A22">
        <f>C22&amp;C19</f>
        <v/>
      </c>
      <c r="C22" t="s">
        <v>15</v>
      </c>
      <c r="G22">
        <f>'Input RPS'!G110</f>
        <v/>
      </c>
      <c r="H22">
        <f>'Input RPS'!H110</f>
        <v/>
      </c>
      <c r="I22">
        <f>'Input RPS'!I110</f>
        <v/>
      </c>
      <c r="J22">
        <f>'Input RPS'!J110</f>
        <v/>
      </c>
      <c r="K22">
        <f>'Input RPS'!K110</f>
        <v/>
      </c>
      <c r="L22">
        <f>'Input RPS'!L110</f>
        <v/>
      </c>
      <c r="M22">
        <f>'Input RPS'!M110</f>
        <v/>
      </c>
      <c r="N22">
        <f>'Input RPS'!N110</f>
        <v/>
      </c>
      <c r="O22">
        <f>'Input RPS'!O110</f>
        <v/>
      </c>
      <c r="P22">
        <f>'Input RPS'!P110</f>
        <v/>
      </c>
      <c r="Q22">
        <f>'Input RPS'!Q110</f>
        <v/>
      </c>
      <c r="R22">
        <f>'Input RPS'!R110</f>
        <v/>
      </c>
      <c r="S22">
        <f>'Input RPS'!S110</f>
        <v/>
      </c>
      <c r="T22">
        <f>'Input RPS'!T110</f>
        <v/>
      </c>
      <c r="U22">
        <f>'Input RPS'!U110</f>
        <v/>
      </c>
      <c r="V22">
        <f>'Input RPS'!V110</f>
        <v/>
      </c>
      <c r="W22">
        <f>'Input RPS'!W110</f>
        <v/>
      </c>
      <c r="X22">
        <f>'Input RPS'!X110</f>
        <v/>
      </c>
      <c r="Y22">
        <f>'Input RPS'!Y110</f>
        <v/>
      </c>
      <c r="Z22">
        <f>'Input RPS'!Z110</f>
        <v/>
      </c>
      <c r="AA22">
        <f>'Input RPS'!AA110</f>
        <v/>
      </c>
      <c r="AB22">
        <f>'Input RPS'!AB110</f>
        <v/>
      </c>
      <c r="AC22">
        <f>'Input RPS'!AC110</f>
        <v/>
      </c>
      <c r="AD22">
        <f>'Input RPS'!AD110</f>
        <v/>
      </c>
      <c r="AE22">
        <f>'Input RPS'!AE110</f>
        <v/>
      </c>
      <c r="AF22">
        <f>'Input RPS'!AF110</f>
        <v/>
      </c>
      <c r="AG22">
        <f>'Input RPS'!AG110</f>
        <v/>
      </c>
      <c r="AH22">
        <f>'Input RPS'!AH110</f>
        <v/>
      </c>
      <c r="AI22">
        <f>'Input RPS'!AI110</f>
        <v/>
      </c>
      <c r="AJ22">
        <f>'Input RPS'!AJ110</f>
        <v/>
      </c>
      <c r="AK22">
        <f>'Input RPS'!AK110</f>
        <v/>
      </c>
      <c r="AL22">
        <f>'Input RPS'!AL110</f>
        <v/>
      </c>
    </row>
    <row r="23" spans="1:38">
      <c r="C23" t="s">
        <v>8</v>
      </c>
      <c r="D23" t="s">
        <v>23</v>
      </c>
    </row>
    <row r="24" spans="1:38">
      <c r="C24" t="s">
        <v>28</v>
      </c>
      <c r="G24">
        <f>'Input RPS'!G113</f>
        <v/>
      </c>
      <c r="H24">
        <f>'Input RPS'!H113</f>
        <v/>
      </c>
      <c r="I24">
        <f>'Input RPS'!I113</f>
        <v/>
      </c>
      <c r="J24">
        <f>'Input RPS'!J113</f>
        <v/>
      </c>
      <c r="K24">
        <f>'Input RPS'!K113</f>
        <v/>
      </c>
      <c r="L24">
        <f>'Input RPS'!L113</f>
        <v/>
      </c>
      <c r="M24">
        <f>'Input RPS'!M113</f>
        <v/>
      </c>
      <c r="N24">
        <f>'Input RPS'!N113</f>
        <v/>
      </c>
      <c r="O24">
        <f>'Input RPS'!O113</f>
        <v/>
      </c>
      <c r="P24">
        <f>'Input RPS'!P113</f>
        <v/>
      </c>
      <c r="Q24">
        <f>'Input RPS'!Q113</f>
        <v/>
      </c>
      <c r="R24">
        <f>'Input RPS'!R113</f>
        <v/>
      </c>
      <c r="S24">
        <f>'Input RPS'!S113</f>
        <v/>
      </c>
      <c r="T24">
        <f>'Input RPS'!T113</f>
        <v/>
      </c>
      <c r="U24">
        <f>'Input RPS'!U113</f>
        <v/>
      </c>
      <c r="V24">
        <f>'Input RPS'!V113</f>
        <v/>
      </c>
      <c r="W24">
        <f>'Input RPS'!W113</f>
        <v/>
      </c>
      <c r="X24">
        <f>'Input RPS'!X113</f>
        <v/>
      </c>
      <c r="Y24">
        <f>'Input RPS'!Y113</f>
        <v/>
      </c>
      <c r="Z24">
        <f>'Input RPS'!Z113</f>
        <v/>
      </c>
      <c r="AA24">
        <f>'Input RPS'!AA113</f>
        <v/>
      </c>
      <c r="AB24">
        <f>'Input RPS'!AB113</f>
        <v/>
      </c>
      <c r="AC24">
        <f>'Input RPS'!AC113</f>
        <v/>
      </c>
      <c r="AD24">
        <f>'Input RPS'!AD113</f>
        <v/>
      </c>
      <c r="AE24">
        <f>'Input RPS'!AE113</f>
        <v/>
      </c>
      <c r="AF24">
        <f>'Input RPS'!AF113</f>
        <v/>
      </c>
      <c r="AG24">
        <f>'Input RPS'!AG113</f>
        <v/>
      </c>
      <c r="AH24">
        <f>'Input RPS'!AH113</f>
        <v/>
      </c>
      <c r="AI24">
        <f>'Input RPS'!AI113</f>
        <v/>
      </c>
      <c r="AJ24">
        <f>'Input RPS'!AJ113</f>
        <v/>
      </c>
      <c r="AK24">
        <f>'Input RPS'!AK113</f>
        <v/>
      </c>
      <c r="AL24">
        <f>'Input RPS'!AL113</f>
        <v/>
      </c>
    </row>
    <row r="25" spans="1:38">
      <c r="C25" t="s">
        <v>29</v>
      </c>
      <c r="G25">
        <f>'Input RPS'!G115</f>
        <v/>
      </c>
      <c r="H25">
        <f>'Input RPS'!H115</f>
        <v/>
      </c>
      <c r="I25">
        <f>'Input RPS'!I115</f>
        <v/>
      </c>
      <c r="J25">
        <f>'Input RPS'!J115</f>
        <v/>
      </c>
      <c r="K25">
        <f>'Input RPS'!K115</f>
        <v/>
      </c>
      <c r="L25">
        <f>'Input RPS'!L115</f>
        <v/>
      </c>
      <c r="M25">
        <f>'Input RPS'!M115</f>
        <v/>
      </c>
      <c r="N25">
        <f>'Input RPS'!N115</f>
        <v/>
      </c>
      <c r="O25">
        <f>'Input RPS'!O115</f>
        <v/>
      </c>
      <c r="P25">
        <f>'Input RPS'!P115</f>
        <v/>
      </c>
      <c r="Q25">
        <f>'Input RPS'!Q115</f>
        <v/>
      </c>
      <c r="R25">
        <f>'Input RPS'!R115</f>
        <v/>
      </c>
      <c r="S25">
        <f>'Input RPS'!S115</f>
        <v/>
      </c>
      <c r="T25">
        <f>'Input RPS'!T115</f>
        <v/>
      </c>
      <c r="U25">
        <f>'Input RPS'!U115</f>
        <v/>
      </c>
      <c r="V25">
        <f>'Input RPS'!V115</f>
        <v/>
      </c>
      <c r="W25">
        <f>'Input RPS'!W115</f>
        <v/>
      </c>
      <c r="X25">
        <f>'Input RPS'!X115</f>
        <v/>
      </c>
      <c r="Y25">
        <f>'Input RPS'!Y115</f>
        <v/>
      </c>
      <c r="Z25">
        <f>'Input RPS'!Z115</f>
        <v/>
      </c>
      <c r="AA25">
        <f>'Input RPS'!AA115</f>
        <v/>
      </c>
      <c r="AB25">
        <f>'Input RPS'!AB115</f>
        <v/>
      </c>
      <c r="AC25">
        <f>'Input RPS'!AC115</f>
        <v/>
      </c>
      <c r="AD25">
        <f>'Input RPS'!AD115</f>
        <v/>
      </c>
      <c r="AE25">
        <f>'Input RPS'!AE115</f>
        <v/>
      </c>
      <c r="AF25">
        <f>'Input RPS'!AF115</f>
        <v/>
      </c>
      <c r="AG25">
        <f>'Input RPS'!AG115</f>
        <v/>
      </c>
      <c r="AH25">
        <f>'Input RPS'!AH115</f>
        <v/>
      </c>
      <c r="AI25">
        <f>'Input RPS'!AI115</f>
        <v/>
      </c>
      <c r="AJ25">
        <f>'Input RPS'!AJ115</f>
        <v/>
      </c>
      <c r="AK25">
        <f>'Input RPS'!AK115</f>
        <v/>
      </c>
      <c r="AL25">
        <f>'Input RPS'!AL115</f>
        <v/>
      </c>
    </row>
    <row r="26" spans="1:38">
      <c r="A26">
        <f>C26&amp;C23</f>
        <v/>
      </c>
      <c r="C26" t="s">
        <v>15</v>
      </c>
      <c r="G26">
        <f>'Input RPS'!G116</f>
        <v/>
      </c>
      <c r="H26">
        <f>'Input RPS'!H116</f>
        <v/>
      </c>
      <c r="I26">
        <f>'Input RPS'!I116</f>
        <v/>
      </c>
      <c r="J26">
        <f>'Input RPS'!J116</f>
        <v/>
      </c>
      <c r="K26">
        <f>'Input RPS'!K116</f>
        <v/>
      </c>
      <c r="L26">
        <f>'Input RPS'!L116</f>
        <v/>
      </c>
      <c r="M26">
        <f>'Input RPS'!M116</f>
        <v/>
      </c>
      <c r="N26">
        <f>'Input RPS'!N116</f>
        <v/>
      </c>
      <c r="O26">
        <f>'Input RPS'!O116</f>
        <v/>
      </c>
      <c r="P26">
        <f>'Input RPS'!P116</f>
        <v/>
      </c>
      <c r="Q26">
        <f>'Input RPS'!Q116</f>
        <v/>
      </c>
      <c r="R26">
        <f>'Input RPS'!R116</f>
        <v/>
      </c>
      <c r="S26">
        <f>'Input RPS'!S116</f>
        <v/>
      </c>
      <c r="T26">
        <f>'Input RPS'!T116</f>
        <v/>
      </c>
      <c r="U26">
        <f>'Input RPS'!U116</f>
        <v/>
      </c>
      <c r="V26">
        <f>'Input RPS'!V116</f>
        <v/>
      </c>
      <c r="W26">
        <f>'Input RPS'!W116</f>
        <v/>
      </c>
      <c r="X26">
        <f>'Input RPS'!X116</f>
        <v/>
      </c>
      <c r="Y26">
        <f>'Input RPS'!Y116</f>
        <v/>
      </c>
      <c r="Z26">
        <f>'Input RPS'!Z116</f>
        <v/>
      </c>
      <c r="AA26">
        <f>'Input RPS'!AA116</f>
        <v/>
      </c>
      <c r="AB26">
        <f>'Input RPS'!AB116</f>
        <v/>
      </c>
      <c r="AC26">
        <f>'Input RPS'!AC116</f>
        <v/>
      </c>
      <c r="AD26">
        <f>'Input RPS'!AD116</f>
        <v/>
      </c>
      <c r="AE26">
        <f>'Input RPS'!AE116</f>
        <v/>
      </c>
      <c r="AF26">
        <f>'Input RPS'!AF116</f>
        <v/>
      </c>
      <c r="AG26">
        <f>'Input RPS'!AG116</f>
        <v/>
      </c>
      <c r="AH26">
        <f>'Input RPS'!AH116</f>
        <v/>
      </c>
      <c r="AI26">
        <f>'Input RPS'!AI116</f>
        <v/>
      </c>
      <c r="AJ26">
        <f>'Input RPS'!AJ116</f>
        <v/>
      </c>
      <c r="AK26">
        <f>'Input RPS'!AK116</f>
        <v/>
      </c>
      <c r="AL26">
        <f>'Input RPS'!AL116</f>
        <v/>
      </c>
    </row>
    <row r="27" spans="1:38">
      <c r="C27" t="s">
        <v>9</v>
      </c>
      <c r="D27" t="s">
        <v>23</v>
      </c>
    </row>
    <row r="28" spans="1:38">
      <c r="C28" t="s">
        <v>28</v>
      </c>
      <c r="G28">
        <f>'Input RPS'!G119</f>
        <v/>
      </c>
      <c r="H28">
        <f>'Input RPS'!H119</f>
        <v/>
      </c>
      <c r="I28">
        <f>'Input RPS'!I119</f>
        <v/>
      </c>
      <c r="J28">
        <f>'Input RPS'!J119</f>
        <v/>
      </c>
      <c r="K28">
        <f>'Input RPS'!K119</f>
        <v/>
      </c>
      <c r="L28">
        <f>'Input RPS'!L119</f>
        <v/>
      </c>
      <c r="M28">
        <f>'Input RPS'!M119</f>
        <v/>
      </c>
      <c r="N28">
        <f>'Input RPS'!N119</f>
        <v/>
      </c>
      <c r="O28">
        <f>'Input RPS'!O119</f>
        <v/>
      </c>
      <c r="P28">
        <f>'Input RPS'!P119</f>
        <v/>
      </c>
      <c r="Q28">
        <f>'Input RPS'!Q119</f>
        <v/>
      </c>
      <c r="R28">
        <f>'Input RPS'!R119</f>
        <v/>
      </c>
      <c r="S28">
        <f>'Input RPS'!S119</f>
        <v/>
      </c>
      <c r="T28">
        <f>'Input RPS'!T119</f>
        <v/>
      </c>
      <c r="U28">
        <f>'Input RPS'!U119</f>
        <v/>
      </c>
      <c r="V28">
        <f>'Input RPS'!V119</f>
        <v/>
      </c>
      <c r="W28">
        <f>'Input RPS'!W119</f>
        <v/>
      </c>
      <c r="X28">
        <f>'Input RPS'!X119</f>
        <v/>
      </c>
      <c r="Y28">
        <f>'Input RPS'!Y119</f>
        <v/>
      </c>
      <c r="Z28">
        <f>'Input RPS'!Z119</f>
        <v/>
      </c>
      <c r="AA28">
        <f>'Input RPS'!AA119</f>
        <v/>
      </c>
      <c r="AB28">
        <f>'Input RPS'!AB119</f>
        <v/>
      </c>
      <c r="AC28">
        <f>'Input RPS'!AC119</f>
        <v/>
      </c>
      <c r="AD28">
        <f>'Input RPS'!AD119</f>
        <v/>
      </c>
      <c r="AE28">
        <f>'Input RPS'!AE119</f>
        <v/>
      </c>
      <c r="AF28">
        <f>'Input RPS'!AF119</f>
        <v/>
      </c>
      <c r="AG28">
        <f>'Input RPS'!AG119</f>
        <v/>
      </c>
      <c r="AH28">
        <f>'Input RPS'!AH119</f>
        <v/>
      </c>
      <c r="AI28">
        <f>'Input RPS'!AI119</f>
        <v/>
      </c>
      <c r="AJ28">
        <f>'Input RPS'!AJ119</f>
        <v/>
      </c>
      <c r="AK28">
        <f>'Input RPS'!AK119</f>
        <v/>
      </c>
      <c r="AL28">
        <f>'Input RPS'!AL119</f>
        <v/>
      </c>
    </row>
    <row r="29" spans="1:38">
      <c r="C29" t="s">
        <v>29</v>
      </c>
      <c r="G29">
        <f>'Input RPS'!G121</f>
        <v/>
      </c>
      <c r="H29">
        <f>'Input RPS'!H121</f>
        <v/>
      </c>
      <c r="I29">
        <f>'Input RPS'!I121</f>
        <v/>
      </c>
      <c r="J29">
        <f>'Input RPS'!J121</f>
        <v/>
      </c>
      <c r="K29">
        <f>'Input RPS'!K121</f>
        <v/>
      </c>
      <c r="L29">
        <f>'Input RPS'!L121</f>
        <v/>
      </c>
      <c r="M29">
        <f>'Input RPS'!M121</f>
        <v/>
      </c>
      <c r="N29">
        <f>'Input RPS'!N121</f>
        <v/>
      </c>
      <c r="O29">
        <f>'Input RPS'!O121</f>
        <v/>
      </c>
      <c r="P29">
        <f>'Input RPS'!P121</f>
        <v/>
      </c>
      <c r="Q29">
        <f>'Input RPS'!Q121</f>
        <v/>
      </c>
      <c r="R29">
        <f>'Input RPS'!R121</f>
        <v/>
      </c>
      <c r="S29">
        <f>'Input RPS'!S121</f>
        <v/>
      </c>
      <c r="T29">
        <f>'Input RPS'!T121</f>
        <v/>
      </c>
      <c r="U29">
        <f>'Input RPS'!U121</f>
        <v/>
      </c>
      <c r="V29">
        <f>'Input RPS'!V121</f>
        <v/>
      </c>
      <c r="W29">
        <f>'Input RPS'!W121</f>
        <v/>
      </c>
      <c r="X29">
        <f>'Input RPS'!X121</f>
        <v/>
      </c>
      <c r="Y29">
        <f>'Input RPS'!Y121</f>
        <v/>
      </c>
      <c r="Z29">
        <f>'Input RPS'!Z121</f>
        <v/>
      </c>
      <c r="AA29">
        <f>'Input RPS'!AA121</f>
        <v/>
      </c>
      <c r="AB29">
        <f>'Input RPS'!AB121</f>
        <v/>
      </c>
      <c r="AC29">
        <f>'Input RPS'!AC121</f>
        <v/>
      </c>
      <c r="AD29">
        <f>'Input RPS'!AD121</f>
        <v/>
      </c>
      <c r="AE29">
        <f>'Input RPS'!AE121</f>
        <v/>
      </c>
      <c r="AF29">
        <f>'Input RPS'!AF121</f>
        <v/>
      </c>
      <c r="AG29">
        <f>'Input RPS'!AG121</f>
        <v/>
      </c>
      <c r="AH29">
        <f>'Input RPS'!AH121</f>
        <v/>
      </c>
      <c r="AI29">
        <f>'Input RPS'!AI121</f>
        <v/>
      </c>
      <c r="AJ29">
        <f>'Input RPS'!AJ121</f>
        <v/>
      </c>
      <c r="AK29">
        <f>'Input RPS'!AK121</f>
        <v/>
      </c>
      <c r="AL29">
        <f>'Input RPS'!AL121</f>
        <v/>
      </c>
    </row>
    <row r="30" spans="1:38">
      <c r="A30">
        <f>C30&amp;C27</f>
        <v/>
      </c>
      <c r="C30" t="s">
        <v>15</v>
      </c>
      <c r="G30">
        <f>'Input RPS'!G122</f>
        <v/>
      </c>
      <c r="H30">
        <f>'Input RPS'!H122</f>
        <v/>
      </c>
      <c r="I30">
        <f>'Input RPS'!I122</f>
        <v/>
      </c>
      <c r="J30">
        <f>'Input RPS'!J122</f>
        <v/>
      </c>
      <c r="K30">
        <f>'Input RPS'!K122</f>
        <v/>
      </c>
      <c r="L30">
        <f>'Input RPS'!L122</f>
        <v/>
      </c>
      <c r="M30">
        <f>'Input RPS'!M122</f>
        <v/>
      </c>
      <c r="N30">
        <f>'Input RPS'!N122</f>
        <v/>
      </c>
      <c r="O30">
        <f>'Input RPS'!O122</f>
        <v/>
      </c>
      <c r="P30">
        <f>'Input RPS'!P122</f>
        <v/>
      </c>
      <c r="Q30">
        <f>'Input RPS'!Q122</f>
        <v/>
      </c>
      <c r="R30">
        <f>'Input RPS'!R122</f>
        <v/>
      </c>
      <c r="S30">
        <f>'Input RPS'!S122</f>
        <v/>
      </c>
      <c r="T30">
        <f>'Input RPS'!T122</f>
        <v/>
      </c>
      <c r="U30">
        <f>'Input RPS'!U122</f>
        <v/>
      </c>
      <c r="V30">
        <f>'Input RPS'!V122</f>
        <v/>
      </c>
      <c r="W30">
        <f>'Input RPS'!W122</f>
        <v/>
      </c>
      <c r="X30">
        <f>'Input RPS'!X122</f>
        <v/>
      </c>
      <c r="Y30">
        <f>'Input RPS'!Y122</f>
        <v/>
      </c>
      <c r="Z30">
        <f>'Input RPS'!Z122</f>
        <v/>
      </c>
      <c r="AA30">
        <f>'Input RPS'!AA122</f>
        <v/>
      </c>
      <c r="AB30">
        <f>'Input RPS'!AB122</f>
        <v/>
      </c>
      <c r="AC30">
        <f>'Input RPS'!AC122</f>
        <v/>
      </c>
      <c r="AD30">
        <f>'Input RPS'!AD122</f>
        <v/>
      </c>
      <c r="AE30">
        <f>'Input RPS'!AE122</f>
        <v/>
      </c>
      <c r="AF30">
        <f>'Input RPS'!AF122</f>
        <v/>
      </c>
      <c r="AG30">
        <f>'Input RPS'!AG122</f>
        <v/>
      </c>
      <c r="AH30">
        <f>'Input RPS'!AH122</f>
        <v/>
      </c>
      <c r="AI30">
        <f>'Input RPS'!AI122</f>
        <v/>
      </c>
      <c r="AJ30">
        <f>'Input RPS'!AJ122</f>
        <v/>
      </c>
      <c r="AK30">
        <f>'Input RPS'!AK122</f>
        <v/>
      </c>
      <c r="AL30">
        <f>'Input RPS'!AL122</f>
        <v/>
      </c>
    </row>
    <row r="31" spans="1:38">
      <c r="C31" t="s">
        <v>30</v>
      </c>
      <c r="D31" t="s">
        <v>23</v>
      </c>
    </row>
    <row r="32" spans="1:38">
      <c r="C32" t="s">
        <v>28</v>
      </c>
      <c r="G32">
        <f>G28+G24+G20+G16</f>
        <v/>
      </c>
      <c r="H32">
        <f>H28+H24+H20+H16</f>
        <v/>
      </c>
      <c r="I32">
        <f>I28+I24+I20+I16</f>
        <v/>
      </c>
      <c r="J32">
        <f>J28+J24+J20+J16</f>
        <v/>
      </c>
      <c r="K32">
        <f>K28+K24+K20+K16</f>
        <v/>
      </c>
      <c r="L32">
        <f>L28+L24+L20+L16</f>
        <v/>
      </c>
      <c r="M32">
        <f>M28+M24+M20+M16</f>
        <v/>
      </c>
      <c r="N32">
        <f>N28+N24+N20+N16</f>
        <v/>
      </c>
      <c r="O32">
        <f>O28+O24+O20+O16</f>
        <v/>
      </c>
      <c r="P32">
        <f>P28+P24+P20+P16</f>
        <v/>
      </c>
      <c r="Q32">
        <f>Q28+Q24+Q20+Q16</f>
        <v/>
      </c>
      <c r="R32">
        <f>R28+R24+R20+R16</f>
        <v/>
      </c>
      <c r="S32">
        <f>S28+S24+S20+S16</f>
        <v/>
      </c>
      <c r="T32">
        <f>T28+T24+T20+T16</f>
        <v/>
      </c>
      <c r="U32">
        <f>U28+U24+U20+U16</f>
        <v/>
      </c>
      <c r="V32">
        <f>V28+V24+V20+V16</f>
        <v/>
      </c>
      <c r="W32">
        <f>W28+W24+W20+W16</f>
        <v/>
      </c>
      <c r="X32">
        <f>X28+X24+X20+X16</f>
        <v/>
      </c>
      <c r="Y32">
        <f>Y28+Y24+Y20+Y16</f>
        <v/>
      </c>
      <c r="Z32">
        <f>Z28+Z24+Z20+Z16</f>
        <v/>
      </c>
      <c r="AA32">
        <f>AA28+AA24+AA20+AA16</f>
        <v/>
      </c>
      <c r="AB32">
        <f>AB28+AB24+AB20+AB16</f>
        <v/>
      </c>
      <c r="AC32">
        <f>AC28+AC24+AC20+AC16</f>
        <v/>
      </c>
      <c r="AD32">
        <f>AD28+AD24+AD20+AD16</f>
        <v/>
      </c>
      <c r="AE32">
        <f>AE28+AE24+AE20+AE16</f>
        <v/>
      </c>
      <c r="AF32">
        <f>AF28+AF24+AF20+AF16</f>
        <v/>
      </c>
      <c r="AG32">
        <f>AG28+AG24+AG20+AG16</f>
        <v/>
      </c>
      <c r="AH32">
        <f>AH28+AH24+AH20+AH16</f>
        <v/>
      </c>
      <c r="AI32">
        <f>AI28+AI24+AI20+AI16</f>
        <v/>
      </c>
      <c r="AJ32">
        <f>AJ28+AJ24+AJ20+AJ16</f>
        <v/>
      </c>
      <c r="AK32">
        <f>AK28+AK24+AK20+AK16</f>
        <v/>
      </c>
      <c r="AL32">
        <f>AL28+AL24+AL20+AL16</f>
        <v/>
      </c>
    </row>
    <row r="33" spans="1:38">
      <c r="C33" t="s">
        <v>29</v>
      </c>
      <c r="G33">
        <f>G29+G25+G21+G17</f>
        <v/>
      </c>
      <c r="H33">
        <f>H29+H25+H21+H17</f>
        <v/>
      </c>
      <c r="I33">
        <f>I29+I25+I21+I17</f>
        <v/>
      </c>
      <c r="J33">
        <f>J29+J25+J21+J17</f>
        <v/>
      </c>
      <c r="K33">
        <f>K29+K25+K21+K17</f>
        <v/>
      </c>
      <c r="L33">
        <f>L29+L25+L21+L17</f>
        <v/>
      </c>
      <c r="M33">
        <f>M29+M25+M21+M17</f>
        <v/>
      </c>
      <c r="N33">
        <f>N29+N25+N21+N17</f>
        <v/>
      </c>
      <c r="O33">
        <f>O29+O25+O21+O17</f>
        <v/>
      </c>
      <c r="P33">
        <f>P29+P25+P21+P17</f>
        <v/>
      </c>
      <c r="Q33">
        <f>Q29+Q25+Q21+Q17</f>
        <v/>
      </c>
      <c r="R33">
        <f>R29+R25+R21+R17</f>
        <v/>
      </c>
      <c r="S33">
        <f>S29+S25+S21+S17</f>
        <v/>
      </c>
      <c r="T33">
        <f>T29+T25+T21+T17</f>
        <v/>
      </c>
      <c r="U33">
        <f>U29+U25+U21+U17</f>
        <v/>
      </c>
      <c r="V33">
        <f>V29+V25+V21+V17</f>
        <v/>
      </c>
      <c r="W33">
        <f>W29+W25+W21+W17</f>
        <v/>
      </c>
      <c r="X33">
        <f>X29+X25+X21+X17</f>
        <v/>
      </c>
      <c r="Y33">
        <f>Y29+Y25+Y21+Y17</f>
        <v/>
      </c>
      <c r="Z33">
        <f>Z29+Z25+Z21+Z17</f>
        <v/>
      </c>
      <c r="AA33">
        <f>AA29+AA25+AA21+AA17</f>
        <v/>
      </c>
      <c r="AB33">
        <f>AB29+AB25+AB21+AB17</f>
        <v/>
      </c>
      <c r="AC33">
        <f>AC29+AC25+AC21+AC17</f>
        <v/>
      </c>
      <c r="AD33">
        <f>AD29+AD25+AD21+AD17</f>
        <v/>
      </c>
      <c r="AE33">
        <f>AE29+AE25+AE21+AE17</f>
        <v/>
      </c>
      <c r="AF33">
        <f>AF29+AF25+AF21+AF17</f>
        <v/>
      </c>
      <c r="AG33">
        <f>AG29+AG25+AG21+AG17</f>
        <v/>
      </c>
      <c r="AH33">
        <f>AH29+AH25+AH21+AH17</f>
        <v/>
      </c>
      <c r="AI33">
        <f>AI29+AI25+AI21+AI17</f>
        <v/>
      </c>
      <c r="AJ33">
        <f>AJ29+AJ25+AJ21+AJ17</f>
        <v/>
      </c>
      <c r="AK33">
        <f>AK29+AK25+AK21+AK17</f>
        <v/>
      </c>
      <c r="AL33">
        <f>AL29+AL25+AL21+AL17</f>
        <v/>
      </c>
    </row>
    <row r="34" spans="1:38">
      <c r="A34">
        <f>C34&amp;"Total"</f>
        <v/>
      </c>
      <c r="C34" t="s">
        <v>15</v>
      </c>
      <c r="G34">
        <f>IF(G30+G26+G22+G18=0,NA(),G30+G26+G22+G18)</f>
        <v/>
      </c>
      <c r="H34">
        <f>IF(H30+H26+H22+H18=0,NA(),H30+H26+H22+H18)</f>
        <v/>
      </c>
      <c r="I34">
        <f>IF(I30+I26+I22+I18=0,NA(),I30+I26+I22+I18)</f>
        <v/>
      </c>
      <c r="J34">
        <f>IF(J30+J26+J22+J18=0,NA(),J30+J26+J22+J18)</f>
        <v/>
      </c>
      <c r="K34">
        <f>IF(K30+K26+K22+K18=0,NA(),K30+K26+K22+K18)</f>
        <v/>
      </c>
      <c r="L34">
        <f>IF(L30+L26+L22+L18=0,NA(),L30+L26+L22+L18)</f>
        <v/>
      </c>
      <c r="M34">
        <f>IF(M30+M26+M22+M18=0,NA(),M30+M26+M22+M18)</f>
        <v/>
      </c>
      <c r="N34">
        <f>IF(N30+N26+N22+N18=0,NA(),N30+N26+N22+N18)</f>
        <v/>
      </c>
      <c r="O34">
        <f>IF(O30+O26+O22+O18=0,NA(),O30+O26+O22+O18)</f>
        <v/>
      </c>
      <c r="P34">
        <f>IF(P30+P26+P22+P18=0,NA(),P30+P26+P22+P18)</f>
        <v/>
      </c>
      <c r="Q34">
        <f>IF(Q30+Q26+Q22+Q18=0,NA(),Q30+Q26+Q22+Q18)</f>
        <v/>
      </c>
      <c r="R34">
        <f>IF(R30+R26+R22+R18=0,NA(),R30+R26+R22+R18)</f>
        <v/>
      </c>
      <c r="S34">
        <f>IF(S30+S26+S22+S18=0,NA(),S30+S26+S22+S18)</f>
        <v/>
      </c>
      <c r="T34">
        <f>IF(T30+T26+T22+T18=0,NA(),T30+T26+T22+T18)</f>
        <v/>
      </c>
      <c r="U34">
        <f>IF(U30+U26+U22+U18=0,NA(),U30+U26+U22+U18)</f>
        <v/>
      </c>
      <c r="V34">
        <f>IF(V30+V26+V22+V18=0,NA(),V30+V26+V22+V18)</f>
        <v/>
      </c>
      <c r="W34">
        <f>IF(W30+W26+W22+W18=0,NA(),W30+W26+W22+W18)</f>
        <v/>
      </c>
      <c r="X34">
        <f>IF(X30+X26+X22+X18=0,NA(),X30+X26+X22+X18)</f>
        <v/>
      </c>
      <c r="Y34">
        <f>IF(Y30+Y26+Y22+Y18=0,NA(),Y30+Y26+Y22+Y18)</f>
        <v/>
      </c>
      <c r="Z34">
        <f>IF(Z30+Z26+Z22+Z18=0,NA(),Z30+Z26+Z22+Z18)</f>
        <v/>
      </c>
      <c r="AA34">
        <f>IF(AA30+AA26+AA22+AA18=0,NA(),AA30+AA26+AA22+AA18)</f>
        <v/>
      </c>
      <c r="AB34">
        <f>IF(AB30+AB26+AB22+AB18=0,NA(),AB30+AB26+AB22+AB18)</f>
        <v/>
      </c>
      <c r="AC34">
        <f>IF(AC30+AC26+AC22+AC18=0,NA(),AC30+AC26+AC22+AC18)</f>
        <v/>
      </c>
      <c r="AD34">
        <f>IF(AD30+AD26+AD22+AD18=0,NA(),AD30+AD26+AD22+AD18)</f>
        <v/>
      </c>
      <c r="AE34">
        <f>IF(AE30+AE26+AE22+AE18=0,NA(),AE30+AE26+AE22+AE18)</f>
        <v/>
      </c>
      <c r="AF34">
        <f>IF(AF30+AF26+AF22+AF18=0,NA(),AF30+AF26+AF22+AF18)</f>
        <v/>
      </c>
      <c r="AG34">
        <f>IF(AG30+AG26+AG22+AG18=0,NA(),AG30+AG26+AG22+AG18)</f>
        <v/>
      </c>
      <c r="AH34">
        <f>IF(AH30+AH26+AH22+AH18=0,NA(),AH30+AH26+AH22+AH18)</f>
        <v/>
      </c>
      <c r="AI34">
        <f>IF(AI30+AI26+AI22+AI18=0,NA(),AI30+AI26+AI22+AI18)</f>
        <v/>
      </c>
      <c r="AJ34">
        <f>IF(AJ30+AJ26+AJ22+AJ18=0,NA(),AJ30+AJ26+AJ22+AJ18)</f>
        <v/>
      </c>
      <c r="AK34">
        <f>IF(AK30+AK26+AK22+AK18=0,NA(),AK30+AK26+AK22+AK18)</f>
        <v/>
      </c>
      <c r="AL34">
        <f>IF(AL30+AL26+AL22+AL18=0,NA(),AL30+AL26+AL22+AL18)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B2:P28"/>
  <sheetViews>
    <sheetView workbookViewId="0">
      <selection activeCell="A1" sqref="A1"/>
    </sheetView>
  </sheetViews>
  <sheetFormatPr baseColWidth="10" defaultRowHeight="15"/>
  <sheetData>
    <row r="2" spans="1:16">
      <c r="D2" t="s">
        <v>17</v>
      </c>
    </row>
    <row r="7" spans="1:16">
      <c r="D7">
        <f>'Dashboard M16 EEPS'!G5</f>
        <v/>
      </c>
      <c r="E7">
        <f>'Dashboard M16 EEPS'!H5</f>
        <v/>
      </c>
      <c r="F7">
        <f>'Dashboard M16 EEPS'!I5</f>
        <v/>
      </c>
      <c r="G7">
        <f>'Dashboard M16 EEPS'!J5</f>
        <v/>
      </c>
      <c r="H7">
        <f>'Dashboard M16 EEPS'!K5</f>
        <v/>
      </c>
      <c r="I7">
        <f>'Dashboard M16 EEPS'!L5</f>
        <v/>
      </c>
      <c r="J7">
        <f>'Dashboard M16 EEPS'!M5</f>
        <v/>
      </c>
      <c r="K7">
        <f>'Dashboard M16 EEPS'!N5</f>
        <v/>
      </c>
      <c r="L7">
        <f>'Dashboard M16 EEPS'!O5</f>
        <v/>
      </c>
      <c r="M7">
        <f>'Dashboard M16 EEPS'!P5</f>
        <v/>
      </c>
      <c r="N7">
        <f>'Dashboard M16 EEPS'!Q5</f>
        <v/>
      </c>
      <c r="O7">
        <f>'Dashboard M16 EEPS'!R5</f>
        <v/>
      </c>
      <c r="P7">
        <f>'Dashboard M16 EEPS'!S5</f>
        <v/>
      </c>
    </row>
    <row r="8" spans="1:16">
      <c r="B8">
        <f>'Charts Data M16'!D3</f>
        <v/>
      </c>
      <c r="D8">
        <f>'Charts Data M16'!G3</f>
        <v/>
      </c>
      <c r="E8">
        <f>'Charts Data M16'!H3</f>
        <v/>
      </c>
      <c r="F8">
        <f>'Charts Data M16'!I3</f>
        <v/>
      </c>
      <c r="G8">
        <f>'Charts Data M16'!J3</f>
        <v/>
      </c>
      <c r="H8">
        <f>'Charts Data M16'!K3</f>
        <v/>
      </c>
      <c r="I8">
        <f>'Charts Data M16'!L3</f>
        <v/>
      </c>
      <c r="J8">
        <f>'Charts Data M16'!M3</f>
        <v/>
      </c>
      <c r="K8">
        <f>'Charts Data M16'!N3</f>
        <v/>
      </c>
      <c r="L8">
        <f>'Charts Data M16'!O3</f>
        <v/>
      </c>
      <c r="M8">
        <f>'Charts Data M16'!P3</f>
        <v/>
      </c>
      <c r="N8">
        <f>'Charts Data M16'!Q3</f>
        <v/>
      </c>
      <c r="O8">
        <f>'Charts Data M16'!R3</f>
        <v/>
      </c>
      <c r="P8">
        <f>'Charts Data M16'!S3</f>
        <v/>
      </c>
    </row>
    <row r="9" spans="1:16">
      <c r="B9">
        <f>'Charts Data M16'!D4</f>
        <v/>
      </c>
      <c r="D9">
        <f>'Charts Data M16'!G4</f>
        <v/>
      </c>
      <c r="E9">
        <f>'Charts Data M16'!H4</f>
        <v/>
      </c>
      <c r="F9">
        <f>'Charts Data M16'!I4</f>
        <v/>
      </c>
      <c r="G9">
        <f>'Charts Data M16'!J4</f>
        <v/>
      </c>
      <c r="H9">
        <f>'Charts Data M16'!K4</f>
        <v/>
      </c>
      <c r="I9">
        <f>'Charts Data M16'!L4</f>
        <v/>
      </c>
      <c r="J9">
        <f>'Charts Data M16'!M4</f>
        <v/>
      </c>
      <c r="K9">
        <f>'Charts Data M16'!N4</f>
        <v/>
      </c>
      <c r="L9">
        <f>'Charts Data M16'!O4</f>
        <v/>
      </c>
      <c r="M9">
        <f>'Charts Data M16'!P4</f>
        <v/>
      </c>
      <c r="N9">
        <f>'Charts Data M16'!Q4</f>
        <v/>
      </c>
      <c r="O9">
        <f>'Charts Data M16'!R4</f>
        <v/>
      </c>
      <c r="P9">
        <f>'Charts Data M16'!S4</f>
        <v/>
      </c>
    </row>
    <row r="10" spans="1:16">
      <c r="B10">
        <f>'Charts Data M16'!D5</f>
        <v/>
      </c>
      <c r="D10">
        <f>'Charts Data M16'!G5</f>
        <v/>
      </c>
      <c r="E10">
        <f>'Charts Data M16'!H5</f>
        <v/>
      </c>
      <c r="F10">
        <f>'Charts Data M16'!I5</f>
        <v/>
      </c>
      <c r="G10">
        <f>'Charts Data M16'!J5</f>
        <v/>
      </c>
      <c r="H10">
        <f>'Charts Data M16'!K5</f>
        <v/>
      </c>
      <c r="I10">
        <f>'Charts Data M16'!L5</f>
        <v/>
      </c>
      <c r="J10">
        <f>'Charts Data M16'!M5</f>
        <v/>
      </c>
      <c r="K10">
        <f>'Charts Data M16'!N5</f>
        <v/>
      </c>
      <c r="L10">
        <f>'Charts Data M16'!O5</f>
        <v/>
      </c>
      <c r="M10">
        <f>'Charts Data M16'!P5</f>
        <v/>
      </c>
      <c r="N10">
        <f>'Charts Data M16'!Q5</f>
        <v/>
      </c>
      <c r="O10">
        <f>'Charts Data M16'!R5</f>
        <v/>
      </c>
      <c r="P10">
        <f>'Charts Data M16'!S5</f>
        <v/>
      </c>
    </row>
    <row r="11" spans="1:16">
      <c r="B11">
        <f>'Charts Data M16'!D6</f>
        <v/>
      </c>
      <c r="D11">
        <f>'Charts Data M16'!G6</f>
        <v/>
      </c>
      <c r="E11">
        <f>'Charts Data M16'!H6</f>
        <v/>
      </c>
      <c r="F11">
        <f>'Charts Data M16'!I6</f>
        <v/>
      </c>
      <c r="G11">
        <f>'Charts Data M16'!J6</f>
        <v/>
      </c>
      <c r="H11">
        <f>'Charts Data M16'!K6</f>
        <v/>
      </c>
      <c r="I11">
        <f>'Charts Data M16'!L6</f>
        <v/>
      </c>
      <c r="J11">
        <f>'Charts Data M16'!M6</f>
        <v/>
      </c>
      <c r="K11">
        <f>'Charts Data M16'!N6</f>
        <v/>
      </c>
      <c r="L11">
        <f>'Charts Data M16'!O6</f>
        <v/>
      </c>
      <c r="M11">
        <f>'Charts Data M16'!P6</f>
        <v/>
      </c>
      <c r="N11">
        <f>'Charts Data M16'!Q6</f>
        <v/>
      </c>
      <c r="O11">
        <f>'Charts Data M16'!R6</f>
        <v/>
      </c>
      <c r="P11">
        <f>'Charts Data M16'!S6</f>
        <v/>
      </c>
    </row>
    <row r="12" spans="1:16">
      <c r="B12">
        <f>'Charts Data M16'!D7</f>
        <v/>
      </c>
      <c r="D12">
        <f>'Charts Data M16'!G7</f>
        <v/>
      </c>
      <c r="E12">
        <f>'Charts Data M16'!H7</f>
        <v/>
      </c>
      <c r="F12">
        <f>'Charts Data M16'!I7</f>
        <v/>
      </c>
      <c r="G12">
        <f>'Charts Data M16'!J7</f>
        <v/>
      </c>
      <c r="H12">
        <f>'Charts Data M16'!K7</f>
        <v/>
      </c>
      <c r="I12">
        <f>'Charts Data M16'!L7</f>
        <v/>
      </c>
      <c r="J12">
        <f>'Charts Data M16'!M7</f>
        <v/>
      </c>
      <c r="K12">
        <f>'Charts Data M16'!N7</f>
        <v/>
      </c>
      <c r="L12">
        <f>'Charts Data M16'!O7</f>
        <v/>
      </c>
      <c r="M12">
        <f>'Charts Data M16'!P7</f>
        <v/>
      </c>
      <c r="N12">
        <f>'Charts Data M16'!Q7</f>
        <v/>
      </c>
      <c r="O12">
        <f>'Charts Data M16'!R7</f>
        <v/>
      </c>
      <c r="P12">
        <f>'Charts Data M16'!S7</f>
        <v/>
      </c>
    </row>
    <row r="14" spans="1:16">
      <c r="B14" t="s">
        <v>31</v>
      </c>
      <c r="N14" t="s">
        <v>32</v>
      </c>
    </row>
    <row r="26" spans="1:16">
      <c r="B26">
        <f>'Charts Data M16'!$B$2</f>
        <v/>
      </c>
    </row>
    <row r="28" spans="1:16">
      <c r="B28" t="n">
        <v>11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33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34</v>
      </c>
    </row>
    <row r="3" spans="1:38">
      <c r="A3">
        <f>CONCATENATE(C3,B3)</f>
        <v/>
      </c>
      <c r="B3" t="s">
        <v>35</v>
      </c>
      <c r="C3" t="s">
        <v>6</v>
      </c>
      <c r="D3" t="s">
        <v>23</v>
      </c>
      <c r="E3" t="s">
        <v>24</v>
      </c>
      <c r="F3" t="s">
        <v>36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37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38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39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40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41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42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43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44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45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46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47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48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49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50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51</v>
      </c>
      <c r="N19" t="n">
        <v>0</v>
      </c>
      <c r="O19" t="n">
        <v>0</v>
      </c>
    </row>
    <row r="20" spans="1:38">
      <c r="C20" t="s">
        <v>52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53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54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55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56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57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35</v>
      </c>
      <c r="C26" t="s">
        <v>7</v>
      </c>
      <c r="D26" t="s">
        <v>23</v>
      </c>
      <c r="E26" t="s">
        <v>24</v>
      </c>
      <c r="F26" t="s">
        <v>58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37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38</v>
      </c>
      <c r="M28" t="n">
        <v>30000</v>
      </c>
      <c r="N28" t="n">
        <v>31000</v>
      </c>
      <c r="O28" t="n">
        <v>27000</v>
      </c>
    </row>
    <row r="29" spans="1:38">
      <c r="C29" t="s">
        <v>39</v>
      </c>
      <c r="M29" t="n">
        <v>1000</v>
      </c>
      <c r="N29" t="n">
        <v>1000</v>
      </c>
      <c r="O29" t="n">
        <v>300</v>
      </c>
    </row>
    <row r="30" spans="1:38">
      <c r="C30" t="s">
        <v>40</v>
      </c>
      <c r="M30" t="n">
        <v>9000</v>
      </c>
      <c r="N30" t="n">
        <v>24000</v>
      </c>
      <c r="O30" t="n">
        <v>15000</v>
      </c>
    </row>
    <row r="31" spans="1:38">
      <c r="C31" t="s">
        <v>41</v>
      </c>
      <c r="N31" t="n">
        <v>0</v>
      </c>
      <c r="O31" t="n">
        <v>0</v>
      </c>
    </row>
    <row r="33" spans="1:38">
      <c r="C33" t="s">
        <v>42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43</v>
      </c>
      <c r="M34" t="n">
        <v>221000</v>
      </c>
      <c r="N34" t="n">
        <v>212000</v>
      </c>
      <c r="O34" t="n">
        <v>230000</v>
      </c>
    </row>
    <row r="35" spans="1:38">
      <c r="C35" t="s">
        <v>44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45</v>
      </c>
      <c r="M36" t="n">
        <v>0</v>
      </c>
      <c r="N36" t="n">
        <v>23000</v>
      </c>
      <c r="O36" t="n">
        <v>34000</v>
      </c>
    </row>
    <row r="37" spans="1:38">
      <c r="C37" t="s">
        <v>46</v>
      </c>
      <c r="M37" t="n">
        <v>0</v>
      </c>
      <c r="N37" t="n">
        <v>0</v>
      </c>
      <c r="O37" t="n">
        <v>0</v>
      </c>
    </row>
    <row r="38" spans="1:38">
      <c r="C38" t="s">
        <v>47</v>
      </c>
      <c r="M38" t="n">
        <v>2000</v>
      </c>
      <c r="N38" t="n">
        <v>1000</v>
      </c>
      <c r="O38" t="n">
        <v>400</v>
      </c>
    </row>
    <row r="39" spans="1:38">
      <c r="C39" t="s">
        <v>48</v>
      </c>
      <c r="M39" t="n">
        <v>5000</v>
      </c>
      <c r="N39" t="n">
        <v>0</v>
      </c>
      <c r="O39" t="n">
        <v>82000</v>
      </c>
    </row>
    <row r="40" spans="1:38">
      <c r="C40" t="s">
        <v>49</v>
      </c>
      <c r="N40" t="n">
        <v>1000</v>
      </c>
      <c r="O40" t="n">
        <v>0</v>
      </c>
    </row>
    <row r="41" spans="1:38">
      <c r="C41" t="s">
        <v>50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51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52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53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54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55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56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57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35</v>
      </c>
      <c r="C49" t="s">
        <v>8</v>
      </c>
      <c r="D49" t="s">
        <v>23</v>
      </c>
      <c r="E49" t="s">
        <v>24</v>
      </c>
      <c r="F49" t="s">
        <v>59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37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60</v>
      </c>
      <c r="N51" t="n">
        <v>0</v>
      </c>
      <c r="O51" t="n">
        <v>0</v>
      </c>
    </row>
    <row r="52" spans="1:38">
      <c r="C52" t="s">
        <v>39</v>
      </c>
      <c r="N52" t="n">
        <v>0</v>
      </c>
      <c r="O52" t="n">
        <v>0</v>
      </c>
    </row>
    <row r="53" spans="1:38">
      <c r="C53" t="s">
        <v>40</v>
      </c>
      <c r="N53" t="n">
        <v>0</v>
      </c>
      <c r="O53" t="n">
        <v>0</v>
      </c>
    </row>
    <row r="54" spans="1:38">
      <c r="C54" t="s">
        <v>41</v>
      </c>
      <c r="M54" t="n">
        <v>75000</v>
      </c>
      <c r="N54" t="n">
        <v>79000</v>
      </c>
      <c r="O54" t="n">
        <v>69000</v>
      </c>
    </row>
    <row r="56" spans="1:38">
      <c r="C56" t="s">
        <v>42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43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44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45</v>
      </c>
      <c r="N59" t="n">
        <v>0</v>
      </c>
      <c r="O59" t="n">
        <v>0</v>
      </c>
    </row>
    <row r="60" spans="1:38">
      <c r="C60" t="s">
        <v>46</v>
      </c>
      <c r="M60" t="n">
        <v>0</v>
      </c>
      <c r="N60" t="n">
        <v>57000</v>
      </c>
      <c r="O60" t="n">
        <v>126000</v>
      </c>
    </row>
    <row r="61" spans="1:38">
      <c r="C61" t="s">
        <v>47</v>
      </c>
      <c r="N61" t="n">
        <v>0</v>
      </c>
      <c r="O61" t="n">
        <v>0</v>
      </c>
    </row>
    <row r="62" spans="1:38">
      <c r="C62" t="s">
        <v>48</v>
      </c>
      <c r="N62" t="n">
        <v>0</v>
      </c>
      <c r="O62" t="n">
        <v>0</v>
      </c>
    </row>
    <row r="63" spans="1:38">
      <c r="C63" t="s">
        <v>49</v>
      </c>
      <c r="N63" t="n">
        <v>0</v>
      </c>
      <c r="O63" t="n">
        <v>0</v>
      </c>
    </row>
    <row r="64" spans="1:38">
      <c r="C64" t="s">
        <v>50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51</v>
      </c>
      <c r="N65" t="n">
        <v>0</v>
      </c>
      <c r="O65" t="n">
        <v>0</v>
      </c>
    </row>
    <row r="66" spans="1:38">
      <c r="C66" t="s">
        <v>52</v>
      </c>
      <c r="N66" t="n">
        <v>0</v>
      </c>
      <c r="O66" t="n">
        <v>0</v>
      </c>
    </row>
    <row r="67" spans="1:38">
      <c r="C67" t="s">
        <v>53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54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55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56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57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35</v>
      </c>
      <c r="C72" t="s">
        <v>9</v>
      </c>
      <c r="D72" t="s">
        <v>23</v>
      </c>
      <c r="E72" t="s">
        <v>61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62</v>
      </c>
      <c r="C73" t="s">
        <v>63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62</v>
      </c>
      <c r="C74" t="s">
        <v>64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62</v>
      </c>
      <c r="C75" t="s">
        <v>65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62</v>
      </c>
      <c r="C76" t="s">
        <v>66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62</v>
      </c>
      <c r="C77" t="s">
        <v>67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68</v>
      </c>
      <c r="C78" t="s">
        <v>69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68</v>
      </c>
      <c r="C79" t="s">
        <v>70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68</v>
      </c>
      <c r="C80" t="s">
        <v>71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68</v>
      </c>
      <c r="C81" t="s">
        <v>72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68</v>
      </c>
      <c r="C82" t="s">
        <v>73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74</v>
      </c>
      <c r="W83" t="n">
        <v>6456</v>
      </c>
    </row>
    <row r="84" spans="1:38">
      <c r="C84" t="s">
        <v>75</v>
      </c>
      <c r="W84" t="n">
        <v>5465</v>
      </c>
    </row>
    <row r="85" spans="1:38">
      <c r="C85" t="s">
        <v>76</v>
      </c>
    </row>
    <row r="86" spans="1:38">
      <c r="C86" t="s">
        <v>77</v>
      </c>
    </row>
    <row r="87" spans="1:38">
      <c r="C87" t="s">
        <v>77</v>
      </c>
    </row>
    <row r="88" spans="1:38">
      <c r="C88" t="s">
        <v>77</v>
      </c>
    </row>
    <row r="89" spans="1:38">
      <c r="C89" t="s">
        <v>77</v>
      </c>
    </row>
    <row r="90" spans="1:38">
      <c r="C90" t="s">
        <v>77</v>
      </c>
    </row>
    <row r="91" spans="1:38">
      <c r="C91" t="s">
        <v>78</v>
      </c>
      <c r="W91" t="n">
        <v>1256</v>
      </c>
    </row>
    <row r="92" spans="1:38">
      <c r="C92" t="s">
        <v>79</v>
      </c>
      <c r="W92" t="n">
        <v>3601</v>
      </c>
    </row>
    <row r="93" spans="1:38">
      <c r="C93" t="s">
        <v>80</v>
      </c>
      <c r="W93" t="n">
        <v>6912</v>
      </c>
    </row>
    <row r="94" spans="1:38">
      <c r="C94" t="s">
        <v>81</v>
      </c>
      <c r="W94" t="n">
        <v>26494</v>
      </c>
    </row>
    <row r="95" spans="1:38">
      <c r="B95" t="s">
        <v>82</v>
      </c>
      <c r="C95" t="s">
        <v>83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84</v>
      </c>
      <c r="D96" t="s">
        <v>85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35</v>
      </c>
      <c r="C97" t="s">
        <v>10</v>
      </c>
      <c r="D97" t="s">
        <v>23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86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6</v>
      </c>
      <c r="D99" t="s">
        <v>23</v>
      </c>
      <c r="E99" t="s">
        <v>24</v>
      </c>
      <c r="X99" t="s">
        <v>87</v>
      </c>
    </row>
    <row r="100" spans="1:38">
      <c r="C100" t="s">
        <v>88</v>
      </c>
    </row>
    <row r="101" spans="1:38">
      <c r="C101" t="s">
        <v>89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90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91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15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7</v>
      </c>
      <c r="D105" t="s">
        <v>23</v>
      </c>
      <c r="E105" t="s">
        <v>24</v>
      </c>
    </row>
    <row r="106" spans="1:38">
      <c r="C106" t="s">
        <v>88</v>
      </c>
    </row>
    <row r="107" spans="1:38">
      <c r="C107" t="s">
        <v>89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90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91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15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8</v>
      </c>
      <c r="D111" t="s">
        <v>23</v>
      </c>
      <c r="E111" t="s">
        <v>24</v>
      </c>
    </row>
    <row r="112" spans="1:38">
      <c r="C112" t="s">
        <v>88</v>
      </c>
    </row>
    <row r="113" spans="1:38">
      <c r="C113" t="s">
        <v>89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90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91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15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9</v>
      </c>
      <c r="D117" t="s">
        <v>23</v>
      </c>
      <c r="E117" t="s">
        <v>92</v>
      </c>
    </row>
    <row r="118" spans="1:38">
      <c r="C118" t="s">
        <v>93</v>
      </c>
      <c r="D118" t="s">
        <v>23</v>
      </c>
    </row>
    <row r="119" spans="1:38">
      <c r="C119" t="s">
        <v>94</v>
      </c>
      <c r="D119" t="s">
        <v>23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95</v>
      </c>
      <c r="D120" t="s">
        <v>23</v>
      </c>
    </row>
    <row r="121" spans="1:38">
      <c r="C121" t="s">
        <v>96</v>
      </c>
      <c r="D121" t="s">
        <v>23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15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10</v>
      </c>
      <c r="D123" t="s">
        <v>23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21</v>
      </c>
    </row>
    <row r="125" spans="1:38">
      <c r="A125">
        <f>CONCATENATE(C125,B125)</f>
        <v/>
      </c>
      <c r="B125" t="s">
        <v>22</v>
      </c>
      <c r="C125" t="s">
        <v>6</v>
      </c>
      <c r="D125" t="s">
        <v>23</v>
      </c>
      <c r="E125" t="s">
        <v>24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22</v>
      </c>
      <c r="C126" t="s">
        <v>7</v>
      </c>
      <c r="D126" t="s">
        <v>23</v>
      </c>
      <c r="E126" t="s">
        <v>24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22</v>
      </c>
      <c r="C127" t="s">
        <v>8</v>
      </c>
      <c r="D127" t="s">
        <v>23</v>
      </c>
      <c r="E127" t="s">
        <v>24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22</v>
      </c>
      <c r="C128" t="s">
        <v>9</v>
      </c>
      <c r="D128" t="s">
        <v>23</v>
      </c>
      <c r="E128" t="s">
        <v>25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22</v>
      </c>
      <c r="C129" t="s">
        <v>10</v>
      </c>
      <c r="D129" t="s">
        <v>23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97</v>
      </c>
      <c r="E133" t="s">
        <v>98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99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100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G1:AB33"/>
  <sheetViews>
    <sheetView workbookViewId="0">
      <selection activeCell="A1" sqref="A1"/>
    </sheetView>
  </sheetViews>
  <sheetFormatPr baseColWidth="10" defaultRowHeight="15"/>
  <sheetData>
    <row r="1" spans="1:28">
      <c r="W1" t="s">
        <v>101</v>
      </c>
      <c r="X1" t="s">
        <v>101</v>
      </c>
      <c r="Y1" t="s">
        <v>101</v>
      </c>
      <c r="Z1" t="s">
        <v>101</v>
      </c>
      <c r="AA1" t="s">
        <v>101</v>
      </c>
      <c r="AB1" t="s">
        <v>102</v>
      </c>
    </row>
    <row r="2" spans="1:28">
      <c r="G2" t="n">
        <v>1</v>
      </c>
      <c r="H2" t="s">
        <v>103</v>
      </c>
      <c r="I2" t="n">
        <v>1990</v>
      </c>
      <c r="J2" t="n">
        <v>1</v>
      </c>
      <c r="K2" t="s">
        <v>6</v>
      </c>
      <c r="L2" t="s">
        <v>104</v>
      </c>
      <c r="M2" t="n">
        <v>1999</v>
      </c>
      <c r="N2" t="s">
        <v>105</v>
      </c>
      <c r="O2" t="n">
        <v>1</v>
      </c>
      <c r="P2" t="s">
        <v>106</v>
      </c>
      <c r="Q2" t="s">
        <v>106</v>
      </c>
      <c r="R2" t="n">
        <v>1</v>
      </c>
      <c r="S2" t="s">
        <v>107</v>
      </c>
      <c r="T2" t="s">
        <v>10</v>
      </c>
      <c r="U2" t="s">
        <v>10</v>
      </c>
      <c r="V2" t="s">
        <v>108</v>
      </c>
      <c r="W2" t="n">
        <v>1</v>
      </c>
      <c r="X2" t="s">
        <v>6</v>
      </c>
      <c r="Y2" t="s">
        <v>104</v>
      </c>
      <c r="Z2" t="n">
        <v>1999</v>
      </c>
      <c r="AA2" t="s">
        <v>105</v>
      </c>
      <c r="AB2" t="s">
        <v>109</v>
      </c>
    </row>
    <row r="3" spans="1:28">
      <c r="G3" t="n">
        <v>2</v>
      </c>
      <c r="H3" t="s">
        <v>110</v>
      </c>
      <c r="I3" t="n">
        <v>1991</v>
      </c>
      <c r="J3" t="n">
        <v>2</v>
      </c>
      <c r="K3" t="s">
        <v>7</v>
      </c>
      <c r="L3" t="s">
        <v>111</v>
      </c>
      <c r="M3" t="n">
        <v>2000</v>
      </c>
      <c r="N3" t="s">
        <v>112</v>
      </c>
      <c r="O3" t="n">
        <v>2</v>
      </c>
      <c r="P3" t="s">
        <v>113</v>
      </c>
      <c r="Q3" t="s">
        <v>113</v>
      </c>
      <c r="R3" t="n">
        <v>2</v>
      </c>
      <c r="S3" t="s">
        <v>114</v>
      </c>
      <c r="T3" t="s">
        <v>115</v>
      </c>
      <c r="U3" t="s">
        <v>116</v>
      </c>
      <c r="V3" t="s">
        <v>117</v>
      </c>
      <c r="W3" t="n">
        <v>2</v>
      </c>
      <c r="X3" t="s">
        <v>7</v>
      </c>
      <c r="Y3" t="s">
        <v>118</v>
      </c>
      <c r="Z3" t="n">
        <v>2000</v>
      </c>
      <c r="AA3" t="s">
        <v>119</v>
      </c>
      <c r="AB3" t="s">
        <v>120</v>
      </c>
    </row>
    <row r="4" spans="1:28">
      <c r="G4" t="n">
        <v>3</v>
      </c>
      <c r="H4" t="s">
        <v>121</v>
      </c>
      <c r="I4" t="n">
        <v>1992</v>
      </c>
      <c r="J4" t="n">
        <v>3</v>
      </c>
      <c r="K4" t="s">
        <v>8</v>
      </c>
      <c r="M4" t="n">
        <v>2001</v>
      </c>
      <c r="O4" t="n">
        <v>3</v>
      </c>
      <c r="P4" t="s">
        <v>122</v>
      </c>
      <c r="Q4" t="s">
        <v>122</v>
      </c>
      <c r="R4" t="n">
        <v>3</v>
      </c>
      <c r="S4" t="s">
        <v>123</v>
      </c>
      <c r="T4" t="s">
        <v>124</v>
      </c>
      <c r="U4" t="s">
        <v>125</v>
      </c>
      <c r="V4" t="s">
        <v>126</v>
      </c>
      <c r="W4" t="n">
        <v>3</v>
      </c>
      <c r="X4" t="s">
        <v>8</v>
      </c>
      <c r="Y4" t="s">
        <v>127</v>
      </c>
      <c r="Z4" t="n">
        <v>2001</v>
      </c>
      <c r="AA4" t="s">
        <v>128</v>
      </c>
      <c r="AB4" t="s">
        <v>129</v>
      </c>
    </row>
    <row r="5" spans="1:28">
      <c r="G5" t="n">
        <v>4</v>
      </c>
      <c r="H5" t="s">
        <v>130</v>
      </c>
      <c r="I5" t="n">
        <v>1993</v>
      </c>
      <c r="J5" t="n">
        <v>4</v>
      </c>
      <c r="K5" t="s">
        <v>9</v>
      </c>
      <c r="M5" t="n">
        <v>2002</v>
      </c>
      <c r="O5" t="n">
        <v>4</v>
      </c>
      <c r="P5" t="s">
        <v>131</v>
      </c>
      <c r="Q5" t="s">
        <v>131</v>
      </c>
      <c r="R5" t="n">
        <v>4</v>
      </c>
      <c r="S5" t="s">
        <v>132</v>
      </c>
      <c r="W5" t="n">
        <v>4</v>
      </c>
      <c r="X5" t="s">
        <v>9</v>
      </c>
      <c r="Z5" t="n">
        <v>2002</v>
      </c>
      <c r="AB5" t="s">
        <v>133</v>
      </c>
    </row>
    <row r="6" spans="1:28">
      <c r="G6" t="n">
        <v>5</v>
      </c>
      <c r="H6" t="s">
        <v>134</v>
      </c>
      <c r="I6" t="n">
        <v>1994</v>
      </c>
      <c r="J6" t="n">
        <v>5</v>
      </c>
      <c r="K6" t="s">
        <v>10</v>
      </c>
      <c r="M6" t="n">
        <v>2003</v>
      </c>
      <c r="O6" t="n">
        <v>5</v>
      </c>
      <c r="P6" t="s">
        <v>135</v>
      </c>
      <c r="Q6" t="s">
        <v>135</v>
      </c>
      <c r="R6" t="n">
        <v>5</v>
      </c>
      <c r="S6" t="s">
        <v>136</v>
      </c>
      <c r="W6" t="n">
        <v>5</v>
      </c>
      <c r="X6" t="s">
        <v>10</v>
      </c>
      <c r="Z6" t="n">
        <v>2003</v>
      </c>
      <c r="AB6" t="s">
        <v>137</v>
      </c>
    </row>
    <row r="7" spans="1:28">
      <c r="G7" t="n">
        <v>6</v>
      </c>
      <c r="H7" t="s">
        <v>138</v>
      </c>
      <c r="I7" t="n">
        <v>1995</v>
      </c>
      <c r="J7" t="n">
        <v>6</v>
      </c>
      <c r="M7" t="n">
        <v>2004</v>
      </c>
      <c r="O7" t="n">
        <v>6</v>
      </c>
      <c r="P7" t="s">
        <v>139</v>
      </c>
      <c r="Q7" t="s">
        <v>139</v>
      </c>
      <c r="R7" t="n">
        <v>6</v>
      </c>
      <c r="S7" t="s">
        <v>140</v>
      </c>
      <c r="W7" t="n">
        <v>6</v>
      </c>
      <c r="Z7" t="n">
        <v>2004</v>
      </c>
      <c r="AB7" t="s">
        <v>141</v>
      </c>
    </row>
    <row r="8" spans="1:28">
      <c r="G8" t="n">
        <v>7</v>
      </c>
      <c r="H8" t="s">
        <v>142</v>
      </c>
      <c r="I8" t="n">
        <v>1996</v>
      </c>
      <c r="J8" t="n">
        <v>7</v>
      </c>
      <c r="M8" t="n">
        <v>2005</v>
      </c>
      <c r="O8" t="n">
        <v>7</v>
      </c>
      <c r="P8" t="s">
        <v>143</v>
      </c>
      <c r="Q8" t="s">
        <v>143</v>
      </c>
      <c r="R8" t="n">
        <v>7</v>
      </c>
      <c r="S8" t="s">
        <v>144</v>
      </c>
      <c r="W8" t="n">
        <v>7</v>
      </c>
      <c r="Z8" t="n">
        <v>2005</v>
      </c>
      <c r="AB8" t="s">
        <v>145</v>
      </c>
    </row>
    <row r="9" spans="1:28">
      <c r="G9" t="n">
        <v>8</v>
      </c>
      <c r="H9" t="s">
        <v>146</v>
      </c>
      <c r="I9" t="n">
        <v>1997</v>
      </c>
      <c r="J9" t="n">
        <v>8</v>
      </c>
      <c r="M9" t="n">
        <v>2006</v>
      </c>
      <c r="O9" t="n">
        <v>8</v>
      </c>
      <c r="P9" t="s">
        <v>147</v>
      </c>
      <c r="Q9" t="s">
        <v>147</v>
      </c>
      <c r="R9" t="n">
        <v>8</v>
      </c>
      <c r="W9" t="n">
        <v>8</v>
      </c>
      <c r="Z9" t="n">
        <v>2006</v>
      </c>
      <c r="AB9" t="s">
        <v>148</v>
      </c>
    </row>
    <row r="10" spans="1:28">
      <c r="G10" t="n">
        <v>9</v>
      </c>
      <c r="H10" t="s">
        <v>149</v>
      </c>
      <c r="I10" t="n">
        <v>1998</v>
      </c>
      <c r="J10" t="n">
        <v>9</v>
      </c>
      <c r="M10" t="n">
        <v>2007</v>
      </c>
      <c r="O10" t="n">
        <v>9</v>
      </c>
      <c r="P10" t="s">
        <v>150</v>
      </c>
      <c r="Q10" t="s">
        <v>150</v>
      </c>
      <c r="R10" t="n">
        <v>9</v>
      </c>
      <c r="W10" t="n">
        <v>9</v>
      </c>
      <c r="Z10" t="n">
        <v>2007</v>
      </c>
      <c r="AB10" t="s">
        <v>151</v>
      </c>
    </row>
    <row r="11" spans="1:28">
      <c r="G11" t="n">
        <v>10</v>
      </c>
      <c r="H11" t="s">
        <v>152</v>
      </c>
      <c r="I11" t="n">
        <v>1999</v>
      </c>
      <c r="J11" t="n">
        <v>10</v>
      </c>
      <c r="M11" t="n">
        <v>2008</v>
      </c>
      <c r="O11" t="n">
        <v>10</v>
      </c>
      <c r="P11" t="s">
        <v>153</v>
      </c>
      <c r="Q11" t="s">
        <v>154</v>
      </c>
      <c r="R11" t="n">
        <v>10</v>
      </c>
      <c r="W11" t="n">
        <v>10</v>
      </c>
      <c r="Z11" t="n">
        <v>2008</v>
      </c>
      <c r="AB11" t="s">
        <v>155</v>
      </c>
    </row>
    <row r="12" spans="1:28">
      <c r="G12" t="n">
        <v>11</v>
      </c>
      <c r="H12" t="s">
        <v>156</v>
      </c>
      <c r="I12" t="n">
        <v>2000</v>
      </c>
      <c r="J12" t="n">
        <v>11</v>
      </c>
      <c r="M12" t="n">
        <v>2009</v>
      </c>
      <c r="R12" t="n">
        <v>11</v>
      </c>
      <c r="W12" t="n">
        <v>11</v>
      </c>
      <c r="Z12" t="n">
        <v>2009</v>
      </c>
      <c r="AB12" t="s">
        <v>157</v>
      </c>
    </row>
    <row r="13" spans="1:28">
      <c r="G13" t="n">
        <v>12</v>
      </c>
      <c r="H13" t="s">
        <v>158</v>
      </c>
      <c r="I13" t="n">
        <v>2001</v>
      </c>
      <c r="J13" t="n">
        <v>12</v>
      </c>
      <c r="M13" t="n">
        <v>2010</v>
      </c>
      <c r="R13" t="n">
        <v>12</v>
      </c>
      <c r="W13" t="n">
        <v>12</v>
      </c>
      <c r="Z13" t="n">
        <v>2010</v>
      </c>
      <c r="AB13" t="s">
        <v>159</v>
      </c>
    </row>
    <row r="14" spans="1:28">
      <c r="G14" t="n">
        <v>13</v>
      </c>
      <c r="H14" t="s">
        <v>142</v>
      </c>
      <c r="I14" t="n">
        <v>2002</v>
      </c>
      <c r="J14" t="n">
        <v>13</v>
      </c>
      <c r="M14" t="n">
        <v>2011</v>
      </c>
      <c r="R14" t="n">
        <v>13</v>
      </c>
      <c r="W14" t="n">
        <v>13</v>
      </c>
      <c r="Z14" t="n">
        <v>2011</v>
      </c>
      <c r="AB14" t="s">
        <v>160</v>
      </c>
    </row>
    <row r="15" spans="1:28">
      <c r="G15" t="n">
        <v>14</v>
      </c>
      <c r="H15" t="s">
        <v>146</v>
      </c>
      <c r="I15" t="n">
        <v>2003</v>
      </c>
      <c r="J15" t="n">
        <v>14</v>
      </c>
      <c r="M15" t="n">
        <v>2012</v>
      </c>
      <c r="R15" t="n">
        <v>14</v>
      </c>
      <c r="W15" t="n">
        <v>14</v>
      </c>
      <c r="Z15" t="n">
        <v>2012</v>
      </c>
      <c r="AB15" t="s">
        <v>161</v>
      </c>
    </row>
    <row r="16" spans="1:28">
      <c r="G16" t="n">
        <v>15</v>
      </c>
      <c r="H16" t="s">
        <v>149</v>
      </c>
      <c r="I16" t="n">
        <v>2004</v>
      </c>
      <c r="J16" t="n">
        <v>15</v>
      </c>
      <c r="M16" t="n">
        <v>2013</v>
      </c>
      <c r="R16" t="n">
        <v>15</v>
      </c>
      <c r="W16" t="n">
        <v>15</v>
      </c>
      <c r="Z16" t="n">
        <v>2013</v>
      </c>
      <c r="AB16" t="s">
        <v>162</v>
      </c>
    </row>
    <row r="17" spans="1:28">
      <c r="G17" t="n">
        <v>16</v>
      </c>
      <c r="H17" t="s">
        <v>163</v>
      </c>
      <c r="I17" t="n">
        <v>2005</v>
      </c>
      <c r="J17" t="n">
        <v>16</v>
      </c>
      <c r="M17" t="n">
        <v>2014</v>
      </c>
      <c r="W17" t="n">
        <v>16</v>
      </c>
      <c r="Z17" t="n">
        <v>2014</v>
      </c>
      <c r="AB17" t="s">
        <v>164</v>
      </c>
    </row>
    <row r="18" spans="1:28">
      <c r="G18" t="n">
        <v>17</v>
      </c>
      <c r="I18" t="n">
        <v>2006</v>
      </c>
      <c r="J18" t="n">
        <v>17</v>
      </c>
      <c r="M18" t="n">
        <v>2015</v>
      </c>
      <c r="W18" t="n">
        <v>17</v>
      </c>
      <c r="Z18" t="n">
        <v>2015</v>
      </c>
    </row>
    <row r="19" spans="1:28">
      <c r="G19" t="n">
        <v>18</v>
      </c>
      <c r="I19" t="n">
        <v>2007</v>
      </c>
      <c r="J19" t="n">
        <v>18</v>
      </c>
      <c r="M19" t="n">
        <v>2016</v>
      </c>
      <c r="W19" t="n">
        <v>18</v>
      </c>
      <c r="Z19" t="n">
        <v>2016</v>
      </c>
    </row>
    <row r="20" spans="1:28">
      <c r="G20" t="n">
        <v>19</v>
      </c>
      <c r="I20" t="n">
        <v>2008</v>
      </c>
      <c r="J20" t="n">
        <v>19</v>
      </c>
      <c r="M20" t="n">
        <v>2017</v>
      </c>
      <c r="W20" t="n">
        <v>19</v>
      </c>
      <c r="Z20" t="n">
        <v>2017</v>
      </c>
    </row>
    <row r="21" spans="1:28">
      <c r="G21" t="n">
        <v>20</v>
      </c>
      <c r="I21" t="n">
        <v>2009</v>
      </c>
      <c r="J21" t="n">
        <v>20</v>
      </c>
      <c r="M21" t="n">
        <v>2018</v>
      </c>
      <c r="W21" t="n">
        <v>20</v>
      </c>
      <c r="Z21" t="n">
        <v>2018</v>
      </c>
    </row>
    <row r="22" spans="1:28">
      <c r="G22" t="n">
        <v>21</v>
      </c>
      <c r="I22" t="n">
        <v>2010</v>
      </c>
      <c r="J22" t="n">
        <v>21</v>
      </c>
      <c r="M22" t="n">
        <v>2019</v>
      </c>
      <c r="W22" t="n">
        <v>21</v>
      </c>
      <c r="Z22" t="n">
        <v>2019</v>
      </c>
    </row>
    <row r="23" spans="1:28">
      <c r="G23" t="n">
        <v>22</v>
      </c>
      <c r="I23" t="n">
        <v>2011</v>
      </c>
      <c r="J23" t="n">
        <v>22</v>
      </c>
      <c r="M23" t="n">
        <v>2020</v>
      </c>
      <c r="W23" t="n">
        <v>22</v>
      </c>
      <c r="Z23" t="n">
        <v>2020</v>
      </c>
    </row>
    <row r="24" spans="1:28">
      <c r="G24" t="n">
        <v>23</v>
      </c>
      <c r="I24" t="n">
        <v>2012</v>
      </c>
      <c r="J24" t="n">
        <v>23</v>
      </c>
      <c r="W24" t="n">
        <v>23</v>
      </c>
      <c r="Z24" t="n">
        <v>2021</v>
      </c>
    </row>
    <row r="25" spans="1:28">
      <c r="G25" t="n">
        <v>24</v>
      </c>
      <c r="I25" t="n">
        <v>2013</v>
      </c>
      <c r="J25" t="n">
        <v>24</v>
      </c>
      <c r="W25" t="n">
        <v>24</v>
      </c>
      <c r="Z25" t="n">
        <v>2022</v>
      </c>
    </row>
    <row r="26" spans="1:28">
      <c r="G26" t="n">
        <v>25</v>
      </c>
      <c r="I26" t="n">
        <v>2014</v>
      </c>
      <c r="J26" t="n">
        <v>25</v>
      </c>
      <c r="W26" t="n">
        <v>25</v>
      </c>
      <c r="Z26" t="n">
        <v>2023</v>
      </c>
    </row>
    <row r="27" spans="1:28">
      <c r="G27" t="n">
        <v>26</v>
      </c>
      <c r="I27" t="n">
        <v>2015</v>
      </c>
      <c r="J27" t="n">
        <v>26</v>
      </c>
      <c r="W27" t="n">
        <v>26</v>
      </c>
      <c r="Z27" t="n">
        <v>2024</v>
      </c>
    </row>
    <row r="28" spans="1:28">
      <c r="G28" t="n">
        <v>27</v>
      </c>
      <c r="I28" t="n">
        <v>2016</v>
      </c>
      <c r="J28" t="n">
        <v>27</v>
      </c>
      <c r="W28" t="n">
        <v>27</v>
      </c>
      <c r="Z28" t="n">
        <v>2025</v>
      </c>
    </row>
    <row r="29" spans="1:28">
      <c r="G29" t="n">
        <v>28</v>
      </c>
      <c r="I29" t="n">
        <v>2017</v>
      </c>
      <c r="J29" t="n">
        <v>28</v>
      </c>
      <c r="W29" t="n">
        <v>28</v>
      </c>
      <c r="Z29" t="n">
        <v>2026</v>
      </c>
    </row>
    <row r="30" spans="1:28">
      <c r="G30" t="n">
        <v>29</v>
      </c>
      <c r="I30" t="n">
        <v>2018</v>
      </c>
      <c r="J30" t="n">
        <v>29</v>
      </c>
      <c r="W30" t="n">
        <v>29</v>
      </c>
      <c r="Z30" t="n">
        <v>2027</v>
      </c>
    </row>
    <row r="31" spans="1:28">
      <c r="G31" t="n">
        <v>30</v>
      </c>
      <c r="I31" t="n">
        <v>2019</v>
      </c>
      <c r="J31" t="n">
        <v>30</v>
      </c>
      <c r="W31" t="n">
        <v>30</v>
      </c>
      <c r="Z31" t="n">
        <v>2028</v>
      </c>
    </row>
    <row r="32" spans="1:28">
      <c r="G32" t="n">
        <v>31</v>
      </c>
      <c r="I32" t="n">
        <v>2020</v>
      </c>
      <c r="J32" t="n">
        <v>31</v>
      </c>
      <c r="W32" t="n">
        <v>31</v>
      </c>
      <c r="Z32" t="n">
        <v>2029</v>
      </c>
    </row>
    <row r="33" spans="1:28">
      <c r="W33" t="n">
        <v>32</v>
      </c>
      <c r="Z33" t="n">
        <v>2030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165</v>
      </c>
      <c r="B1" t="s">
        <v>166</v>
      </c>
      <c r="C1" t="s">
        <v>167</v>
      </c>
      <c r="D1" t="s">
        <v>168</v>
      </c>
      <c r="E1" t="s">
        <v>169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Charts Data M16</vt:lpstr>
      <vt:lpstr>Dashboard M16 EEPS</vt:lpstr>
      <vt:lpstr>Charts M16</vt:lpstr>
      <vt:lpstr>Input RPS</vt:lpstr>
      <vt:lpstr>Charts Interactive LookupTables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2018-09-07T15:13:38Z</dcterms:created>
  <dcterms:modified xmlns:dcterms="http://purl.org/dc/terms/" xmlns:xsi="http://www.w3.org/2001/XMLSchema-instance" xsi:type="dcterms:W3CDTF">2018-09-07T15:13:38Z</dcterms:modified>
  <cp:lastModifiedBy/>
  <cp:category/>
  <cp:contentStatus/>
  <cp:version/>
  <cp:revision/>
  <cp:keywords/>
</cp:coreProperties>
</file>