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to\Dropbox\FIN 410 (TAs)\Homework\Homework Solutions\By Chapter\"/>
    </mc:Choice>
  </mc:AlternateContent>
  <xr:revisionPtr revIDLastSave="0" documentId="13_ncr:1_{14D6A4D1-780A-4591-82A2-709F407A3AD2}" xr6:coauthVersionLast="47" xr6:coauthVersionMax="47" xr10:uidLastSave="{00000000-0000-0000-0000-000000000000}"/>
  <bookViews>
    <workbookView xWindow="-90" yWindow="0" windowWidth="12980" windowHeight="15370" firstSheet="2" activeTab="4" xr2:uid="{494310F4-D203-4F53-B59E-8DC4F84DCEAB}"/>
  </bookViews>
  <sheets>
    <sheet name="6-PFE" sheetId="1" r:id="rId1"/>
    <sheet name="6-GE" sheetId="2" r:id="rId2"/>
    <sheet name="6-Hedge1" sheetId="3" r:id="rId3"/>
    <sheet name="6-Hedge2" sheetId="5" r:id="rId4"/>
    <sheet name="6-JPM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4" l="1"/>
  <c r="H13" i="3"/>
  <c r="J8" i="5"/>
  <c r="I8" i="5"/>
  <c r="K8" i="5"/>
  <c r="H13" i="5"/>
  <c r="H8" i="5"/>
  <c r="H9" i="5"/>
  <c r="I3" i="5" a="1"/>
  <c r="I3" i="5" s="1"/>
  <c r="L8" i="3"/>
  <c r="K8" i="3"/>
  <c r="J8" i="3"/>
  <c r="H8" i="3"/>
  <c r="H9" i="3" s="1"/>
  <c r="I3" i="3" a="1"/>
  <c r="L8" i="5"/>
  <c r="H3" i="5" a="1"/>
  <c r="H6" i="5" s="1"/>
  <c r="I3" i="3" l="1"/>
  <c r="I13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63" i="5"/>
  <c r="I51" i="5"/>
  <c r="I39" i="5"/>
  <c r="I27" i="5"/>
  <c r="I15" i="5"/>
  <c r="I62" i="5"/>
  <c r="I50" i="5"/>
  <c r="I38" i="5"/>
  <c r="I26" i="5"/>
  <c r="I14" i="5"/>
  <c r="I42" i="5"/>
  <c r="I65" i="5"/>
  <c r="I17" i="5"/>
  <c r="I40" i="5"/>
  <c r="I13" i="5"/>
  <c r="I61" i="5"/>
  <c r="I49" i="5"/>
  <c r="I37" i="5"/>
  <c r="I25" i="5"/>
  <c r="I48" i="5"/>
  <c r="I24" i="5"/>
  <c r="I71" i="5"/>
  <c r="I47" i="5"/>
  <c r="I23" i="5"/>
  <c r="I58" i="5"/>
  <c r="I46" i="5"/>
  <c r="I22" i="5"/>
  <c r="I57" i="5"/>
  <c r="I45" i="5"/>
  <c r="I21" i="5"/>
  <c r="I56" i="5"/>
  <c r="I32" i="5"/>
  <c r="I67" i="5"/>
  <c r="I43" i="5"/>
  <c r="I31" i="5"/>
  <c r="I66" i="5"/>
  <c r="I30" i="5"/>
  <c r="I53" i="5"/>
  <c r="I29" i="5"/>
  <c r="I52" i="5"/>
  <c r="I16" i="5"/>
  <c r="I72" i="5"/>
  <c r="I60" i="5"/>
  <c r="I36" i="5"/>
  <c r="I59" i="5"/>
  <c r="I35" i="5"/>
  <c r="I70" i="5"/>
  <c r="I34" i="5"/>
  <c r="I69" i="5"/>
  <c r="I33" i="5"/>
  <c r="I68" i="5"/>
  <c r="I44" i="5"/>
  <c r="I20" i="5"/>
  <c r="I55" i="5"/>
  <c r="I19" i="5"/>
  <c r="I54" i="5"/>
  <c r="I18" i="5"/>
  <c r="I41" i="5"/>
  <c r="I64" i="5"/>
  <c r="I28" i="5"/>
  <c r="H3" i="5"/>
  <c r="H4" i="5"/>
  <c r="H5" i="5"/>
  <c r="H10" i="3" l="1"/>
  <c r="H10" i="5"/>
  <c r="H72" i="5"/>
  <c r="H71" i="5"/>
  <c r="H59" i="5"/>
  <c r="H47" i="5"/>
  <c r="H35" i="5"/>
  <c r="H23" i="5"/>
  <c r="H69" i="5"/>
  <c r="H57" i="5"/>
  <c r="H45" i="5"/>
  <c r="H33" i="5"/>
  <c r="H21" i="5"/>
  <c r="H68" i="5"/>
  <c r="H56" i="5"/>
  <c r="H44" i="5"/>
  <c r="H32" i="5"/>
  <c r="H20" i="5"/>
  <c r="H67" i="5"/>
  <c r="H55" i="5"/>
  <c r="H43" i="5"/>
  <c r="H31" i="5"/>
  <c r="H19" i="5"/>
  <c r="H66" i="5"/>
  <c r="H18" i="5"/>
  <c r="H52" i="5"/>
  <c r="H28" i="5"/>
  <c r="H51" i="5"/>
  <c r="H27" i="5"/>
  <c r="H62" i="5"/>
  <c r="H14" i="5"/>
  <c r="H37" i="5"/>
  <c r="H48" i="5"/>
  <c r="H70" i="5"/>
  <c r="H58" i="5"/>
  <c r="H46" i="5"/>
  <c r="H34" i="5"/>
  <c r="H22" i="5"/>
  <c r="H54" i="5"/>
  <c r="H30" i="5"/>
  <c r="H40" i="5"/>
  <c r="H16" i="5"/>
  <c r="H63" i="5"/>
  <c r="H39" i="5"/>
  <c r="H15" i="5"/>
  <c r="H50" i="5"/>
  <c r="H61" i="5"/>
  <c r="H24" i="5"/>
  <c r="H42" i="5"/>
  <c r="H38" i="5"/>
  <c r="H49" i="5"/>
  <c r="H25" i="5"/>
  <c r="H36" i="5"/>
  <c r="H65" i="5"/>
  <c r="H53" i="5"/>
  <c r="H41" i="5"/>
  <c r="H29" i="5"/>
  <c r="H17" i="5"/>
  <c r="H64" i="5"/>
  <c r="H26" i="5"/>
  <c r="H60" i="5"/>
  <c r="J10" i="2" l="1"/>
  <c r="J13" i="2"/>
  <c r="J8" i="2"/>
  <c r="L10" i="1"/>
  <c r="K10" i="2"/>
  <c r="L8" i="2"/>
  <c r="K8" i="2"/>
  <c r="J9" i="2"/>
  <c r="J13" i="1"/>
  <c r="H3" i="4" a="1"/>
  <c r="J3" i="4" s="1"/>
  <c r="I3" i="4" l="1"/>
  <c r="K3" i="4"/>
  <c r="H3" i="4"/>
  <c r="H72" i="4" l="1"/>
  <c r="H71" i="4"/>
  <c r="H67" i="4"/>
  <c r="H63" i="4"/>
  <c r="H55" i="4"/>
  <c r="H51" i="4"/>
  <c r="H47" i="4"/>
  <c r="H43" i="4"/>
  <c r="H39" i="4"/>
  <c r="H35" i="4"/>
  <c r="H27" i="4"/>
  <c r="H19" i="4"/>
  <c r="H65" i="4"/>
  <c r="H37" i="4"/>
  <c r="H29" i="4"/>
  <c r="H21" i="4"/>
  <c r="H70" i="4"/>
  <c r="H66" i="4"/>
  <c r="H62" i="4"/>
  <c r="H58" i="4"/>
  <c r="H54" i="4"/>
  <c r="H50" i="4"/>
  <c r="H46" i="4"/>
  <c r="H42" i="4"/>
  <c r="H38" i="4"/>
  <c r="H34" i="4"/>
  <c r="H30" i="4"/>
  <c r="H26" i="4"/>
  <c r="H22" i="4"/>
  <c r="H18" i="4"/>
  <c r="H14" i="4"/>
  <c r="H69" i="4"/>
  <c r="H61" i="4"/>
  <c r="H57" i="4"/>
  <c r="H53" i="4"/>
  <c r="H49" i="4"/>
  <c r="H45" i="4"/>
  <c r="H41" i="4"/>
  <c r="H33" i="4"/>
  <c r="H25" i="4"/>
  <c r="H17" i="4"/>
  <c r="H68" i="4"/>
  <c r="H64" i="4"/>
  <c r="H60" i="4"/>
  <c r="H56" i="4"/>
  <c r="H52" i="4"/>
  <c r="H48" i="4"/>
  <c r="H44" i="4"/>
  <c r="H40" i="4"/>
  <c r="H36" i="4"/>
  <c r="H32" i="4"/>
  <c r="H28" i="4"/>
  <c r="H24" i="4"/>
  <c r="H20" i="4"/>
  <c r="H16" i="4"/>
  <c r="H59" i="4"/>
  <c r="H31" i="4"/>
  <c r="H23" i="4"/>
  <c r="H15" i="4"/>
  <c r="H7" i="4" l="1"/>
  <c r="H6" i="4"/>
  <c r="H4" i="4" a="1"/>
  <c r="H8" i="4"/>
  <c r="K4" i="4" l="1"/>
  <c r="H4" i="4"/>
  <c r="J4" i="4"/>
  <c r="I4" i="4"/>
  <c r="I42" i="4" l="1"/>
  <c r="I63" i="4"/>
  <c r="I32" i="4"/>
  <c r="I27" i="4"/>
  <c r="I64" i="4"/>
  <c r="I33" i="4"/>
  <c r="I48" i="4"/>
  <c r="I19" i="4"/>
  <c r="I67" i="4"/>
  <c r="I26" i="4"/>
  <c r="I57" i="4"/>
  <c r="I24" i="4"/>
  <c r="I44" i="4"/>
  <c r="I18" i="4"/>
  <c r="I25" i="4"/>
  <c r="I34" i="4"/>
  <c r="I17" i="4"/>
  <c r="I69" i="4"/>
  <c r="I36" i="4"/>
  <c r="I40" i="4"/>
  <c r="I60" i="4"/>
  <c r="I35" i="4"/>
  <c r="I38" i="4"/>
  <c r="I37" i="4"/>
  <c r="I41" i="4"/>
  <c r="I71" i="4"/>
  <c r="I15" i="4"/>
  <c r="I70" i="4"/>
  <c r="I51" i="4"/>
  <c r="I45" i="4"/>
  <c r="I30" i="4"/>
  <c r="I28" i="4"/>
  <c r="I43" i="4"/>
  <c r="I23" i="4"/>
  <c r="I31" i="4"/>
  <c r="I50" i="4"/>
  <c r="I46" i="4"/>
  <c r="I20" i="4"/>
  <c r="I66" i="4"/>
  <c r="I61" i="4"/>
  <c r="I54" i="4"/>
  <c r="I29" i="4"/>
  <c r="I53" i="4"/>
  <c r="I16" i="4"/>
  <c r="I49" i="4"/>
  <c r="I39" i="4"/>
  <c r="I22" i="4"/>
  <c r="I65" i="4"/>
  <c r="I62" i="4"/>
  <c r="I55" i="4"/>
  <c r="I13" i="4"/>
  <c r="I21" i="4"/>
  <c r="I58" i="4"/>
  <c r="I72" i="4"/>
  <c r="I14" i="4"/>
  <c r="I59" i="4"/>
  <c r="I52" i="4"/>
  <c r="I56" i="4"/>
  <c r="I68" i="4"/>
  <c r="I47" i="4"/>
  <c r="H9" i="4" l="1"/>
  <c r="H3" i="3" a="1"/>
  <c r="H6" i="3" s="1"/>
  <c r="L3" i="2" a="1"/>
  <c r="L6" i="2" s="1"/>
  <c r="K3" i="2" a="1"/>
  <c r="K6" i="2" s="1"/>
  <c r="J3" i="2" a="1"/>
  <c r="J3" i="2" s="1"/>
  <c r="H3" i="3" l="1"/>
  <c r="H4" i="3"/>
  <c r="H5" i="3"/>
  <c r="J6" i="2"/>
  <c r="L4" i="2"/>
  <c r="L5" i="2"/>
  <c r="J4" i="2"/>
  <c r="J5" i="2"/>
  <c r="L3" i="2"/>
  <c r="L65" i="2" s="1"/>
  <c r="K3" i="2"/>
  <c r="K5" i="2"/>
  <c r="K4" i="2"/>
  <c r="K35" i="2" s="1"/>
  <c r="K64" i="2" l="1"/>
  <c r="K32" i="2"/>
  <c r="K29" i="2"/>
  <c r="K31" i="2"/>
  <c r="K23" i="2"/>
  <c r="K26" i="2"/>
  <c r="K18" i="2"/>
  <c r="K28" i="2"/>
  <c r="K20" i="2"/>
  <c r="K33" i="2"/>
  <c r="K25" i="2"/>
  <c r="K30" i="2"/>
  <c r="K22" i="2"/>
  <c r="L37" i="2"/>
  <c r="H72" i="3"/>
  <c r="H64" i="3"/>
  <c r="H56" i="3"/>
  <c r="H48" i="3"/>
  <c r="H40" i="3"/>
  <c r="H32" i="3"/>
  <c r="H24" i="3"/>
  <c r="H16" i="3"/>
  <c r="H61" i="3"/>
  <c r="H58" i="3"/>
  <c r="H18" i="3"/>
  <c r="H57" i="3"/>
  <c r="H41" i="3"/>
  <c r="H17" i="3"/>
  <c r="H71" i="3"/>
  <c r="H63" i="3"/>
  <c r="H55" i="3"/>
  <c r="H47" i="3"/>
  <c r="H39" i="3"/>
  <c r="H31" i="3"/>
  <c r="H23" i="3"/>
  <c r="H15" i="3"/>
  <c r="H53" i="3"/>
  <c r="H37" i="3"/>
  <c r="H29" i="3"/>
  <c r="H66" i="3"/>
  <c r="H26" i="3"/>
  <c r="H49" i="3"/>
  <c r="H25" i="3"/>
  <c r="H70" i="3"/>
  <c r="H62" i="3"/>
  <c r="H54" i="3"/>
  <c r="H46" i="3"/>
  <c r="H38" i="3"/>
  <c r="H30" i="3"/>
  <c r="H22" i="3"/>
  <c r="H14" i="3"/>
  <c r="H69" i="3"/>
  <c r="H45" i="3"/>
  <c r="H21" i="3"/>
  <c r="H50" i="3"/>
  <c r="H68" i="3"/>
  <c r="H60" i="3"/>
  <c r="H52" i="3"/>
  <c r="H44" i="3"/>
  <c r="H36" i="3"/>
  <c r="H28" i="3"/>
  <c r="H20" i="3"/>
  <c r="H59" i="3"/>
  <c r="H51" i="3"/>
  <c r="H43" i="3"/>
  <c r="H35" i="3"/>
  <c r="H27" i="3"/>
  <c r="H19" i="3"/>
  <c r="H42" i="3"/>
  <c r="H34" i="3"/>
  <c r="H67" i="3"/>
  <c r="H65" i="3"/>
  <c r="H33" i="3"/>
  <c r="L46" i="2"/>
  <c r="L60" i="2"/>
  <c r="L57" i="2"/>
  <c r="L13" i="2"/>
  <c r="J67" i="2"/>
  <c r="J59" i="2"/>
  <c r="J51" i="2"/>
  <c r="J43" i="2"/>
  <c r="J35" i="2"/>
  <c r="J27" i="2"/>
  <c r="J19" i="2"/>
  <c r="J72" i="2"/>
  <c r="J64" i="2"/>
  <c r="J56" i="2"/>
  <c r="J48" i="2"/>
  <c r="J40" i="2"/>
  <c r="J32" i="2"/>
  <c r="J24" i="2"/>
  <c r="J16" i="2"/>
  <c r="J66" i="2"/>
  <c r="J58" i="2"/>
  <c r="J50" i="2"/>
  <c r="J42" i="2"/>
  <c r="J34" i="2"/>
  <c r="J26" i="2"/>
  <c r="J18" i="2"/>
  <c r="J69" i="2"/>
  <c r="J61" i="2"/>
  <c r="J53" i="2"/>
  <c r="J45" i="2"/>
  <c r="J37" i="2"/>
  <c r="J29" i="2"/>
  <c r="J21" i="2"/>
  <c r="J71" i="2"/>
  <c r="J63" i="2"/>
  <c r="J55" i="2"/>
  <c r="J47" i="2"/>
  <c r="J39" i="2"/>
  <c r="J31" i="2"/>
  <c r="J23" i="2"/>
  <c r="J15" i="2"/>
  <c r="J54" i="2"/>
  <c r="J14" i="2"/>
  <c r="J68" i="2"/>
  <c r="J60" i="2"/>
  <c r="J52" i="2"/>
  <c r="J44" i="2"/>
  <c r="J36" i="2"/>
  <c r="J28" i="2"/>
  <c r="J20" i="2"/>
  <c r="J65" i="2"/>
  <c r="J57" i="2"/>
  <c r="J49" i="2"/>
  <c r="J41" i="2"/>
  <c r="J33" i="2"/>
  <c r="J25" i="2"/>
  <c r="J17" i="2"/>
  <c r="J70" i="2"/>
  <c r="J62" i="2"/>
  <c r="J46" i="2"/>
  <c r="J38" i="2"/>
  <c r="J30" i="2"/>
  <c r="J22" i="2"/>
  <c r="L25" i="2"/>
  <c r="L31" i="2"/>
  <c r="L42" i="2"/>
  <c r="K59" i="2"/>
  <c r="K65" i="2"/>
  <c r="K58" i="2"/>
  <c r="K72" i="2"/>
  <c r="L16" i="2"/>
  <c r="L27" i="2"/>
  <c r="L30" i="2"/>
  <c r="L33" i="2"/>
  <c r="L39" i="2"/>
  <c r="L44" i="2"/>
  <c r="L50" i="2"/>
  <c r="L53" i="2"/>
  <c r="K67" i="2"/>
  <c r="K70" i="2"/>
  <c r="K19" i="2"/>
  <c r="K68" i="2"/>
  <c r="K66" i="2"/>
  <c r="K13" i="2"/>
  <c r="K16" i="2"/>
  <c r="L43" i="2"/>
  <c r="L66" i="2"/>
  <c r="L51" i="2"/>
  <c r="L19" i="2"/>
  <c r="L22" i="2"/>
  <c r="L36" i="2"/>
  <c r="L45" i="2"/>
  <c r="K62" i="2"/>
  <c r="K60" i="2"/>
  <c r="K63" i="2"/>
  <c r="K69" i="2"/>
  <c r="L24" i="2"/>
  <c r="L35" i="2"/>
  <c r="L38" i="2"/>
  <c r="L41" i="2"/>
  <c r="L47" i="2"/>
  <c r="L52" i="2"/>
  <c r="L58" i="2"/>
  <c r="L61" i="2"/>
  <c r="K14" i="2"/>
  <c r="K17" i="2"/>
  <c r="K27" i="2"/>
  <c r="K71" i="2"/>
  <c r="K15" i="2"/>
  <c r="K21" i="2"/>
  <c r="K24" i="2"/>
  <c r="L32" i="2"/>
  <c r="L55" i="2"/>
  <c r="L69" i="2"/>
  <c r="L54" i="2"/>
  <c r="L68" i="2"/>
  <c r="K37" i="2"/>
  <c r="L48" i="2"/>
  <c r="L62" i="2"/>
  <c r="L71" i="2"/>
  <c r="L18" i="2"/>
  <c r="L21" i="2"/>
  <c r="K38" i="2"/>
  <c r="K41" i="2"/>
  <c r="K34" i="2"/>
  <c r="K45" i="2"/>
  <c r="L56" i="2"/>
  <c r="L70" i="2"/>
  <c r="L20" i="2"/>
  <c r="L29" i="2"/>
  <c r="K43" i="2"/>
  <c r="K46" i="2"/>
  <c r="K49" i="2"/>
  <c r="K44" i="2"/>
  <c r="K42" i="2"/>
  <c r="K47" i="2"/>
  <c r="K53" i="2"/>
  <c r="K56" i="2"/>
  <c r="L49" i="2"/>
  <c r="L40" i="2"/>
  <c r="L63" i="2"/>
  <c r="L72" i="2"/>
  <c r="K40" i="2"/>
  <c r="L59" i="2"/>
  <c r="K36" i="2"/>
  <c r="K39" i="2"/>
  <c r="K48" i="2"/>
  <c r="L67" i="2"/>
  <c r="L15" i="2"/>
  <c r="L26" i="2"/>
  <c r="L64" i="2"/>
  <c r="L14" i="2"/>
  <c r="L17" i="2"/>
  <c r="L23" i="2"/>
  <c r="L28" i="2"/>
  <c r="L34" i="2"/>
  <c r="K51" i="2"/>
  <c r="K54" i="2"/>
  <c r="K57" i="2"/>
  <c r="K52" i="2"/>
  <c r="K50" i="2"/>
  <c r="K55" i="2"/>
  <c r="K61" i="2"/>
  <c r="L9" i="2" l="1"/>
  <c r="L10" i="2" s="1"/>
  <c r="K9" i="2" l="1"/>
  <c r="L3" i="1" a="1"/>
  <c r="L3" i="1" s="1"/>
  <c r="K3" i="1" a="1"/>
  <c r="K6" i="1" s="1"/>
  <c r="J3" i="1" a="1"/>
  <c r="J5" i="1" s="1"/>
  <c r="K27" i="1" l="1"/>
  <c r="K16" i="1"/>
  <c r="K32" i="1"/>
  <c r="K54" i="1"/>
  <c r="K45" i="1"/>
  <c r="K29" i="1"/>
  <c r="K28" i="1"/>
  <c r="K49" i="1"/>
  <c r="K26" i="1"/>
  <c r="K71" i="1"/>
  <c r="K23" i="1"/>
  <c r="K52" i="1"/>
  <c r="K25" i="1"/>
  <c r="K70" i="1"/>
  <c r="L4" i="1"/>
  <c r="L5" i="1"/>
  <c r="K3" i="1"/>
  <c r="K48" i="1" s="1"/>
  <c r="L6" i="1"/>
  <c r="K4" i="1"/>
  <c r="K5" i="1"/>
  <c r="K67" i="1" s="1"/>
  <c r="J3" i="1"/>
  <c r="J6" i="1"/>
  <c r="J4" i="1"/>
  <c r="K17" i="1" l="1"/>
  <c r="K15" i="1"/>
  <c r="K18" i="1"/>
  <c r="K57" i="1"/>
  <c r="K37" i="1"/>
  <c r="K24" i="1"/>
  <c r="K19" i="1"/>
  <c r="K33" i="1"/>
  <c r="K31" i="1"/>
  <c r="K34" i="1"/>
  <c r="K44" i="1"/>
  <c r="K53" i="1"/>
  <c r="K40" i="1"/>
  <c r="K35" i="1"/>
  <c r="J70" i="1"/>
  <c r="J62" i="1"/>
  <c r="J54" i="1"/>
  <c r="J46" i="1"/>
  <c r="J38" i="1"/>
  <c r="J30" i="1"/>
  <c r="J22" i="1"/>
  <c r="J14" i="1"/>
  <c r="J19" i="1"/>
  <c r="J67" i="1"/>
  <c r="J59" i="1"/>
  <c r="J51" i="1"/>
  <c r="J43" i="1"/>
  <c r="J35" i="1"/>
  <c r="J27" i="1"/>
  <c r="J36" i="1"/>
  <c r="J28" i="1"/>
  <c r="J20" i="1"/>
  <c r="J65" i="1"/>
  <c r="J49" i="1"/>
  <c r="J33" i="1"/>
  <c r="J17" i="1"/>
  <c r="J72" i="1"/>
  <c r="J64" i="1"/>
  <c r="J56" i="1"/>
  <c r="J48" i="1"/>
  <c r="J40" i="1"/>
  <c r="J32" i="1"/>
  <c r="J24" i="1"/>
  <c r="J16" i="1"/>
  <c r="J55" i="1"/>
  <c r="J39" i="1"/>
  <c r="J23" i="1"/>
  <c r="J68" i="1"/>
  <c r="J44" i="1"/>
  <c r="J69" i="1"/>
  <c r="J61" i="1"/>
  <c r="J53" i="1"/>
  <c r="J45" i="1"/>
  <c r="J37" i="1"/>
  <c r="J29" i="1"/>
  <c r="J21" i="1"/>
  <c r="J66" i="1"/>
  <c r="J58" i="1"/>
  <c r="J50" i="1"/>
  <c r="J42" i="1"/>
  <c r="J34" i="1"/>
  <c r="J26" i="1"/>
  <c r="J18" i="1"/>
  <c r="J71" i="1"/>
  <c r="J63" i="1"/>
  <c r="J47" i="1"/>
  <c r="J31" i="1"/>
  <c r="J15" i="1"/>
  <c r="J60" i="1"/>
  <c r="J52" i="1"/>
  <c r="J57" i="1"/>
  <c r="J41" i="1"/>
  <c r="J25" i="1"/>
  <c r="K14" i="1"/>
  <c r="K41" i="1"/>
  <c r="K39" i="1"/>
  <c r="K42" i="1"/>
  <c r="K60" i="1"/>
  <c r="K61" i="1"/>
  <c r="K43" i="1"/>
  <c r="K30" i="1"/>
  <c r="K65" i="1"/>
  <c r="K47" i="1"/>
  <c r="K50" i="1"/>
  <c r="K68" i="1"/>
  <c r="K69" i="1"/>
  <c r="K56" i="1"/>
  <c r="K51" i="1"/>
  <c r="K46" i="1"/>
  <c r="K20" i="1"/>
  <c r="K55" i="1"/>
  <c r="K58" i="1"/>
  <c r="K13" i="1"/>
  <c r="K22" i="1"/>
  <c r="K64" i="1"/>
  <c r="K59" i="1"/>
  <c r="L72" i="1"/>
  <c r="L64" i="1"/>
  <c r="L56" i="1"/>
  <c r="L48" i="1"/>
  <c r="L40" i="1"/>
  <c r="L32" i="1"/>
  <c r="L24" i="1"/>
  <c r="L16" i="1"/>
  <c r="L21" i="1"/>
  <c r="L13" i="1"/>
  <c r="L69" i="1"/>
  <c r="L61" i="1"/>
  <c r="L53" i="1"/>
  <c r="L45" i="1"/>
  <c r="L37" i="1"/>
  <c r="L29" i="1"/>
  <c r="L54" i="1"/>
  <c r="L67" i="1"/>
  <c r="L59" i="1"/>
  <c r="L43" i="1"/>
  <c r="L27" i="1"/>
  <c r="L66" i="1"/>
  <c r="L58" i="1"/>
  <c r="L50" i="1"/>
  <c r="L42" i="1"/>
  <c r="L34" i="1"/>
  <c r="L26" i="1"/>
  <c r="L18" i="1"/>
  <c r="L65" i="1"/>
  <c r="L49" i="1"/>
  <c r="L33" i="1"/>
  <c r="L17" i="1"/>
  <c r="L62" i="1"/>
  <c r="L38" i="1"/>
  <c r="L30" i="1"/>
  <c r="L22" i="1"/>
  <c r="L14" i="1"/>
  <c r="L71" i="1"/>
  <c r="L63" i="1"/>
  <c r="L55" i="1"/>
  <c r="L47" i="1"/>
  <c r="L39" i="1"/>
  <c r="L31" i="1"/>
  <c r="L23" i="1"/>
  <c r="L15" i="1"/>
  <c r="L68" i="1"/>
  <c r="L60" i="1"/>
  <c r="L52" i="1"/>
  <c r="L44" i="1"/>
  <c r="L36" i="1"/>
  <c r="L28" i="1"/>
  <c r="L20" i="1"/>
  <c r="L57" i="1"/>
  <c r="L41" i="1"/>
  <c r="L25" i="1"/>
  <c r="L70" i="1"/>
  <c r="L46" i="1"/>
  <c r="L51" i="1"/>
  <c r="L35" i="1"/>
  <c r="L19" i="1"/>
  <c r="K62" i="1"/>
  <c r="K36" i="1"/>
  <c r="K63" i="1"/>
  <c r="K66" i="1"/>
  <c r="K21" i="1"/>
  <c r="K38" i="1"/>
  <c r="K72" i="1"/>
  <c r="L8" i="1" l="1"/>
  <c r="L9" i="1" s="1"/>
  <c r="K8" i="1"/>
  <c r="K9" i="1" s="1"/>
  <c r="K10" i="1" s="1"/>
  <c r="J8" i="1"/>
  <c r="J9" i="1" s="1"/>
  <c r="J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<sst xmlns="http://schemas.openxmlformats.org/spreadsheetml/2006/main" count="110" uniqueCount="34">
  <si>
    <t>Regressions</t>
  </si>
  <si>
    <t>PFE</t>
  </si>
  <si>
    <t>50 stocks</t>
  </si>
  <si>
    <t>300 stocks</t>
  </si>
  <si>
    <t>b_Bond</t>
  </si>
  <si>
    <t>b_OIL</t>
  </si>
  <si>
    <t>b_MKT</t>
  </si>
  <si>
    <t>intercept</t>
  </si>
  <si>
    <t>Equally Weighted</t>
  </si>
  <si>
    <t>Portfolio</t>
  </si>
  <si>
    <t>Stdev(residuals)</t>
  </si>
  <si>
    <t>Var(residuals)</t>
  </si>
  <si>
    <t>Fraction Firm-Specific</t>
  </si>
  <si>
    <t>residuals</t>
  </si>
  <si>
    <t>Date</t>
  </si>
  <si>
    <t>stocks</t>
  </si>
  <si>
    <t>Market</t>
  </si>
  <si>
    <t>Oil</t>
  </si>
  <si>
    <t>Bond</t>
  </si>
  <si>
    <t>GE</t>
  </si>
  <si>
    <t>10 stocks</t>
  </si>
  <si>
    <t>100 stocks</t>
  </si>
  <si>
    <t>Hedged Portfolio</t>
  </si>
  <si>
    <t>Cov(H,MKT)</t>
  </si>
  <si>
    <t>Cov(H,OIL)</t>
  </si>
  <si>
    <t>Cov(H,BND)</t>
  </si>
  <si>
    <t>Stdev(hedged)</t>
  </si>
  <si>
    <t>Var(hedged)</t>
  </si>
  <si>
    <t>Hedged Residual</t>
  </si>
  <si>
    <t>Risk-Free</t>
  </si>
  <si>
    <t>Average(hedged)</t>
  </si>
  <si>
    <t>Hedged</t>
  </si>
  <si>
    <t>Hedged residual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</si>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</sst>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167" fontId="0" fillId="0" borderId="0" xfId="0" applyNumberFormat="1"/>
    <xf numFmtId="166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44C7-7424-4185-93C4-B3F18EAE60CE}">
  <dimension ref="A1:S72"/>
  <sheetViews>
    <sheetView workbookViewId="0">
      <selection activeCell="O15" sqref="O15"/>
    </sheetView>
  </sheetViews>
  <sheetFormatPr defaultRowHeight="14.5" x14ac:dyDescent="0.35"/>
  <cols>
    <col min="8" max="8" width="2.54296875" customWidth="1"/>
    <col min="9" max="9" width="17.81640625" bestFit="1" customWidth="1"/>
    <col min="10" max="10" width="11.26953125" customWidth="1"/>
    <col min="11" max="11" width="15.54296875" customWidth="1"/>
  </cols>
  <sheetData>
    <row r="1" spans="1:12" x14ac:dyDescent="0.35">
      <c r="J1" s="14" t="s">
        <v>0</v>
      </c>
      <c r="K1" s="14"/>
      <c r="L1" s="14"/>
    </row>
    <row r="2" spans="1:12" x14ac:dyDescent="0.35">
      <c r="J2" s="1" t="s">
        <v>1</v>
      </c>
      <c r="K2" s="1" t="s">
        <v>2</v>
      </c>
      <c r="L2" s="1" t="s">
        <v>3</v>
      </c>
    </row>
    <row r="3" spans="1:12" x14ac:dyDescent="0.35">
      <c r="I3" s="1" t="s">
        <v>4</v>
      </c>
      <c r="J3">
        <f t="array" ref="J3:J6">TRANSPOSE(LINEST(B13:B72,$E$13:$G$72,1,0))</f>
        <v>0.37970266464119445</v>
      </c>
      <c r="K3">
        <f t="array" ref="K3:K6">TRANSPOSE(LINEST(C13:C72,$E$13:$G$72,1,0))</f>
        <v>0.34294626004049422</v>
      </c>
      <c r="L3">
        <f t="array" ref="L3:L6">TRANSPOSE(LINEST(D13:D72,$E$13:$G$72,1,0))</f>
        <v>-1.8018299656939497E-2</v>
      </c>
    </row>
    <row r="4" spans="1:12" x14ac:dyDescent="0.35">
      <c r="I4" s="1" t="s">
        <v>5</v>
      </c>
      <c r="J4">
        <v>-0.25340736781077672</v>
      </c>
      <c r="K4">
        <v>2.5733608813411184E-3</v>
      </c>
      <c r="L4">
        <v>1.161885957026846E-2</v>
      </c>
    </row>
    <row r="5" spans="1:12" x14ac:dyDescent="0.35">
      <c r="I5" s="1" t="s">
        <v>6</v>
      </c>
      <c r="J5">
        <v>1.1984264816349943</v>
      </c>
      <c r="K5">
        <v>0.99252452981642558</v>
      </c>
      <c r="L5">
        <v>1.0678568589418913</v>
      </c>
    </row>
    <row r="6" spans="1:12" x14ac:dyDescent="0.35">
      <c r="A6" s="1"/>
      <c r="B6" s="1"/>
      <c r="E6" s="1"/>
      <c r="F6" s="1"/>
      <c r="G6" s="1"/>
      <c r="H6" s="1"/>
      <c r="I6" s="1" t="s">
        <v>7</v>
      </c>
      <c r="J6">
        <v>2.9053402649990524E-3</v>
      </c>
      <c r="K6">
        <v>1.9317127478694811E-3</v>
      </c>
      <c r="L6">
        <v>2.1148328551108091E-3</v>
      </c>
    </row>
    <row r="7" spans="1:12" x14ac:dyDescent="0.35">
      <c r="A7" s="1"/>
      <c r="B7" s="1"/>
      <c r="C7" s="14" t="s">
        <v>8</v>
      </c>
      <c r="D7" s="14"/>
      <c r="E7" s="1"/>
      <c r="F7" s="1"/>
      <c r="G7" s="1"/>
      <c r="H7" s="1"/>
    </row>
    <row r="8" spans="1:12" x14ac:dyDescent="0.35">
      <c r="A8" s="1"/>
      <c r="B8" s="1"/>
      <c r="C8" s="1" t="s">
        <v>9</v>
      </c>
      <c r="D8" s="13" t="s">
        <v>9</v>
      </c>
      <c r="E8" s="1"/>
      <c r="F8" s="1"/>
      <c r="G8" s="1"/>
      <c r="H8" s="1"/>
      <c r="I8" s="1" t="s">
        <v>10</v>
      </c>
      <c r="J8">
        <f>STDEVP(J13:J72)</f>
        <v>3.1713287480880648E-2</v>
      </c>
      <c r="K8">
        <f>STDEVP(K13:K72)</f>
        <v>8.5110683575444889E-3</v>
      </c>
      <c r="L8">
        <f>STDEVP(L13:L72)</f>
        <v>5.6922366077850972E-3</v>
      </c>
    </row>
    <row r="9" spans="1:12" x14ac:dyDescent="0.35">
      <c r="A9" s="1"/>
      <c r="B9" s="1"/>
      <c r="C9" s="1"/>
      <c r="D9" s="13"/>
      <c r="E9" s="1"/>
      <c r="F9" s="1"/>
      <c r="G9" s="1"/>
      <c r="H9" s="1"/>
      <c r="I9" s="1" t="s">
        <v>11</v>
      </c>
      <c r="J9">
        <f>J8^2</f>
        <v>1.0057326028449812E-3</v>
      </c>
      <c r="K9">
        <f>K8^2</f>
        <v>7.2438284586795048E-5</v>
      </c>
      <c r="L9">
        <f>L8^2</f>
        <v>3.2401557599008792E-5</v>
      </c>
    </row>
    <row r="10" spans="1:12" x14ac:dyDescent="0.35">
      <c r="A10" s="1"/>
      <c r="B10" s="1"/>
      <c r="C10" s="1"/>
      <c r="D10" s="13"/>
      <c r="E10" s="1"/>
      <c r="F10" s="1"/>
      <c r="G10" s="1"/>
      <c r="H10" s="1"/>
      <c r="I10" s="1" t="s">
        <v>12</v>
      </c>
      <c r="J10">
        <f>J9/VARP(B13:B72)</f>
        <v>0.51954874601083101</v>
      </c>
      <c r="K10">
        <f>K9/VARP(C13:C72)</f>
        <v>5.85788642621504E-2</v>
      </c>
      <c r="L10">
        <f>L9/VARP(D13:D72)</f>
        <v>2.2562970178797801E-2</v>
      </c>
    </row>
    <row r="11" spans="1:12" x14ac:dyDescent="0.35">
      <c r="A11" s="1"/>
      <c r="B11" s="1"/>
      <c r="C11" s="13">
        <v>50</v>
      </c>
      <c r="D11" s="13">
        <v>300</v>
      </c>
      <c r="E11" s="1"/>
      <c r="F11" s="1"/>
      <c r="G11" s="1"/>
      <c r="H11" s="1"/>
      <c r="J11" s="14" t="s">
        <v>13</v>
      </c>
      <c r="K11" s="14"/>
      <c r="L11" s="14"/>
    </row>
    <row r="12" spans="1:12" x14ac:dyDescent="0.35">
      <c r="A12" s="1" t="s">
        <v>14</v>
      </c>
      <c r="B12" s="13" t="s">
        <v>1</v>
      </c>
      <c r="C12" s="13" t="s">
        <v>15</v>
      </c>
      <c r="D12" s="13" t="s">
        <v>15</v>
      </c>
      <c r="E12" s="1" t="s">
        <v>16</v>
      </c>
      <c r="F12" s="1" t="s">
        <v>17</v>
      </c>
      <c r="G12" s="1" t="s">
        <v>18</v>
      </c>
      <c r="H12" s="1"/>
      <c r="J12" s="1" t="s">
        <v>19</v>
      </c>
      <c r="K12" s="1" t="s">
        <v>2</v>
      </c>
      <c r="L12" s="1" t="s">
        <v>3</v>
      </c>
    </row>
    <row r="13" spans="1:12" x14ac:dyDescent="0.35">
      <c r="A13">
        <v>20110131</v>
      </c>
      <c r="B13">
        <v>4.0548000000000001E-2</v>
      </c>
      <c r="C13">
        <v>1.9174E-2</v>
      </c>
      <c r="D13">
        <v>2.2447999999999999E-2</v>
      </c>
      <c r="E13">
        <v>1.9157E-2</v>
      </c>
      <c r="F13">
        <v>7.0333000000000007E-2</v>
      </c>
      <c r="G13">
        <v>8.7200000000000005E-4</v>
      </c>
      <c r="J13">
        <f>B13-($J$6+$J$5*E13+$J$4*F13+$J$3*G13)</f>
        <v>3.2176203302987601E-2</v>
      </c>
      <c r="K13">
        <f t="shared" ref="K13:K72" si="0">C13-($K$6+$K$5*E13+$K$4*F13+$K$3*G13)</f>
        <v>-2.251546495185424E-3</v>
      </c>
      <c r="L13">
        <f>D13-($L$6+$L$5*E13+$L$4*F13+$L$3*G13)</f>
        <v>-9.2524399471546198E-4</v>
      </c>
    </row>
    <row r="14" spans="1:12" x14ac:dyDescent="0.35">
      <c r="A14">
        <v>20110228</v>
      </c>
      <c r="B14">
        <v>6.6959000000000005E-2</v>
      </c>
      <c r="C14">
        <v>3.4712E-2</v>
      </c>
      <c r="D14">
        <v>3.9254999999999998E-2</v>
      </c>
      <c r="E14">
        <v>3.8164999999999998E-2</v>
      </c>
      <c r="F14">
        <v>7.5272000000000006E-2</v>
      </c>
      <c r="G14">
        <v>2.9269999999999999E-3</v>
      </c>
      <c r="J14">
        <f t="shared" ref="J14:J72" si="1">B14-($J$6+$J$5*E14+$J$4*F14+$J$3*G14)</f>
        <v>3.6278802753849412E-2</v>
      </c>
      <c r="K14">
        <f t="shared" si="0"/>
        <v>-6.2969171517121975E-3</v>
      </c>
      <c r="L14">
        <f t="shared" ref="L14:L72" si="2">D14-($L$6+$L$5*E14+$L$4*F14+$L$3*G14)</f>
        <v>-4.4364251111054728E-3</v>
      </c>
    </row>
    <row r="15" spans="1:12" x14ac:dyDescent="0.35">
      <c r="A15">
        <v>20110331</v>
      </c>
      <c r="B15">
        <v>5.5613000000000003E-2</v>
      </c>
      <c r="C15">
        <v>1.6310000000000002E-2</v>
      </c>
      <c r="D15">
        <v>1.0545000000000001E-2</v>
      </c>
      <c r="E15">
        <v>3.3660000000000001E-3</v>
      </c>
      <c r="F15">
        <v>1.7610000000000001E-2</v>
      </c>
      <c r="G15">
        <v>-1.475E-3</v>
      </c>
      <c r="J15">
        <f t="shared" si="1"/>
        <v>5.36963213753111E-2</v>
      </c>
      <c r="K15">
        <f t="shared" si="0"/>
        <v>1.1497978533207744E-2</v>
      </c>
      <c r="L15">
        <f t="shared" si="2"/>
        <v>4.6045758486643728E-3</v>
      </c>
    </row>
    <row r="16" spans="1:12" x14ac:dyDescent="0.35">
      <c r="A16">
        <v>20110429</v>
      </c>
      <c r="B16">
        <v>3.2495999999999997E-2</v>
      </c>
      <c r="C16">
        <v>3.6124000000000003E-2</v>
      </c>
      <c r="D16">
        <v>2.9132999999999999E-2</v>
      </c>
      <c r="E16">
        <v>2.8688000000000002E-2</v>
      </c>
      <c r="F16">
        <v>1.1651E-2</v>
      </c>
      <c r="G16">
        <v>1.4593999999999999E-2</v>
      </c>
      <c r="J16">
        <f t="shared" si="1"/>
        <v>-7.3787306155540036E-3</v>
      </c>
      <c r="K16">
        <f t="shared" si="0"/>
        <v>6.8380359409742769E-4</v>
      </c>
      <c r="L16">
        <f t="shared" si="2"/>
        <v>-3.4889226920956154E-3</v>
      </c>
    </row>
    <row r="17" spans="1:19" x14ac:dyDescent="0.35">
      <c r="A17">
        <v>20110531</v>
      </c>
      <c r="B17">
        <v>3.2426999999999997E-2</v>
      </c>
      <c r="C17">
        <v>-5.6969999999999998E-3</v>
      </c>
      <c r="D17">
        <v>-6.5170000000000002E-3</v>
      </c>
      <c r="E17">
        <v>-1.4935E-2</v>
      </c>
      <c r="F17">
        <v>-4.3865000000000001E-2</v>
      </c>
      <c r="G17">
        <v>1.1766E-2</v>
      </c>
      <c r="J17">
        <f t="shared" si="1"/>
        <v>3.1836863497031576E-2</v>
      </c>
      <c r="K17">
        <f t="shared" si="0"/>
        <v>3.2724158843624078E-3</v>
      </c>
      <c r="L17">
        <f t="shared" si="2"/>
        <v>8.038273921999713E-3</v>
      </c>
    </row>
    <row r="18" spans="1:19" x14ac:dyDescent="0.35">
      <c r="A18">
        <v>20110630</v>
      </c>
      <c r="B18">
        <v>-3.9627000000000002E-2</v>
      </c>
      <c r="C18">
        <v>-1.9050000000000001E-2</v>
      </c>
      <c r="D18">
        <v>-1.9088999999999998E-2</v>
      </c>
      <c r="E18">
        <v>-1.8395000000000002E-2</v>
      </c>
      <c r="F18">
        <v>-2.0902E-2</v>
      </c>
      <c r="G18">
        <v>-3.7469999999999999E-3</v>
      </c>
      <c r="J18">
        <f t="shared" si="1"/>
        <v>-2.4361260052893633E-2</v>
      </c>
      <c r="K18">
        <f t="shared" si="0"/>
        <v>-1.3854159963828071E-3</v>
      </c>
      <c r="L18">
        <f t="shared" si="2"/>
        <v>-1.3852631009515157E-3</v>
      </c>
    </row>
    <row r="19" spans="1:19" x14ac:dyDescent="0.35">
      <c r="A19">
        <v>20110729</v>
      </c>
      <c r="B19">
        <v>-6.5583000000000002E-2</v>
      </c>
      <c r="C19">
        <v>-2.5454000000000001E-2</v>
      </c>
      <c r="D19">
        <v>-3.5844000000000001E-2</v>
      </c>
      <c r="E19">
        <v>-2.2468999999999999E-2</v>
      </c>
      <c r="F19">
        <v>1.5739E-2</v>
      </c>
      <c r="G19">
        <v>1.6230000000000001E-2</v>
      </c>
      <c r="J19">
        <f t="shared" si="1"/>
        <v>-4.3735091334295137E-2</v>
      </c>
      <c r="K19">
        <f t="shared" si="0"/>
        <v>-1.0691199014792863E-2</v>
      </c>
      <c r="L19">
        <f t="shared" si="2"/>
        <v>-1.3855589318889781E-2</v>
      </c>
    </row>
    <row r="20" spans="1:19" x14ac:dyDescent="0.35">
      <c r="A20">
        <v>20110831</v>
      </c>
      <c r="B20">
        <v>-3.5850000000000001E-3</v>
      </c>
      <c r="C20">
        <v>-4.4406000000000001E-2</v>
      </c>
      <c r="D20">
        <v>-6.2745999999999996E-2</v>
      </c>
      <c r="E20">
        <v>-5.7472000000000002E-2</v>
      </c>
      <c r="F20">
        <v>-0.106866</v>
      </c>
      <c r="G20">
        <v>1.6542999999999999E-2</v>
      </c>
      <c r="J20">
        <f t="shared" si="1"/>
        <v>2.9023573537901599E-2</v>
      </c>
      <c r="K20">
        <f t="shared" si="0"/>
        <v>5.3063018338356249E-3</v>
      </c>
      <c r="L20">
        <f t="shared" si="2"/>
        <v>-1.949225679941366E-3</v>
      </c>
    </row>
    <row r="21" spans="1:19" x14ac:dyDescent="0.35">
      <c r="A21">
        <v>20110930</v>
      </c>
      <c r="B21">
        <v>-6.8492999999999998E-2</v>
      </c>
      <c r="C21">
        <v>-8.9305999999999996E-2</v>
      </c>
      <c r="D21">
        <v>-9.1136999999999996E-2</v>
      </c>
      <c r="E21">
        <v>-8.4873000000000004E-2</v>
      </c>
      <c r="F21">
        <v>-0.139097</v>
      </c>
      <c r="G21">
        <v>6.6309999999999997E-3</v>
      </c>
      <c r="J21">
        <f t="shared" si="1"/>
        <v>-7.450302498803546E-3</v>
      </c>
      <c r="K21">
        <f t="shared" si="0"/>
        <v>-8.9153082005765938E-3</v>
      </c>
      <c r="L21">
        <f t="shared" si="2"/>
        <v>-8.8398981146486921E-4</v>
      </c>
    </row>
    <row r="22" spans="1:19" x14ac:dyDescent="0.35">
      <c r="A22">
        <v>20111031</v>
      </c>
      <c r="B22">
        <v>8.9367000000000002E-2</v>
      </c>
      <c r="C22">
        <v>0.133795</v>
      </c>
      <c r="D22">
        <v>0.141597</v>
      </c>
      <c r="E22">
        <v>0.113982</v>
      </c>
      <c r="F22">
        <v>0.184503</v>
      </c>
      <c r="G22">
        <v>1.119E-3</v>
      </c>
      <c r="J22">
        <f t="shared" si="1"/>
        <v>-3.8078551932607257E-3</v>
      </c>
      <c r="K22">
        <f t="shared" si="0"/>
        <v>1.7874806626919301E-2</v>
      </c>
      <c r="L22">
        <f t="shared" si="2"/>
        <v>1.5642154678997405E-2</v>
      </c>
    </row>
    <row r="23" spans="1:19" x14ac:dyDescent="0.35">
      <c r="A23">
        <v>20111130</v>
      </c>
      <c r="B23">
        <v>5.2440000000000001E-2</v>
      </c>
      <c r="C23" s="2">
        <v>1.7090000000000001E-2</v>
      </c>
      <c r="D23" s="2">
        <v>5.4900000000000001E-4</v>
      </c>
      <c r="E23">
        <v>-6.2259999999999998E-3</v>
      </c>
      <c r="F23">
        <v>1.6232E-2</v>
      </c>
      <c r="G23">
        <v>-5.9699999999999998E-4</v>
      </c>
      <c r="J23">
        <f t="shared" si="1"/>
        <v>6.1336053894755743E-2</v>
      </c>
      <c r="K23">
        <f t="shared" si="0"/>
        <v>2.1500713098185832E-2</v>
      </c>
      <c r="L23">
        <f t="shared" si="2"/>
        <v>4.8832896952216154E-3</v>
      </c>
      <c r="M23" s="2"/>
      <c r="N23" s="2"/>
      <c r="O23" s="2"/>
      <c r="P23" s="2"/>
    </row>
    <row r="24" spans="1:19" x14ac:dyDescent="0.35">
      <c r="A24">
        <v>20111230</v>
      </c>
      <c r="B24">
        <v>7.8226000000000004E-2</v>
      </c>
      <c r="C24">
        <v>1.557E-3</v>
      </c>
      <c r="D24">
        <v>1.7260000000000001E-3</v>
      </c>
      <c r="E24">
        <v>3.702E-3</v>
      </c>
      <c r="F24">
        <v>-1.4452E-2</v>
      </c>
      <c r="G24">
        <v>1.175E-2</v>
      </c>
      <c r="J24">
        <f t="shared" si="1"/>
        <v>6.2760335310852816E-2</v>
      </c>
      <c r="K24">
        <f t="shared" si="0"/>
        <v>-8.0414669012685534E-3</v>
      </c>
      <c r="L24">
        <f t="shared" si="2"/>
        <v>-3.9624081674351315E-3</v>
      </c>
    </row>
    <row r="25" spans="1:19" x14ac:dyDescent="0.35">
      <c r="A25">
        <v>20120131</v>
      </c>
      <c r="B25">
        <v>-1.1091E-2</v>
      </c>
      <c r="C25">
        <v>6.1438E-2</v>
      </c>
      <c r="D25">
        <v>7.0773000000000003E-2</v>
      </c>
      <c r="E25">
        <v>5.4077E-2</v>
      </c>
      <c r="F25">
        <v>2.0334999999999999E-2</v>
      </c>
      <c r="G25">
        <v>6.3439999999999998E-3</v>
      </c>
      <c r="J25">
        <f t="shared" si="1"/>
        <v>-7.6059443992426243E-2</v>
      </c>
      <c r="K25">
        <f t="shared" si="0"/>
        <v>3.6055578860287041E-3</v>
      </c>
      <c r="L25">
        <f t="shared" si="2"/>
        <v>1.0789710367550748E-2</v>
      </c>
    </row>
    <row r="26" spans="1:19" x14ac:dyDescent="0.35">
      <c r="A26">
        <v>20120229</v>
      </c>
      <c r="B26">
        <v>-2.5699999999999998E-3</v>
      </c>
      <c r="C26">
        <v>3.2847000000000001E-2</v>
      </c>
      <c r="D26">
        <v>4.2515999999999998E-2</v>
      </c>
      <c r="E26">
        <v>4.1186E-2</v>
      </c>
      <c r="F26">
        <v>6.0859000000000003E-2</v>
      </c>
      <c r="G26">
        <v>4.0700000000000003E-4</v>
      </c>
      <c r="J26">
        <f t="shared" si="1"/>
        <v>-3.9566153324530833E-2</v>
      </c>
      <c r="K26">
        <f t="shared" si="0"/>
        <v>-1.0259019330602803E-2</v>
      </c>
      <c r="L26">
        <f t="shared" si="2"/>
        <v>-4.2793641741181304E-3</v>
      </c>
    </row>
    <row r="27" spans="1:19" x14ac:dyDescent="0.35">
      <c r="A27">
        <v>20120330</v>
      </c>
      <c r="B27">
        <v>7.1953000000000003E-2</v>
      </c>
      <c r="C27">
        <v>3.0969E-2</v>
      </c>
      <c r="D27">
        <v>2.6540999999999999E-2</v>
      </c>
      <c r="E27">
        <v>2.3994000000000001E-2</v>
      </c>
      <c r="F27">
        <v>-3.6107E-2</v>
      </c>
      <c r="G27">
        <v>-5.0610000000000004E-3</v>
      </c>
      <c r="J27">
        <f t="shared" si="1"/>
        <v>3.3064510090856265E-2</v>
      </c>
      <c r="K27">
        <f t="shared" si="0"/>
        <v>7.0512210471227292E-3</v>
      </c>
      <c r="L27">
        <f t="shared" si="2"/>
        <v>-8.6765878062263976E-4</v>
      </c>
    </row>
    <row r="28" spans="1:19" x14ac:dyDescent="0.35">
      <c r="A28">
        <v>20120430</v>
      </c>
      <c r="B28">
        <v>1.1261E-2</v>
      </c>
      <c r="C28" s="2">
        <v>1.0468999999999999E-2</v>
      </c>
      <c r="D28" s="2">
        <v>-3.3050000000000002E-3</v>
      </c>
      <c r="E28">
        <v>-6.8009999999999998E-3</v>
      </c>
      <c r="F28">
        <v>-1.0647999999999999E-2</v>
      </c>
      <c r="G28">
        <v>1.0997E-2</v>
      </c>
      <c r="J28">
        <f t="shared" si="1"/>
        <v>9.632286381092179E-3</v>
      </c>
      <c r="K28">
        <f t="shared" si="0"/>
        <v>1.1543467704411234E-2</v>
      </c>
      <c r="L28">
        <f t="shared" si="2"/>
        <v>2.1645265005845759E-3</v>
      </c>
      <c r="M28" s="2"/>
      <c r="N28" s="2"/>
      <c r="O28" s="2"/>
      <c r="P28" s="2"/>
      <c r="Q28" s="2"/>
      <c r="R28" s="2"/>
      <c r="S28" s="2"/>
    </row>
    <row r="29" spans="1:19" x14ac:dyDescent="0.35">
      <c r="A29">
        <v>20120531</v>
      </c>
      <c r="B29">
        <v>-3.5371E-2</v>
      </c>
      <c r="C29">
        <v>-4.9884999999999999E-2</v>
      </c>
      <c r="D29">
        <v>-6.5671999999999994E-2</v>
      </c>
      <c r="E29">
        <v>-6.5531000000000006E-2</v>
      </c>
      <c r="F29">
        <v>-0.110801</v>
      </c>
      <c r="G29">
        <v>9.2960000000000004E-3</v>
      </c>
      <c r="J29">
        <f t="shared" si="1"/>
        <v>8.6502397717173468E-3</v>
      </c>
      <c r="K29">
        <f t="shared" si="0"/>
        <v>1.0321514741207752E-2</v>
      </c>
      <c r="L29">
        <f t="shared" si="2"/>
        <v>3.6457743410664989E-3</v>
      </c>
    </row>
    <row r="30" spans="1:19" x14ac:dyDescent="0.35">
      <c r="A30">
        <v>20120629</v>
      </c>
      <c r="B30">
        <v>5.1669E-2</v>
      </c>
      <c r="C30">
        <v>4.4396999999999999E-2</v>
      </c>
      <c r="D30">
        <v>3.4359000000000001E-2</v>
      </c>
      <c r="E30">
        <v>3.8156000000000002E-2</v>
      </c>
      <c r="F30">
        <v>5.1443000000000003E-2</v>
      </c>
      <c r="G30">
        <v>6.6299999999999996E-4</v>
      </c>
      <c r="J30">
        <f t="shared" si="1"/>
        <v>1.5820791257368773E-2</v>
      </c>
      <c r="K30">
        <f t="shared" si="0"/>
        <v>4.2347665182293007E-3</v>
      </c>
      <c r="L30">
        <f t="shared" si="2"/>
        <v>-9.0867420250983835E-3</v>
      </c>
    </row>
    <row r="31" spans="1:19" x14ac:dyDescent="0.35">
      <c r="A31">
        <v>20120731</v>
      </c>
      <c r="B31">
        <v>4.5217E-2</v>
      </c>
      <c r="C31">
        <v>1.189E-3</v>
      </c>
      <c r="D31">
        <v>7.7799999999999996E-3</v>
      </c>
      <c r="E31">
        <v>1.0266000000000001E-2</v>
      </c>
      <c r="F31">
        <v>3.9161000000000001E-2</v>
      </c>
      <c r="G31">
        <v>1.2293E-2</v>
      </c>
      <c r="J31">
        <f t="shared" si="1"/>
        <v>3.526461454893972E-2</v>
      </c>
      <c r="K31">
        <f t="shared" si="0"/>
        <v>-1.5248583331116904E-2</v>
      </c>
      <c r="L31">
        <f t="shared" si="2"/>
        <v>-5.5309585709567921E-3</v>
      </c>
    </row>
    <row r="32" spans="1:19" x14ac:dyDescent="0.35">
      <c r="A32">
        <v>20120831</v>
      </c>
      <c r="B32">
        <v>1.6639999999999999E-3</v>
      </c>
      <c r="C32">
        <v>2.1780000000000001E-2</v>
      </c>
      <c r="D32">
        <v>3.2551999999999998E-2</v>
      </c>
      <c r="E32">
        <v>2.6265E-2</v>
      </c>
      <c r="F32">
        <v>2.2255E-2</v>
      </c>
      <c r="G32">
        <v>1.6100000000000001E-3</v>
      </c>
      <c r="J32">
        <f t="shared" si="1"/>
        <v>-2.7689752124585666E-2</v>
      </c>
      <c r="K32">
        <f t="shared" si="0"/>
        <v>-6.8297831485773404E-3</v>
      </c>
      <c r="L32">
        <f t="shared" si="2"/>
        <v>2.16033848749176E-3</v>
      </c>
    </row>
    <row r="33" spans="1:12" x14ac:dyDescent="0.35">
      <c r="A33">
        <v>20120928</v>
      </c>
      <c r="B33">
        <v>4.1492000000000001E-2</v>
      </c>
      <c r="C33">
        <v>2.5908E-2</v>
      </c>
      <c r="D33">
        <v>2.2284000000000002E-2</v>
      </c>
      <c r="E33">
        <v>2.6539E-2</v>
      </c>
      <c r="F33">
        <v>3.5123000000000001E-2</v>
      </c>
      <c r="G33">
        <v>1.805E-3</v>
      </c>
      <c r="J33">
        <f t="shared" si="1"/>
        <v>1.4996683008830392E-2</v>
      </c>
      <c r="K33">
        <f t="shared" si="0"/>
        <v>-3.0737233982760341E-3</v>
      </c>
      <c r="L33">
        <f t="shared" si="2"/>
        <v>-8.5462522083754218E-3</v>
      </c>
    </row>
    <row r="34" spans="1:12" x14ac:dyDescent="0.35">
      <c r="A34">
        <v>20121031</v>
      </c>
      <c r="B34">
        <v>8.0500000000000005E-4</v>
      </c>
      <c r="C34">
        <v>-2.3823E-2</v>
      </c>
      <c r="D34">
        <v>-4.0359999999999997E-3</v>
      </c>
      <c r="E34">
        <v>-1.4101000000000001E-2</v>
      </c>
      <c r="F34">
        <v>-2.4303999999999999E-2</v>
      </c>
      <c r="G34">
        <v>-1.0039999999999999E-3</v>
      </c>
      <c r="J34">
        <f t="shared" si="1"/>
        <v>9.021080360562643E-3</v>
      </c>
      <c r="K34">
        <f t="shared" si="0"/>
        <v>-1.1352263344987294E-2</v>
      </c>
      <c r="L34">
        <f t="shared" si="2"/>
        <v>9.1713111029690375E-3</v>
      </c>
    </row>
    <row r="35" spans="1:12" x14ac:dyDescent="0.35">
      <c r="A35">
        <v>20121130</v>
      </c>
      <c r="B35">
        <v>1.4877E-2</v>
      </c>
      <c r="C35">
        <v>-7.7990000000000004E-3</v>
      </c>
      <c r="D35">
        <v>8.737E-3</v>
      </c>
      <c r="E35">
        <v>6.1929999999999997E-3</v>
      </c>
      <c r="F35">
        <v>-1.3317000000000001E-2</v>
      </c>
      <c r="G35">
        <v>2.6919999999999999E-3</v>
      </c>
      <c r="J35">
        <f t="shared" si="1"/>
        <v>1.5301904388521741E-4</v>
      </c>
      <c r="K35">
        <f t="shared" si="0"/>
        <v>-1.6766359046194796E-2</v>
      </c>
      <c r="L35">
        <f t="shared" si="2"/>
        <v>2.1216323303580378E-4</v>
      </c>
    </row>
    <row r="36" spans="1:12" x14ac:dyDescent="0.35">
      <c r="A36">
        <v>20121231</v>
      </c>
      <c r="B36">
        <v>2.3700000000000001E-3</v>
      </c>
      <c r="C36">
        <v>2.0464E-2</v>
      </c>
      <c r="D36">
        <v>2.1384E-2</v>
      </c>
      <c r="E36">
        <v>1.2531E-2</v>
      </c>
      <c r="F36">
        <v>1.2272999999999999E-2</v>
      </c>
      <c r="G36">
        <v>-1.7669999999999999E-3</v>
      </c>
      <c r="J36">
        <f t="shared" si="1"/>
        <v>-1.1771819272804514E-2</v>
      </c>
      <c r="K36">
        <f t="shared" si="0"/>
        <v>6.6693655523957403E-3</v>
      </c>
      <c r="L36">
        <f t="shared" si="2"/>
        <v>5.713416246488634E-3</v>
      </c>
    </row>
    <row r="37" spans="1:12" x14ac:dyDescent="0.35">
      <c r="A37">
        <v>20130131</v>
      </c>
      <c r="B37">
        <v>9.7319000000000003E-2</v>
      </c>
      <c r="C37">
        <v>5.7801999999999999E-2</v>
      </c>
      <c r="D37">
        <v>7.2408E-2</v>
      </c>
      <c r="E37">
        <v>5.4093000000000002E-2</v>
      </c>
      <c r="F37">
        <v>8.0089999999999995E-2</v>
      </c>
      <c r="G37">
        <v>-6.9020000000000001E-3</v>
      </c>
      <c r="J37">
        <f t="shared" si="1"/>
        <v>5.2503279943237828E-2</v>
      </c>
      <c r="K37">
        <f t="shared" si="0"/>
        <v>4.3425724745834865E-3</v>
      </c>
      <c r="L37">
        <f t="shared" si="2"/>
        <v>1.1474669306930467E-2</v>
      </c>
    </row>
    <row r="38" spans="1:12" x14ac:dyDescent="0.35">
      <c r="A38">
        <v>20130228</v>
      </c>
      <c r="B38">
        <v>3.2989999999999998E-3</v>
      </c>
      <c r="C38">
        <v>1.769E-3</v>
      </c>
      <c r="D38">
        <v>1.0059E-2</v>
      </c>
      <c r="E38">
        <v>8.3309999999999999E-3</v>
      </c>
      <c r="F38">
        <v>3.2590000000000002E-3</v>
      </c>
      <c r="G38">
        <v>5.3499999999999997E-3</v>
      </c>
      <c r="J38">
        <f t="shared" si="1"/>
        <v>-1.0795985927635258E-2</v>
      </c>
      <c r="K38">
        <f t="shared" si="0"/>
        <v>-1.0274583680099057E-2</v>
      </c>
      <c r="L38">
        <f t="shared" si="2"/>
        <v>-8.9361630713058471E-4</v>
      </c>
    </row>
    <row r="39" spans="1:12" x14ac:dyDescent="0.35">
      <c r="A39">
        <v>20130328</v>
      </c>
      <c r="B39">
        <v>5.4439000000000001E-2</v>
      </c>
      <c r="C39">
        <v>3.4308999999999999E-2</v>
      </c>
      <c r="D39">
        <v>3.9071000000000002E-2</v>
      </c>
      <c r="E39">
        <v>3.5274E-2</v>
      </c>
      <c r="F39">
        <v>2.2561000000000001E-2</v>
      </c>
      <c r="G39">
        <v>7.8600000000000002E-4</v>
      </c>
      <c r="J39">
        <f t="shared" si="1"/>
        <v>1.4679041352579116E-2</v>
      </c>
      <c r="K39">
        <f t="shared" si="0"/>
        <v>-2.9606363678498504E-3</v>
      </c>
      <c r="L39">
        <f t="shared" si="2"/>
        <v>-9.593864046615469E-4</v>
      </c>
    </row>
    <row r="40" spans="1:12" x14ac:dyDescent="0.35">
      <c r="A40">
        <v>20130430</v>
      </c>
      <c r="B40">
        <v>7.2760000000000003E-3</v>
      </c>
      <c r="C40">
        <v>2.1772E-2</v>
      </c>
      <c r="D40">
        <v>1.9064999999999999E-2</v>
      </c>
      <c r="E40">
        <v>1.4945E-2</v>
      </c>
      <c r="F40">
        <v>-1.2885000000000001E-2</v>
      </c>
      <c r="G40">
        <v>1.0118E-2</v>
      </c>
      <c r="J40">
        <f t="shared" si="1"/>
        <v>-2.0646809528115505E-2</v>
      </c>
      <c r="K40">
        <f t="shared" si="0"/>
        <v>1.5702356498903947E-3</v>
      </c>
      <c r="L40">
        <f t="shared" si="2"/>
        <v>1.3230645494944487E-3</v>
      </c>
    </row>
    <row r="41" spans="1:12" x14ac:dyDescent="0.35">
      <c r="A41">
        <v>20130531</v>
      </c>
      <c r="B41">
        <v>-5.5039999999999999E-2</v>
      </c>
      <c r="C41">
        <v>4.7070000000000002E-3</v>
      </c>
      <c r="D41">
        <v>2.6859000000000001E-2</v>
      </c>
      <c r="E41">
        <v>1.9066E-2</v>
      </c>
      <c r="F41">
        <v>2.6821999999999999E-2</v>
      </c>
      <c r="G41">
        <v>-1.9220999999999999E-2</v>
      </c>
      <c r="J41">
        <f t="shared" si="1"/>
        <v>-6.6699382227362797E-2</v>
      </c>
      <c r="K41">
        <f t="shared" si="0"/>
        <v>-9.6254380546704384E-3</v>
      </c>
      <c r="L41">
        <f t="shared" si="2"/>
        <v>3.7264374832033167E-3</v>
      </c>
    </row>
    <row r="42" spans="1:12" x14ac:dyDescent="0.35">
      <c r="A42">
        <v>20130628</v>
      </c>
      <c r="B42">
        <v>2.8645E-2</v>
      </c>
      <c r="C42">
        <v>-1.9939999999999999E-2</v>
      </c>
      <c r="D42">
        <v>-1.1096E-2</v>
      </c>
      <c r="E42">
        <v>-1.5039E-2</v>
      </c>
      <c r="F42">
        <v>-2.0983999999999999E-2</v>
      </c>
      <c r="G42">
        <v>-1.6448000000000001E-2</v>
      </c>
      <c r="J42">
        <f t="shared" si="1"/>
        <v>4.469064481418665E-2</v>
      </c>
      <c r="K42">
        <f t="shared" si="0"/>
        <v>-1.250356854080148E-3</v>
      </c>
      <c r="L42">
        <f t="shared" si="2"/>
        <v>2.7961116029814673E-3</v>
      </c>
    </row>
    <row r="43" spans="1:12" x14ac:dyDescent="0.35">
      <c r="A43">
        <v>20130731</v>
      </c>
      <c r="B43">
        <v>5.2123999999999997E-2</v>
      </c>
      <c r="C43">
        <v>5.3274000000000002E-2</v>
      </c>
      <c r="D43">
        <v>5.7931999999999997E-2</v>
      </c>
      <c r="E43">
        <v>5.2680999999999999E-2</v>
      </c>
      <c r="F43">
        <v>5.2206000000000002E-2</v>
      </c>
      <c r="G43">
        <v>3.7950000000000002E-3</v>
      </c>
      <c r="J43">
        <f t="shared" si="1"/>
        <v>-2.1272323123961157E-3</v>
      </c>
      <c r="K43">
        <f t="shared" si="0"/>
        <v>-2.3807234381535633E-3</v>
      </c>
      <c r="L43">
        <f t="shared" si="2"/>
        <v>-9.7679477655593372E-4</v>
      </c>
    </row>
    <row r="44" spans="1:12" x14ac:dyDescent="0.35">
      <c r="A44">
        <v>20130830</v>
      </c>
      <c r="B44">
        <v>-3.4896000000000003E-2</v>
      </c>
      <c r="C44">
        <v>-2.6061000000000001E-2</v>
      </c>
      <c r="D44">
        <v>-3.0117999999999999E-2</v>
      </c>
      <c r="E44">
        <v>-2.5714000000000001E-2</v>
      </c>
      <c r="F44">
        <v>-1.4961E-2</v>
      </c>
      <c r="G44">
        <v>-8.5660000000000007E-3</v>
      </c>
      <c r="J44">
        <f t="shared" si="1"/>
        <v>-7.5236963207373671E-3</v>
      </c>
      <c r="K44">
        <f t="shared" si="0"/>
        <v>5.052407274827031E-4</v>
      </c>
      <c r="L44">
        <f t="shared" si="2"/>
        <v>-4.7544765811095707E-3</v>
      </c>
    </row>
    <row r="45" spans="1:12" x14ac:dyDescent="0.35">
      <c r="A45">
        <v>20130930</v>
      </c>
      <c r="B45">
        <v>1.8256000000000001E-2</v>
      </c>
      <c r="C45">
        <v>4.3605999999999999E-2</v>
      </c>
      <c r="D45">
        <v>4.0039999999999999E-2</v>
      </c>
      <c r="E45">
        <v>3.7477000000000003E-2</v>
      </c>
      <c r="F45">
        <v>2.3768999999999998E-2</v>
      </c>
      <c r="G45">
        <v>1.112E-2</v>
      </c>
      <c r="J45">
        <f t="shared" si="1"/>
        <v>-2.7761823422549466E-2</v>
      </c>
      <c r="K45">
        <f t="shared" si="0"/>
        <v>6.0271682176143287E-4</v>
      </c>
      <c r="L45">
        <f t="shared" si="2"/>
        <v>-2.1707095386166095E-3</v>
      </c>
    </row>
    <row r="46" spans="1:12" x14ac:dyDescent="0.35">
      <c r="A46">
        <v>20131031</v>
      </c>
      <c r="B46">
        <v>6.8233000000000002E-2</v>
      </c>
      <c r="C46">
        <v>2.3921999999999999E-2</v>
      </c>
      <c r="D46">
        <v>4.2631000000000002E-2</v>
      </c>
      <c r="E46">
        <v>3.9850999999999998E-2</v>
      </c>
      <c r="F46">
        <v>4.5344000000000002E-2</v>
      </c>
      <c r="G46">
        <v>8.5599999999999999E-3</v>
      </c>
      <c r="J46">
        <f t="shared" si="1"/>
        <v>2.5809414892048028E-2</v>
      </c>
      <c r="K46">
        <f t="shared" si="0"/>
        <v>-2.0615114247334025E-2</v>
      </c>
      <c r="L46">
        <f t="shared" si="2"/>
        <v>-2.4116054640949611E-3</v>
      </c>
    </row>
    <row r="47" spans="1:12" x14ac:dyDescent="0.35">
      <c r="A47">
        <v>20131129</v>
      </c>
      <c r="B47">
        <v>4.1876999999999998E-2</v>
      </c>
      <c r="C47">
        <v>1.9786999999999999E-2</v>
      </c>
      <c r="D47">
        <v>2.7836E-2</v>
      </c>
      <c r="E47">
        <v>2.4947E-2</v>
      </c>
      <c r="F47">
        <v>1.684E-3</v>
      </c>
      <c r="G47">
        <v>-2.9399999999999999E-3</v>
      </c>
      <c r="J47">
        <f t="shared" si="1"/>
        <v>1.0617578139091199E-2</v>
      </c>
      <c r="K47">
        <f t="shared" si="0"/>
        <v>-5.9012937284049771E-3</v>
      </c>
      <c r="L47">
        <f t="shared" si="2"/>
        <v>-9.9119787564190889E-4</v>
      </c>
    </row>
    <row r="48" spans="1:12" x14ac:dyDescent="0.35">
      <c r="A48">
        <v>20131231</v>
      </c>
      <c r="B48">
        <v>-3.4667999999999997E-2</v>
      </c>
      <c r="C48">
        <v>3.5844000000000001E-2</v>
      </c>
      <c r="D48">
        <v>2.7851999999999998E-2</v>
      </c>
      <c r="E48">
        <v>2.6126E-2</v>
      </c>
      <c r="F48">
        <v>2.9569000000000002E-2</v>
      </c>
      <c r="G48">
        <v>-6.3379999999999999E-3</v>
      </c>
      <c r="J48">
        <f t="shared" si="1"/>
        <v>-5.8983872576902165E-2</v>
      </c>
      <c r="K48">
        <f t="shared" si="0"/>
        <v>1.0079093074382865E-2</v>
      </c>
      <c r="L48">
        <f t="shared" si="2"/>
        <v>-2.6194191936856175E-3</v>
      </c>
    </row>
    <row r="49" spans="1:12" x14ac:dyDescent="0.35">
      <c r="A49">
        <v>20140131</v>
      </c>
      <c r="B49">
        <v>-7.509E-3</v>
      </c>
      <c r="C49">
        <v>-2.4653999999999999E-2</v>
      </c>
      <c r="D49">
        <v>-2.4455000000000001E-2</v>
      </c>
      <c r="E49">
        <v>-2.9957000000000001E-2</v>
      </c>
      <c r="F49">
        <v>-6.1298999999999999E-2</v>
      </c>
      <c r="G49">
        <v>1.549E-2</v>
      </c>
      <c r="J49">
        <f t="shared" si="1"/>
        <v>4.0717093306155711E-3</v>
      </c>
      <c r="K49">
        <f t="shared" si="0"/>
        <v>-2.0071485275207426E-3</v>
      </c>
      <c r="L49">
        <f t="shared" si="2"/>
        <v>6.411283002695306E-3</v>
      </c>
    </row>
    <row r="50" spans="1:12" x14ac:dyDescent="0.35">
      <c r="A50">
        <v>20140228</v>
      </c>
      <c r="B50">
        <v>6.4802999999999999E-2</v>
      </c>
      <c r="C50">
        <v>6.5178E-2</v>
      </c>
      <c r="D50">
        <v>6.0037E-2</v>
      </c>
      <c r="E50">
        <v>4.6172999999999999E-2</v>
      </c>
      <c r="F50">
        <v>5.5696000000000002E-2</v>
      </c>
      <c r="G50">
        <v>4.6909999999999999E-3</v>
      </c>
      <c r="J50">
        <f t="shared" si="1"/>
        <v>1.8895305356225536E-2</v>
      </c>
      <c r="K50">
        <f t="shared" si="0"/>
        <v>1.566636532341957E-2</v>
      </c>
      <c r="L50">
        <f t="shared" si="2"/>
        <v>8.0534122380302858E-3</v>
      </c>
    </row>
    <row r="51" spans="1:12" x14ac:dyDescent="0.35">
      <c r="A51">
        <v>20140331</v>
      </c>
      <c r="B51">
        <v>3.1100000000000002E-4</v>
      </c>
      <c r="C51">
        <v>5.8539999999999998E-3</v>
      </c>
      <c r="D51">
        <v>9.0220000000000005E-3</v>
      </c>
      <c r="E51">
        <v>4.4689999999999999E-3</v>
      </c>
      <c r="F51">
        <v>2.4902000000000001E-2</v>
      </c>
      <c r="G51">
        <v>-1.6919999999999999E-3</v>
      </c>
      <c r="J51">
        <f t="shared" si="1"/>
        <v>-9.9730102962897887E-4</v>
      </c>
      <c r="K51">
        <f t="shared" si="0"/>
        <v>2.878367702272705E-6</v>
      </c>
      <c r="L51">
        <f t="shared" si="2"/>
        <v>1.8150950382395123E-3</v>
      </c>
    </row>
    <row r="52" spans="1:12" x14ac:dyDescent="0.35">
      <c r="A52">
        <v>20140430</v>
      </c>
      <c r="B52">
        <v>-2.6152000000000002E-2</v>
      </c>
      <c r="C52">
        <v>1.2893999999999999E-2</v>
      </c>
      <c r="D52">
        <v>5.9389999999999998E-3</v>
      </c>
      <c r="E52">
        <v>1.66E-3</v>
      </c>
      <c r="F52">
        <v>5.0696999999999999E-2</v>
      </c>
      <c r="G52">
        <v>8.0029999999999997E-3</v>
      </c>
      <c r="J52">
        <f t="shared" si="1"/>
        <v>-2.1238495323733678E-2</v>
      </c>
      <c r="K52">
        <f t="shared" si="0"/>
        <v>6.4396359369298262E-3</v>
      </c>
      <c r="L52">
        <f t="shared" si="2"/>
        <v>1.6066838875662378E-3</v>
      </c>
    </row>
    <row r="53" spans="1:12" x14ac:dyDescent="0.35">
      <c r="A53">
        <v>20140530</v>
      </c>
      <c r="B53">
        <v>-4.4436999999999997E-2</v>
      </c>
      <c r="C53">
        <v>2.6272E-2</v>
      </c>
      <c r="D53">
        <v>2.0480999999999999E-2</v>
      </c>
      <c r="E53">
        <v>2.0218E-2</v>
      </c>
      <c r="F53">
        <v>1.2822E-2</v>
      </c>
      <c r="G53">
        <v>1.0512000000000001E-2</v>
      </c>
      <c r="J53">
        <f t="shared" si="1"/>
        <v>-7.2314372011333825E-2</v>
      </c>
      <c r="K53">
        <f t="shared" si="0"/>
        <v>6.353795895357936E-4</v>
      </c>
      <c r="L53">
        <f t="shared" si="2"/>
        <v>-3.1833314806142023E-3</v>
      </c>
    </row>
    <row r="54" spans="1:12" x14ac:dyDescent="0.35">
      <c r="A54">
        <v>20140630</v>
      </c>
      <c r="B54">
        <v>1.688E-3</v>
      </c>
      <c r="C54">
        <v>1.6343E-2</v>
      </c>
      <c r="D54">
        <v>2.673E-2</v>
      </c>
      <c r="E54">
        <v>2.7941000000000001E-2</v>
      </c>
      <c r="F54">
        <v>5.3494E-2</v>
      </c>
      <c r="G54">
        <v>8.3299999999999997E-4</v>
      </c>
      <c r="J54">
        <f t="shared" si="1"/>
        <v>-2.1463093174338858E-2</v>
      </c>
      <c r="K54">
        <f t="shared" si="0"/>
        <v>-1.374417423707042E-2</v>
      </c>
      <c r="L54">
        <f t="shared" si="2"/>
        <v>-5.8283513810439037E-3</v>
      </c>
    </row>
    <row r="55" spans="1:12" x14ac:dyDescent="0.35">
      <c r="A55">
        <v>20140731</v>
      </c>
      <c r="B55">
        <v>-2.4258999999999999E-2</v>
      </c>
      <c r="C55">
        <v>-1.5823E-2</v>
      </c>
      <c r="D55">
        <v>-2.2362E-2</v>
      </c>
      <c r="E55">
        <v>-2.0524000000000001E-2</v>
      </c>
      <c r="F55">
        <v>-3.7372000000000002E-2</v>
      </c>
      <c r="G55">
        <v>-2.7699999999999999E-3</v>
      </c>
      <c r="J55">
        <f t="shared" si="1"/>
        <v>-1.0986398924690667E-2</v>
      </c>
      <c r="K55">
        <f t="shared" si="0"/>
        <v>3.6619934852524863E-3</v>
      </c>
      <c r="L55">
        <f t="shared" si="2"/>
        <v>-2.1758293523770796E-3</v>
      </c>
    </row>
    <row r="56" spans="1:12" x14ac:dyDescent="0.35">
      <c r="A56">
        <v>20140829</v>
      </c>
      <c r="B56">
        <v>2.4042000000000001E-2</v>
      </c>
      <c r="C56">
        <v>3.9391000000000002E-2</v>
      </c>
      <c r="D56">
        <v>4.3740000000000001E-2</v>
      </c>
      <c r="E56">
        <v>4.0170999999999998E-2</v>
      </c>
      <c r="F56">
        <v>2.6556E-2</v>
      </c>
      <c r="G56">
        <v>1.1386E-2</v>
      </c>
      <c r="J56">
        <f t="shared" si="1"/>
        <v>-2.4599138938780067E-2</v>
      </c>
      <c r="K56">
        <f t="shared" si="0"/>
        <v>-6.3845399235110747E-3</v>
      </c>
      <c r="L56">
        <f t="shared" si="2"/>
        <v>-1.3751048105196603E-3</v>
      </c>
    </row>
    <row r="57" spans="1:12" x14ac:dyDescent="0.35">
      <c r="A57">
        <v>20140930</v>
      </c>
      <c r="B57">
        <v>6.1250000000000002E-3</v>
      </c>
      <c r="C57">
        <v>-2.5825000000000001E-2</v>
      </c>
      <c r="D57">
        <v>-2.6442E-2</v>
      </c>
      <c r="E57">
        <v>-2.5128999999999999E-2</v>
      </c>
      <c r="F57">
        <v>-7.8308000000000003E-2</v>
      </c>
      <c r="G57">
        <v>-5.7070000000000003E-3</v>
      </c>
      <c r="J57">
        <f t="shared" si="1"/>
        <v>1.5658057740587712E-2</v>
      </c>
      <c r="K57">
        <f t="shared" si="0"/>
        <v>-6.5685478816536469E-4</v>
      </c>
      <c r="L57">
        <f t="shared" si="2"/>
        <v>-9.1563862767359699E-4</v>
      </c>
    </row>
    <row r="58" spans="1:12" x14ac:dyDescent="0.35">
      <c r="A58">
        <v>20141031</v>
      </c>
      <c r="B58">
        <v>1.2851E-2</v>
      </c>
      <c r="C58">
        <v>3.2195000000000001E-2</v>
      </c>
      <c r="D58">
        <v>2.9818999999999998E-2</v>
      </c>
      <c r="E58">
        <v>2.1176E-2</v>
      </c>
      <c r="F58">
        <v>-3.9886999999999999E-2</v>
      </c>
      <c r="G58">
        <v>7.2160000000000002E-3</v>
      </c>
      <c r="J58">
        <f t="shared" si="1"/>
        <v>-2.8279813548021004E-2</v>
      </c>
      <c r="K58">
        <f t="shared" si="0"/>
        <v>6.8735312417597394E-3</v>
      </c>
      <c r="L58">
        <f t="shared" si="2"/>
        <v>5.6846918019394718E-3</v>
      </c>
    </row>
    <row r="59" spans="1:12" x14ac:dyDescent="0.35">
      <c r="A59">
        <v>20141128</v>
      </c>
      <c r="B59">
        <v>4.8748E-2</v>
      </c>
      <c r="C59">
        <v>2.6301000000000001E-2</v>
      </c>
      <c r="D59">
        <v>2.3959000000000001E-2</v>
      </c>
      <c r="E59">
        <v>2.1149999999999999E-2</v>
      </c>
      <c r="F59">
        <v>-9.2540999999999998E-2</v>
      </c>
      <c r="G59">
        <v>8.2880000000000002E-3</v>
      </c>
      <c r="J59">
        <f t="shared" si="1"/>
        <v>-6.1016072607024963E-3</v>
      </c>
      <c r="K59">
        <f t="shared" si="0"/>
        <v>7.7319623261769277E-4</v>
      </c>
      <c r="L59">
        <f t="shared" si="2"/>
        <v>4.8355112931712171E-4</v>
      </c>
    </row>
    <row r="60" spans="1:12" x14ac:dyDescent="0.35">
      <c r="A60">
        <v>20141231</v>
      </c>
      <c r="B60">
        <v>0</v>
      </c>
      <c r="C60">
        <v>6.7099999999999998E-3</v>
      </c>
      <c r="D60">
        <v>4.9909999999999998E-3</v>
      </c>
      <c r="E60">
        <v>-3.6159999999999999E-3</v>
      </c>
      <c r="F60">
        <v>-3.5980000000000001E-3</v>
      </c>
      <c r="G60">
        <v>5.7600000000000001E-4</v>
      </c>
      <c r="J60">
        <f t="shared" si="1"/>
        <v>2.9770144837658438E-4</v>
      </c>
      <c r="K60">
        <f t="shared" si="0"/>
        <v>8.1789778586144543E-3</v>
      </c>
      <c r="L60">
        <f t="shared" si="2"/>
        <v>6.7897207441592923E-3</v>
      </c>
    </row>
    <row r="61" spans="1:12" x14ac:dyDescent="0.35">
      <c r="A61">
        <v>20150130</v>
      </c>
      <c r="B61">
        <v>3.2100000000000002E-3</v>
      </c>
      <c r="C61">
        <v>-7.5669999999999999E-3</v>
      </c>
      <c r="D61">
        <v>-2.3598999999999998E-2</v>
      </c>
      <c r="E61">
        <v>-2.7151999999999999E-2</v>
      </c>
      <c r="F61">
        <v>-4.8557999999999997E-2</v>
      </c>
      <c r="G61">
        <v>2.4038E-2</v>
      </c>
      <c r="J61">
        <f t="shared" si="1"/>
        <v>1.1412087945553588E-2</v>
      </c>
      <c r="K61">
        <f t="shared" si="0"/>
        <v>9.3315283445288694E-3</v>
      </c>
      <c r="L61">
        <f t="shared" si="2"/>
        <v>4.2779290490460309E-3</v>
      </c>
    </row>
    <row r="62" spans="1:12" x14ac:dyDescent="0.35">
      <c r="A62">
        <v>20150227</v>
      </c>
      <c r="B62">
        <v>0.1072</v>
      </c>
      <c r="C62">
        <v>4.7347E-2</v>
      </c>
      <c r="D62">
        <v>5.4906999999999997E-2</v>
      </c>
      <c r="E62">
        <v>5.5947999999999998E-2</v>
      </c>
      <c r="F62">
        <v>4.9057999999999997E-2</v>
      </c>
      <c r="G62">
        <v>-1.304E-2</v>
      </c>
      <c r="J62">
        <f t="shared" si="1"/>
        <v>5.4628076337468551E-2</v>
      </c>
      <c r="K62">
        <f t="shared" si="0"/>
        <v>-5.7686998492276487E-3</v>
      </c>
      <c r="L62">
        <f t="shared" si="2"/>
        <v>-7.7572450395164694E-3</v>
      </c>
    </row>
    <row r="63" spans="1:12" x14ac:dyDescent="0.35">
      <c r="A63">
        <v>20150331</v>
      </c>
      <c r="B63">
        <v>1.3695000000000001E-2</v>
      </c>
      <c r="C63">
        <v>5.0920000000000002E-3</v>
      </c>
      <c r="D63">
        <v>-7.4720000000000003E-3</v>
      </c>
      <c r="E63">
        <v>-1.0439E-2</v>
      </c>
      <c r="F63">
        <v>-1.9119000000000001E-2</v>
      </c>
      <c r="G63">
        <v>5.4400000000000004E-3</v>
      </c>
      <c r="J63">
        <f t="shared" si="1"/>
        <v>1.6389555815966315E-2</v>
      </c>
      <c r="K63">
        <f t="shared" si="0"/>
        <v>1.1704823250954257E-2</v>
      </c>
      <c r="L63">
        <f t="shared" si="2"/>
        <v>1.8806854216413078E-3</v>
      </c>
    </row>
    <row r="64" spans="1:12" x14ac:dyDescent="0.35">
      <c r="A64">
        <v>20150430</v>
      </c>
      <c r="B64">
        <v>-2.4719999999999999E-2</v>
      </c>
      <c r="C64">
        <v>3.6900000000000001E-3</v>
      </c>
      <c r="D64">
        <v>5.6579999999999998E-3</v>
      </c>
      <c r="E64">
        <v>8.7220000000000006E-3</v>
      </c>
      <c r="F64">
        <v>7.0553000000000005E-2</v>
      </c>
      <c r="G64">
        <v>-3.2320000000000001E-3</v>
      </c>
      <c r="J64">
        <f t="shared" si="1"/>
        <v>-1.89721670045454E-2</v>
      </c>
      <c r="K64">
        <f t="shared" si="0"/>
        <v>-5.9716677147387282E-3</v>
      </c>
      <c r="L64">
        <f t="shared" si="2"/>
        <v>-6.6486609225543652E-3</v>
      </c>
    </row>
    <row r="65" spans="1:12" x14ac:dyDescent="0.35">
      <c r="A65">
        <v>20150529</v>
      </c>
      <c r="B65">
        <v>3.2419999999999997E-2</v>
      </c>
      <c r="C65">
        <v>1.5720999999999999E-2</v>
      </c>
      <c r="D65">
        <v>9.0060000000000001E-3</v>
      </c>
      <c r="E65">
        <v>1.0323000000000001E-2</v>
      </c>
      <c r="F65">
        <v>-5.0774E-2</v>
      </c>
      <c r="G65">
        <v>-4.96E-3</v>
      </c>
      <c r="J65">
        <f t="shared" si="1"/>
        <v>6.1601226884788439E-3</v>
      </c>
      <c r="K65">
        <f t="shared" si="0"/>
        <v>5.3751298060256206E-3</v>
      </c>
      <c r="L65">
        <f t="shared" si="2"/>
        <v>-3.6317540004455629E-3</v>
      </c>
    </row>
    <row r="66" spans="1:12" x14ac:dyDescent="0.35">
      <c r="A66">
        <v>20150630</v>
      </c>
      <c r="B66">
        <v>-3.5108E-2</v>
      </c>
      <c r="C66">
        <v>-2.2616000000000001E-2</v>
      </c>
      <c r="D66">
        <v>-2.2807999999999998E-2</v>
      </c>
      <c r="E66">
        <v>-1.9258000000000001E-2</v>
      </c>
      <c r="F66">
        <v>-3.6920000000000001E-2</v>
      </c>
      <c r="G66">
        <v>-1.1096999999999999E-2</v>
      </c>
      <c r="J66">
        <f t="shared" si="1"/>
        <v>-2.0076282631722876E-2</v>
      </c>
      <c r="K66">
        <f t="shared" si="0"/>
        <v>-1.5329922212562776E-3</v>
      </c>
      <c r="L66">
        <f t="shared" si="2"/>
        <v>-4.1290262415666079E-3</v>
      </c>
    </row>
    <row r="67" spans="1:12" x14ac:dyDescent="0.35">
      <c r="A67">
        <v>20150731</v>
      </c>
      <c r="B67">
        <v>7.5454999999999994E-2</v>
      </c>
      <c r="C67">
        <v>1.0859000000000001E-2</v>
      </c>
      <c r="D67">
        <v>9.2569999999999996E-3</v>
      </c>
      <c r="E67">
        <v>1.2095E-2</v>
      </c>
      <c r="F67">
        <v>-8.5366999999999998E-2</v>
      </c>
      <c r="G67">
        <v>8.7799999999999996E-3</v>
      </c>
      <c r="J67">
        <f t="shared" si="1"/>
        <v>3.3088275276173425E-2</v>
      </c>
      <c r="K67">
        <f t="shared" si="0"/>
        <v>-5.8686850007972392E-3</v>
      </c>
      <c r="L67">
        <f t="shared" si="2"/>
        <v>-4.6234937080899471E-3</v>
      </c>
    </row>
    <row r="68" spans="1:12" x14ac:dyDescent="0.35">
      <c r="A68">
        <v>20150831</v>
      </c>
      <c r="B68">
        <v>-9.8724000000000006E-2</v>
      </c>
      <c r="C68">
        <v>-5.7548000000000002E-2</v>
      </c>
      <c r="D68">
        <v>-5.3373999999999998E-2</v>
      </c>
      <c r="E68">
        <v>-5.9992999999999998E-2</v>
      </c>
      <c r="F68">
        <v>-4.0994000000000003E-2</v>
      </c>
      <c r="G68">
        <v>-2.4599999999999999E-3</v>
      </c>
      <c r="J68">
        <f t="shared" si="1"/>
        <v>-3.91862534332885E-2</v>
      </c>
      <c r="K68">
        <f t="shared" si="0"/>
        <v>1.0139515250766409E-3</v>
      </c>
      <c r="L68">
        <f t="shared" si="2"/>
        <v>9.0070821954575872E-3</v>
      </c>
    </row>
    <row r="69" spans="1:12" x14ac:dyDescent="0.35">
      <c r="A69">
        <v>20150930</v>
      </c>
      <c r="B69">
        <v>-2.5139999999999999E-2</v>
      </c>
      <c r="C69">
        <v>-2.9475999999999999E-2</v>
      </c>
      <c r="D69">
        <v>-3.2835000000000003E-2</v>
      </c>
      <c r="E69">
        <v>-3.3735000000000001E-2</v>
      </c>
      <c r="F69">
        <v>-7.5632000000000005E-2</v>
      </c>
      <c r="G69">
        <v>8.0850000000000002E-3</v>
      </c>
      <c r="J69">
        <f t="shared" si="1"/>
        <v>-9.8520249929312381E-3</v>
      </c>
      <c r="K69">
        <f t="shared" si="0"/>
        <v>-5.0298981676216714E-4</v>
      </c>
      <c r="L69">
        <f t="shared" si="2"/>
        <v>2.0987538210387943E-3</v>
      </c>
    </row>
    <row r="70" spans="1:12" x14ac:dyDescent="0.35">
      <c r="A70">
        <v>20151030</v>
      </c>
      <c r="B70">
        <v>7.6727000000000004E-2</v>
      </c>
      <c r="C70">
        <v>7.5331999999999996E-2</v>
      </c>
      <c r="D70">
        <v>7.1595000000000006E-2</v>
      </c>
      <c r="E70">
        <v>7.3959999999999998E-2</v>
      </c>
      <c r="F70">
        <v>0.114913</v>
      </c>
      <c r="G70">
        <v>2.9599999999999998E-4</v>
      </c>
      <c r="J70">
        <f t="shared" si="1"/>
        <v>1.4193446021782755E-2</v>
      </c>
      <c r="K70">
        <f t="shared" si="0"/>
        <v>-4.0405168502186117E-4</v>
      </c>
      <c r="L70">
        <f t="shared" si="2"/>
        <v>-1.0828350735552897E-2</v>
      </c>
    </row>
    <row r="71" spans="1:12" x14ac:dyDescent="0.35">
      <c r="A71">
        <v>20151130</v>
      </c>
      <c r="B71">
        <v>-2.2768E-2</v>
      </c>
      <c r="C71">
        <v>1.3025999999999999E-2</v>
      </c>
      <c r="D71">
        <v>4.1190000000000003E-3</v>
      </c>
      <c r="E71">
        <v>2.4420000000000002E-3</v>
      </c>
      <c r="F71">
        <v>-2.5400000000000002E-3</v>
      </c>
      <c r="G71">
        <v>-3.9189999999999997E-3</v>
      </c>
      <c r="J71">
        <f t="shared" si="1"/>
        <v>-2.7755497704662242E-2</v>
      </c>
      <c r="K71">
        <f t="shared" si="0"/>
        <v>1.002108508005611E-2</v>
      </c>
      <c r="L71">
        <f t="shared" si="2"/>
        <v>-6.4464111769397137E-4</v>
      </c>
    </row>
    <row r="72" spans="1:12" x14ac:dyDescent="0.35">
      <c r="A72">
        <v>20151231</v>
      </c>
      <c r="B72">
        <v>-1.4952999999999999E-2</v>
      </c>
      <c r="C72">
        <v>-2.4431000000000001E-2</v>
      </c>
      <c r="D72">
        <v>-3.0651999999999999E-2</v>
      </c>
      <c r="E72">
        <v>-2.2261E-2</v>
      </c>
      <c r="F72">
        <v>-0.11093799999999999</v>
      </c>
      <c r="G72">
        <v>-1.761E-3</v>
      </c>
      <c r="J72">
        <f t="shared" si="1"/>
        <v>-1.8624018535081246E-2</v>
      </c>
      <c r="K72">
        <f t="shared" si="0"/>
        <v>-3.3787123162405015E-3</v>
      </c>
      <c r="L72">
        <f t="shared" si="2"/>
        <v>-7.7380285008947954E-3</v>
      </c>
    </row>
  </sheetData>
  <mergeCells count="3">
    <mergeCell ref="J1:L1"/>
    <mergeCell ref="C7:D7"/>
    <mergeCell ref="J11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B9BC-1940-4081-B4A1-CF299B602FC0}">
  <dimension ref="A1:S72"/>
  <sheetViews>
    <sheetView workbookViewId="0">
      <selection activeCell="J11" sqref="J11:L11"/>
    </sheetView>
  </sheetViews>
  <sheetFormatPr defaultRowHeight="14.5" x14ac:dyDescent="0.35"/>
  <cols>
    <col min="5" max="5" width="9.26953125" bestFit="1" customWidth="1"/>
    <col min="8" max="8" width="2.54296875" customWidth="1"/>
    <col min="9" max="9" width="17.81640625" bestFit="1" customWidth="1"/>
    <col min="10" max="10" width="11.26953125" customWidth="1"/>
    <col min="11" max="11" width="15.54296875" customWidth="1"/>
  </cols>
  <sheetData>
    <row r="1" spans="1:12" x14ac:dyDescent="0.35">
      <c r="J1" s="14" t="s">
        <v>0</v>
      </c>
      <c r="K1" s="14"/>
      <c r="L1" s="14"/>
    </row>
    <row r="2" spans="1:12" x14ac:dyDescent="0.35">
      <c r="J2" s="1" t="s">
        <v>19</v>
      </c>
      <c r="K2" s="1" t="s">
        <v>20</v>
      </c>
      <c r="L2" s="1" t="s">
        <v>21</v>
      </c>
    </row>
    <row r="3" spans="1:12" x14ac:dyDescent="0.35">
      <c r="I3" s="1" t="s">
        <v>4</v>
      </c>
      <c r="J3">
        <f t="array" ref="J3:J6">TRANSPOSE(LINEST(B13:B72,$E$13:$G$72,1,0))</f>
        <v>-0.90716074517685674</v>
      </c>
      <c r="K3">
        <f t="array" ref="K3:K6">TRANSPOSE(LINEST(C13:C72,$E$13:$G$72,1,0))</f>
        <v>0.25227330802888731</v>
      </c>
      <c r="L3">
        <f t="array" ref="L3:L6">TRANSPOSE(LINEST(D13:D72,$E$13:$G$72,1,0))</f>
        <v>0.1909044286568122</v>
      </c>
    </row>
    <row r="4" spans="1:12" x14ac:dyDescent="0.35">
      <c r="I4" s="1" t="s">
        <v>5</v>
      </c>
      <c r="J4">
        <v>5.2987650803536103E-2</v>
      </c>
      <c r="K4">
        <v>-7.3961941413008464E-2</v>
      </c>
      <c r="L4">
        <v>6.9795902179409772E-2</v>
      </c>
    </row>
    <row r="5" spans="1:12" x14ac:dyDescent="0.35">
      <c r="I5" s="1" t="s">
        <v>6</v>
      </c>
      <c r="J5">
        <v>0.99081550532530793</v>
      </c>
      <c r="K5">
        <v>1.0844115365344937</v>
      </c>
      <c r="L5">
        <v>0.98724674175791993</v>
      </c>
    </row>
    <row r="6" spans="1:12" x14ac:dyDescent="0.35">
      <c r="A6" s="1"/>
      <c r="B6" s="1"/>
      <c r="E6" s="1"/>
      <c r="F6" s="1"/>
      <c r="G6" s="1"/>
      <c r="H6" s="1"/>
      <c r="I6" s="1" t="s">
        <v>7</v>
      </c>
      <c r="J6">
        <v>6.9736960546137603E-3</v>
      </c>
      <c r="K6">
        <v>2.3190398258885006E-3</v>
      </c>
      <c r="L6">
        <v>1.7983573244995973E-3</v>
      </c>
    </row>
    <row r="7" spans="1:12" x14ac:dyDescent="0.35">
      <c r="A7" s="1"/>
      <c r="B7" s="1"/>
      <c r="C7" s="14" t="s">
        <v>8</v>
      </c>
      <c r="D7" s="14"/>
      <c r="E7" s="1"/>
      <c r="F7" s="1"/>
      <c r="G7" s="1"/>
      <c r="H7" s="1"/>
    </row>
    <row r="8" spans="1:12" x14ac:dyDescent="0.35">
      <c r="A8" s="1"/>
      <c r="B8" s="1"/>
      <c r="C8" s="1" t="s">
        <v>9</v>
      </c>
      <c r="D8" s="13" t="s">
        <v>9</v>
      </c>
      <c r="E8" s="1"/>
      <c r="F8" s="1"/>
      <c r="G8" s="1"/>
      <c r="H8" s="1"/>
      <c r="I8" s="1" t="s">
        <v>10</v>
      </c>
      <c r="J8">
        <f>STDEVP(J13:J72)</f>
        <v>3.9562439360121812E-2</v>
      </c>
      <c r="K8">
        <f>STDEVP(K13:K72)</f>
        <v>1.3987040315729914E-2</v>
      </c>
      <c r="L8">
        <f>STDEVP(L13:L72)</f>
        <v>7.0791212226233068E-3</v>
      </c>
    </row>
    <row r="9" spans="1:12" x14ac:dyDescent="0.35">
      <c r="A9" s="1"/>
      <c r="B9" s="1"/>
      <c r="C9" s="1"/>
      <c r="D9" s="13"/>
      <c r="E9" s="1"/>
      <c r="F9" s="1"/>
      <c r="G9" s="1"/>
      <c r="H9" s="1"/>
      <c r="I9" s="1" t="s">
        <v>11</v>
      </c>
      <c r="J9">
        <f>J8^2</f>
        <v>1.5651866081233157E-3</v>
      </c>
      <c r="K9">
        <f>K8^2</f>
        <v>1.9563729679385395E-4</v>
      </c>
      <c r="L9">
        <f>L8^2</f>
        <v>5.0113957284595702E-5</v>
      </c>
    </row>
    <row r="10" spans="1:12" x14ac:dyDescent="0.35">
      <c r="A10" s="1"/>
      <c r="B10" s="1"/>
      <c r="C10" s="1"/>
      <c r="D10" s="13"/>
      <c r="E10" s="1"/>
      <c r="F10" s="1"/>
      <c r="G10" s="1"/>
      <c r="H10" s="1"/>
      <c r="I10" s="1" t="s">
        <v>12</v>
      </c>
      <c r="J10">
        <f>J9/VARP(B13:B72)</f>
        <v>0.51199454589605276</v>
      </c>
      <c r="K10">
        <f>K9/VARP(C13:C72)</f>
        <v>0.14589582289565031</v>
      </c>
      <c r="L10">
        <f>L9/VARP(D13:D72)</f>
        <v>3.4804954210207517E-2</v>
      </c>
    </row>
    <row r="11" spans="1:12" x14ac:dyDescent="0.35">
      <c r="A11" s="1"/>
      <c r="B11" s="1"/>
      <c r="C11" s="13">
        <v>10</v>
      </c>
      <c r="D11" s="13">
        <v>100</v>
      </c>
      <c r="E11" s="1"/>
      <c r="F11" s="1"/>
      <c r="G11" s="1"/>
      <c r="H11" s="1"/>
      <c r="J11" s="14" t="s">
        <v>13</v>
      </c>
      <c r="K11" s="14"/>
      <c r="L11" s="14"/>
    </row>
    <row r="12" spans="1:12" x14ac:dyDescent="0.35">
      <c r="A12" s="1" t="s">
        <v>14</v>
      </c>
      <c r="B12" s="13" t="s">
        <v>19</v>
      </c>
      <c r="C12" s="13" t="s">
        <v>15</v>
      </c>
      <c r="D12" s="13" t="s">
        <v>15</v>
      </c>
      <c r="E12" s="1" t="s">
        <v>16</v>
      </c>
      <c r="F12" s="1" t="s">
        <v>17</v>
      </c>
      <c r="G12" s="1" t="s">
        <v>18</v>
      </c>
      <c r="H12" s="1"/>
      <c r="J12" s="1" t="s">
        <v>19</v>
      </c>
      <c r="K12" s="1" t="s">
        <v>20</v>
      </c>
      <c r="L12" s="1" t="s">
        <v>21</v>
      </c>
    </row>
    <row r="13" spans="1:12" x14ac:dyDescent="0.35">
      <c r="A13">
        <v>20110131</v>
      </c>
      <c r="B13">
        <v>0.101148</v>
      </c>
      <c r="C13">
        <v>3.797E-3</v>
      </c>
      <c r="D13">
        <v>2.0419E-2</v>
      </c>
      <c r="E13">
        <v>1.9157E-2</v>
      </c>
      <c r="F13">
        <v>7.0333000000000007E-2</v>
      </c>
      <c r="G13">
        <v>8.7200000000000005E-4</v>
      </c>
      <c r="J13">
        <f>B13-($J$6+$J$5*E13+$J$4*F13+$J$3*G13)</f>
        <v>7.2257515035698439E-2</v>
      </c>
      <c r="K13">
        <f t="shared" ref="K13:K72" si="0">C13-($K$6+$K$5*E13+$K$4*F13+$K$3*G13)</f>
        <v>-1.4314128730479865E-2</v>
      </c>
      <c r="L13">
        <f>D13-($L$6+$L$5*E13+$L$4*F13+$L$3*G13)</f>
        <v>-5.3674670061292402E-3</v>
      </c>
    </row>
    <row r="14" spans="1:12" x14ac:dyDescent="0.35">
      <c r="A14">
        <v>20110228</v>
      </c>
      <c r="B14">
        <v>4.5679999999999998E-2</v>
      </c>
      <c r="C14">
        <v>2.7774E-2</v>
      </c>
      <c r="D14">
        <v>3.1884000000000003E-2</v>
      </c>
      <c r="E14">
        <v>3.8164999999999998E-2</v>
      </c>
      <c r="F14">
        <v>7.5272000000000006E-2</v>
      </c>
      <c r="G14">
        <v>2.9269999999999999E-3</v>
      </c>
      <c r="J14">
        <f t="shared" ref="J14:J72" si="1">B14-($J$6+$J$5*E14+$J$4*F14+$J$3*G14)</f>
        <v>-4.4139676550525309E-4</v>
      </c>
      <c r="K14">
        <f t="shared" si="0"/>
        <v>-1.1102746836288029E-2</v>
      </c>
      <c r="L14">
        <f t="shared" ref="L14:L72" si="2">D14-($L$6+$L$5*E14+$L$4*F14+$L$3*G14)</f>
        <v>-1.340508363521762E-2</v>
      </c>
    </row>
    <row r="15" spans="1:12" x14ac:dyDescent="0.35">
      <c r="A15">
        <v>20110331</v>
      </c>
      <c r="B15">
        <v>-4.1586999999999999E-2</v>
      </c>
      <c r="C15">
        <v>6.3689999999999997E-3</v>
      </c>
      <c r="D15">
        <v>1.3322000000000001E-2</v>
      </c>
      <c r="E15">
        <v>3.3660000000000001E-3</v>
      </c>
      <c r="F15">
        <v>1.7610000000000001E-2</v>
      </c>
      <c r="G15">
        <v>-1.475E-3</v>
      </c>
      <c r="J15">
        <f t="shared" si="1"/>
        <v>-5.4166955675324882E-2</v>
      </c>
      <c r="K15">
        <f t="shared" si="0"/>
        <v>2.0744038597620817E-3</v>
      </c>
      <c r="L15">
        <f t="shared" si="2"/>
        <v>7.2530483376326369E-3</v>
      </c>
    </row>
    <row r="16" spans="1:12" x14ac:dyDescent="0.35">
      <c r="A16">
        <v>20110429</v>
      </c>
      <c r="B16">
        <v>1.9949999999999999E-2</v>
      </c>
      <c r="C16">
        <v>4.0509999999999997E-2</v>
      </c>
      <c r="D16">
        <v>2.8853E-2</v>
      </c>
      <c r="E16">
        <v>2.8688000000000002E-2</v>
      </c>
      <c r="F16">
        <v>1.1651E-2</v>
      </c>
      <c r="G16">
        <v>1.4593999999999999E-2</v>
      </c>
      <c r="J16">
        <f t="shared" si="1"/>
        <v>-2.8264664757871559E-3</v>
      </c>
      <c r="K16">
        <f t="shared" si="0"/>
        <v>4.26141593603932E-3</v>
      </c>
      <c r="L16">
        <f t="shared" si="2"/>
        <v>-4.8667431401606294E-3</v>
      </c>
    </row>
    <row r="17" spans="1:19" x14ac:dyDescent="0.35">
      <c r="A17">
        <v>20110531</v>
      </c>
      <c r="B17">
        <v>-3.9608999999999998E-2</v>
      </c>
      <c r="C17">
        <v>-1.6740000000000001E-2</v>
      </c>
      <c r="D17">
        <v>-7.6610000000000003E-3</v>
      </c>
      <c r="E17">
        <v>-1.4935E-2</v>
      </c>
      <c r="F17">
        <v>-4.3865000000000001E-2</v>
      </c>
      <c r="G17">
        <v>1.1766E-2</v>
      </c>
      <c r="J17">
        <f t="shared" si="1"/>
        <v>-1.8786909852332275E-2</v>
      </c>
      <c r="K17">
        <f t="shared" si="0"/>
        <v>-9.075941830095342E-3</v>
      </c>
      <c r="L17">
        <f t="shared" si="2"/>
        <v>6.1005885051786937E-3</v>
      </c>
    </row>
    <row r="18" spans="1:19" x14ac:dyDescent="0.35">
      <c r="A18">
        <v>20110630</v>
      </c>
      <c r="B18">
        <v>-3.2077000000000001E-2</v>
      </c>
      <c r="C18">
        <v>-2.1485000000000001E-2</v>
      </c>
      <c r="D18">
        <v>-1.8716E-2</v>
      </c>
      <c r="E18">
        <v>-1.8395000000000002E-2</v>
      </c>
      <c r="F18">
        <v>-2.0902E-2</v>
      </c>
      <c r="G18">
        <v>-3.7469999999999999E-3</v>
      </c>
      <c r="J18">
        <f t="shared" si="1"/>
        <v>-2.3116228269236892E-2</v>
      </c>
      <c r="K18">
        <f t="shared" si="0"/>
        <v>-4.4569740255669503E-3</v>
      </c>
      <c r="L18">
        <f t="shared" si="2"/>
        <v>-1.7976066833155779E-4</v>
      </c>
    </row>
    <row r="19" spans="1:19" x14ac:dyDescent="0.35">
      <c r="A19">
        <v>20110729</v>
      </c>
      <c r="B19">
        <v>-5.0370999999999999E-2</v>
      </c>
      <c r="C19">
        <v>-1.6288E-2</v>
      </c>
      <c r="D19">
        <v>-3.0129E-2</v>
      </c>
      <c r="E19">
        <v>-2.2468999999999999E-2</v>
      </c>
      <c r="F19">
        <v>1.5739E-2</v>
      </c>
      <c r="G19">
        <v>1.6230000000000001E-2</v>
      </c>
      <c r="J19">
        <f t="shared" si="1"/>
        <v>-2.1192816207235884E-2</v>
      </c>
      <c r="K19">
        <f t="shared" si="0"/>
        <v>2.8282941950955355E-3</v>
      </c>
      <c r="L19">
        <f t="shared" si="2"/>
        <v>-1.3941806865442687E-2</v>
      </c>
    </row>
    <row r="20" spans="1:19" x14ac:dyDescent="0.35">
      <c r="A20">
        <v>20110831</v>
      </c>
      <c r="B20">
        <v>-8.9335999999999999E-2</v>
      </c>
      <c r="C20">
        <v>-6.1556E-2</v>
      </c>
      <c r="D20">
        <v>-6.1325999999999999E-2</v>
      </c>
      <c r="E20">
        <v>-5.7472000000000002E-2</v>
      </c>
      <c r="F20">
        <v>-0.106866</v>
      </c>
      <c r="G20">
        <v>1.6542999999999999E-2</v>
      </c>
      <c r="J20">
        <f t="shared" si="1"/>
        <v>-1.8695808834326227E-2</v>
      </c>
      <c r="K20">
        <f t="shared" si="0"/>
        <v>-1.3629114163942517E-2</v>
      </c>
      <c r="L20">
        <f t="shared" si="2"/>
        <v>-2.0846356631532628E-3</v>
      </c>
    </row>
    <row r="21" spans="1:19" x14ac:dyDescent="0.35">
      <c r="A21">
        <v>20110930</v>
      </c>
      <c r="B21">
        <v>-5.7632999999999997E-2</v>
      </c>
      <c r="C21">
        <v>-6.5960000000000005E-2</v>
      </c>
      <c r="D21">
        <v>-0.10456</v>
      </c>
      <c r="E21">
        <v>-8.4873000000000004E-2</v>
      </c>
      <c r="F21">
        <v>-0.139097</v>
      </c>
      <c r="G21">
        <v>6.6309999999999997E-3</v>
      </c>
      <c r="J21">
        <f t="shared" si="1"/>
        <v>3.2872594493948311E-2</v>
      </c>
      <c r="K21">
        <f t="shared" si="0"/>
        <v>1.17975120441388E-2</v>
      </c>
      <c r="L21">
        <f t="shared" si="2"/>
        <v>-1.4125251272253614E-2</v>
      </c>
    </row>
    <row r="22" spans="1:19" x14ac:dyDescent="0.35">
      <c r="A22">
        <v>20111031</v>
      </c>
      <c r="B22">
        <v>9.7896999999999998E-2</v>
      </c>
      <c r="C22">
        <v>0.13420699999999999</v>
      </c>
      <c r="D22">
        <v>0.145703</v>
      </c>
      <c r="E22">
        <v>0.113982</v>
      </c>
      <c r="F22">
        <v>0.184503</v>
      </c>
      <c r="G22">
        <v>1.119E-3</v>
      </c>
      <c r="J22">
        <f t="shared" si="1"/>
        <v>-3.0773096644954936E-2</v>
      </c>
      <c r="K22">
        <f t="shared" si="0"/>
        <v>2.1648470661676814E-2</v>
      </c>
      <c r="L22">
        <f t="shared" si="2"/>
        <v>1.8285109160974561E-2</v>
      </c>
    </row>
    <row r="23" spans="1:19" x14ac:dyDescent="0.35">
      <c r="A23">
        <v>20111130</v>
      </c>
      <c r="B23">
        <v>-4.7875000000000001E-2</v>
      </c>
      <c r="C23">
        <v>-2.5609999999999999E-3</v>
      </c>
      <c r="D23">
        <v>9.273E-3</v>
      </c>
      <c r="E23">
        <v>-6.2259999999999998E-3</v>
      </c>
      <c r="F23">
        <v>1.6232E-2</v>
      </c>
      <c r="G23">
        <v>-5.9699999999999998E-4</v>
      </c>
      <c r="J23">
        <f t="shared" si="1"/>
        <v>-5.0081549231171973E-2</v>
      </c>
      <c r="K23">
        <f t="shared" si="0"/>
        <v>3.2226637984844571E-3</v>
      </c>
      <c r="L23">
        <f t="shared" si="2"/>
        <v>1.2602283749417149E-2</v>
      </c>
      <c r="M23" s="2"/>
      <c r="N23" s="2"/>
      <c r="O23" s="2"/>
      <c r="P23" s="2"/>
    </row>
    <row r="24" spans="1:19" x14ac:dyDescent="0.35">
      <c r="A24">
        <v>20111230</v>
      </c>
      <c r="B24">
        <v>0.13639200000000001</v>
      </c>
      <c r="C24">
        <v>3.3869999999999998E-3</v>
      </c>
      <c r="D24">
        <v>-7.2099999999999996E-4</v>
      </c>
      <c r="E24">
        <v>3.702E-3</v>
      </c>
      <c r="F24">
        <v>-1.4452E-2</v>
      </c>
      <c r="G24">
        <v>1.175E-2</v>
      </c>
      <c r="J24">
        <f t="shared" si="1"/>
        <v>0.13717522122991274</v>
      </c>
      <c r="K24">
        <f t="shared" si="0"/>
        <v>-6.9796406807794229E-3</v>
      </c>
      <c r="L24">
        <f t="shared" si="2"/>
        <v>-7.4085814209081304E-3</v>
      </c>
    </row>
    <row r="25" spans="1:19" x14ac:dyDescent="0.35">
      <c r="A25">
        <v>20120131</v>
      </c>
      <c r="B25">
        <v>4.4667999999999999E-2</v>
      </c>
      <c r="C25">
        <v>5.6777000000000001E-2</v>
      </c>
      <c r="D25">
        <v>6.7400000000000002E-2</v>
      </c>
      <c r="E25">
        <v>5.4077E-2</v>
      </c>
      <c r="F25">
        <v>2.0334999999999999E-2</v>
      </c>
      <c r="G25">
        <v>6.3439999999999998E-3</v>
      </c>
      <c r="J25">
        <f t="shared" si="1"/>
        <v>-1.1208502247778362E-2</v>
      </c>
      <c r="K25">
        <f t="shared" si="0"/>
        <v>-4.2801682745660444E-3</v>
      </c>
      <c r="L25">
        <f t="shared" si="2"/>
        <v>9.5839032552402573E-3</v>
      </c>
    </row>
    <row r="26" spans="1:19" x14ac:dyDescent="0.35">
      <c r="A26">
        <v>20120229</v>
      </c>
      <c r="B26">
        <v>2.7258000000000001E-2</v>
      </c>
      <c r="C26">
        <v>4.1612999999999997E-2</v>
      </c>
      <c r="D26">
        <v>3.5555999999999997E-2</v>
      </c>
      <c r="E26">
        <v>4.1186E-2</v>
      </c>
      <c r="F26">
        <v>6.0859000000000003E-2</v>
      </c>
      <c r="G26">
        <v>4.0700000000000003E-4</v>
      </c>
      <c r="J26">
        <f t="shared" si="1"/>
        <v>-2.3378984473907311E-2</v>
      </c>
      <c r="K26">
        <f t="shared" si="0"/>
        <v>-9.7003881351163251E-4</v>
      </c>
      <c r="L26">
        <f t="shared" si="2"/>
        <v>-1.1228508543741314E-2</v>
      </c>
    </row>
    <row r="27" spans="1:19" x14ac:dyDescent="0.35">
      <c r="A27">
        <v>20120330</v>
      </c>
      <c r="B27">
        <v>5.3543E-2</v>
      </c>
      <c r="C27">
        <v>3.6166999999999998E-2</v>
      </c>
      <c r="D27">
        <v>1.9615E-2</v>
      </c>
      <c r="E27">
        <v>2.3994000000000001E-2</v>
      </c>
      <c r="F27">
        <v>-3.6107E-2</v>
      </c>
      <c r="G27">
        <v>-5.0610000000000004E-3</v>
      </c>
      <c r="J27">
        <f t="shared" si="1"/>
        <v>2.0117761286834006E-2</v>
      </c>
      <c r="K27">
        <f t="shared" si="0"/>
        <v>6.4348011598375533E-3</v>
      </c>
      <c r="L27">
        <f t="shared" si="2"/>
        <v>-2.385067692815053E-3</v>
      </c>
    </row>
    <row r="28" spans="1:19" x14ac:dyDescent="0.35">
      <c r="A28">
        <v>20120430</v>
      </c>
      <c r="B28">
        <v>-2.4414999999999999E-2</v>
      </c>
      <c r="C28">
        <v>-7.809E-3</v>
      </c>
      <c r="D28">
        <v>1.405E-3</v>
      </c>
      <c r="E28">
        <v>-6.8009999999999998E-3</v>
      </c>
      <c r="F28">
        <v>-1.0647999999999999E-2</v>
      </c>
      <c r="G28">
        <v>1.0997E-2</v>
      </c>
      <c r="J28">
        <f t="shared" si="1"/>
        <v>-1.4109900582430394E-2</v>
      </c>
      <c r="K28">
        <f t="shared" si="0"/>
        <v>-6.3147532864767974E-3</v>
      </c>
      <c r="L28">
        <f t="shared" si="2"/>
        <v>4.9647185306634064E-3</v>
      </c>
      <c r="M28" s="2"/>
      <c r="N28" s="2"/>
      <c r="O28" s="2"/>
      <c r="P28" s="2"/>
      <c r="Q28" s="2"/>
      <c r="R28" s="2"/>
      <c r="S28" s="2"/>
    </row>
    <row r="29" spans="1:19" x14ac:dyDescent="0.35">
      <c r="A29">
        <v>20120531</v>
      </c>
      <c r="B29">
        <v>-2.5026E-2</v>
      </c>
      <c r="C29">
        <v>-6.2700000000000006E-2</v>
      </c>
      <c r="D29">
        <v>-6.2149999999999997E-2</v>
      </c>
      <c r="E29">
        <v>-6.5531000000000006E-2</v>
      </c>
      <c r="F29">
        <v>-0.110801</v>
      </c>
      <c r="G29">
        <v>9.2960000000000004E-3</v>
      </c>
      <c r="J29">
        <f t="shared" si="1"/>
        <v>4.7233485808705657E-2</v>
      </c>
      <c r="K29">
        <f t="shared" si="0"/>
        <v>-4.4966571671858843E-3</v>
      </c>
      <c r="L29">
        <f t="shared" si="2"/>
        <v>6.7057170982257192E-3</v>
      </c>
    </row>
    <row r="30" spans="1:19" x14ac:dyDescent="0.35">
      <c r="A30">
        <v>20120629</v>
      </c>
      <c r="B30">
        <v>0.100576</v>
      </c>
      <c r="C30">
        <v>4.9584000000000003E-2</v>
      </c>
      <c r="D30">
        <v>3.0353999999999999E-2</v>
      </c>
      <c r="E30">
        <v>3.8156000000000002E-2</v>
      </c>
      <c r="F30">
        <v>5.1443000000000003E-2</v>
      </c>
      <c r="G30">
        <v>6.6299999999999996E-4</v>
      </c>
      <c r="J30">
        <f t="shared" si="1"/>
        <v>5.3672351377959733E-2</v>
      </c>
      <c r="K30">
        <f t="shared" si="0"/>
        <v>9.5257205349876042E-3</v>
      </c>
      <c r="L30">
        <f t="shared" si="2"/>
        <v>-1.2830824235029632E-2</v>
      </c>
    </row>
    <row r="31" spans="1:19" x14ac:dyDescent="0.35">
      <c r="A31">
        <v>20120731</v>
      </c>
      <c r="B31">
        <v>-4.3189999999999999E-3</v>
      </c>
      <c r="C31">
        <v>-8.1220000000000007E-3</v>
      </c>
      <c r="D31">
        <v>1.2729000000000001E-2</v>
      </c>
      <c r="E31">
        <v>1.0266000000000001E-2</v>
      </c>
      <c r="F31">
        <v>3.9161000000000001E-2</v>
      </c>
      <c r="G31">
        <v>1.2293E-2</v>
      </c>
      <c r="J31">
        <f t="shared" si="1"/>
        <v>-1.2387730384941549E-2</v>
      </c>
      <c r="K31">
        <f t="shared" si="0"/>
        <v>-2.1778380847875901E-2</v>
      </c>
      <c r="L31">
        <f t="shared" si="2"/>
        <v>-4.2844978421124613E-3</v>
      </c>
    </row>
    <row r="32" spans="1:19" x14ac:dyDescent="0.35">
      <c r="A32">
        <v>20120831</v>
      </c>
      <c r="B32">
        <v>-1.928E-3</v>
      </c>
      <c r="C32">
        <v>1.2911000000000001E-2</v>
      </c>
      <c r="D32">
        <v>2.9692E-2</v>
      </c>
      <c r="E32">
        <v>2.6265E-2</v>
      </c>
      <c r="F32">
        <v>2.2255E-2</v>
      </c>
      <c r="G32">
        <v>1.6100000000000001E-3</v>
      </c>
      <c r="J32">
        <f t="shared" si="1"/>
        <v>-3.4644176670880933E-2</v>
      </c>
      <c r="K32">
        <f t="shared" si="0"/>
        <v>-1.6650245852746985E-2</v>
      </c>
      <c r="L32">
        <f t="shared" si="2"/>
        <v>1.0294307008840153E-4</v>
      </c>
    </row>
    <row r="33" spans="1:12" x14ac:dyDescent="0.35">
      <c r="A33">
        <v>20120928</v>
      </c>
      <c r="B33">
        <v>0.10478</v>
      </c>
      <c r="C33">
        <v>1.2245000000000001E-2</v>
      </c>
      <c r="D33">
        <v>2.8886999999999999E-2</v>
      </c>
      <c r="E33">
        <v>2.6539E-2</v>
      </c>
      <c r="F33">
        <v>3.5123000000000001E-2</v>
      </c>
      <c r="G33">
        <v>1.805E-3</v>
      </c>
      <c r="J33">
        <f t="shared" si="1"/>
        <v>7.1287391135429506E-2</v>
      </c>
      <c r="K33">
        <f t="shared" si="0"/>
        <v>-1.6710825646720474E-2</v>
      </c>
      <c r="L33">
        <f t="shared" si="2"/>
        <v>-1.9079225699859918E-3</v>
      </c>
    </row>
    <row r="34" spans="1:12" x14ac:dyDescent="0.35">
      <c r="A34">
        <v>20121031</v>
      </c>
      <c r="B34">
        <v>-7.2654999999999997E-2</v>
      </c>
      <c r="C34">
        <v>1.6163E-2</v>
      </c>
      <c r="D34">
        <v>-1.3082999999999999E-2</v>
      </c>
      <c r="E34">
        <v>-1.4101000000000001E-2</v>
      </c>
      <c r="F34">
        <v>-2.4303999999999999E-2</v>
      </c>
      <c r="G34">
        <v>-1.0039999999999999E-3</v>
      </c>
      <c r="J34">
        <f t="shared" si="1"/>
        <v>-6.5280184137050015E-2</v>
      </c>
      <c r="K34">
        <f t="shared" si="0"/>
        <v>2.759095862794364E-2</v>
      </c>
      <c r="L34">
        <f t="shared" si="2"/>
        <v>9.2779663396864651E-4</v>
      </c>
    </row>
    <row r="35" spans="1:12" x14ac:dyDescent="0.35">
      <c r="A35">
        <v>20121130</v>
      </c>
      <c r="B35">
        <v>3.3240000000000001E-3</v>
      </c>
      <c r="C35">
        <v>-1.2369E-2</v>
      </c>
      <c r="D35">
        <v>3.9249999999999997E-3</v>
      </c>
      <c r="E35">
        <v>6.1929999999999997E-3</v>
      </c>
      <c r="F35">
        <v>-1.3317000000000001E-2</v>
      </c>
      <c r="G35">
        <v>2.6919999999999999E-3</v>
      </c>
      <c r="J35">
        <f t="shared" si="1"/>
        <v>-6.6381032073266032E-3</v>
      </c>
      <c r="K35">
        <f t="shared" si="0"/>
        <v>-2.306787139065742E-2</v>
      </c>
      <c r="L35">
        <f t="shared" si="2"/>
        <v>-3.571819088827333E-3</v>
      </c>
    </row>
    <row r="36" spans="1:12" x14ac:dyDescent="0.35">
      <c r="A36">
        <v>20121231</v>
      </c>
      <c r="B36">
        <v>2.366E-3</v>
      </c>
      <c r="C36">
        <v>3.5532000000000001E-2</v>
      </c>
      <c r="D36">
        <v>2.6091E-2</v>
      </c>
      <c r="E36">
        <v>1.2531E-2</v>
      </c>
      <c r="F36">
        <v>1.2272999999999999E-2</v>
      </c>
      <c r="G36">
        <v>-1.7669999999999999E-3</v>
      </c>
      <c r="J36">
        <f t="shared" si="1"/>
        <v>-1.9276875626884498E-2</v>
      </c>
      <c r="K36">
        <f t="shared" si="0"/>
        <v>2.0977701052046653E-2</v>
      </c>
      <c r="L36">
        <f t="shared" si="2"/>
        <v>1.1402176772520598E-2</v>
      </c>
    </row>
    <row r="37" spans="1:12" x14ac:dyDescent="0.35">
      <c r="A37">
        <v>20130131</v>
      </c>
      <c r="B37">
        <v>6.1457999999999999E-2</v>
      </c>
      <c r="C37">
        <v>4.8842999999999998E-2</v>
      </c>
      <c r="D37">
        <v>5.9324000000000002E-2</v>
      </c>
      <c r="E37">
        <v>5.4093000000000002E-2</v>
      </c>
      <c r="F37">
        <v>8.0089999999999995E-2</v>
      </c>
      <c r="G37">
        <v>-6.9020000000000001E-3</v>
      </c>
      <c r="J37">
        <f t="shared" si="1"/>
        <v>-9.6168836002415159E-3</v>
      </c>
      <c r="K37">
        <f t="shared" si="0"/>
        <v>-4.4703108118656423E-3</v>
      </c>
      <c r="L37">
        <f t="shared" si="2"/>
        <v>-1.4982676537036999E-4</v>
      </c>
    </row>
    <row r="38" spans="1:12" x14ac:dyDescent="0.35">
      <c r="A38">
        <v>20130228</v>
      </c>
      <c r="B38">
        <v>5.0717999999999999E-2</v>
      </c>
      <c r="C38">
        <v>1.6910000000000001E-2</v>
      </c>
      <c r="D38">
        <v>4.3730000000000002E-3</v>
      </c>
      <c r="E38">
        <v>8.3309999999999999E-3</v>
      </c>
      <c r="F38">
        <v>3.2590000000000002E-3</v>
      </c>
      <c r="G38">
        <v>5.3499999999999997E-3</v>
      </c>
      <c r="J38">
        <f t="shared" si="1"/>
        <v>4.0170443203248557E-2</v>
      </c>
      <c r="K38">
        <f t="shared" si="0"/>
        <v>4.4481074323530819E-3</v>
      </c>
      <c r="L38">
        <f t="shared" si="2"/>
        <v>-6.8989134686014697E-3</v>
      </c>
    </row>
    <row r="39" spans="1:12" x14ac:dyDescent="0.35">
      <c r="A39">
        <v>20130328</v>
      </c>
      <c r="B39">
        <v>-4.3070000000000001E-3</v>
      </c>
      <c r="C39">
        <v>5.6111000000000001E-2</v>
      </c>
      <c r="D39">
        <v>3.4244999999999998E-2</v>
      </c>
      <c r="E39">
        <v>3.5274E-2</v>
      </c>
      <c r="F39">
        <v>2.2561000000000001E-2</v>
      </c>
      <c r="G39">
        <v>7.8600000000000002E-4</v>
      </c>
      <c r="J39">
        <f t="shared" si="1"/>
        <v>-4.6713148233528241E-2</v>
      </c>
      <c r="K39">
        <f t="shared" si="0"/>
        <v>1.7010796174501942E-2</v>
      </c>
      <c r="L39">
        <f t="shared" si="2"/>
        <v>-4.1022151232623857E-3</v>
      </c>
    </row>
    <row r="40" spans="1:12" x14ac:dyDescent="0.35">
      <c r="A40">
        <v>20130430</v>
      </c>
      <c r="B40">
        <v>-3.5900000000000001E-2</v>
      </c>
      <c r="C40">
        <v>5.0521999999999997E-2</v>
      </c>
      <c r="D40">
        <v>2.6551999999999999E-2</v>
      </c>
      <c r="E40">
        <v>1.4945E-2</v>
      </c>
      <c r="F40">
        <v>-1.2885000000000001E-2</v>
      </c>
      <c r="G40">
        <v>1.0118E-2</v>
      </c>
      <c r="J40">
        <f t="shared" si="1"/>
        <v>-4.7820035481397488E-2</v>
      </c>
      <c r="K40">
        <f t="shared" si="0"/>
        <v>2.8490928814860591E-2</v>
      </c>
      <c r="L40">
        <f t="shared" si="2"/>
        <v>8.9669893103603571E-3</v>
      </c>
    </row>
    <row r="41" spans="1:12" x14ac:dyDescent="0.35">
      <c r="A41">
        <v>20130531</v>
      </c>
      <c r="B41">
        <v>4.6209E-2</v>
      </c>
      <c r="C41">
        <v>-1.3636000000000001E-2</v>
      </c>
      <c r="D41">
        <v>1.9281E-2</v>
      </c>
      <c r="E41">
        <v>1.9066E-2</v>
      </c>
      <c r="F41">
        <v>2.6821999999999999E-2</v>
      </c>
      <c r="G41">
        <v>-1.9220999999999999E-2</v>
      </c>
      <c r="J41">
        <f t="shared" si="1"/>
        <v>1.4866440679571075E-3</v>
      </c>
      <c r="K41">
        <f t="shared" si="0"/>
        <v>-2.9797677735252208E-2</v>
      </c>
      <c r="L41">
        <f t="shared" si="2"/>
        <v>4.5710463210036148E-4</v>
      </c>
    </row>
    <row r="42" spans="1:12" x14ac:dyDescent="0.35">
      <c r="A42">
        <v>20130628</v>
      </c>
      <c r="B42">
        <v>2.5730000000000002E-3</v>
      </c>
      <c r="C42">
        <v>7.85E-4</v>
      </c>
      <c r="D42">
        <v>-1.7631000000000001E-2</v>
      </c>
      <c r="E42">
        <v>-1.5039E-2</v>
      </c>
      <c r="F42">
        <v>-2.0983999999999999E-2</v>
      </c>
      <c r="G42">
        <v>-1.6448000000000001E-2</v>
      </c>
      <c r="J42">
        <f t="shared" si="1"/>
        <v>-3.3089087422339945E-3</v>
      </c>
      <c r="K42">
        <f t="shared" si="0"/>
        <v>1.7371799263902324E-2</v>
      </c>
      <c r="L42">
        <f t="shared" si="2"/>
        <v>2.2439678677741576E-5</v>
      </c>
    </row>
    <row r="43" spans="1:12" x14ac:dyDescent="0.35">
      <c r="A43">
        <v>20130731</v>
      </c>
      <c r="B43">
        <v>5.0883999999999999E-2</v>
      </c>
      <c r="C43">
        <v>3.6836000000000001E-2</v>
      </c>
      <c r="D43">
        <v>5.9706000000000002E-2</v>
      </c>
      <c r="E43">
        <v>5.2680999999999999E-2</v>
      </c>
      <c r="F43">
        <v>5.2206000000000002E-2</v>
      </c>
      <c r="G43">
        <v>3.7950000000000002E-3</v>
      </c>
      <c r="J43">
        <f t="shared" si="1"/>
        <v>-7.610445960559542E-3</v>
      </c>
      <c r="K43">
        <f t="shared" si="0"/>
        <v>-1.9707044072624268E-2</v>
      </c>
      <c r="L43">
        <f t="shared" si="2"/>
        <v>1.5302498970205664E-3</v>
      </c>
    </row>
    <row r="44" spans="1:12" x14ac:dyDescent="0.35">
      <c r="A44">
        <v>20130830</v>
      </c>
      <c r="B44">
        <v>-5.0472000000000003E-2</v>
      </c>
      <c r="C44">
        <v>-1.8865E-2</v>
      </c>
      <c r="D44">
        <v>-2.7827999999999999E-2</v>
      </c>
      <c r="E44">
        <v>-2.5714000000000001E-2</v>
      </c>
      <c r="F44">
        <v>-1.4961E-2</v>
      </c>
      <c r="G44">
        <v>-8.5660000000000007E-3</v>
      </c>
      <c r="J44">
        <f t="shared" si="1"/>
        <v>-3.8945856850192043E-2</v>
      </c>
      <c r="K44">
        <f t="shared" si="0"/>
        <v>7.7549469756548958E-3</v>
      </c>
      <c r="L44">
        <f t="shared" si="2"/>
        <v>-1.5607907785560385E-3</v>
      </c>
    </row>
    <row r="45" spans="1:12" x14ac:dyDescent="0.35">
      <c r="A45">
        <v>20130930</v>
      </c>
      <c r="B45">
        <v>4.0621999999999998E-2</v>
      </c>
      <c r="C45">
        <v>4.7126000000000001E-2</v>
      </c>
      <c r="D45">
        <v>4.4844000000000002E-2</v>
      </c>
      <c r="E45">
        <v>3.7477000000000003E-2</v>
      </c>
      <c r="F45">
        <v>2.3768999999999998E-2</v>
      </c>
      <c r="G45">
        <v>1.112E-2</v>
      </c>
      <c r="J45">
        <f t="shared" si="1"/>
        <v>5.3436752667270701E-3</v>
      </c>
      <c r="K45">
        <f t="shared" si="0"/>
        <v>3.1191912195728463E-3</v>
      </c>
      <c r="L45">
        <f t="shared" si="2"/>
        <v>2.2647604890726966E-3</v>
      </c>
    </row>
    <row r="46" spans="1:12" x14ac:dyDescent="0.35">
      <c r="A46">
        <v>20131031</v>
      </c>
      <c r="B46">
        <v>9.4182000000000002E-2</v>
      </c>
      <c r="C46">
        <v>4.0314999999999997E-2</v>
      </c>
      <c r="D46">
        <v>4.0155000000000003E-2</v>
      </c>
      <c r="E46">
        <v>3.9850999999999998E-2</v>
      </c>
      <c r="F46">
        <v>4.5344000000000002E-2</v>
      </c>
      <c r="G46">
        <v>8.5599999999999999E-3</v>
      </c>
      <c r="J46">
        <f t="shared" si="1"/>
        <v>5.3085939183345747E-2</v>
      </c>
      <c r="K46">
        <f t="shared" si="0"/>
        <v>-4.0246532136204299E-3</v>
      </c>
      <c r="L46">
        <f t="shared" si="2"/>
        <v>-5.785094528019924E-3</v>
      </c>
    </row>
    <row r="47" spans="1:12" x14ac:dyDescent="0.35">
      <c r="A47">
        <v>20131129</v>
      </c>
      <c r="B47">
        <v>1.9893000000000001E-2</v>
      </c>
      <c r="C47">
        <v>2.5857999999999999E-2</v>
      </c>
      <c r="D47">
        <v>2.0875000000000001E-2</v>
      </c>
      <c r="E47">
        <v>2.4947E-2</v>
      </c>
      <c r="F47">
        <v>1.684E-3</v>
      </c>
      <c r="G47">
        <v>-2.9399999999999999E-3</v>
      </c>
      <c r="J47">
        <f t="shared" si="1"/>
        <v>-1.4554854260737334E-2</v>
      </c>
      <c r="K47">
        <f t="shared" si="0"/>
        <v>-2.6476189928700856E-3</v>
      </c>
      <c r="L47">
        <f t="shared" si="2"/>
        <v>-5.1084790701535245E-3</v>
      </c>
    </row>
    <row r="48" spans="1:12" x14ac:dyDescent="0.35">
      <c r="A48">
        <v>20131231</v>
      </c>
      <c r="B48">
        <v>5.9639999999999999E-2</v>
      </c>
      <c r="C48">
        <v>2.8351000000000001E-2</v>
      </c>
      <c r="D48">
        <v>3.0311999999999999E-2</v>
      </c>
      <c r="E48">
        <v>2.6126E-2</v>
      </c>
      <c r="F48">
        <v>2.9569000000000002E-2</v>
      </c>
      <c r="G48">
        <v>-6.3379999999999999E-3</v>
      </c>
      <c r="J48">
        <f t="shared" si="1"/>
        <v>1.9463881403716563E-2</v>
      </c>
      <c r="K48">
        <f t="shared" si="0"/>
        <v>1.4865132425396534E-3</v>
      </c>
      <c r="L48">
        <f t="shared" si="2"/>
        <v>1.8669915376168938E-3</v>
      </c>
    </row>
    <row r="49" spans="1:12" x14ac:dyDescent="0.35">
      <c r="A49">
        <v>20140131</v>
      </c>
      <c r="B49">
        <v>-0.103461</v>
      </c>
      <c r="C49">
        <v>-1.005E-2</v>
      </c>
      <c r="D49">
        <v>-2.1815999999999999E-2</v>
      </c>
      <c r="E49">
        <v>-2.9957000000000001E-2</v>
      </c>
      <c r="F49">
        <v>-6.1298999999999999E-2</v>
      </c>
      <c r="G49">
        <v>1.549E-2</v>
      </c>
      <c r="J49">
        <f t="shared" si="1"/>
        <v>-6.3452826012188032E-2</v>
      </c>
      <c r="K49">
        <f t="shared" si="0"/>
        <v>1.1675169986031859E-2</v>
      </c>
      <c r="L49">
        <f t="shared" si="2"/>
        <v>7.2819027261440301E-3</v>
      </c>
    </row>
    <row r="50" spans="1:12" x14ac:dyDescent="0.35">
      <c r="A50">
        <v>20140228</v>
      </c>
      <c r="B50">
        <v>2.2284000000000002E-2</v>
      </c>
      <c r="C50">
        <v>5.1291000000000003E-2</v>
      </c>
      <c r="D50">
        <v>6.5425999999999998E-2</v>
      </c>
      <c r="E50">
        <v>4.6172999999999999E-2</v>
      </c>
      <c r="F50">
        <v>5.5696000000000002E-2</v>
      </c>
      <c r="G50">
        <v>4.6909999999999999E-3</v>
      </c>
      <c r="J50">
        <f t="shared" si="1"/>
        <v>-2.9134329525528312E-2</v>
      </c>
      <c r="K50">
        <f t="shared" si="0"/>
        <v>1.8373964986797345E-3</v>
      </c>
      <c r="L50">
        <f t="shared" si="2"/>
        <v>1.3260613625698456E-2</v>
      </c>
    </row>
    <row r="51" spans="1:12" x14ac:dyDescent="0.35">
      <c r="A51">
        <v>20140331</v>
      </c>
      <c r="B51">
        <v>1.6490000000000001E-2</v>
      </c>
      <c r="C51">
        <v>1.0189999999999999E-3</v>
      </c>
      <c r="D51">
        <v>1.1672999999999999E-2</v>
      </c>
      <c r="E51">
        <v>4.4689999999999999E-3</v>
      </c>
      <c r="F51">
        <v>2.4902000000000001E-2</v>
      </c>
      <c r="G51">
        <v>-1.6919999999999999E-3</v>
      </c>
      <c r="J51">
        <f t="shared" si="1"/>
        <v>2.2339349909385429E-3</v>
      </c>
      <c r="K51">
        <f t="shared" si="0"/>
        <v>-3.8776282804095386E-3</v>
      </c>
      <c r="L51">
        <f t="shared" si="2"/>
        <v>4.0475897237999226E-3</v>
      </c>
    </row>
    <row r="52" spans="1:12" x14ac:dyDescent="0.35">
      <c r="A52">
        <v>20140430</v>
      </c>
      <c r="B52">
        <v>3.8625E-2</v>
      </c>
      <c r="C52">
        <v>-1.286E-3</v>
      </c>
      <c r="D52">
        <v>1.3811E-2</v>
      </c>
      <c r="E52">
        <v>1.66E-3</v>
      </c>
      <c r="F52">
        <v>5.0696999999999999E-2</v>
      </c>
      <c r="G52">
        <v>8.0029999999999997E-3</v>
      </c>
      <c r="J52">
        <f t="shared" si="1"/>
        <v>3.458024271740974E-2</v>
      </c>
      <c r="K52">
        <f t="shared" si="0"/>
        <v>-3.6744577168756551E-3</v>
      </c>
      <c r="L52">
        <f t="shared" si="2"/>
        <v>5.3075620888522503E-3</v>
      </c>
    </row>
    <row r="53" spans="1:12" x14ac:dyDescent="0.35">
      <c r="A53">
        <v>20140530</v>
      </c>
      <c r="B53">
        <v>-3.7190000000000001E-3</v>
      </c>
      <c r="C53">
        <v>2.1495E-2</v>
      </c>
      <c r="D53">
        <v>2.0409E-2</v>
      </c>
      <c r="E53">
        <v>2.0218E-2</v>
      </c>
      <c r="F53">
        <v>1.2822E-2</v>
      </c>
      <c r="G53">
        <v>1.0512000000000001E-2</v>
      </c>
      <c r="J53">
        <f t="shared" si="1"/>
        <v>-2.1868337846584658E-2</v>
      </c>
      <c r="K53">
        <f t="shared" si="0"/>
        <v>-4.452229272744964E-3</v>
      </c>
      <c r="L53">
        <f t="shared" si="2"/>
        <v>-4.2512223611460252E-3</v>
      </c>
    </row>
    <row r="54" spans="1:12" x14ac:dyDescent="0.35">
      <c r="A54">
        <v>20140630</v>
      </c>
      <c r="B54">
        <v>-1.0825E-2</v>
      </c>
      <c r="C54">
        <v>4.8114999999999998E-2</v>
      </c>
      <c r="D54">
        <v>2.2495000000000001E-2</v>
      </c>
      <c r="E54">
        <v>2.7941000000000001E-2</v>
      </c>
      <c r="F54">
        <v>5.3494E-2</v>
      </c>
      <c r="G54">
        <v>8.3299999999999997E-4</v>
      </c>
      <c r="J54">
        <f t="shared" si="1"/>
        <v>-4.7561928580260232E-2</v>
      </c>
      <c r="K54">
        <f t="shared" si="0"/>
        <v>1.9242793860160621E-2</v>
      </c>
      <c r="L54">
        <f t="shared" si="2"/>
        <v>-1.0780703916214107E-2</v>
      </c>
    </row>
    <row r="55" spans="1:12" x14ac:dyDescent="0.35">
      <c r="A55">
        <v>20140731</v>
      </c>
      <c r="B55">
        <v>-4.2999000000000002E-2</v>
      </c>
      <c r="C55">
        <v>-3.4978000000000002E-2</v>
      </c>
      <c r="D55">
        <v>-1.9480000000000001E-2</v>
      </c>
      <c r="E55">
        <v>-2.0524000000000001E-2</v>
      </c>
      <c r="F55">
        <v>-3.7372000000000002E-2</v>
      </c>
      <c r="G55">
        <v>-2.7699999999999999E-3</v>
      </c>
      <c r="J55">
        <f t="shared" si="1"/>
        <v>-3.0169779401627281E-2</v>
      </c>
      <c r="K55">
        <f t="shared" si="0"/>
        <v>-1.7105886061301489E-2</v>
      </c>
      <c r="L55">
        <f t="shared" si="2"/>
        <v>2.1211125269682204E-3</v>
      </c>
    </row>
    <row r="56" spans="1:12" x14ac:dyDescent="0.35">
      <c r="A56">
        <v>20140829</v>
      </c>
      <c r="B56">
        <v>3.3001999999999997E-2</v>
      </c>
      <c r="C56">
        <v>3.4202000000000003E-2</v>
      </c>
      <c r="D56">
        <v>4.3186000000000002E-2</v>
      </c>
      <c r="E56">
        <v>4.0170999999999998E-2</v>
      </c>
      <c r="F56">
        <v>2.6556E-2</v>
      </c>
      <c r="G56">
        <v>1.1386E-2</v>
      </c>
      <c r="J56">
        <f t="shared" si="1"/>
        <v>-4.8519535291917243E-3</v>
      </c>
      <c r="K56">
        <f t="shared" si="0"/>
        <v>-1.2587186229068702E-2</v>
      </c>
      <c r="L56">
        <f t="shared" si="2"/>
        <v>-2.2981839906198592E-3</v>
      </c>
    </row>
    <row r="57" spans="1:12" x14ac:dyDescent="0.35">
      <c r="A57">
        <v>20140930</v>
      </c>
      <c r="B57">
        <v>-5.3889999999999997E-3</v>
      </c>
      <c r="C57">
        <v>-3.2704999999999998E-2</v>
      </c>
      <c r="D57">
        <v>-3.2525999999999999E-2</v>
      </c>
      <c r="E57">
        <v>-2.5128999999999999E-2</v>
      </c>
      <c r="F57">
        <v>-7.8308000000000003E-2</v>
      </c>
      <c r="G57">
        <v>-5.7070000000000003E-3</v>
      </c>
      <c r="J57">
        <f t="shared" si="1"/>
        <v>1.1507697365104886E-2</v>
      </c>
      <c r="K57">
        <f t="shared" si="0"/>
        <v>-1.2125950263562214E-2</v>
      </c>
      <c r="L57">
        <f t="shared" si="2"/>
        <v>-2.9607648686551802E-3</v>
      </c>
    </row>
    <row r="58" spans="1:12" x14ac:dyDescent="0.35">
      <c r="A58">
        <v>20141031</v>
      </c>
      <c r="B58">
        <v>7.4159999999999998E-3</v>
      </c>
      <c r="C58">
        <v>6.9341E-2</v>
      </c>
      <c r="D58">
        <v>3.0426999999999999E-2</v>
      </c>
      <c r="E58">
        <v>2.1176E-2</v>
      </c>
      <c r="F58">
        <v>-3.9886999999999999E-2</v>
      </c>
      <c r="G58">
        <v>7.2160000000000002E-3</v>
      </c>
      <c r="J58">
        <f t="shared" si="1"/>
        <v>-1.1879614830585639E-2</v>
      </c>
      <c r="K58">
        <f t="shared" si="0"/>
        <v>3.9287937328579936E-2</v>
      </c>
      <c r="L58">
        <f t="shared" si="2"/>
        <v>9.129088465077248E-3</v>
      </c>
    </row>
    <row r="59" spans="1:12" x14ac:dyDescent="0.35">
      <c r="A59">
        <v>20141128</v>
      </c>
      <c r="B59">
        <v>2.6346000000000001E-2</v>
      </c>
      <c r="C59">
        <v>2.6799E-2</v>
      </c>
      <c r="D59">
        <v>1.5524E-2</v>
      </c>
      <c r="E59">
        <v>2.1149999999999999E-2</v>
      </c>
      <c r="F59">
        <v>-9.2540999999999998E-2</v>
      </c>
      <c r="G59">
        <v>8.2880000000000002E-3</v>
      </c>
      <c r="J59">
        <f t="shared" si="1"/>
        <v>1.0838634456791804E-2</v>
      </c>
      <c r="K59">
        <f t="shared" si="0"/>
        <v>-7.390697020837677E-3</v>
      </c>
      <c r="L59">
        <f t="shared" si="2"/>
        <v>-2.2778592338025053E-3</v>
      </c>
    </row>
    <row r="60" spans="1:12" x14ac:dyDescent="0.35">
      <c r="A60">
        <v>20141231</v>
      </c>
      <c r="B60">
        <v>-3.7373000000000003E-2</v>
      </c>
      <c r="C60">
        <v>1.3866E-2</v>
      </c>
      <c r="D60">
        <v>2.7009999999999998E-3</v>
      </c>
      <c r="E60">
        <v>-3.6159999999999999E-3</v>
      </c>
      <c r="F60">
        <v>-3.5980000000000001E-3</v>
      </c>
      <c r="G60">
        <v>5.7600000000000001E-4</v>
      </c>
      <c r="J60">
        <f t="shared" si="1"/>
        <v>-4.0050733030544461E-2</v>
      </c>
      <c r="K60">
        <f t="shared" si="0"/>
        <v>1.5056767799591586E-2</v>
      </c>
      <c r="L60">
        <f t="shared" si="2"/>
        <v>4.6136915988322334E-3</v>
      </c>
    </row>
    <row r="61" spans="1:12" x14ac:dyDescent="0.35">
      <c r="A61">
        <v>20150130</v>
      </c>
      <c r="B61">
        <v>-5.4609999999999999E-2</v>
      </c>
      <c r="C61">
        <v>-2.7418000000000001E-2</v>
      </c>
      <c r="D61">
        <v>-1.6816999999999999E-2</v>
      </c>
      <c r="E61">
        <v>-2.7151999999999999E-2</v>
      </c>
      <c r="F61">
        <v>-4.8557999999999997E-2</v>
      </c>
      <c r="G61">
        <v>2.4038E-2</v>
      </c>
      <c r="J61">
        <f t="shared" si="1"/>
        <v>-1.0301769113741609E-2</v>
      </c>
      <c r="K61">
        <f t="shared" si="0"/>
        <v>-9.9486875154351888E-3</v>
      </c>
      <c r="L61">
        <f t="shared" si="2"/>
        <v>6.9905549696867748E-3</v>
      </c>
    </row>
    <row r="62" spans="1:12" x14ac:dyDescent="0.35">
      <c r="A62">
        <v>20150227</v>
      </c>
      <c r="B62">
        <v>9.7530000000000006E-2</v>
      </c>
      <c r="C62">
        <v>4.1952000000000003E-2</v>
      </c>
      <c r="D62">
        <v>5.6297E-2</v>
      </c>
      <c r="E62">
        <v>5.5947999999999998E-2</v>
      </c>
      <c r="F62">
        <v>4.9057999999999997E-2</v>
      </c>
      <c r="G62">
        <v>-1.304E-2</v>
      </c>
      <c r="J62">
        <f t="shared" si="1"/>
        <v>2.0693313763219826E-2</v>
      </c>
      <c r="K62">
        <f t="shared" si="0"/>
        <v>-1.4119627613384304E-2</v>
      </c>
      <c r="L62">
        <f t="shared" si="2"/>
        <v>-1.6704916518043567E-3</v>
      </c>
    </row>
    <row r="63" spans="1:12" x14ac:dyDescent="0.35">
      <c r="A63">
        <v>20150331</v>
      </c>
      <c r="B63">
        <v>-4.5401999999999998E-2</v>
      </c>
      <c r="C63">
        <v>5.3860000000000002E-3</v>
      </c>
      <c r="D63">
        <v>-3.2950000000000002E-3</v>
      </c>
      <c r="E63">
        <v>-1.0439E-2</v>
      </c>
      <c r="F63">
        <v>-1.9119000000000001E-2</v>
      </c>
      <c r="G63">
        <v>5.4400000000000004E-3</v>
      </c>
      <c r="J63">
        <f t="shared" si="1"/>
        <v>-3.6084547645047961E-2</v>
      </c>
      <c r="K63">
        <f t="shared" si="0"/>
        <v>1.1600687050442624E-2</v>
      </c>
      <c r="L63">
        <f t="shared" si="2"/>
        <v>5.5084191745864057E-3</v>
      </c>
    </row>
    <row r="64" spans="1:12" x14ac:dyDescent="0.35">
      <c r="A64">
        <v>20150430</v>
      </c>
      <c r="B64">
        <v>9.1495000000000007E-2</v>
      </c>
      <c r="C64">
        <v>-5.1489999999999999E-3</v>
      </c>
      <c r="D64">
        <v>7.6169999999999996E-3</v>
      </c>
      <c r="E64">
        <v>8.7220000000000006E-3</v>
      </c>
      <c r="F64">
        <v>7.0553000000000005E-2</v>
      </c>
      <c r="G64">
        <v>-3.2320000000000001E-3</v>
      </c>
      <c r="J64">
        <f t="shared" si="1"/>
        <v>6.9209029852385417E-2</v>
      </c>
      <c r="K64">
        <f t="shared" si="0"/>
        <v>-1.0892693063481005E-2</v>
      </c>
      <c r="L64">
        <f t="shared" si="2"/>
        <v>-7.0994305791572563E-3</v>
      </c>
    </row>
    <row r="65" spans="1:12" x14ac:dyDescent="0.35">
      <c r="A65">
        <v>20150529</v>
      </c>
      <c r="B65">
        <v>7.0159999999999997E-3</v>
      </c>
      <c r="C65">
        <v>1.3398999999999999E-2</v>
      </c>
      <c r="D65">
        <v>5.6379999999999998E-3</v>
      </c>
      <c r="E65">
        <v>1.0323000000000001E-2</v>
      </c>
      <c r="F65">
        <v>-5.0774E-2</v>
      </c>
      <c r="G65">
        <v>-4.96E-3</v>
      </c>
      <c r="J65">
        <f t="shared" si="1"/>
        <v>-1.1995006830265382E-2</v>
      </c>
      <c r="K65">
        <f t="shared" si="0"/>
        <v>-2.6184881230148904E-3</v>
      </c>
      <c r="L65">
        <f t="shared" si="2"/>
        <v>-1.8610023362714643E-3</v>
      </c>
    </row>
    <row r="66" spans="1:12" x14ac:dyDescent="0.35">
      <c r="A66">
        <v>20150630</v>
      </c>
      <c r="B66">
        <v>-1.7235E-2</v>
      </c>
      <c r="C66">
        <v>-1.7822000000000001E-2</v>
      </c>
      <c r="D66">
        <v>-1.9546999999999998E-2</v>
      </c>
      <c r="E66">
        <v>-1.9258000000000001E-2</v>
      </c>
      <c r="F66">
        <v>-3.6920000000000001E-2</v>
      </c>
      <c r="G66">
        <v>-1.1096999999999999E-2</v>
      </c>
      <c r="J66">
        <f t="shared" si="1"/>
        <v>-1.3238029774620004E-2</v>
      </c>
      <c r="K66">
        <f t="shared" si="0"/>
        <v>8.113595669210702E-4</v>
      </c>
      <c r="L66">
        <f t="shared" si="2"/>
        <v>2.3623715815428818E-3</v>
      </c>
    </row>
    <row r="67" spans="1:12" x14ac:dyDescent="0.35">
      <c r="A67">
        <v>20150731</v>
      </c>
      <c r="B67">
        <v>-1.7689E-2</v>
      </c>
      <c r="C67">
        <v>9.0950000000000007E-3</v>
      </c>
      <c r="D67">
        <v>3.019E-3</v>
      </c>
      <c r="E67">
        <v>1.2095E-2</v>
      </c>
      <c r="F67">
        <v>-8.5366999999999998E-2</v>
      </c>
      <c r="G67">
        <v>8.7799999999999996E-3</v>
      </c>
      <c r="J67">
        <f t="shared" si="1"/>
        <v>-2.4158341462725087E-2</v>
      </c>
      <c r="K67">
        <f t="shared" si="0"/>
        <v>-1.4868866057371125E-2</v>
      </c>
      <c r="L67">
        <f t="shared" si="2"/>
        <v>-6.4379807683187769E-3</v>
      </c>
    </row>
    <row r="68" spans="1:12" x14ac:dyDescent="0.35">
      <c r="A68">
        <v>20150831</v>
      </c>
      <c r="B68">
        <v>-4.9042000000000002E-2</v>
      </c>
      <c r="C68">
        <v>-4.786E-2</v>
      </c>
      <c r="D68">
        <v>-5.0278000000000003E-2</v>
      </c>
      <c r="E68">
        <v>-5.9992999999999998E-2</v>
      </c>
      <c r="F68">
        <v>-4.0994000000000003E-2</v>
      </c>
      <c r="G68">
        <v>-2.4599999999999999E-3</v>
      </c>
      <c r="J68">
        <f t="shared" si="1"/>
        <v>3.3668588802725219E-3</v>
      </c>
      <c r="K68">
        <f t="shared" si="0"/>
        <v>1.2466657996891568E-2</v>
      </c>
      <c r="L68">
        <f t="shared" si="2"/>
        <v>1.0482374562221772E-2</v>
      </c>
    </row>
    <row r="69" spans="1:12" x14ac:dyDescent="0.35">
      <c r="A69">
        <v>20150930</v>
      </c>
      <c r="B69">
        <v>2.5382999999999999E-2</v>
      </c>
      <c r="C69">
        <v>-1.5958E-2</v>
      </c>
      <c r="D69">
        <v>-3.2190999999999997E-2</v>
      </c>
      <c r="E69">
        <v>-3.3735000000000001E-2</v>
      </c>
      <c r="F69">
        <v>-7.5632000000000005E-2</v>
      </c>
      <c r="G69">
        <v>8.0850000000000002E-3</v>
      </c>
      <c r="J69">
        <f t="shared" si="1"/>
        <v>6.317642164786344E-2</v>
      </c>
      <c r="K69">
        <f t="shared" si="0"/>
        <v>1.067206411074044E-2</v>
      </c>
      <c r="L69">
        <f t="shared" si="2"/>
        <v>3.0507528766466271E-3</v>
      </c>
    </row>
    <row r="70" spans="1:12" x14ac:dyDescent="0.35">
      <c r="A70">
        <v>20151030</v>
      </c>
      <c r="B70">
        <v>0.14670900000000001</v>
      </c>
      <c r="C70">
        <v>9.5570000000000002E-2</v>
      </c>
      <c r="D70">
        <v>7.5686000000000003E-2</v>
      </c>
      <c r="E70">
        <v>7.3959999999999998E-2</v>
      </c>
      <c r="F70">
        <v>0.114913</v>
      </c>
      <c r="G70">
        <v>2.9599999999999998E-4</v>
      </c>
      <c r="J70">
        <f t="shared" si="1"/>
        <v>6.0634138835312074E-2</v>
      </c>
      <c r="K70">
        <f t="shared" si="0"/>
        <v>2.1472398606436835E-2</v>
      </c>
      <c r="L70">
        <f t="shared" si="2"/>
        <v>-7.2060905629402899E-3</v>
      </c>
    </row>
    <row r="71" spans="1:12" x14ac:dyDescent="0.35">
      <c r="A71">
        <v>20151130</v>
      </c>
      <c r="B71">
        <v>3.5270000000000003E-2</v>
      </c>
      <c r="C71">
        <v>-6.7460000000000003E-3</v>
      </c>
      <c r="D71">
        <v>5.5129999999999997E-3</v>
      </c>
      <c r="E71">
        <v>2.4420000000000002E-3</v>
      </c>
      <c r="F71">
        <v>-2.5400000000000002E-3</v>
      </c>
      <c r="G71">
        <v>-3.9189999999999997E-3</v>
      </c>
      <c r="J71">
        <f t="shared" si="1"/>
        <v>2.2456158154074722E-2</v>
      </c>
      <c r="K71">
        <f t="shared" si="0"/>
        <v>-1.0912377035129567E-2</v>
      </c>
      <c r="L71">
        <f t="shared" si="2"/>
        <v>2.2292221795693098E-3</v>
      </c>
    </row>
    <row r="72" spans="1:12" x14ac:dyDescent="0.35">
      <c r="A72">
        <v>20151231</v>
      </c>
      <c r="B72">
        <v>4.8096E-2</v>
      </c>
      <c r="C72">
        <v>-9.1780000000000004E-3</v>
      </c>
      <c r="D72">
        <v>-2.9642999999999999E-2</v>
      </c>
      <c r="E72">
        <v>-2.2261E-2</v>
      </c>
      <c r="F72">
        <v>-0.11093799999999999</v>
      </c>
      <c r="G72">
        <v>-1.761E-3</v>
      </c>
      <c r="J72">
        <f t="shared" si="1"/>
        <v>6.745968184201917E-2</v>
      </c>
      <c r="K72">
        <f t="shared" si="0"/>
        <v>4.8821088278684002E-3</v>
      </c>
      <c r="L72">
        <f t="shared" si="2"/>
        <v>-1.3850571113825337E-3</v>
      </c>
    </row>
  </sheetData>
  <mergeCells count="3">
    <mergeCell ref="J1:L1"/>
    <mergeCell ref="C7:D7"/>
    <mergeCell ref="J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DE2C-666B-4736-AB36-7736C62E26F2}">
  <dimension ref="A1:O72"/>
  <sheetViews>
    <sheetView workbookViewId="0">
      <selection activeCell="H13" sqref="H13"/>
    </sheetView>
  </sheetViews>
  <sheetFormatPr defaultRowHeight="14.5" x14ac:dyDescent="0.35"/>
  <cols>
    <col min="6" max="6" width="2.54296875" customWidth="1"/>
    <col min="7" max="7" width="18.81640625" bestFit="1" customWidth="1"/>
    <col min="8" max="8" width="15.1796875" bestFit="1" customWidth="1"/>
    <col min="9" max="9" width="14.7265625" bestFit="1" customWidth="1"/>
    <col min="10" max="11" width="12.453125" bestFit="1" customWidth="1"/>
    <col min="12" max="12" width="11.81640625" bestFit="1" customWidth="1"/>
  </cols>
  <sheetData>
    <row r="1" spans="1:12" x14ac:dyDescent="0.35">
      <c r="H1" s="13"/>
    </row>
    <row r="2" spans="1:12" x14ac:dyDescent="0.35">
      <c r="H2" s="1" t="s">
        <v>21</v>
      </c>
      <c r="I2" s="1" t="s">
        <v>22</v>
      </c>
    </row>
    <row r="3" spans="1:12" x14ac:dyDescent="0.35">
      <c r="G3" s="1" t="s">
        <v>4</v>
      </c>
      <c r="H3">
        <f t="array" ref="H3:H6">TRANSPOSE(LINEST(B13:B72,$C$13:$E$72,1,0))</f>
        <v>0.1909044286568122</v>
      </c>
      <c r="I3" cm="1">
        <f t="array" ref="I3:I6">TRANSPOSE(LINEST(H13:H72,$C$13:$E$72,1,0))</f>
        <v>-2.0677388580397043E-17</v>
      </c>
    </row>
    <row r="4" spans="1:12" x14ac:dyDescent="0.35">
      <c r="G4" s="1" t="s">
        <v>5</v>
      </c>
      <c r="H4">
        <v>6.9795902179409772E-2</v>
      </c>
      <c r="I4">
        <v>-7.9818803093348733E-17</v>
      </c>
    </row>
    <row r="5" spans="1:12" x14ac:dyDescent="0.35">
      <c r="G5" s="1" t="s">
        <v>6</v>
      </c>
      <c r="H5">
        <v>0.98724674175791993</v>
      </c>
      <c r="I5">
        <v>-1.0898235084552871E-17</v>
      </c>
    </row>
    <row r="6" spans="1:12" x14ac:dyDescent="0.35">
      <c r="A6" s="1"/>
      <c r="C6" s="1"/>
      <c r="D6" s="1"/>
      <c r="E6" s="1"/>
      <c r="F6" s="1"/>
      <c r="G6" s="1" t="s">
        <v>7</v>
      </c>
      <c r="H6">
        <v>1.7983573244995973E-3</v>
      </c>
      <c r="I6">
        <v>3.0463043970937417E-3</v>
      </c>
    </row>
    <row r="7" spans="1:12" x14ac:dyDescent="0.35">
      <c r="A7" s="1"/>
      <c r="B7" s="13"/>
      <c r="C7" s="1"/>
      <c r="D7" s="1"/>
      <c r="E7" s="1"/>
      <c r="F7" s="1"/>
      <c r="J7" s="1" t="s">
        <v>23</v>
      </c>
      <c r="K7" s="1" t="s">
        <v>24</v>
      </c>
      <c r="L7" s="1" t="s">
        <v>25</v>
      </c>
    </row>
    <row r="8" spans="1:12" x14ac:dyDescent="0.35">
      <c r="A8" s="1"/>
      <c r="B8" s="13" t="s">
        <v>9</v>
      </c>
      <c r="C8" s="1"/>
      <c r="D8" s="1"/>
      <c r="E8" s="1"/>
      <c r="F8" s="1"/>
      <c r="G8" s="1" t="s">
        <v>26</v>
      </c>
      <c r="H8">
        <f>STDEVP(H13:H72)</f>
        <v>7.0791212226233068E-3</v>
      </c>
      <c r="J8">
        <f>COVAR($H$13:$H$72,C13:C72)</f>
        <v>-1.8115211298611971E-19</v>
      </c>
      <c r="K8">
        <f>COVAR($H$13:$H$72,D13:D72)</f>
        <v>-3.202913917884261E-19</v>
      </c>
      <c r="L8">
        <f>COVAR($H$13:$H$72,E13:E72)</f>
        <v>7.0021390306355502E-21</v>
      </c>
    </row>
    <row r="9" spans="1:12" x14ac:dyDescent="0.35">
      <c r="A9" s="1"/>
      <c r="B9" s="13"/>
      <c r="C9" s="1"/>
      <c r="D9" s="1"/>
      <c r="E9" s="1"/>
      <c r="F9" s="1"/>
      <c r="G9" s="1" t="s">
        <v>27</v>
      </c>
      <c r="H9">
        <f>H8^2</f>
        <v>5.0113957284595702E-5</v>
      </c>
    </row>
    <row r="10" spans="1:12" x14ac:dyDescent="0.35">
      <c r="A10" s="1"/>
      <c r="B10" s="13"/>
      <c r="C10" s="1"/>
      <c r="D10" s="1"/>
      <c r="E10" s="1"/>
      <c r="F10" s="1"/>
      <c r="G10" s="1" t="s">
        <v>12</v>
      </c>
      <c r="H10" s="12">
        <f>_xlfn.VAR.P(I13:I72)/H9</f>
        <v>0.99999999999999989</v>
      </c>
    </row>
    <row r="11" spans="1:12" x14ac:dyDescent="0.35">
      <c r="A11" s="1"/>
      <c r="B11" s="13">
        <v>100</v>
      </c>
      <c r="C11" s="1"/>
      <c r="D11" s="1"/>
      <c r="E11" s="1"/>
      <c r="F11" s="1"/>
      <c r="H11" s="13"/>
    </row>
    <row r="12" spans="1:12" x14ac:dyDescent="0.35">
      <c r="A12" s="1" t="s">
        <v>14</v>
      </c>
      <c r="B12" s="13" t="s">
        <v>15</v>
      </c>
      <c r="C12" s="1" t="s">
        <v>16</v>
      </c>
      <c r="D12" s="1" t="s">
        <v>17</v>
      </c>
      <c r="E12" s="1" t="s">
        <v>18</v>
      </c>
      <c r="F12" s="1"/>
      <c r="H12" s="1" t="s">
        <v>22</v>
      </c>
      <c r="I12" s="1" t="s">
        <v>28</v>
      </c>
    </row>
    <row r="13" spans="1:12" x14ac:dyDescent="0.35">
      <c r="A13">
        <v>20110131</v>
      </c>
      <c r="B13">
        <v>2.0419E-2</v>
      </c>
      <c r="C13">
        <v>1.9157E-2</v>
      </c>
      <c r="D13">
        <v>7.0333000000000007E-2</v>
      </c>
      <c r="E13">
        <v>8.7200000000000005E-4</v>
      </c>
      <c r="H13">
        <f>B13-$H$5*C13-$H$4*D13-$H$3*E13+($H$3+$H$4+$H$5)*0.001</f>
        <v>-2.3211626090354981E-3</v>
      </c>
      <c r="I13">
        <f t="shared" ref="I13:I30" si="0">H13-$I$6-$I$5*C13-$I$4*D13-$I$3*E13</f>
        <v>-5.367467006129235E-3</v>
      </c>
    </row>
    <row r="14" spans="1:12" x14ac:dyDescent="0.35">
      <c r="A14">
        <v>20110228</v>
      </c>
      <c r="B14">
        <v>3.1884000000000003E-2</v>
      </c>
      <c r="C14">
        <v>3.8164999999999998E-2</v>
      </c>
      <c r="D14">
        <v>7.5272000000000006E-2</v>
      </c>
      <c r="E14">
        <v>2.9269999999999999E-3</v>
      </c>
      <c r="H14">
        <f t="shared" ref="H14:H72" si="1">B14-$H$5*C14-$H$4*D14-$H$3*E14+($H$3+$H$4+$H$5)*0.001</f>
        <v>-1.0358779238123891E-2</v>
      </c>
      <c r="I14">
        <f t="shared" si="0"/>
        <v>-1.3405083635217627E-2</v>
      </c>
    </row>
    <row r="15" spans="1:12" x14ac:dyDescent="0.35">
      <c r="A15">
        <v>20110331</v>
      </c>
      <c r="B15">
        <v>1.3322000000000001E-2</v>
      </c>
      <c r="C15">
        <v>3.3660000000000001E-3</v>
      </c>
      <c r="D15">
        <v>1.7610000000000001E-2</v>
      </c>
      <c r="E15">
        <v>-1.475E-3</v>
      </c>
      <c r="H15">
        <f t="shared" si="1"/>
        <v>1.0299352734726376E-2</v>
      </c>
      <c r="I15">
        <f t="shared" si="0"/>
        <v>7.2530483376326369E-3</v>
      </c>
    </row>
    <row r="16" spans="1:12" x14ac:dyDescent="0.35">
      <c r="A16">
        <v>20110429</v>
      </c>
      <c r="B16">
        <v>2.8853E-2</v>
      </c>
      <c r="C16">
        <v>2.8688000000000002E-2</v>
      </c>
      <c r="D16">
        <v>1.1651E-2</v>
      </c>
      <c r="E16">
        <v>1.4593999999999999E-2</v>
      </c>
      <c r="H16">
        <f t="shared" si="1"/>
        <v>-1.8204387430668879E-3</v>
      </c>
      <c r="I16">
        <f t="shared" si="0"/>
        <v>-4.8667431401606285E-3</v>
      </c>
    </row>
    <row r="17" spans="1:15" x14ac:dyDescent="0.35">
      <c r="A17">
        <v>20110531</v>
      </c>
      <c r="B17">
        <v>-7.6610000000000003E-3</v>
      </c>
      <c r="C17">
        <v>-1.4935E-2</v>
      </c>
      <c r="D17">
        <v>-4.3865000000000001E-2</v>
      </c>
      <c r="E17">
        <v>1.1766E-2</v>
      </c>
      <c r="H17">
        <f t="shared" si="1"/>
        <v>9.1468929022724341E-3</v>
      </c>
      <c r="I17">
        <f t="shared" si="0"/>
        <v>6.1005885051786893E-3</v>
      </c>
    </row>
    <row r="18" spans="1:15" x14ac:dyDescent="0.35">
      <c r="A18">
        <v>20110630</v>
      </c>
      <c r="B18">
        <v>-1.8716E-2</v>
      </c>
      <c r="C18">
        <v>-1.8395000000000002E-2</v>
      </c>
      <c r="D18">
        <v>-2.0902E-2</v>
      </c>
      <c r="E18">
        <v>-3.7469999999999999E-3</v>
      </c>
      <c r="H18">
        <f t="shared" si="1"/>
        <v>2.86654372876218E-3</v>
      </c>
      <c r="I18">
        <f t="shared" si="0"/>
        <v>-1.7976066833156365E-4</v>
      </c>
    </row>
    <row r="19" spans="1:15" x14ac:dyDescent="0.35">
      <c r="A19">
        <v>20110729</v>
      </c>
      <c r="B19">
        <v>-3.0129E-2</v>
      </c>
      <c r="C19">
        <v>-2.2468999999999999E-2</v>
      </c>
      <c r="D19">
        <v>1.5739E-2</v>
      </c>
      <c r="E19">
        <v>1.6230000000000001E-2</v>
      </c>
      <c r="H19">
        <f t="shared" si="1"/>
        <v>-1.0895502468348948E-2</v>
      </c>
      <c r="I19">
        <f t="shared" si="0"/>
        <v>-1.3941806865442687E-2</v>
      </c>
    </row>
    <row r="20" spans="1:15" x14ac:dyDescent="0.35">
      <c r="A20">
        <v>20110831</v>
      </c>
      <c r="B20">
        <v>-6.1325999999999999E-2</v>
      </c>
      <c r="C20">
        <v>-5.7472000000000002E-2</v>
      </c>
      <c r="D20">
        <v>-0.106866</v>
      </c>
      <c r="E20">
        <v>1.6542999999999999E-2</v>
      </c>
      <c r="H20">
        <f t="shared" si="1"/>
        <v>9.6166873394047734E-4</v>
      </c>
      <c r="I20">
        <f t="shared" si="0"/>
        <v>-2.0846356631532732E-3</v>
      </c>
    </row>
    <row r="21" spans="1:15" x14ac:dyDescent="0.35">
      <c r="A21">
        <v>20110930</v>
      </c>
      <c r="B21">
        <v>-0.10456</v>
      </c>
      <c r="C21">
        <v>-8.4873000000000004E-2</v>
      </c>
      <c r="D21">
        <v>-0.139097</v>
      </c>
      <c r="E21">
        <v>6.6309999999999997E-3</v>
      </c>
      <c r="H21">
        <f t="shared" si="1"/>
        <v>-1.107894687515988E-2</v>
      </c>
      <c r="I21">
        <f t="shared" si="0"/>
        <v>-1.4125251272253633E-2</v>
      </c>
    </row>
    <row r="22" spans="1:15" x14ac:dyDescent="0.35">
      <c r="A22">
        <v>20111031</v>
      </c>
      <c r="B22">
        <v>0.145703</v>
      </c>
      <c r="C22">
        <v>0.113982</v>
      </c>
      <c r="D22">
        <v>0.184503</v>
      </c>
      <c r="E22">
        <v>1.119E-3</v>
      </c>
      <c r="H22">
        <f t="shared" si="1"/>
        <v>2.1331413558068293E-2</v>
      </c>
      <c r="I22">
        <f t="shared" si="0"/>
        <v>1.8285109160974564E-2</v>
      </c>
    </row>
    <row r="23" spans="1:15" x14ac:dyDescent="0.35">
      <c r="A23">
        <v>20111130</v>
      </c>
      <c r="B23">
        <v>9.273E-3</v>
      </c>
      <c r="C23">
        <v>-6.2259999999999998E-3</v>
      </c>
      <c r="D23">
        <v>1.6232E-2</v>
      </c>
      <c r="E23">
        <v>-5.9699999999999998E-4</v>
      </c>
      <c r="H23">
        <f t="shared" si="1"/>
        <v>1.5648588146510888E-2</v>
      </c>
      <c r="I23">
        <f t="shared" si="0"/>
        <v>1.2602283749417149E-2</v>
      </c>
      <c r="J23" s="2"/>
      <c r="K23" s="2"/>
      <c r="L23" s="2"/>
    </row>
    <row r="24" spans="1:15" x14ac:dyDescent="0.35">
      <c r="A24">
        <v>20111230</v>
      </c>
      <c r="B24">
        <v>-7.2099999999999996E-4</v>
      </c>
      <c r="C24">
        <v>3.702E-3</v>
      </c>
      <c r="D24">
        <v>-1.4452E-2</v>
      </c>
      <c r="E24">
        <v>1.175E-2</v>
      </c>
      <c r="H24">
        <f t="shared" si="1"/>
        <v>-4.3622770238143909E-3</v>
      </c>
      <c r="I24">
        <f t="shared" si="0"/>
        <v>-7.408581420908133E-3</v>
      </c>
    </row>
    <row r="25" spans="1:15" x14ac:dyDescent="0.35">
      <c r="A25">
        <v>20120131</v>
      </c>
      <c r="B25">
        <v>6.7400000000000002E-2</v>
      </c>
      <c r="C25">
        <v>5.4077E-2</v>
      </c>
      <c r="D25">
        <v>2.0334999999999999E-2</v>
      </c>
      <c r="E25">
        <v>6.3439999999999998E-3</v>
      </c>
      <c r="H25">
        <f t="shared" si="1"/>
        <v>1.2630207652333992E-2</v>
      </c>
      <c r="I25">
        <f t="shared" si="0"/>
        <v>9.5839032552402521E-3</v>
      </c>
    </row>
    <row r="26" spans="1:15" x14ac:dyDescent="0.35">
      <c r="A26">
        <v>20120229</v>
      </c>
      <c r="B26">
        <v>3.5555999999999997E-2</v>
      </c>
      <c r="C26">
        <v>4.1186E-2</v>
      </c>
      <c r="D26">
        <v>6.0859000000000003E-2</v>
      </c>
      <c r="E26">
        <v>4.0700000000000003E-4</v>
      </c>
      <c r="H26">
        <f t="shared" si="1"/>
        <v>-8.1822041466475728E-3</v>
      </c>
      <c r="I26">
        <f t="shared" si="0"/>
        <v>-1.1228508543741309E-2</v>
      </c>
    </row>
    <row r="27" spans="1:15" x14ac:dyDescent="0.35">
      <c r="A27">
        <v>20120330</v>
      </c>
      <c r="B27">
        <v>1.9615E-2</v>
      </c>
      <c r="C27">
        <v>2.3994000000000001E-2</v>
      </c>
      <c r="D27">
        <v>-3.6107E-2</v>
      </c>
      <c r="E27">
        <v>-5.0610000000000004E-3</v>
      </c>
      <c r="H27">
        <f t="shared" si="1"/>
        <v>6.6123670427868501E-4</v>
      </c>
      <c r="I27">
        <f t="shared" si="0"/>
        <v>-2.3850676928150591E-3</v>
      </c>
    </row>
    <row r="28" spans="1:15" x14ac:dyDescent="0.35">
      <c r="A28">
        <v>20120430</v>
      </c>
      <c r="B28">
        <v>1.405E-3</v>
      </c>
      <c r="C28">
        <v>-6.8009999999999998E-3</v>
      </c>
      <c r="D28">
        <v>-1.0647999999999999E-2</v>
      </c>
      <c r="E28">
        <v>1.0997E-2</v>
      </c>
      <c r="H28">
        <f t="shared" si="1"/>
        <v>8.0110229277571467E-3</v>
      </c>
      <c r="I28">
        <f t="shared" si="0"/>
        <v>4.9647185306634046E-3</v>
      </c>
      <c r="J28" s="2"/>
      <c r="K28" s="2"/>
      <c r="L28" s="2"/>
      <c r="M28" s="2"/>
      <c r="N28" s="2"/>
      <c r="O28" s="2"/>
    </row>
    <row r="29" spans="1:15" x14ac:dyDescent="0.35">
      <c r="A29">
        <v>20120531</v>
      </c>
      <c r="B29">
        <v>-6.2149999999999997E-2</v>
      </c>
      <c r="C29">
        <v>-6.5531000000000006E-2</v>
      </c>
      <c r="D29">
        <v>-0.110801</v>
      </c>
      <c r="E29">
        <v>9.2960000000000004E-3</v>
      </c>
      <c r="H29">
        <f t="shared" si="1"/>
        <v>9.7520214953194517E-3</v>
      </c>
      <c r="I29">
        <f t="shared" si="0"/>
        <v>6.7057170982257009E-3</v>
      </c>
    </row>
    <row r="30" spans="1:15" x14ac:dyDescent="0.35">
      <c r="A30">
        <v>20120629</v>
      </c>
      <c r="B30">
        <v>3.0353999999999999E-2</v>
      </c>
      <c r="C30">
        <v>3.8156000000000002E-2</v>
      </c>
      <c r="D30">
        <v>5.1443000000000003E-2</v>
      </c>
      <c r="E30">
        <v>6.6299999999999996E-4</v>
      </c>
      <c r="H30">
        <f t="shared" si="1"/>
        <v>-9.784519837935898E-3</v>
      </c>
      <c r="I30">
        <f t="shared" si="0"/>
        <v>-1.2830824235029636E-2</v>
      </c>
    </row>
    <row r="31" spans="1:15" x14ac:dyDescent="0.35">
      <c r="A31">
        <v>20120731</v>
      </c>
      <c r="B31">
        <v>1.2729000000000001E-2</v>
      </c>
      <c r="C31">
        <v>1.0266000000000001E-2</v>
      </c>
      <c r="D31">
        <v>3.9161000000000001E-2</v>
      </c>
      <c r="E31">
        <v>1.2293E-2</v>
      </c>
      <c r="H31">
        <f t="shared" si="1"/>
        <v>-1.2381934450187229E-3</v>
      </c>
      <c r="I31">
        <f t="shared" ref="I31:I72" si="2">H31-$I$6-$I$5*C31-$I$4*D31-$I$3*E31</f>
        <v>-4.2844978421124613E-3</v>
      </c>
    </row>
    <row r="32" spans="1:15" x14ac:dyDescent="0.35">
      <c r="A32">
        <v>20120831</v>
      </c>
      <c r="B32">
        <v>2.9692E-2</v>
      </c>
      <c r="C32">
        <v>2.6265E-2</v>
      </c>
      <c r="D32">
        <v>2.2255E-2</v>
      </c>
      <c r="E32">
        <v>1.6100000000000001E-3</v>
      </c>
      <c r="H32">
        <f t="shared" si="1"/>
        <v>3.1492474671821428E-3</v>
      </c>
      <c r="I32">
        <f t="shared" si="2"/>
        <v>1.0294307008840319E-4</v>
      </c>
    </row>
    <row r="33" spans="1:9" x14ac:dyDescent="0.35">
      <c r="A33">
        <v>20120928</v>
      </c>
      <c r="B33">
        <v>2.8886999999999999E-2</v>
      </c>
      <c r="C33">
        <v>2.6539E-2</v>
      </c>
      <c r="D33">
        <v>3.5123000000000001E-2</v>
      </c>
      <c r="E33">
        <v>1.805E-3</v>
      </c>
      <c r="H33">
        <f t="shared" si="1"/>
        <v>1.1383818271077483E-3</v>
      </c>
      <c r="I33">
        <f t="shared" si="2"/>
        <v>-1.9079225699859903E-3</v>
      </c>
    </row>
    <row r="34" spans="1:9" x14ac:dyDescent="0.35">
      <c r="A34">
        <v>20121031</v>
      </c>
      <c r="B34">
        <v>-1.3082999999999999E-2</v>
      </c>
      <c r="C34">
        <v>-1.4101000000000001E-2</v>
      </c>
      <c r="D34">
        <v>-2.4303999999999999E-2</v>
      </c>
      <c r="E34">
        <v>-1.0039999999999999E-3</v>
      </c>
      <c r="H34">
        <f t="shared" si="1"/>
        <v>3.9741010310623869E-3</v>
      </c>
      <c r="I34">
        <f t="shared" si="2"/>
        <v>9.2779663396864314E-4</v>
      </c>
    </row>
    <row r="35" spans="1:9" x14ac:dyDescent="0.35">
      <c r="A35">
        <v>20121130</v>
      </c>
      <c r="B35">
        <v>3.9249999999999997E-3</v>
      </c>
      <c r="C35">
        <v>6.1929999999999997E-3</v>
      </c>
      <c r="D35">
        <v>-1.3317000000000001E-2</v>
      </c>
      <c r="E35">
        <v>2.6919999999999999E-3</v>
      </c>
      <c r="H35">
        <f t="shared" si="1"/>
        <v>-5.255146917335946E-4</v>
      </c>
      <c r="I35">
        <f t="shared" si="2"/>
        <v>-3.5718190888273374E-3</v>
      </c>
    </row>
    <row r="36" spans="1:9" x14ac:dyDescent="0.35">
      <c r="A36">
        <v>20121231</v>
      </c>
      <c r="B36">
        <v>2.6091E-2</v>
      </c>
      <c r="C36">
        <v>1.2531E-2</v>
      </c>
      <c r="D36">
        <v>1.2272999999999999E-2</v>
      </c>
      <c r="E36">
        <v>-1.7669999999999999E-3</v>
      </c>
      <c r="H36">
        <f t="shared" si="1"/>
        <v>1.4448481169614337E-2</v>
      </c>
      <c r="I36">
        <f t="shared" si="2"/>
        <v>1.1402176772520598E-2</v>
      </c>
    </row>
    <row r="37" spans="1:9" x14ac:dyDescent="0.35">
      <c r="A37">
        <v>20130131</v>
      </c>
      <c r="B37">
        <v>5.9324000000000002E-2</v>
      </c>
      <c r="C37">
        <v>5.4093000000000002E-2</v>
      </c>
      <c r="D37">
        <v>8.0089999999999995E-2</v>
      </c>
      <c r="E37">
        <v>-6.9020000000000001E-3</v>
      </c>
      <c r="H37">
        <f t="shared" si="1"/>
        <v>2.8964776317233652E-3</v>
      </c>
      <c r="I37">
        <f t="shared" si="2"/>
        <v>-1.4982676537036963E-4</v>
      </c>
    </row>
    <row r="38" spans="1:9" x14ac:dyDescent="0.35">
      <c r="A38">
        <v>20130228</v>
      </c>
      <c r="B38">
        <v>4.3730000000000002E-3</v>
      </c>
      <c r="C38">
        <v>8.3309999999999999E-3</v>
      </c>
      <c r="D38">
        <v>3.2590000000000002E-3</v>
      </c>
      <c r="E38">
        <v>5.3499999999999997E-3</v>
      </c>
      <c r="H38">
        <f t="shared" si="1"/>
        <v>-3.8526090715077311E-3</v>
      </c>
      <c r="I38">
        <f t="shared" si="2"/>
        <v>-6.8989134686014732E-3</v>
      </c>
    </row>
    <row r="39" spans="1:9" x14ac:dyDescent="0.35">
      <c r="A39">
        <v>20130328</v>
      </c>
      <c r="B39">
        <v>3.4244999999999998E-2</v>
      </c>
      <c r="C39">
        <v>3.5274E-2</v>
      </c>
      <c r="D39">
        <v>2.2561000000000001E-2</v>
      </c>
      <c r="E39">
        <v>7.8600000000000002E-4</v>
      </c>
      <c r="H39">
        <f t="shared" si="1"/>
        <v>-1.0559107261686469E-3</v>
      </c>
      <c r="I39">
        <f t="shared" si="2"/>
        <v>-4.1022151232623866E-3</v>
      </c>
    </row>
    <row r="40" spans="1:9" x14ac:dyDescent="0.35">
      <c r="A40">
        <v>20130430</v>
      </c>
      <c r="B40">
        <v>2.6551999999999999E-2</v>
      </c>
      <c r="C40">
        <v>1.4945E-2</v>
      </c>
      <c r="D40">
        <v>-1.2885000000000001E-2</v>
      </c>
      <c r="E40">
        <v>1.0118E-2</v>
      </c>
      <c r="H40">
        <f t="shared" si="1"/>
        <v>1.2013293707454097E-2</v>
      </c>
      <c r="I40">
        <f t="shared" si="2"/>
        <v>8.9669893103603536E-3</v>
      </c>
    </row>
    <row r="41" spans="1:9" x14ac:dyDescent="0.35">
      <c r="A41">
        <v>20130531</v>
      </c>
      <c r="B41">
        <v>1.9281E-2</v>
      </c>
      <c r="C41">
        <v>1.9066E-2</v>
      </c>
      <c r="D41">
        <v>2.6821999999999999E-2</v>
      </c>
      <c r="E41">
        <v>-1.9220999999999999E-2</v>
      </c>
      <c r="H41">
        <f t="shared" si="1"/>
        <v>3.5034090291941001E-3</v>
      </c>
      <c r="I41">
        <f t="shared" si="2"/>
        <v>4.571046321003604E-4</v>
      </c>
    </row>
    <row r="42" spans="1:9" x14ac:dyDescent="0.35">
      <c r="A42">
        <v>20130628</v>
      </c>
      <c r="B42">
        <v>-1.7631000000000001E-2</v>
      </c>
      <c r="C42">
        <v>-1.5039E-2</v>
      </c>
      <c r="D42">
        <v>-2.0983999999999999E-2</v>
      </c>
      <c r="E42">
        <v>-1.6448000000000001E-2</v>
      </c>
      <c r="H42">
        <f t="shared" si="1"/>
        <v>3.0687440757714811E-3</v>
      </c>
      <c r="I42">
        <f t="shared" si="2"/>
        <v>2.2439678677737232E-5</v>
      </c>
    </row>
    <row r="43" spans="1:9" x14ac:dyDescent="0.35">
      <c r="A43">
        <v>20130731</v>
      </c>
      <c r="B43">
        <v>5.9706000000000002E-2</v>
      </c>
      <c r="C43">
        <v>5.2680999999999999E-2</v>
      </c>
      <c r="D43">
        <v>5.2206000000000002E-2</v>
      </c>
      <c r="E43">
        <v>3.7950000000000002E-3</v>
      </c>
      <c r="H43">
        <f t="shared" si="1"/>
        <v>4.5765542941142998E-3</v>
      </c>
      <c r="I43">
        <f t="shared" si="2"/>
        <v>1.5302498970205629E-3</v>
      </c>
    </row>
    <row r="44" spans="1:9" x14ac:dyDescent="0.35">
      <c r="A44">
        <v>20130830</v>
      </c>
      <c r="B44">
        <v>-2.7827999999999999E-2</v>
      </c>
      <c r="C44">
        <v>-2.5714000000000001E-2</v>
      </c>
      <c r="D44">
        <v>-1.4961E-2</v>
      </c>
      <c r="E44">
        <v>-8.5660000000000007E-3</v>
      </c>
      <c r="H44">
        <f t="shared" si="1"/>
        <v>1.4855136185376986E-3</v>
      </c>
      <c r="I44">
        <f t="shared" si="2"/>
        <v>-1.5607907785560448E-3</v>
      </c>
    </row>
    <row r="45" spans="1:9" x14ac:dyDescent="0.35">
      <c r="A45">
        <v>20130930</v>
      </c>
      <c r="B45">
        <v>4.4844000000000002E-2</v>
      </c>
      <c r="C45">
        <v>3.7477000000000003E-2</v>
      </c>
      <c r="D45">
        <v>2.3768999999999998E-2</v>
      </c>
      <c r="E45">
        <v>1.112E-2</v>
      </c>
      <c r="H45">
        <f t="shared" si="1"/>
        <v>5.3110648861664353E-3</v>
      </c>
      <c r="I45">
        <f t="shared" si="2"/>
        <v>2.2647604890726962E-3</v>
      </c>
    </row>
    <row r="46" spans="1:9" x14ac:dyDescent="0.35">
      <c r="A46">
        <v>20131031</v>
      </c>
      <c r="B46">
        <v>4.0155000000000003E-2</v>
      </c>
      <c r="C46">
        <v>3.9850999999999998E-2</v>
      </c>
      <c r="D46">
        <v>4.5344000000000002E-2</v>
      </c>
      <c r="E46">
        <v>8.5599999999999999E-3</v>
      </c>
      <c r="H46">
        <f t="shared" si="1"/>
        <v>-2.7387901309261871E-3</v>
      </c>
      <c r="I46">
        <f t="shared" si="2"/>
        <v>-5.7850945280199248E-3</v>
      </c>
    </row>
    <row r="47" spans="1:9" x14ac:dyDescent="0.35">
      <c r="A47">
        <v>20131129</v>
      </c>
      <c r="B47">
        <v>2.0875000000000001E-2</v>
      </c>
      <c r="C47">
        <v>2.4947E-2</v>
      </c>
      <c r="D47">
        <v>1.684E-3</v>
      </c>
      <c r="E47">
        <v>-2.9399999999999999E-3</v>
      </c>
      <c r="H47">
        <f t="shared" si="1"/>
        <v>-2.0621746730597832E-3</v>
      </c>
      <c r="I47">
        <f t="shared" si="2"/>
        <v>-5.1084790701535245E-3</v>
      </c>
    </row>
    <row r="48" spans="1:9" x14ac:dyDescent="0.35">
      <c r="A48">
        <v>20131231</v>
      </c>
      <c r="B48">
        <v>3.0311999999999999E-2</v>
      </c>
      <c r="C48">
        <v>2.6126E-2</v>
      </c>
      <c r="D48">
        <v>2.9569000000000002E-2</v>
      </c>
      <c r="E48">
        <v>-6.3379999999999999E-3</v>
      </c>
      <c r="H48">
        <f t="shared" si="1"/>
        <v>4.9132959347106334E-3</v>
      </c>
      <c r="I48">
        <f t="shared" si="2"/>
        <v>1.8669915376168941E-3</v>
      </c>
    </row>
    <row r="49" spans="1:9" x14ac:dyDescent="0.35">
      <c r="A49">
        <v>20140131</v>
      </c>
      <c r="B49">
        <v>-2.1815999999999999E-2</v>
      </c>
      <c r="C49">
        <v>-2.9957000000000001E-2</v>
      </c>
      <c r="D49">
        <v>-6.1298999999999999E-2</v>
      </c>
      <c r="E49">
        <v>1.549E-2</v>
      </c>
      <c r="H49">
        <f t="shared" si="1"/>
        <v>1.032820712323777E-2</v>
      </c>
      <c r="I49">
        <f t="shared" si="2"/>
        <v>7.2819027261440232E-3</v>
      </c>
    </row>
    <row r="50" spans="1:9" x14ac:dyDescent="0.35">
      <c r="A50">
        <v>20140228</v>
      </c>
      <c r="B50">
        <v>6.5425999999999998E-2</v>
      </c>
      <c r="C50">
        <v>4.6172999999999999E-2</v>
      </c>
      <c r="D50">
        <v>5.5696000000000002E-2</v>
      </c>
      <c r="E50">
        <v>4.6909999999999999E-3</v>
      </c>
      <c r="H50">
        <f t="shared" si="1"/>
        <v>1.6306918022792192E-2</v>
      </c>
      <c r="I50">
        <f t="shared" si="2"/>
        <v>1.3260613625698456E-2</v>
      </c>
    </row>
    <row r="51" spans="1:9" x14ac:dyDescent="0.35">
      <c r="A51">
        <v>20140331</v>
      </c>
      <c r="B51">
        <v>1.1672999999999999E-2</v>
      </c>
      <c r="C51">
        <v>4.4689999999999999E-3</v>
      </c>
      <c r="D51">
        <v>2.4902000000000001E-2</v>
      </c>
      <c r="E51">
        <v>-1.6919999999999999E-3</v>
      </c>
      <c r="H51">
        <f t="shared" si="1"/>
        <v>7.0938941208936613E-3</v>
      </c>
      <c r="I51">
        <f t="shared" si="2"/>
        <v>4.0475897237999218E-3</v>
      </c>
    </row>
    <row r="52" spans="1:9" x14ac:dyDescent="0.35">
      <c r="A52">
        <v>20140430</v>
      </c>
      <c r="B52">
        <v>1.3811E-2</v>
      </c>
      <c r="C52">
        <v>1.66E-3</v>
      </c>
      <c r="D52">
        <v>5.0696999999999999E-2</v>
      </c>
      <c r="E52">
        <v>8.0029999999999997E-3</v>
      </c>
      <c r="H52">
        <f t="shared" si="1"/>
        <v>8.3538664859459898E-3</v>
      </c>
      <c r="I52">
        <f t="shared" si="2"/>
        <v>5.3075620888522529E-3</v>
      </c>
    </row>
    <row r="53" spans="1:9" x14ac:dyDescent="0.35">
      <c r="A53">
        <v>20140530</v>
      </c>
      <c r="B53">
        <v>2.0409E-2</v>
      </c>
      <c r="C53">
        <v>2.0218E-2</v>
      </c>
      <c r="D53">
        <v>1.2822E-2</v>
      </c>
      <c r="E53">
        <v>1.0512000000000001E-2</v>
      </c>
      <c r="H53">
        <f t="shared" si="1"/>
        <v>-1.2049179640522855E-3</v>
      </c>
      <c r="I53">
        <f t="shared" si="2"/>
        <v>-4.2512223611460261E-3</v>
      </c>
    </row>
    <row r="54" spans="1:9" x14ac:dyDescent="0.35">
      <c r="A54">
        <v>20140630</v>
      </c>
      <c r="B54">
        <v>2.2495000000000001E-2</v>
      </c>
      <c r="C54">
        <v>2.7941000000000001E-2</v>
      </c>
      <c r="D54">
        <v>5.3494E-2</v>
      </c>
      <c r="E54">
        <v>8.3299999999999997E-4</v>
      </c>
      <c r="H54">
        <f t="shared" si="1"/>
        <v>-7.7343995191203694E-3</v>
      </c>
      <c r="I54">
        <f t="shared" si="2"/>
        <v>-1.0780703916214107E-2</v>
      </c>
    </row>
    <row r="55" spans="1:9" x14ac:dyDescent="0.35">
      <c r="A55">
        <v>20140731</v>
      </c>
      <c r="B55">
        <v>-1.9480000000000001E-2</v>
      </c>
      <c r="C55">
        <v>-2.0524000000000001E-2</v>
      </c>
      <c r="D55">
        <v>-3.7372000000000002E-2</v>
      </c>
      <c r="E55">
        <v>-2.7699999999999999E-3</v>
      </c>
      <c r="H55">
        <f t="shared" si="1"/>
        <v>5.1674169240619617E-3</v>
      </c>
      <c r="I55">
        <f t="shared" si="2"/>
        <v>2.1211125269682165E-3</v>
      </c>
    </row>
    <row r="56" spans="1:9" x14ac:dyDescent="0.35">
      <c r="A56">
        <v>20140829</v>
      </c>
      <c r="B56">
        <v>4.3186000000000002E-2</v>
      </c>
      <c r="C56">
        <v>4.0170999999999998E-2</v>
      </c>
      <c r="D56">
        <v>2.6556E-2</v>
      </c>
      <c r="E56">
        <v>1.1386E-2</v>
      </c>
      <c r="H56">
        <f t="shared" si="1"/>
        <v>7.4812040647387746E-4</v>
      </c>
      <c r="I56">
        <f t="shared" si="2"/>
        <v>-2.2981839906198614E-3</v>
      </c>
    </row>
    <row r="57" spans="1:9" x14ac:dyDescent="0.35">
      <c r="A57">
        <v>20140930</v>
      </c>
      <c r="B57">
        <v>-3.2525999999999999E-2</v>
      </c>
      <c r="C57">
        <v>-2.5128999999999999E-2</v>
      </c>
      <c r="D57">
        <v>-7.8308000000000003E-2</v>
      </c>
      <c r="E57">
        <v>-5.7070000000000003E-3</v>
      </c>
      <c r="H57">
        <f t="shared" si="1"/>
        <v>8.5539528438558247E-5</v>
      </c>
      <c r="I57">
        <f t="shared" si="2"/>
        <v>-2.9607648686551902E-3</v>
      </c>
    </row>
    <row r="58" spans="1:9" x14ac:dyDescent="0.35">
      <c r="A58">
        <v>20141031</v>
      </c>
      <c r="B58">
        <v>3.0426999999999999E-2</v>
      </c>
      <c r="C58">
        <v>2.1176E-2</v>
      </c>
      <c r="D58">
        <v>-3.9886999999999999E-2</v>
      </c>
      <c r="E58">
        <v>7.2160000000000002E-3</v>
      </c>
      <c r="H58">
        <f t="shared" si="1"/>
        <v>1.2175392862170988E-2</v>
      </c>
      <c r="I58">
        <f t="shared" si="2"/>
        <v>9.1290884650772428E-3</v>
      </c>
    </row>
    <row r="59" spans="1:9" x14ac:dyDescent="0.35">
      <c r="A59">
        <v>20141128</v>
      </c>
      <c r="B59">
        <v>1.5524E-2</v>
      </c>
      <c r="C59">
        <v>2.1149999999999999E-2</v>
      </c>
      <c r="D59">
        <v>-9.2540999999999998E-2</v>
      </c>
      <c r="E59">
        <v>8.2880000000000002E-3</v>
      </c>
      <c r="H59">
        <f t="shared" si="1"/>
        <v>7.6844516329123663E-4</v>
      </c>
      <c r="I59">
        <f t="shared" si="2"/>
        <v>-2.2778592338025122E-3</v>
      </c>
    </row>
    <row r="60" spans="1:9" x14ac:dyDescent="0.35">
      <c r="A60">
        <v>20141231</v>
      </c>
      <c r="B60">
        <v>2.7009999999999998E-3</v>
      </c>
      <c r="C60">
        <v>-3.6159999999999999E-3</v>
      </c>
      <c r="D60">
        <v>-3.5980000000000001E-3</v>
      </c>
      <c r="E60">
        <v>5.7600000000000001E-4</v>
      </c>
      <c r="H60">
        <f t="shared" si="1"/>
        <v>7.6599959959259729E-3</v>
      </c>
      <c r="I60">
        <f t="shared" si="2"/>
        <v>4.6136915988322317E-3</v>
      </c>
    </row>
    <row r="61" spans="1:9" x14ac:dyDescent="0.35">
      <c r="A61">
        <v>20150130</v>
      </c>
      <c r="B61">
        <v>-1.6816999999999999E-2</v>
      </c>
      <c r="C61">
        <v>-2.7151999999999999E-2</v>
      </c>
      <c r="D61">
        <v>-4.8557999999999997E-2</v>
      </c>
      <c r="E61">
        <v>2.4038E-2</v>
      </c>
      <c r="H61">
        <f t="shared" si="1"/>
        <v>1.0036859366780514E-2</v>
      </c>
      <c r="I61">
        <f t="shared" si="2"/>
        <v>6.9905549696867705E-3</v>
      </c>
    </row>
    <row r="62" spans="1:9" x14ac:dyDescent="0.35">
      <c r="A62">
        <v>20150227</v>
      </c>
      <c r="B62">
        <v>5.6297E-2</v>
      </c>
      <c r="C62">
        <v>5.5947999999999998E-2</v>
      </c>
      <c r="D62">
        <v>4.9057999999999997E-2</v>
      </c>
      <c r="E62">
        <v>-1.304E-2</v>
      </c>
      <c r="H62">
        <f t="shared" si="1"/>
        <v>1.3758127452893848E-3</v>
      </c>
      <c r="I62">
        <f t="shared" si="2"/>
        <v>-1.6704916518043525E-3</v>
      </c>
    </row>
    <row r="63" spans="1:9" x14ac:dyDescent="0.35">
      <c r="A63">
        <v>20150331</v>
      </c>
      <c r="B63">
        <v>-3.2950000000000002E-3</v>
      </c>
      <c r="C63">
        <v>-1.0439E-2</v>
      </c>
      <c r="D63">
        <v>-1.9119000000000001E-2</v>
      </c>
      <c r="E63">
        <v>5.4400000000000004E-3</v>
      </c>
      <c r="H63">
        <f t="shared" si="1"/>
        <v>8.5547235716801461E-3</v>
      </c>
      <c r="I63">
        <f t="shared" si="2"/>
        <v>5.5084191745864031E-3</v>
      </c>
    </row>
    <row r="64" spans="1:9" x14ac:dyDescent="0.35">
      <c r="A64">
        <v>20150430</v>
      </c>
      <c r="B64">
        <v>7.6169999999999996E-3</v>
      </c>
      <c r="C64">
        <v>8.7220000000000006E-3</v>
      </c>
      <c r="D64">
        <v>7.0553000000000005E-2</v>
      </c>
      <c r="E64">
        <v>-3.2320000000000001E-3</v>
      </c>
      <c r="H64">
        <f t="shared" si="1"/>
        <v>-4.0531261820635177E-3</v>
      </c>
      <c r="I64">
        <f t="shared" si="2"/>
        <v>-7.0994305791572537E-3</v>
      </c>
    </row>
    <row r="65" spans="1:9" x14ac:dyDescent="0.35">
      <c r="A65">
        <v>20150529</v>
      </c>
      <c r="B65">
        <v>5.6379999999999998E-3</v>
      </c>
      <c r="C65">
        <v>1.0323000000000001E-2</v>
      </c>
      <c r="D65">
        <v>-5.0774E-2</v>
      </c>
      <c r="E65">
        <v>-4.96E-3</v>
      </c>
      <c r="H65">
        <f t="shared" si="1"/>
        <v>1.1853020608222748E-3</v>
      </c>
      <c r="I65">
        <f t="shared" si="2"/>
        <v>-1.8610023362714708E-3</v>
      </c>
    </row>
    <row r="66" spans="1:9" x14ac:dyDescent="0.35">
      <c r="A66">
        <v>20150630</v>
      </c>
      <c r="B66">
        <v>-1.9546999999999998E-2</v>
      </c>
      <c r="C66">
        <v>-1.9258000000000001E-2</v>
      </c>
      <c r="D66">
        <v>-3.6920000000000001E-2</v>
      </c>
      <c r="E66">
        <v>-1.1096999999999999E-2</v>
      </c>
      <c r="H66">
        <f t="shared" si="1"/>
        <v>5.4086759786366213E-3</v>
      </c>
      <c r="I66">
        <f t="shared" si="2"/>
        <v>2.3623715815428762E-3</v>
      </c>
    </row>
    <row r="67" spans="1:9" x14ac:dyDescent="0.35">
      <c r="A67">
        <v>20150731</v>
      </c>
      <c r="B67">
        <v>3.019E-3</v>
      </c>
      <c r="C67">
        <v>1.2095E-2</v>
      </c>
      <c r="D67">
        <v>-8.5366999999999998E-2</v>
      </c>
      <c r="E67">
        <v>8.7799999999999996E-3</v>
      </c>
      <c r="H67">
        <f t="shared" si="1"/>
        <v>-3.3916763712250383E-3</v>
      </c>
      <c r="I67">
        <f t="shared" si="2"/>
        <v>-6.4379807683187865E-3</v>
      </c>
    </row>
    <row r="68" spans="1:9" x14ac:dyDescent="0.35">
      <c r="A68">
        <v>20150831</v>
      </c>
      <c r="B68">
        <v>-5.0278000000000003E-2</v>
      </c>
      <c r="C68">
        <v>-5.9992999999999998E-2</v>
      </c>
      <c r="D68">
        <v>-4.0994000000000003E-2</v>
      </c>
      <c r="E68">
        <v>-2.4599999999999999E-3</v>
      </c>
      <c r="H68">
        <f t="shared" si="1"/>
        <v>1.3528678959315508E-2</v>
      </c>
      <c r="I68">
        <f t="shared" si="2"/>
        <v>1.0482374562221763E-2</v>
      </c>
    </row>
    <row r="69" spans="1:9" x14ac:dyDescent="0.35">
      <c r="A69">
        <v>20150930</v>
      </c>
      <c r="B69">
        <v>-3.2190999999999997E-2</v>
      </c>
      <c r="C69">
        <v>-3.3735000000000001E-2</v>
      </c>
      <c r="D69">
        <v>-7.5632000000000005E-2</v>
      </c>
      <c r="E69">
        <v>8.0850000000000002E-3</v>
      </c>
      <c r="H69">
        <f t="shared" si="1"/>
        <v>6.0970572737403658E-3</v>
      </c>
      <c r="I69">
        <f t="shared" si="2"/>
        <v>3.0507528766466176E-3</v>
      </c>
    </row>
    <row r="70" spans="1:9" x14ac:dyDescent="0.35">
      <c r="A70">
        <v>20151030</v>
      </c>
      <c r="B70">
        <v>7.5686000000000003E-2</v>
      </c>
      <c r="C70">
        <v>7.3959999999999998E-2</v>
      </c>
      <c r="D70">
        <v>0.114913</v>
      </c>
      <c r="E70">
        <v>2.9599999999999998E-4</v>
      </c>
      <c r="H70">
        <f t="shared" si="1"/>
        <v>-4.1597861658465487E-3</v>
      </c>
      <c r="I70">
        <f t="shared" si="2"/>
        <v>-7.2060905629402795E-3</v>
      </c>
    </row>
    <row r="71" spans="1:9" x14ac:dyDescent="0.35">
      <c r="A71">
        <v>20151130</v>
      </c>
      <c r="B71">
        <v>5.5129999999999997E-3</v>
      </c>
      <c r="C71">
        <v>2.4420000000000002E-3</v>
      </c>
      <c r="D71">
        <v>-2.5400000000000002E-3</v>
      </c>
      <c r="E71">
        <v>-3.9189999999999997E-3</v>
      </c>
      <c r="H71">
        <f t="shared" si="1"/>
        <v>5.2755265766630489E-3</v>
      </c>
      <c r="I71">
        <f t="shared" si="2"/>
        <v>2.2292221795693072E-3</v>
      </c>
    </row>
    <row r="72" spans="1:9" x14ac:dyDescent="0.35">
      <c r="A72">
        <v>20151231</v>
      </c>
      <c r="B72">
        <v>-2.9642999999999999E-2</v>
      </c>
      <c r="C72">
        <v>-2.2261E-2</v>
      </c>
      <c r="D72">
        <v>-0.11093799999999999</v>
      </c>
      <c r="E72">
        <v>-1.761E-3</v>
      </c>
      <c r="H72">
        <f t="shared" si="1"/>
        <v>1.6612472857112056E-3</v>
      </c>
      <c r="I72">
        <f t="shared" si="2"/>
        <v>-1.3850571113825452E-3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5CA5-F638-4EA7-A30C-C51E61E47A7C}">
  <dimension ref="A1:O72"/>
  <sheetViews>
    <sheetView workbookViewId="0">
      <selection activeCell="I8" sqref="I8"/>
    </sheetView>
  </sheetViews>
  <sheetFormatPr defaultRowHeight="14.5" x14ac:dyDescent="0.35"/>
  <cols>
    <col min="6" max="6" width="2.54296875" customWidth="1"/>
    <col min="7" max="7" width="18.81640625" bestFit="1" customWidth="1"/>
    <col min="8" max="8" width="15.1796875" bestFit="1" customWidth="1"/>
    <col min="9" max="9" width="14.7265625" bestFit="1" customWidth="1"/>
    <col min="10" max="11" width="12.7265625" bestFit="1" customWidth="1"/>
    <col min="12" max="12" width="12" bestFit="1" customWidth="1"/>
  </cols>
  <sheetData>
    <row r="1" spans="1:12" x14ac:dyDescent="0.35">
      <c r="H1" s="13"/>
    </row>
    <row r="2" spans="1:12" x14ac:dyDescent="0.35">
      <c r="H2" s="1" t="s">
        <v>21</v>
      </c>
      <c r="I2" s="1" t="s">
        <v>22</v>
      </c>
    </row>
    <row r="3" spans="1:12" x14ac:dyDescent="0.35">
      <c r="G3" s="1" t="s">
        <v>4</v>
      </c>
      <c r="H3">
        <f t="array" ref="H3:H6">TRANSPOSE(LINEST(B13:B72,$C$13:$E$72,1,0))</f>
        <v>-1.8018299656939497E-2</v>
      </c>
      <c r="I3" cm="1">
        <f t="array" ref="I3:I6">TRANSPOSE(LINEST(H13:H72,$C$13:$E$72,1,0))</f>
        <v>-8.960201718172052E-17</v>
      </c>
    </row>
    <row r="4" spans="1:12" x14ac:dyDescent="0.35">
      <c r="G4" s="1" t="s">
        <v>5</v>
      </c>
      <c r="H4">
        <v>1.161885957026846E-2</v>
      </c>
      <c r="I4">
        <v>-2.0224608890727137E-16</v>
      </c>
      <c r="J4" s="1"/>
    </row>
    <row r="5" spans="1:12" x14ac:dyDescent="0.35">
      <c r="G5" s="1" t="s">
        <v>6</v>
      </c>
      <c r="H5">
        <v>1.0678568589418913</v>
      </c>
      <c r="I5">
        <v>-1.1564851850419182E-16</v>
      </c>
    </row>
    <row r="6" spans="1:12" x14ac:dyDescent="0.35">
      <c r="A6" s="1"/>
      <c r="C6" s="1"/>
      <c r="D6" s="1"/>
      <c r="E6" s="1"/>
      <c r="F6" s="1"/>
      <c r="G6" s="1" t="s">
        <v>7</v>
      </c>
      <c r="H6">
        <v>2.1148328551108091E-3</v>
      </c>
      <c r="I6">
        <v>3.1762902739660369E-3</v>
      </c>
    </row>
    <row r="7" spans="1:12" x14ac:dyDescent="0.35">
      <c r="A7" s="1"/>
      <c r="B7" s="13"/>
      <c r="C7" s="1"/>
      <c r="D7" s="1"/>
      <c r="E7" s="1"/>
      <c r="F7" s="1"/>
      <c r="J7" s="1" t="s">
        <v>23</v>
      </c>
      <c r="K7" s="1" t="s">
        <v>24</v>
      </c>
      <c r="L7" s="1" t="s">
        <v>25</v>
      </c>
    </row>
    <row r="8" spans="1:12" x14ac:dyDescent="0.35">
      <c r="A8" s="1"/>
      <c r="B8" s="13" t="s">
        <v>9</v>
      </c>
      <c r="C8" s="1"/>
      <c r="D8" s="1"/>
      <c r="E8" s="1"/>
      <c r="F8" s="1"/>
      <c r="G8" s="1" t="s">
        <v>26</v>
      </c>
      <c r="H8">
        <f>STDEVP(H13:H72)</f>
        <v>5.6922366077850981E-3</v>
      </c>
      <c r="I8">
        <f>AVERAGE(H13:H72)</f>
        <v>3.1762902739660356E-3</v>
      </c>
      <c r="J8">
        <f>COVAR($H$13:$H$72,C13:C72)</f>
        <v>-4.7207969593639675E-19</v>
      </c>
      <c r="K8">
        <f>COVAR($H$13:$H$72,D13:D72)</f>
        <v>-8.7639675609244948E-19</v>
      </c>
      <c r="L8">
        <f>COVAR($H$13:$H$72,E13:E72)</f>
        <v>1.6375970313583139E-20</v>
      </c>
    </row>
    <row r="9" spans="1:12" x14ac:dyDescent="0.35">
      <c r="A9" s="1"/>
      <c r="B9" s="13"/>
      <c r="C9" s="1"/>
      <c r="D9" s="1"/>
      <c r="E9" s="1"/>
      <c r="F9" s="1"/>
      <c r="G9" s="1" t="s">
        <v>27</v>
      </c>
      <c r="H9">
        <f>H8^2</f>
        <v>3.2401557599008799E-5</v>
      </c>
    </row>
    <row r="10" spans="1:12" x14ac:dyDescent="0.35">
      <c r="A10" s="1"/>
      <c r="B10" s="13"/>
      <c r="C10" s="1"/>
      <c r="D10" s="1"/>
      <c r="E10" s="1"/>
      <c r="F10" s="1"/>
      <c r="G10" s="1" t="s">
        <v>12</v>
      </c>
      <c r="H10" s="12">
        <f>_xlfn.VAR.P(I13:I72)/H9</f>
        <v>1</v>
      </c>
    </row>
    <row r="11" spans="1:12" x14ac:dyDescent="0.35">
      <c r="A11" s="1"/>
      <c r="B11" s="13">
        <v>300</v>
      </c>
      <c r="C11" s="1"/>
      <c r="D11" s="1"/>
      <c r="E11" s="1"/>
      <c r="F11" s="1"/>
      <c r="H11" s="13"/>
    </row>
    <row r="12" spans="1:12" x14ac:dyDescent="0.35">
      <c r="A12" s="1" t="s">
        <v>14</v>
      </c>
      <c r="B12" s="13" t="s">
        <v>15</v>
      </c>
      <c r="C12" s="1" t="s">
        <v>16</v>
      </c>
      <c r="D12" s="1" t="s">
        <v>17</v>
      </c>
      <c r="E12" s="1" t="s">
        <v>18</v>
      </c>
      <c r="F12" s="1"/>
      <c r="H12" s="1" t="s">
        <v>22</v>
      </c>
      <c r="I12" s="1" t="s">
        <v>28</v>
      </c>
    </row>
    <row r="13" spans="1:12" x14ac:dyDescent="0.35">
      <c r="A13">
        <v>20110131</v>
      </c>
      <c r="B13">
        <v>2.2447999999999999E-2</v>
      </c>
      <c r="C13">
        <v>1.9157E-2</v>
      </c>
      <c r="D13">
        <v>7.0333000000000007E-2</v>
      </c>
      <c r="E13">
        <v>8.7200000000000005E-4</v>
      </c>
      <c r="H13">
        <f>B13-$H$5*C13-$H$4*D13-$H$3*E13+($H$3+$H$4+$H$5)*0.001</f>
        <v>2.2510462792505667E-3</v>
      </c>
      <c r="I13">
        <f t="shared" ref="I13:I30" si="0">H13-$I$6-$I$5*C13-$I$4*D13-$I$3*E13</f>
        <v>-9.2524399471545374E-4</v>
      </c>
    </row>
    <row r="14" spans="1:12" x14ac:dyDescent="0.35">
      <c r="A14">
        <v>20110228</v>
      </c>
      <c r="B14">
        <v>3.9254999999999998E-2</v>
      </c>
      <c r="C14">
        <v>3.8164999999999998E-2</v>
      </c>
      <c r="D14">
        <v>7.5272000000000006E-2</v>
      </c>
      <c r="E14">
        <v>2.9269999999999999E-3</v>
      </c>
      <c r="H14">
        <f t="shared" ref="H14:H72" si="1">B14-$H$5*C14-$H$4*D14-$H$3*E14+($H$3+$H$4+$H$5)*0.001</f>
        <v>-1.2601348371394435E-3</v>
      </c>
      <c r="I14">
        <f t="shared" si="0"/>
        <v>-4.4364251111054607E-3</v>
      </c>
    </row>
    <row r="15" spans="1:12" x14ac:dyDescent="0.35">
      <c r="A15">
        <v>20110331</v>
      </c>
      <c r="B15">
        <v>1.0545000000000001E-2</v>
      </c>
      <c r="C15">
        <v>3.3660000000000001E-3</v>
      </c>
      <c r="D15">
        <v>1.7610000000000001E-2</v>
      </c>
      <c r="E15">
        <v>-1.475E-3</v>
      </c>
      <c r="H15">
        <f t="shared" si="1"/>
        <v>7.7808661226304024E-3</v>
      </c>
      <c r="I15">
        <f t="shared" si="0"/>
        <v>4.6045758486643693E-3</v>
      </c>
    </row>
    <row r="16" spans="1:12" x14ac:dyDescent="0.35">
      <c r="A16">
        <v>20110429</v>
      </c>
      <c r="B16">
        <v>2.9132999999999999E-2</v>
      </c>
      <c r="C16">
        <v>2.8688000000000002E-2</v>
      </c>
      <c r="D16">
        <v>1.1651E-2</v>
      </c>
      <c r="E16">
        <v>1.4593999999999999E-2</v>
      </c>
      <c r="H16">
        <f t="shared" si="1"/>
        <v>-3.1263241812958171E-4</v>
      </c>
      <c r="I16">
        <f t="shared" si="0"/>
        <v>-3.4889226920956119E-3</v>
      </c>
    </row>
    <row r="17" spans="1:15" x14ac:dyDescent="0.35">
      <c r="A17">
        <v>20110531</v>
      </c>
      <c r="B17">
        <v>-6.5170000000000002E-3</v>
      </c>
      <c r="C17">
        <v>-1.4935E-2</v>
      </c>
      <c r="D17">
        <v>-4.3865000000000001E-2</v>
      </c>
      <c r="E17">
        <v>1.1766E-2</v>
      </c>
      <c r="H17">
        <f t="shared" si="1"/>
        <v>1.1214564195965742E-2</v>
      </c>
      <c r="I17">
        <f t="shared" si="0"/>
        <v>8.0382739219996956E-3</v>
      </c>
    </row>
    <row r="18" spans="1:15" x14ac:dyDescent="0.35">
      <c r="A18">
        <v>20110630</v>
      </c>
      <c r="B18">
        <v>-1.9088999999999998E-2</v>
      </c>
      <c r="C18">
        <v>-1.8395000000000002E-2</v>
      </c>
      <c r="D18">
        <v>-2.0902E-2</v>
      </c>
      <c r="E18">
        <v>-3.7469999999999999E-3</v>
      </c>
      <c r="H18">
        <f t="shared" si="1"/>
        <v>1.791027173014513E-3</v>
      </c>
      <c r="I18">
        <f t="shared" si="0"/>
        <v>-1.3852631009515306E-3</v>
      </c>
    </row>
    <row r="19" spans="1:15" x14ac:dyDescent="0.35">
      <c r="A19">
        <v>20110729</v>
      </c>
      <c r="B19">
        <v>-3.5844000000000001E-2</v>
      </c>
      <c r="C19">
        <v>-2.2468999999999999E-2</v>
      </c>
      <c r="D19">
        <v>1.5739E-2</v>
      </c>
      <c r="E19">
        <v>1.6230000000000001E-2</v>
      </c>
      <c r="H19">
        <f t="shared" si="1"/>
        <v>-1.0679299044923754E-2</v>
      </c>
      <c r="I19">
        <f t="shared" si="0"/>
        <v>-1.3855589318889788E-2</v>
      </c>
    </row>
    <row r="20" spans="1:15" x14ac:dyDescent="0.35">
      <c r="A20">
        <v>20110831</v>
      </c>
      <c r="B20">
        <v>-6.2745999999999996E-2</v>
      </c>
      <c r="C20">
        <v>-5.7472000000000002E-2</v>
      </c>
      <c r="D20">
        <v>-0.106866</v>
      </c>
      <c r="E20">
        <v>1.6542999999999999E-2</v>
      </c>
      <c r="H20">
        <f t="shared" si="1"/>
        <v>1.2270645940246597E-3</v>
      </c>
      <c r="I20">
        <f t="shared" si="0"/>
        <v>-1.9492256799414041E-3</v>
      </c>
    </row>
    <row r="21" spans="1:15" x14ac:dyDescent="0.35">
      <c r="A21">
        <v>20110930</v>
      </c>
      <c r="B21">
        <v>-9.1136999999999996E-2</v>
      </c>
      <c r="C21">
        <v>-8.4873000000000004E-2</v>
      </c>
      <c r="D21">
        <v>-0.139097</v>
      </c>
      <c r="E21">
        <v>6.6309999999999997E-3</v>
      </c>
      <c r="H21">
        <f t="shared" si="1"/>
        <v>2.2923004625011656E-3</v>
      </c>
      <c r="I21">
        <f t="shared" si="0"/>
        <v>-8.8398981146490879E-4</v>
      </c>
    </row>
    <row r="22" spans="1:15" x14ac:dyDescent="0.35">
      <c r="A22">
        <v>20111031</v>
      </c>
      <c r="B22">
        <v>0.141597</v>
      </c>
      <c r="C22">
        <v>0.113982</v>
      </c>
      <c r="D22">
        <v>0.184503</v>
      </c>
      <c r="E22">
        <v>1.119E-3</v>
      </c>
      <c r="H22">
        <f t="shared" si="1"/>
        <v>1.8818444952963437E-2</v>
      </c>
      <c r="I22">
        <f t="shared" si="0"/>
        <v>1.5642154678997454E-2</v>
      </c>
    </row>
    <row r="23" spans="1:15" x14ac:dyDescent="0.35">
      <c r="A23">
        <v>20111130</v>
      </c>
      <c r="B23" s="2">
        <v>5.4900000000000001E-4</v>
      </c>
      <c r="C23">
        <v>-6.2259999999999998E-3</v>
      </c>
      <c r="D23">
        <v>1.6232E-2</v>
      </c>
      <c r="E23">
        <v>-5.9699999999999998E-4</v>
      </c>
      <c r="H23">
        <f t="shared" si="1"/>
        <v>8.0595799691876441E-3</v>
      </c>
      <c r="I23">
        <f t="shared" si="0"/>
        <v>4.8832896952216093E-3</v>
      </c>
      <c r="J23" s="2"/>
      <c r="K23" s="2"/>
      <c r="L23" s="2"/>
    </row>
    <row r="24" spans="1:15" x14ac:dyDescent="0.35">
      <c r="A24">
        <v>20111230</v>
      </c>
      <c r="B24">
        <v>1.7260000000000001E-3</v>
      </c>
      <c r="C24">
        <v>3.702E-3</v>
      </c>
      <c r="D24">
        <v>-1.4452E-2</v>
      </c>
      <c r="E24">
        <v>1.175E-2</v>
      </c>
      <c r="H24">
        <f t="shared" si="1"/>
        <v>-7.8611789346910276E-4</v>
      </c>
      <c r="I24">
        <f t="shared" si="0"/>
        <v>-3.962408167435141E-3</v>
      </c>
    </row>
    <row r="25" spans="1:15" x14ac:dyDescent="0.35">
      <c r="A25">
        <v>20120131</v>
      </c>
      <c r="B25">
        <v>7.0773000000000003E-2</v>
      </c>
      <c r="C25">
        <v>5.4077E-2</v>
      </c>
      <c r="D25">
        <v>2.0334999999999999E-2</v>
      </c>
      <c r="E25">
        <v>6.3439999999999998E-3</v>
      </c>
      <c r="H25">
        <f t="shared" si="1"/>
        <v>1.3966000641516782E-2</v>
      </c>
      <c r="I25">
        <f t="shared" si="0"/>
        <v>1.0789710367550755E-2</v>
      </c>
    </row>
    <row r="26" spans="1:15" x14ac:dyDescent="0.35">
      <c r="A26">
        <v>20120229</v>
      </c>
      <c r="B26">
        <v>4.2515999999999998E-2</v>
      </c>
      <c r="C26">
        <v>4.1186E-2</v>
      </c>
      <c r="D26">
        <v>6.0859000000000003E-2</v>
      </c>
      <c r="E26">
        <v>4.0700000000000003E-4</v>
      </c>
      <c r="H26">
        <f t="shared" si="1"/>
        <v>-1.103073900152108E-3</v>
      </c>
      <c r="I26">
        <f t="shared" si="0"/>
        <v>-4.2793641741181287E-3</v>
      </c>
    </row>
    <row r="27" spans="1:15" x14ac:dyDescent="0.35">
      <c r="A27">
        <v>20120330</v>
      </c>
      <c r="B27">
        <v>2.6540999999999999E-2</v>
      </c>
      <c r="C27">
        <v>2.3994000000000001E-2</v>
      </c>
      <c r="D27">
        <v>-3.6107E-2</v>
      </c>
      <c r="E27">
        <v>-5.0610000000000004E-3</v>
      </c>
      <c r="H27">
        <f t="shared" si="1"/>
        <v>2.3086314933433889E-3</v>
      </c>
      <c r="I27">
        <f t="shared" si="0"/>
        <v>-8.6765878062265288E-4</v>
      </c>
    </row>
    <row r="28" spans="1:15" x14ac:dyDescent="0.35">
      <c r="A28">
        <v>20120430</v>
      </c>
      <c r="B28" s="2">
        <v>-3.3050000000000002E-3</v>
      </c>
      <c r="C28">
        <v>-6.8009999999999998E-3</v>
      </c>
      <c r="D28">
        <v>-1.0647999999999999E-2</v>
      </c>
      <c r="E28">
        <v>1.0997E-2</v>
      </c>
      <c r="H28">
        <f t="shared" si="1"/>
        <v>5.3408167745506059E-3</v>
      </c>
      <c r="I28">
        <f t="shared" si="0"/>
        <v>2.1645265005845668E-3</v>
      </c>
      <c r="J28" s="2"/>
      <c r="K28" s="2"/>
      <c r="L28" s="2"/>
      <c r="M28" s="2"/>
      <c r="N28" s="2"/>
      <c r="O28" s="2"/>
    </row>
    <row r="29" spans="1:15" x14ac:dyDescent="0.35">
      <c r="A29">
        <v>20120531</v>
      </c>
      <c r="B29">
        <v>-6.5671999999999994E-2</v>
      </c>
      <c r="C29">
        <v>-6.5531000000000006E-2</v>
      </c>
      <c r="D29">
        <v>-0.110801</v>
      </c>
      <c r="E29">
        <v>9.2960000000000004E-3</v>
      </c>
      <c r="H29">
        <f t="shared" si="1"/>
        <v>6.8220646150325319E-3</v>
      </c>
      <c r="I29">
        <f t="shared" si="0"/>
        <v>3.6457743410664659E-3</v>
      </c>
    </row>
    <row r="30" spans="1:15" x14ac:dyDescent="0.35">
      <c r="A30">
        <v>20120629</v>
      </c>
      <c r="B30">
        <v>3.4359000000000001E-2</v>
      </c>
      <c r="C30">
        <v>3.8156000000000002E-2</v>
      </c>
      <c r="D30">
        <v>5.1443000000000003E-2</v>
      </c>
      <c r="E30">
        <v>6.6299999999999996E-4</v>
      </c>
      <c r="H30">
        <f t="shared" si="1"/>
        <v>-5.9104517511323592E-3</v>
      </c>
      <c r="I30">
        <f t="shared" si="0"/>
        <v>-9.0867420250983801E-3</v>
      </c>
    </row>
    <row r="31" spans="1:15" x14ac:dyDescent="0.35">
      <c r="A31">
        <v>20120731</v>
      </c>
      <c r="B31">
        <v>7.7799999999999996E-3</v>
      </c>
      <c r="C31">
        <v>1.0266000000000001E-2</v>
      </c>
      <c r="D31">
        <v>3.9161000000000001E-2</v>
      </c>
      <c r="E31">
        <v>1.2293E-2</v>
      </c>
      <c r="H31">
        <f t="shared" si="1"/>
        <v>-2.3546682969907617E-3</v>
      </c>
      <c r="I31">
        <f t="shared" ref="I31:I72" si="2">H31-$I$6-$I$5*C31-$I$4*D31-$I$3*E31</f>
        <v>-5.5309585709567887E-3</v>
      </c>
    </row>
    <row r="32" spans="1:15" x14ac:dyDescent="0.35">
      <c r="A32">
        <v>20120831</v>
      </c>
      <c r="B32">
        <v>3.2551999999999998E-2</v>
      </c>
      <c r="C32">
        <v>2.6265E-2</v>
      </c>
      <c r="D32">
        <v>2.2255E-2</v>
      </c>
      <c r="E32">
        <v>1.6100000000000001E-3</v>
      </c>
      <c r="H32">
        <f t="shared" si="1"/>
        <v>5.3366287614577896E-3</v>
      </c>
      <c r="I32">
        <f t="shared" si="2"/>
        <v>2.16033848749176E-3</v>
      </c>
    </row>
    <row r="33" spans="1:9" x14ac:dyDescent="0.35">
      <c r="A33">
        <v>20120928</v>
      </c>
      <c r="B33">
        <v>2.2284000000000002E-2</v>
      </c>
      <c r="C33">
        <v>2.6539E-2</v>
      </c>
      <c r="D33">
        <v>3.5123000000000001E-2</v>
      </c>
      <c r="E33">
        <v>1.805E-3</v>
      </c>
      <c r="H33">
        <f t="shared" si="1"/>
        <v>-5.3699619344093931E-3</v>
      </c>
      <c r="I33">
        <f t="shared" si="2"/>
        <v>-8.5462522083754201E-3</v>
      </c>
    </row>
    <row r="34" spans="1:9" x14ac:dyDescent="0.35">
      <c r="A34">
        <v>20121031</v>
      </c>
      <c r="B34">
        <v>-4.0359999999999997E-3</v>
      </c>
      <c r="C34">
        <v>-1.4101000000000001E-2</v>
      </c>
      <c r="D34">
        <v>-2.4303999999999999E-2</v>
      </c>
      <c r="E34">
        <v>-1.0039999999999999E-3</v>
      </c>
      <c r="H34">
        <f t="shared" si="1"/>
        <v>1.2347601376935066E-2</v>
      </c>
      <c r="I34">
        <f t="shared" si="2"/>
        <v>9.1713111029690219E-3</v>
      </c>
    </row>
    <row r="35" spans="1:9" x14ac:dyDescent="0.35">
      <c r="A35">
        <v>20121130</v>
      </c>
      <c r="B35">
        <v>8.737E-3</v>
      </c>
      <c r="C35">
        <v>6.1929999999999997E-3</v>
      </c>
      <c r="D35">
        <v>-1.3317000000000001E-2</v>
      </c>
      <c r="E35">
        <v>2.6919999999999999E-3</v>
      </c>
      <c r="H35">
        <f t="shared" si="1"/>
        <v>3.3884535070018342E-3</v>
      </c>
      <c r="I35">
        <f t="shared" si="2"/>
        <v>2.1216323303579554E-4</v>
      </c>
    </row>
    <row r="36" spans="1:9" x14ac:dyDescent="0.35">
      <c r="A36">
        <v>20121231</v>
      </c>
      <c r="B36">
        <v>2.1384E-2</v>
      </c>
      <c r="C36">
        <v>1.2531E-2</v>
      </c>
      <c r="D36">
        <v>1.2272999999999999E-2</v>
      </c>
      <c r="E36">
        <v>-1.7669999999999999E-3</v>
      </c>
      <c r="H36">
        <f t="shared" si="1"/>
        <v>8.889706520454661E-3</v>
      </c>
      <c r="I36">
        <f t="shared" si="2"/>
        <v>5.7134162464886279E-3</v>
      </c>
    </row>
    <row r="37" spans="1:9" x14ac:dyDescent="0.35">
      <c r="A37">
        <v>20130131</v>
      </c>
      <c r="B37">
        <v>7.2408E-2</v>
      </c>
      <c r="C37">
        <v>5.4093000000000002E-2</v>
      </c>
      <c r="D37">
        <v>8.0089999999999995E-2</v>
      </c>
      <c r="E37">
        <v>-6.9020000000000001E-3</v>
      </c>
      <c r="H37">
        <f t="shared" si="1"/>
        <v>1.465095958089649E-2</v>
      </c>
      <c r="I37">
        <f t="shared" si="2"/>
        <v>1.1474669306930476E-2</v>
      </c>
    </row>
    <row r="38" spans="1:9" x14ac:dyDescent="0.35">
      <c r="A38">
        <v>20130228</v>
      </c>
      <c r="B38">
        <v>1.0059E-2</v>
      </c>
      <c r="C38">
        <v>8.3309999999999999E-3</v>
      </c>
      <c r="D38">
        <v>3.2590000000000002E-3</v>
      </c>
      <c r="E38">
        <v>5.3499999999999997E-3</v>
      </c>
      <c r="H38">
        <f t="shared" si="1"/>
        <v>2.2826739668354453E-3</v>
      </c>
      <c r="I38">
        <f t="shared" si="2"/>
        <v>-8.9361630713058959E-4</v>
      </c>
    </row>
    <row r="39" spans="1:9" x14ac:dyDescent="0.35">
      <c r="A39">
        <v>20130328</v>
      </c>
      <c r="B39">
        <v>3.9071000000000002E-2</v>
      </c>
      <c r="C39">
        <v>3.5274E-2</v>
      </c>
      <c r="D39">
        <v>2.2561000000000001E-2</v>
      </c>
      <c r="E39">
        <v>7.8600000000000002E-4</v>
      </c>
      <c r="H39">
        <f t="shared" si="1"/>
        <v>2.2169038693044792E-3</v>
      </c>
      <c r="I39">
        <f t="shared" si="2"/>
        <v>-9.5938640466154896E-4</v>
      </c>
    </row>
    <row r="40" spans="1:9" x14ac:dyDescent="0.35">
      <c r="A40">
        <v>20130430</v>
      </c>
      <c r="B40">
        <v>1.9064999999999999E-2</v>
      </c>
      <c r="C40">
        <v>1.4945E-2</v>
      </c>
      <c r="D40">
        <v>-1.2885000000000001E-2</v>
      </c>
      <c r="E40">
        <v>1.0118E-2</v>
      </c>
      <c r="H40">
        <f t="shared" si="1"/>
        <v>4.4993548234604774E-3</v>
      </c>
      <c r="I40">
        <f t="shared" si="2"/>
        <v>1.3230645494944405E-3</v>
      </c>
    </row>
    <row r="41" spans="1:9" x14ac:dyDescent="0.35">
      <c r="A41">
        <v>20130531</v>
      </c>
      <c r="B41">
        <v>2.6859000000000001E-2</v>
      </c>
      <c r="C41">
        <v>1.9066E-2</v>
      </c>
      <c r="D41">
        <v>2.6821999999999999E-2</v>
      </c>
      <c r="E41">
        <v>-1.9220999999999999E-2</v>
      </c>
      <c r="H41">
        <f t="shared" si="1"/>
        <v>6.902727757169348E-3</v>
      </c>
      <c r="I41">
        <f t="shared" si="2"/>
        <v>3.7264374832033172E-3</v>
      </c>
    </row>
    <row r="42" spans="1:9" x14ac:dyDescent="0.35">
      <c r="A42">
        <v>20130628</v>
      </c>
      <c r="B42">
        <v>-1.1096E-2</v>
      </c>
      <c r="C42">
        <v>-1.5039E-2</v>
      </c>
      <c r="D42">
        <v>-2.0983999999999999E-2</v>
      </c>
      <c r="E42">
        <v>-1.6448000000000001E-2</v>
      </c>
      <c r="H42">
        <f t="shared" si="1"/>
        <v>5.972401876947496E-3</v>
      </c>
      <c r="I42">
        <f t="shared" si="2"/>
        <v>2.7961116029814517E-3</v>
      </c>
    </row>
    <row r="43" spans="1:9" x14ac:dyDescent="0.35">
      <c r="A43">
        <v>20130731</v>
      </c>
      <c r="B43">
        <v>5.7931999999999997E-2</v>
      </c>
      <c r="C43">
        <v>5.2680999999999999E-2</v>
      </c>
      <c r="D43">
        <v>5.2206000000000002E-2</v>
      </c>
      <c r="E43">
        <v>3.7950000000000002E-3</v>
      </c>
      <c r="H43">
        <f t="shared" si="1"/>
        <v>2.199495497410095E-3</v>
      </c>
      <c r="I43">
        <f t="shared" si="2"/>
        <v>-9.7679477655592483E-4</v>
      </c>
    </row>
    <row r="44" spans="1:9" x14ac:dyDescent="0.35">
      <c r="A44">
        <v>20130830</v>
      </c>
      <c r="B44">
        <v>-3.0117999999999999E-2</v>
      </c>
      <c r="C44">
        <v>-2.5714000000000001E-2</v>
      </c>
      <c r="D44">
        <v>-1.4961E-2</v>
      </c>
      <c r="E44">
        <v>-8.5660000000000007E-3</v>
      </c>
      <c r="H44">
        <f t="shared" si="1"/>
        <v>-1.5781863071435422E-3</v>
      </c>
      <c r="I44">
        <f t="shared" si="2"/>
        <v>-4.7544765811095855E-3</v>
      </c>
    </row>
    <row r="45" spans="1:9" x14ac:dyDescent="0.35">
      <c r="A45">
        <v>20130930</v>
      </c>
      <c r="B45">
        <v>4.0039999999999999E-2</v>
      </c>
      <c r="C45">
        <v>3.7477000000000003E-2</v>
      </c>
      <c r="D45">
        <v>2.3768999999999998E-2</v>
      </c>
      <c r="E45">
        <v>1.112E-2</v>
      </c>
      <c r="H45">
        <f t="shared" si="1"/>
        <v>1.0055807353494112E-3</v>
      </c>
      <c r="I45">
        <f t="shared" si="2"/>
        <v>-2.170709538616616E-3</v>
      </c>
    </row>
    <row r="46" spans="1:9" x14ac:dyDescent="0.35">
      <c r="A46">
        <v>20131031</v>
      </c>
      <c r="B46">
        <v>4.2631000000000002E-2</v>
      </c>
      <c r="C46">
        <v>3.9850999999999998E-2</v>
      </c>
      <c r="D46">
        <v>4.5344000000000002E-2</v>
      </c>
      <c r="E46">
        <v>8.5599999999999999E-3</v>
      </c>
      <c r="H46">
        <f t="shared" si="1"/>
        <v>7.6468480987106383E-4</v>
      </c>
      <c r="I46">
        <f t="shared" si="2"/>
        <v>-2.4116054640949585E-3</v>
      </c>
    </row>
    <row r="47" spans="1:9" x14ac:dyDescent="0.35">
      <c r="A47">
        <v>20131129</v>
      </c>
      <c r="B47">
        <v>2.7836E-2</v>
      </c>
      <c r="C47">
        <v>2.4947E-2</v>
      </c>
      <c r="D47">
        <v>1.684E-3</v>
      </c>
      <c r="E47">
        <v>-2.9399999999999999E-3</v>
      </c>
      <c r="H47">
        <f t="shared" si="1"/>
        <v>2.185092398324122E-3</v>
      </c>
      <c r="I47">
        <f t="shared" si="2"/>
        <v>-9.9119787564191193E-4</v>
      </c>
    </row>
    <row r="48" spans="1:9" x14ac:dyDescent="0.35">
      <c r="A48">
        <v>20131231</v>
      </c>
      <c r="B48">
        <v>2.7851999999999998E-2</v>
      </c>
      <c r="C48">
        <v>2.6126E-2</v>
      </c>
      <c r="D48">
        <v>2.9569000000000002E-2</v>
      </c>
      <c r="E48">
        <v>-6.3379999999999999E-3</v>
      </c>
      <c r="H48">
        <f t="shared" si="1"/>
        <v>5.5687108028041417E-4</v>
      </c>
      <c r="I48">
        <f t="shared" si="2"/>
        <v>-2.619419193685614E-3</v>
      </c>
    </row>
    <row r="49" spans="1:9" x14ac:dyDescent="0.35">
      <c r="A49">
        <v>20140131</v>
      </c>
      <c r="B49">
        <v>-2.4455000000000001E-2</v>
      </c>
      <c r="C49">
        <v>-2.9957000000000001E-2</v>
      </c>
      <c r="D49">
        <v>-6.1298999999999999E-2</v>
      </c>
      <c r="E49">
        <v>1.549E-2</v>
      </c>
      <c r="H49">
        <f t="shared" si="1"/>
        <v>9.5875732766613347E-3</v>
      </c>
      <c r="I49">
        <f t="shared" si="2"/>
        <v>6.4112830026952835E-3</v>
      </c>
    </row>
    <row r="50" spans="1:9" x14ac:dyDescent="0.35">
      <c r="A50">
        <v>20140228</v>
      </c>
      <c r="B50">
        <v>6.0037E-2</v>
      </c>
      <c r="C50">
        <v>4.6172999999999999E-2</v>
      </c>
      <c r="D50">
        <v>5.5696000000000002E-2</v>
      </c>
      <c r="E50">
        <v>4.6909999999999999E-3</v>
      </c>
      <c r="H50">
        <f t="shared" si="1"/>
        <v>1.1229702511996308E-2</v>
      </c>
      <c r="I50">
        <f t="shared" si="2"/>
        <v>8.0534122380302858E-3</v>
      </c>
    </row>
    <row r="51" spans="1:9" x14ac:dyDescent="0.35">
      <c r="A51">
        <v>20140331</v>
      </c>
      <c r="B51">
        <v>9.0220000000000005E-3</v>
      </c>
      <c r="C51">
        <v>4.4689999999999999E-3</v>
      </c>
      <c r="D51">
        <v>2.4902000000000001E-2</v>
      </c>
      <c r="E51">
        <v>-1.6919999999999999E-3</v>
      </c>
      <c r="H51">
        <f t="shared" si="1"/>
        <v>4.9913853122055419E-3</v>
      </c>
      <c r="I51">
        <f t="shared" si="2"/>
        <v>1.8150950382395102E-3</v>
      </c>
    </row>
    <row r="52" spans="1:9" x14ac:dyDescent="0.35">
      <c r="A52">
        <v>20140430</v>
      </c>
      <c r="B52">
        <v>5.9389999999999998E-3</v>
      </c>
      <c r="C52">
        <v>1.66E-3</v>
      </c>
      <c r="D52">
        <v>5.0696999999999999E-2</v>
      </c>
      <c r="E52">
        <v>8.0029999999999997E-3</v>
      </c>
      <c r="H52">
        <f t="shared" si="1"/>
        <v>4.7829741615322665E-3</v>
      </c>
      <c r="I52">
        <f t="shared" si="2"/>
        <v>1.6066838875662406E-3</v>
      </c>
    </row>
    <row r="53" spans="1:9" x14ac:dyDescent="0.35">
      <c r="A53">
        <v>20140530</v>
      </c>
      <c r="B53">
        <v>2.0480999999999999E-2</v>
      </c>
      <c r="C53">
        <v>2.0218E-2</v>
      </c>
      <c r="D53">
        <v>1.2822E-2</v>
      </c>
      <c r="E53">
        <v>1.0512000000000001E-2</v>
      </c>
      <c r="H53">
        <f t="shared" si="1"/>
        <v>-7.0412066481735647E-6</v>
      </c>
      <c r="I53">
        <f t="shared" si="2"/>
        <v>-3.1833314806142049E-3</v>
      </c>
    </row>
    <row r="54" spans="1:9" x14ac:dyDescent="0.35">
      <c r="A54">
        <v>20140630</v>
      </c>
      <c r="B54">
        <v>2.673E-2</v>
      </c>
      <c r="C54">
        <v>2.7941000000000001E-2</v>
      </c>
      <c r="D54">
        <v>5.3494E-2</v>
      </c>
      <c r="E54">
        <v>8.3299999999999997E-4</v>
      </c>
      <c r="H54">
        <f t="shared" si="1"/>
        <v>-2.6520611070778759E-3</v>
      </c>
      <c r="I54">
        <f t="shared" si="2"/>
        <v>-5.8283513810438985E-3</v>
      </c>
    </row>
    <row r="55" spans="1:9" x14ac:dyDescent="0.35">
      <c r="A55">
        <v>20140731</v>
      </c>
      <c r="B55">
        <v>-2.2362E-2</v>
      </c>
      <c r="C55">
        <v>-2.0524000000000001E-2</v>
      </c>
      <c r="D55">
        <v>-3.7372000000000002E-2</v>
      </c>
      <c r="E55">
        <v>-2.7699999999999999E-3</v>
      </c>
      <c r="H55">
        <f t="shared" si="1"/>
        <v>1.0004609215889483E-3</v>
      </c>
      <c r="I55">
        <f t="shared" si="2"/>
        <v>-2.1758293523770986E-3</v>
      </c>
    </row>
    <row r="56" spans="1:9" x14ac:dyDescent="0.35">
      <c r="A56">
        <v>20140829</v>
      </c>
      <c r="B56">
        <v>4.3740000000000001E-2</v>
      </c>
      <c r="C56">
        <v>4.0170999999999998E-2</v>
      </c>
      <c r="D56">
        <v>2.6556E-2</v>
      </c>
      <c r="E56">
        <v>1.1386E-2</v>
      </c>
      <c r="H56">
        <f t="shared" si="1"/>
        <v>1.8011854634463727E-3</v>
      </c>
      <c r="I56">
        <f t="shared" si="2"/>
        <v>-1.3751048105196532E-3</v>
      </c>
    </row>
    <row r="57" spans="1:9" x14ac:dyDescent="0.35">
      <c r="A57">
        <v>20140930</v>
      </c>
      <c r="B57">
        <v>-2.6442E-2</v>
      </c>
      <c r="C57">
        <v>-2.5128999999999999E-2</v>
      </c>
      <c r="D57">
        <v>-7.8308000000000003E-2</v>
      </c>
      <c r="E57">
        <v>-5.7070000000000003E-3</v>
      </c>
      <c r="H57">
        <f t="shared" si="1"/>
        <v>2.2606516462924326E-3</v>
      </c>
      <c r="I57">
        <f t="shared" si="2"/>
        <v>-9.1563862767362367E-4</v>
      </c>
    </row>
    <row r="58" spans="1:9" x14ac:dyDescent="0.35">
      <c r="A58">
        <v>20141031</v>
      </c>
      <c r="B58">
        <v>2.9818999999999998E-2</v>
      </c>
      <c r="C58">
        <v>2.1176E-2</v>
      </c>
      <c r="D58">
        <v>-3.9886999999999999E-2</v>
      </c>
      <c r="E58">
        <v>7.2160000000000002E-3</v>
      </c>
      <c r="H58">
        <f t="shared" si="1"/>
        <v>8.8609820759055023E-3</v>
      </c>
      <c r="I58">
        <f t="shared" si="2"/>
        <v>5.6846918019394605E-3</v>
      </c>
    </row>
    <row r="59" spans="1:9" x14ac:dyDescent="0.35">
      <c r="A59">
        <v>20141128</v>
      </c>
      <c r="B59">
        <v>2.3959000000000001E-2</v>
      </c>
      <c r="C59">
        <v>2.1149999999999999E-2</v>
      </c>
      <c r="D59">
        <v>-9.2540999999999998E-2</v>
      </c>
      <c r="E59">
        <v>8.2880000000000002E-3</v>
      </c>
      <c r="H59">
        <f t="shared" si="1"/>
        <v>3.6598414032831487E-3</v>
      </c>
      <c r="I59">
        <f t="shared" si="2"/>
        <v>4.8355112931709624E-4</v>
      </c>
    </row>
    <row r="60" spans="1:9" x14ac:dyDescent="0.35">
      <c r="A60">
        <v>20141231</v>
      </c>
      <c r="B60">
        <v>4.9909999999999998E-3</v>
      </c>
      <c r="C60">
        <v>-3.6159999999999999E-3</v>
      </c>
      <c r="D60">
        <v>-3.5980000000000001E-3</v>
      </c>
      <c r="E60">
        <v>5.7600000000000001E-4</v>
      </c>
      <c r="H60">
        <f t="shared" si="1"/>
        <v>9.966011018125321E-3</v>
      </c>
      <c r="I60">
        <f t="shared" si="2"/>
        <v>6.7897207441592828E-3</v>
      </c>
    </row>
    <row r="61" spans="1:9" x14ac:dyDescent="0.35">
      <c r="A61">
        <v>20150130</v>
      </c>
      <c r="B61">
        <v>-2.3598999999999998E-2</v>
      </c>
      <c r="C61">
        <v>-2.7151999999999999E-2</v>
      </c>
      <c r="D61">
        <v>-4.8557999999999997E-2</v>
      </c>
      <c r="E61">
        <v>2.4038E-2</v>
      </c>
      <c r="H61">
        <f t="shared" si="1"/>
        <v>7.4542193230120605E-3</v>
      </c>
      <c r="I61">
        <f t="shared" si="2"/>
        <v>4.2779290490460127E-3</v>
      </c>
    </row>
    <row r="62" spans="1:9" x14ac:dyDescent="0.35">
      <c r="A62">
        <v>20150227</v>
      </c>
      <c r="B62">
        <v>5.4906999999999997E-2</v>
      </c>
      <c r="C62">
        <v>5.5947999999999998E-2</v>
      </c>
      <c r="D62">
        <v>4.9057999999999997E-2</v>
      </c>
      <c r="E62">
        <v>-1.304E-2</v>
      </c>
      <c r="H62">
        <f t="shared" si="1"/>
        <v>-4.5809547655504381E-3</v>
      </c>
      <c r="I62">
        <f t="shared" si="2"/>
        <v>-7.7572450395164598E-3</v>
      </c>
    </row>
    <row r="63" spans="1:9" x14ac:dyDescent="0.35">
      <c r="A63">
        <v>20150331</v>
      </c>
      <c r="B63">
        <v>-7.4720000000000003E-3</v>
      </c>
      <c r="C63">
        <v>-1.0439E-2</v>
      </c>
      <c r="D63">
        <v>-1.9119000000000001E-2</v>
      </c>
      <c r="E63">
        <v>5.4400000000000004E-3</v>
      </c>
      <c r="H63">
        <f t="shared" si="1"/>
        <v>5.0569756956073382E-3</v>
      </c>
      <c r="I63">
        <f t="shared" si="2"/>
        <v>1.8806854216412965E-3</v>
      </c>
    </row>
    <row r="64" spans="1:9" x14ac:dyDescent="0.35">
      <c r="A64">
        <v>20150430</v>
      </c>
      <c r="B64">
        <v>5.6579999999999998E-3</v>
      </c>
      <c r="C64">
        <v>8.7220000000000006E-3</v>
      </c>
      <c r="D64">
        <v>7.0553000000000005E-2</v>
      </c>
      <c r="E64">
        <v>-3.2320000000000001E-3</v>
      </c>
      <c r="H64">
        <f t="shared" si="1"/>
        <v>-3.4723706485883356E-3</v>
      </c>
      <c r="I64">
        <f t="shared" si="2"/>
        <v>-6.6486609225543574E-3</v>
      </c>
    </row>
    <row r="65" spans="1:9" x14ac:dyDescent="0.35">
      <c r="A65">
        <v>20150529</v>
      </c>
      <c r="B65">
        <v>9.0060000000000001E-3</v>
      </c>
      <c r="C65">
        <v>1.0323000000000001E-2</v>
      </c>
      <c r="D65">
        <v>-5.0774E-2</v>
      </c>
      <c r="E65">
        <v>-4.96E-3</v>
      </c>
      <c r="H65">
        <f t="shared" si="1"/>
        <v>-4.5546372647953335E-4</v>
      </c>
      <c r="I65">
        <f t="shared" si="2"/>
        <v>-3.6317540004455798E-3</v>
      </c>
    </row>
    <row r="66" spans="1:9" x14ac:dyDescent="0.35">
      <c r="A66">
        <v>20150630</v>
      </c>
      <c r="B66">
        <v>-2.2807999999999998E-2</v>
      </c>
      <c r="C66">
        <v>-1.9258000000000001E-2</v>
      </c>
      <c r="D66">
        <v>-3.6920000000000001E-2</v>
      </c>
      <c r="E66">
        <v>-1.1096999999999999E-2</v>
      </c>
      <c r="H66">
        <f t="shared" si="1"/>
        <v>-9.5273596760057943E-4</v>
      </c>
      <c r="I66">
        <f t="shared" si="2"/>
        <v>-4.1290262415666279E-3</v>
      </c>
    </row>
    <row r="67" spans="1:9" x14ac:dyDescent="0.35">
      <c r="A67">
        <v>20150731</v>
      </c>
      <c r="B67">
        <v>9.2569999999999996E-3</v>
      </c>
      <c r="C67">
        <v>1.2095E-2</v>
      </c>
      <c r="D67">
        <v>-8.5366999999999998E-2</v>
      </c>
      <c r="E67">
        <v>8.7799999999999996E-3</v>
      </c>
      <c r="H67">
        <f t="shared" si="1"/>
        <v>-1.4472034341239182E-3</v>
      </c>
      <c r="I67">
        <f t="shared" si="2"/>
        <v>-4.6234937080899697E-3</v>
      </c>
    </row>
    <row r="68" spans="1:9" x14ac:dyDescent="0.35">
      <c r="A68">
        <v>20150831</v>
      </c>
      <c r="B68">
        <v>-5.3373999999999998E-2</v>
      </c>
      <c r="C68">
        <v>-5.9992999999999998E-2</v>
      </c>
      <c r="D68">
        <v>-4.0994000000000003E-2</v>
      </c>
      <c r="E68">
        <v>-2.4599999999999999E-3</v>
      </c>
      <c r="H68">
        <f t="shared" si="1"/>
        <v>1.2183372469423621E-2</v>
      </c>
      <c r="I68">
        <f t="shared" si="2"/>
        <v>9.0070821954575681E-3</v>
      </c>
    </row>
    <row r="69" spans="1:9" x14ac:dyDescent="0.35">
      <c r="A69">
        <v>20150930</v>
      </c>
      <c r="B69">
        <v>-3.2835000000000003E-2</v>
      </c>
      <c r="C69">
        <v>-3.3735000000000001E-2</v>
      </c>
      <c r="D69">
        <v>-7.5632000000000005E-2</v>
      </c>
      <c r="E69">
        <v>8.0850000000000002E-3</v>
      </c>
      <c r="H69">
        <f t="shared" si="1"/>
        <v>5.2750440950048213E-3</v>
      </c>
      <c r="I69">
        <f t="shared" si="2"/>
        <v>2.0987538210387661E-3</v>
      </c>
    </row>
    <row r="70" spans="1:9" x14ac:dyDescent="0.35">
      <c r="A70">
        <v>20151030</v>
      </c>
      <c r="B70">
        <v>7.1595000000000006E-2</v>
      </c>
      <c r="C70">
        <v>7.3959999999999998E-2</v>
      </c>
      <c r="D70">
        <v>0.114913</v>
      </c>
      <c r="E70">
        <v>2.9599999999999998E-4</v>
      </c>
      <c r="H70">
        <f t="shared" si="1"/>
        <v>-7.6520604615868569E-3</v>
      </c>
      <c r="I70">
        <f t="shared" si="2"/>
        <v>-1.0828350735552862E-2</v>
      </c>
    </row>
    <row r="71" spans="1:9" x14ac:dyDescent="0.35">
      <c r="A71">
        <v>20151130</v>
      </c>
      <c r="B71">
        <v>4.1190000000000003E-3</v>
      </c>
      <c r="C71">
        <v>2.4420000000000002E-3</v>
      </c>
      <c r="D71">
        <v>-2.5400000000000002E-3</v>
      </c>
      <c r="E71">
        <v>-3.9189999999999997E-3</v>
      </c>
      <c r="H71">
        <f t="shared" si="1"/>
        <v>2.5316491562720578E-3</v>
      </c>
      <c r="I71">
        <f t="shared" si="2"/>
        <v>-6.4464111769397972E-4</v>
      </c>
    </row>
    <row r="72" spans="1:9" x14ac:dyDescent="0.35">
      <c r="A72">
        <v>20151231</v>
      </c>
      <c r="B72">
        <v>-3.0651999999999999E-2</v>
      </c>
      <c r="C72">
        <v>-2.2261E-2</v>
      </c>
      <c r="D72">
        <v>-0.11093799999999999</v>
      </c>
      <c r="E72">
        <v>-1.761E-3</v>
      </c>
      <c r="H72">
        <f t="shared" si="1"/>
        <v>-4.5617382269287658E-3</v>
      </c>
      <c r="I72">
        <f t="shared" si="2"/>
        <v>-7.7380285008948274E-3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8EB6-356F-4027-891E-751AB818BC03}">
  <dimension ref="A1:Q72"/>
  <sheetViews>
    <sheetView tabSelected="1" workbookViewId="0">
      <selection activeCell="G4" sqref="G4"/>
    </sheetView>
  </sheetViews>
  <sheetFormatPr defaultRowHeight="14.5" x14ac:dyDescent="0.35"/>
  <cols>
    <col min="6" max="6" width="2.54296875" customWidth="1"/>
    <col min="7" max="7" width="21.453125" customWidth="1"/>
    <col min="8" max="8" width="11.26953125" customWidth="1"/>
    <col min="9" max="9" width="15.54296875" customWidth="1"/>
    <col min="10" max="10" width="12.26953125" bestFit="1" customWidth="1"/>
    <col min="11" max="11" width="11.54296875" bestFit="1" customWidth="1"/>
  </cols>
  <sheetData>
    <row r="1" spans="1:11" x14ac:dyDescent="0.35">
      <c r="H1" s="14" t="s">
        <v>0</v>
      </c>
      <c r="I1" s="14"/>
      <c r="J1" s="14"/>
    </row>
    <row r="2" spans="1:11" x14ac:dyDescent="0.35">
      <c r="H2" s="1" t="s">
        <v>7</v>
      </c>
      <c r="I2" s="1" t="s">
        <v>6</v>
      </c>
      <c r="J2" s="1" t="s">
        <v>5</v>
      </c>
      <c r="K2" s="1" t="s">
        <v>4</v>
      </c>
    </row>
    <row r="3" spans="1:11" x14ac:dyDescent="0.35">
      <c r="G3" s="1" t="s">
        <v>33</v>
      </c>
      <c r="H3" s="3">
        <f t="array" ref="H3:K3">INDEX(LINEST(B13:B72,C13:E72),{4,3,2,1})</f>
        <v>3.3890750107965282E-3</v>
      </c>
      <c r="I3" s="3">
        <v>1.8031587093300421</v>
      </c>
      <c r="J3" s="3">
        <v>-0.19525115518215874</v>
      </c>
      <c r="K3" s="3">
        <v>-2.5017237012681095</v>
      </c>
    </row>
    <row r="4" spans="1:11" x14ac:dyDescent="0.35">
      <c r="A4" s="1"/>
      <c r="B4" s="1" t="s">
        <v>29</v>
      </c>
      <c r="C4" s="1"/>
      <c r="D4" s="1"/>
      <c r="E4" s="1"/>
      <c r="F4" s="1"/>
      <c r="G4" s="1" t="s">
        <v>22</v>
      </c>
      <c r="H4" s="4">
        <f t="array" ref="H4:K4">INDEX(LINEST(H13:H72,C13:E72),{4,3,2,1})</f>
        <v>2.4952588636763086E-3</v>
      </c>
      <c r="I4" s="5">
        <v>-5.9705693862695066E-16</v>
      </c>
      <c r="J4" s="5">
        <v>-2.6432467654795037E-16</v>
      </c>
      <c r="K4" s="5">
        <v>-2.2055881152423514E-16</v>
      </c>
    </row>
    <row r="5" spans="1:11" x14ac:dyDescent="0.35">
      <c r="A5" s="1"/>
      <c r="B5" s="1">
        <v>1E-3</v>
      </c>
      <c r="C5" s="1"/>
      <c r="D5" s="1"/>
      <c r="E5" s="1"/>
      <c r="F5" s="1"/>
    </row>
    <row r="6" spans="1:11" x14ac:dyDescent="0.35">
      <c r="A6" s="1"/>
      <c r="B6" s="1"/>
      <c r="C6" s="1"/>
      <c r="D6" s="1"/>
      <c r="E6" s="1"/>
      <c r="F6" s="1"/>
      <c r="G6" s="1" t="s">
        <v>30</v>
      </c>
      <c r="H6" s="6">
        <f>AVERAGE(H13:H72)</f>
        <v>2.495258863676303E-3</v>
      </c>
    </row>
    <row r="7" spans="1:11" x14ac:dyDescent="0.35">
      <c r="A7" s="1"/>
      <c r="B7" s="1"/>
      <c r="C7" s="1"/>
      <c r="D7" s="1"/>
      <c r="E7" s="1"/>
      <c r="F7" s="1"/>
      <c r="G7" s="1" t="s">
        <v>26</v>
      </c>
      <c r="H7" s="7">
        <f>STDEVP(H13:H72)</f>
        <v>4.4380747237331167E-2</v>
      </c>
      <c r="I7" s="7"/>
      <c r="J7" s="7"/>
    </row>
    <row r="8" spans="1:11" x14ac:dyDescent="0.35">
      <c r="A8" s="1"/>
      <c r="B8" s="1"/>
      <c r="C8" s="1"/>
      <c r="D8" s="1"/>
      <c r="E8" s="1"/>
      <c r="F8" s="1"/>
      <c r="G8" s="1" t="s">
        <v>27</v>
      </c>
      <c r="H8" s="8">
        <f>VARP(H13:H72)</f>
        <v>1.9696507253438777E-3</v>
      </c>
      <c r="I8" s="8"/>
      <c r="J8" s="8"/>
    </row>
    <row r="9" spans="1:11" x14ac:dyDescent="0.35">
      <c r="A9" s="1"/>
      <c r="B9" s="1"/>
      <c r="C9" s="1"/>
      <c r="D9" s="1"/>
      <c r="E9" s="1"/>
      <c r="F9" s="1"/>
      <c r="G9" s="1" t="s">
        <v>12</v>
      </c>
      <c r="H9" s="9">
        <f>VARP(I13:I72)/VARP(H13:H72)</f>
        <v>1.0000000000000004</v>
      </c>
      <c r="I9" s="7"/>
      <c r="J9" s="7"/>
    </row>
    <row r="10" spans="1:11" x14ac:dyDescent="0.35">
      <c r="A10" s="1"/>
      <c r="B10" s="1"/>
      <c r="C10" s="1"/>
      <c r="D10" s="1"/>
      <c r="E10" s="1"/>
      <c r="F10" s="1"/>
      <c r="G10" s="1"/>
      <c r="H10" s="7"/>
      <c r="I10" s="7"/>
      <c r="J10" s="7"/>
    </row>
    <row r="11" spans="1:11" x14ac:dyDescent="0.35">
      <c r="A11" s="1"/>
      <c r="B11" s="1"/>
      <c r="C11" s="1"/>
      <c r="D11" s="1"/>
      <c r="E11" s="1"/>
      <c r="F11" s="1"/>
      <c r="H11" s="1" t="s">
        <v>31</v>
      </c>
      <c r="I11" s="1" t="s">
        <v>32</v>
      </c>
      <c r="J11" s="1"/>
    </row>
    <row r="12" spans="1:11" x14ac:dyDescent="0.35">
      <c r="A12" s="1" t="s">
        <v>14</v>
      </c>
      <c r="B12" s="1" t="s">
        <v>33</v>
      </c>
      <c r="C12" s="1" t="s">
        <v>16</v>
      </c>
      <c r="D12" s="1" t="s">
        <v>17</v>
      </c>
      <c r="E12" s="1" t="s">
        <v>18</v>
      </c>
      <c r="F12" s="1"/>
      <c r="H12" s="1" t="s">
        <v>9</v>
      </c>
      <c r="I12" s="1"/>
      <c r="J12" s="1"/>
    </row>
    <row r="13" spans="1:11" x14ac:dyDescent="0.35">
      <c r="A13">
        <v>20110131</v>
      </c>
      <c r="B13">
        <v>6.0585E-2</v>
      </c>
      <c r="C13">
        <v>1.9157E-2</v>
      </c>
      <c r="D13">
        <v>7.0333000000000007E-2</v>
      </c>
      <c r="E13">
        <v>8.7200000000000005E-4</v>
      </c>
      <c r="H13" s="10">
        <f>B13-SUMPRODUCT($I$3:$K$3,C13:E13)+SUMPRODUCT($I$3:$K$3)*$B$5</f>
        <v>4.1062175023176717E-2</v>
      </c>
      <c r="I13" s="10">
        <f>H13-$H$4-SUMPRODUCT($I$4:$K$4,C13:E13)</f>
        <v>3.8566916159500433E-2</v>
      </c>
      <c r="J13" s="11"/>
    </row>
    <row r="14" spans="1:11" x14ac:dyDescent="0.35">
      <c r="A14">
        <v>20110228</v>
      </c>
      <c r="B14">
        <v>3.8941000000000003E-2</v>
      </c>
      <c r="C14">
        <v>3.8164999999999998E-2</v>
      </c>
      <c r="D14">
        <v>7.5272000000000006E-2</v>
      </c>
      <c r="E14">
        <v>2.9269999999999999E-3</v>
      </c>
      <c r="H14" s="10">
        <f t="shared" ref="H14:H72" si="0">B14-SUMPRODUCT($I$3:$K$3,C14:E14)+SUMPRODUCT($I$3:$K$3)*$B$5</f>
        <v>-8.7508780622180694E-3</v>
      </c>
      <c r="I14" s="10">
        <f t="shared" ref="I14:I72" si="1">H14-$H$4-SUMPRODUCT($I$4:$K$4,C14:E14)</f>
        <v>-1.1246136925894335E-2</v>
      </c>
      <c r="J14" s="11"/>
    </row>
    <row r="15" spans="1:11" x14ac:dyDescent="0.35">
      <c r="A15">
        <v>20110331</v>
      </c>
      <c r="B15">
        <v>-1.2637000000000001E-2</v>
      </c>
      <c r="C15">
        <v>3.3660000000000001E-3</v>
      </c>
      <c r="D15">
        <v>1.7610000000000001E-2</v>
      </c>
      <c r="E15">
        <v>-1.475E-3</v>
      </c>
      <c r="H15" s="10">
        <f t="shared" si="0"/>
        <v>-1.9851917979337795E-2</v>
      </c>
      <c r="I15" s="10">
        <f t="shared" si="1"/>
        <v>-2.2347176843014096E-2</v>
      </c>
      <c r="J15" s="11"/>
    </row>
    <row r="16" spans="1:11" x14ac:dyDescent="0.35">
      <c r="A16">
        <v>20110429</v>
      </c>
      <c r="B16">
        <v>-4.7720000000000002E-3</v>
      </c>
      <c r="C16">
        <v>2.8688000000000002E-2</v>
      </c>
      <c r="D16">
        <v>1.1651E-2</v>
      </c>
      <c r="E16">
        <v>1.4593999999999999E-2</v>
      </c>
      <c r="H16" s="10">
        <f t="shared" si="0"/>
        <v>-1.8609806295046365E-2</v>
      </c>
      <c r="I16" s="10">
        <f t="shared" si="1"/>
        <v>-2.1105065158722649E-2</v>
      </c>
      <c r="J16" s="11"/>
    </row>
    <row r="17" spans="1:17" x14ac:dyDescent="0.35">
      <c r="A17">
        <v>20110531</v>
      </c>
      <c r="B17">
        <v>-5.2378000000000001E-2</v>
      </c>
      <c r="C17">
        <v>-1.4935E-2</v>
      </c>
      <c r="D17">
        <v>-4.3865000000000001E-2</v>
      </c>
      <c r="E17">
        <v>1.1766E-2</v>
      </c>
      <c r="H17" s="10">
        <f t="shared" si="0"/>
        <v>-5.4710516762208634E-3</v>
      </c>
      <c r="I17" s="10">
        <f t="shared" si="1"/>
        <v>-7.9663105398971902E-3</v>
      </c>
      <c r="J17" s="11"/>
    </row>
    <row r="18" spans="1:17" x14ac:dyDescent="0.35">
      <c r="A18">
        <v>20110630</v>
      </c>
      <c r="B18">
        <v>-5.3192000000000003E-2</v>
      </c>
      <c r="C18">
        <v>-1.8395000000000002E-2</v>
      </c>
      <c r="D18">
        <v>-2.0902E-2</v>
      </c>
      <c r="E18">
        <v>-3.7469999999999999E-3</v>
      </c>
      <c r="H18" s="10">
        <f t="shared" si="0"/>
        <v>-3.4371810043263187E-2</v>
      </c>
      <c r="I18" s="10">
        <f t="shared" si="1"/>
        <v>-3.6867068906939512E-2</v>
      </c>
      <c r="J18" s="11"/>
    </row>
    <row r="19" spans="1:17" x14ac:dyDescent="0.35">
      <c r="A19">
        <v>20110729</v>
      </c>
      <c r="B19">
        <v>-5.862E-3</v>
      </c>
      <c r="C19">
        <v>-2.2468999999999999E-2</v>
      </c>
      <c r="D19">
        <v>1.5739E-2</v>
      </c>
      <c r="E19">
        <v>1.6230000000000001E-2</v>
      </c>
      <c r="H19" s="10">
        <f t="shared" si="0"/>
        <v>7.74353904958099E-2</v>
      </c>
      <c r="I19" s="10">
        <f t="shared" si="1"/>
        <v>7.4940131632133589E-2</v>
      </c>
      <c r="J19" s="11"/>
    </row>
    <row r="20" spans="1:17" x14ac:dyDescent="0.35">
      <c r="A20">
        <v>20110831</v>
      </c>
      <c r="B20">
        <v>-7.1445999999999996E-2</v>
      </c>
      <c r="C20">
        <v>-5.7472000000000002E-2</v>
      </c>
      <c r="D20">
        <v>-0.106866</v>
      </c>
      <c r="E20">
        <v>1.6542999999999999E-2</v>
      </c>
      <c r="H20" s="10">
        <f t="shared" si="0"/>
        <v>5.1811626435877708E-2</v>
      </c>
      <c r="I20" s="10">
        <f t="shared" si="1"/>
        <v>4.9316367572201342E-2</v>
      </c>
      <c r="J20" s="11"/>
    </row>
    <row r="21" spans="1:17" x14ac:dyDescent="0.35">
      <c r="A21">
        <v>20110930</v>
      </c>
      <c r="B21">
        <v>-0.19808300000000001</v>
      </c>
      <c r="C21">
        <v>-8.4873000000000004E-2</v>
      </c>
      <c r="D21">
        <v>-0.139097</v>
      </c>
      <c r="E21">
        <v>6.6309999999999997E-3</v>
      </c>
      <c r="H21" s="10">
        <f t="shared" si="0"/>
        <v>-5.6507247079415485E-2</v>
      </c>
      <c r="I21" s="10">
        <f t="shared" si="1"/>
        <v>-5.9002505943091879E-2</v>
      </c>
      <c r="J21" s="11"/>
    </row>
    <row r="22" spans="1:17" x14ac:dyDescent="0.35">
      <c r="A22">
        <v>20111031</v>
      </c>
      <c r="B22">
        <v>0.162351</v>
      </c>
      <c r="C22">
        <v>0.113982</v>
      </c>
      <c r="D22">
        <v>0.184503</v>
      </c>
      <c r="E22">
        <v>1.119E-3</v>
      </c>
      <c r="H22" s="10">
        <f t="shared" si="0"/>
        <v>-5.2465994476842432E-3</v>
      </c>
      <c r="I22" s="10">
        <f t="shared" si="1"/>
        <v>-7.7418583113604347E-3</v>
      </c>
      <c r="J22" s="11"/>
    </row>
    <row r="23" spans="1:17" x14ac:dyDescent="0.35">
      <c r="A23">
        <v>20111130</v>
      </c>
      <c r="B23">
        <v>-0.109033</v>
      </c>
      <c r="C23">
        <v>-6.2259999999999998E-3</v>
      </c>
      <c r="D23">
        <v>1.6232E-2</v>
      </c>
      <c r="E23">
        <v>-5.9699999999999998E-4</v>
      </c>
      <c r="H23" s="10">
        <f t="shared" si="0"/>
        <v>-9.7024562321571653E-2</v>
      </c>
      <c r="I23" s="10">
        <f t="shared" si="1"/>
        <v>-9.9519821185247964E-2</v>
      </c>
      <c r="J23" s="11"/>
      <c r="K23" s="2"/>
      <c r="L23" s="2"/>
      <c r="M23" s="2"/>
      <c r="N23" s="2"/>
    </row>
    <row r="24" spans="1:17" x14ac:dyDescent="0.35">
      <c r="A24">
        <v>20111230</v>
      </c>
      <c r="B24">
        <v>7.3620000000000005E-2</v>
      </c>
      <c r="C24">
        <v>3.702E-3</v>
      </c>
      <c r="D24">
        <v>-1.4452E-2</v>
      </c>
      <c r="E24">
        <v>1.175E-2</v>
      </c>
      <c r="H24" s="10">
        <f t="shared" si="0"/>
        <v>9.2624374106147697E-2</v>
      </c>
      <c r="I24" s="10">
        <f t="shared" si="1"/>
        <v>9.0129115242471386E-2</v>
      </c>
      <c r="J24" s="11"/>
    </row>
    <row r="25" spans="1:17" x14ac:dyDescent="0.35">
      <c r="A25">
        <v>20120131</v>
      </c>
      <c r="B25">
        <v>0.12932299999999999</v>
      </c>
      <c r="C25">
        <v>5.4077E-2</v>
      </c>
      <c r="D25">
        <v>2.0334999999999999E-2</v>
      </c>
      <c r="E25">
        <v>6.3439999999999998E-3</v>
      </c>
      <c r="H25" s="10">
        <f t="shared" si="0"/>
        <v>5.0761137729913156E-2</v>
      </c>
      <c r="I25" s="10">
        <f t="shared" si="1"/>
        <v>4.8265878866236886E-2</v>
      </c>
      <c r="J25" s="11"/>
    </row>
    <row r="26" spans="1:17" x14ac:dyDescent="0.35">
      <c r="A26">
        <v>20120229</v>
      </c>
      <c r="B26">
        <v>5.2011000000000002E-2</v>
      </c>
      <c r="C26">
        <v>4.1186E-2</v>
      </c>
      <c r="D26">
        <v>6.0859000000000003E-2</v>
      </c>
      <c r="E26">
        <v>4.0700000000000003E-4</v>
      </c>
      <c r="H26" s="10">
        <f t="shared" si="0"/>
        <v>-1.0246719149940216E-2</v>
      </c>
      <c r="I26" s="10">
        <f t="shared" si="1"/>
        <v>-1.2741978013616484E-2</v>
      </c>
      <c r="J26" s="11"/>
    </row>
    <row r="27" spans="1:17" x14ac:dyDescent="0.35">
      <c r="A27">
        <v>20120330</v>
      </c>
      <c r="B27">
        <v>0.171763</v>
      </c>
      <c r="C27">
        <v>2.3994000000000001E-2</v>
      </c>
      <c r="D27">
        <v>-3.6107E-2</v>
      </c>
      <c r="E27">
        <v>-5.0610000000000004E-3</v>
      </c>
      <c r="H27" s="10">
        <f t="shared" si="0"/>
        <v>0.10789303666893463</v>
      </c>
      <c r="I27" s="10">
        <f t="shared" si="1"/>
        <v>0.10539777780525832</v>
      </c>
      <c r="J27" s="11"/>
    </row>
    <row r="28" spans="1:17" x14ac:dyDescent="0.35">
      <c r="A28">
        <v>20120430</v>
      </c>
      <c r="B28">
        <v>-5.8721000000000002E-2</v>
      </c>
      <c r="C28">
        <v>-6.8009999999999998E-3</v>
      </c>
      <c r="D28">
        <v>-1.0647999999999999E-2</v>
      </c>
      <c r="E28">
        <v>1.0997E-2</v>
      </c>
      <c r="H28" s="10">
        <f t="shared" si="0"/>
        <v>-2.1919112522500835E-2</v>
      </c>
      <c r="I28" s="10">
        <f t="shared" si="1"/>
        <v>-2.4414371386177147E-2</v>
      </c>
      <c r="J28" s="11"/>
      <c r="K28" s="2"/>
      <c r="L28" s="2"/>
      <c r="M28" s="2"/>
      <c r="N28" s="2"/>
      <c r="O28" s="2"/>
      <c r="P28" s="2"/>
      <c r="Q28" s="2"/>
    </row>
    <row r="29" spans="1:17" x14ac:dyDescent="0.35">
      <c r="A29">
        <v>20120531</v>
      </c>
      <c r="B29">
        <v>-0.228711</v>
      </c>
      <c r="C29">
        <v>-6.5531000000000006E-2</v>
      </c>
      <c r="D29">
        <v>-0.110801</v>
      </c>
      <c r="E29">
        <v>9.2960000000000004E-3</v>
      </c>
      <c r="H29" s="10">
        <f t="shared" si="0"/>
        <v>-0.10982002248436325</v>
      </c>
      <c r="I29" s="10">
        <f t="shared" si="1"/>
        <v>-0.11231528134803963</v>
      </c>
      <c r="J29" s="11"/>
    </row>
    <row r="30" spans="1:17" x14ac:dyDescent="0.35">
      <c r="A30">
        <v>20120629</v>
      </c>
      <c r="B30">
        <v>7.7827999999999994E-2</v>
      </c>
      <c r="C30">
        <v>3.8156000000000002E-2</v>
      </c>
      <c r="D30">
        <v>5.1443000000000003E-2</v>
      </c>
      <c r="E30">
        <v>6.6299999999999996E-4</v>
      </c>
      <c r="H30" s="10">
        <f t="shared" si="0"/>
        <v>1.9835808129659221E-2</v>
      </c>
      <c r="I30" s="10">
        <f t="shared" si="1"/>
        <v>1.7340549265982951E-2</v>
      </c>
      <c r="J30" s="11"/>
    </row>
    <row r="31" spans="1:17" x14ac:dyDescent="0.35">
      <c r="A31">
        <v>20120731</v>
      </c>
      <c r="B31">
        <v>1.5952999999999998E-2</v>
      </c>
      <c r="C31">
        <v>1.0266000000000001E-2</v>
      </c>
      <c r="D31">
        <v>3.9161000000000001E-2</v>
      </c>
      <c r="E31">
        <v>1.2293E-2</v>
      </c>
      <c r="H31" s="10">
        <f t="shared" si="0"/>
        <v>3.4947876490674948E-2</v>
      </c>
      <c r="I31" s="10">
        <f t="shared" si="1"/>
        <v>3.2452617626998657E-2</v>
      </c>
      <c r="J31" s="11"/>
    </row>
    <row r="32" spans="1:17" x14ac:dyDescent="0.35">
      <c r="A32">
        <v>20120831</v>
      </c>
      <c r="B32">
        <v>3.1667000000000001E-2</v>
      </c>
      <c r="C32">
        <v>2.6265E-2</v>
      </c>
      <c r="D32">
        <v>2.2255E-2</v>
      </c>
      <c r="E32">
        <v>1.6100000000000001E-3</v>
      </c>
      <c r="H32" s="10">
        <f t="shared" si="0"/>
        <v>-8.2136900300531796E-3</v>
      </c>
      <c r="I32" s="10">
        <f t="shared" si="1"/>
        <v>-1.0708948893729467E-2</v>
      </c>
      <c r="J32" s="11"/>
    </row>
    <row r="33" spans="1:10" x14ac:dyDescent="0.35">
      <c r="A33">
        <v>20120928</v>
      </c>
      <c r="B33">
        <v>8.9929999999999996E-2</v>
      </c>
      <c r="C33">
        <v>2.6539E-2</v>
      </c>
      <c r="D33">
        <v>3.5123000000000001E-2</v>
      </c>
      <c r="E33">
        <v>1.805E-3</v>
      </c>
      <c r="H33" s="10">
        <f t="shared" si="0"/>
        <v>5.2555572470221683E-2</v>
      </c>
      <c r="I33" s="10">
        <f t="shared" si="1"/>
        <v>5.0060313606545399E-2</v>
      </c>
      <c r="J33" s="11"/>
    </row>
    <row r="34" spans="1:10" x14ac:dyDescent="0.35">
      <c r="A34">
        <v>20121031</v>
      </c>
      <c r="B34">
        <v>3.7054999999999998E-2</v>
      </c>
      <c r="C34">
        <v>-1.4101000000000001E-2</v>
      </c>
      <c r="D34">
        <v>-2.4303999999999999E-2</v>
      </c>
      <c r="E34">
        <v>-1.0039999999999999E-3</v>
      </c>
      <c r="H34" s="10">
        <f t="shared" si="0"/>
        <v>5.4330410141522331E-2</v>
      </c>
      <c r="I34" s="10">
        <f t="shared" si="1"/>
        <v>5.1835151277846006E-2</v>
      </c>
      <c r="J34" s="11"/>
    </row>
    <row r="35" spans="1:10" x14ac:dyDescent="0.35">
      <c r="A35">
        <v>20121130</v>
      </c>
      <c r="B35">
        <v>-1.4395E-2</v>
      </c>
      <c r="C35">
        <v>6.1929999999999997E-3</v>
      </c>
      <c r="D35">
        <v>-1.3317000000000001E-2</v>
      </c>
      <c r="E35">
        <v>2.6919999999999999E-3</v>
      </c>
      <c r="H35" s="10">
        <f t="shared" si="0"/>
        <v>-2.2321297463748235E-2</v>
      </c>
      <c r="I35" s="10">
        <f t="shared" si="1"/>
        <v>-2.4816556327424542E-2</v>
      </c>
      <c r="J35" s="11"/>
    </row>
    <row r="36" spans="1:10" x14ac:dyDescent="0.35">
      <c r="A36">
        <v>20121231</v>
      </c>
      <c r="B36">
        <v>7.0329000000000003E-2</v>
      </c>
      <c r="C36">
        <v>1.2531E-2</v>
      </c>
      <c r="D36">
        <v>1.2272999999999999E-2</v>
      </c>
      <c r="E36">
        <v>-1.7669999999999999E-3</v>
      </c>
      <c r="H36" s="10">
        <f t="shared" si="0"/>
        <v>4.4815573713674908E-2</v>
      </c>
      <c r="I36" s="10">
        <f t="shared" si="1"/>
        <v>4.2320314849998604E-2</v>
      </c>
      <c r="J36" s="11"/>
    </row>
    <row r="37" spans="1:10" x14ac:dyDescent="0.35">
      <c r="A37">
        <v>20130131</v>
      </c>
      <c r="B37">
        <v>7.6893000000000003E-2</v>
      </c>
      <c r="C37">
        <v>5.4093000000000002E-2</v>
      </c>
      <c r="D37">
        <v>8.0089999999999995E-2</v>
      </c>
      <c r="E37">
        <v>-6.9020000000000001E-3</v>
      </c>
      <c r="H37" s="10">
        <f t="shared" si="0"/>
        <v>-2.3168312178523599E-2</v>
      </c>
      <c r="I37" s="10">
        <f t="shared" si="1"/>
        <v>-2.5663571042199854E-2</v>
      </c>
      <c r="J37" s="11"/>
    </row>
    <row r="38" spans="1:10" x14ac:dyDescent="0.35">
      <c r="A38">
        <v>20130228</v>
      </c>
      <c r="B38">
        <v>3.9745000000000003E-2</v>
      </c>
      <c r="C38">
        <v>8.3309999999999999E-3</v>
      </c>
      <c r="D38">
        <v>3.2590000000000002E-3</v>
      </c>
      <c r="E38">
        <v>5.3499999999999997E-3</v>
      </c>
      <c r="H38" s="10">
        <f t="shared" si="0"/>
        <v>3.7849613961974241E-2</v>
      </c>
      <c r="I38" s="10">
        <f t="shared" si="1"/>
        <v>3.5354355098297936E-2</v>
      </c>
      <c r="J38" s="11"/>
    </row>
    <row r="39" spans="1:10" x14ac:dyDescent="0.35">
      <c r="A39">
        <v>20130328</v>
      </c>
      <c r="B39">
        <v>-2.9845E-2</v>
      </c>
      <c r="C39">
        <v>3.5274E-2</v>
      </c>
      <c r="D39">
        <v>2.2561000000000001E-2</v>
      </c>
      <c r="E39">
        <v>7.8600000000000002E-4</v>
      </c>
      <c r="H39" s="10">
        <f t="shared" si="0"/>
        <v>-8.7972020318766719E-2</v>
      </c>
      <c r="I39" s="10">
        <f t="shared" si="1"/>
        <v>-9.0467279182443003E-2</v>
      </c>
      <c r="J39" s="11"/>
    </row>
    <row r="40" spans="1:10" x14ac:dyDescent="0.35">
      <c r="A40">
        <v>20130430</v>
      </c>
      <c r="B40">
        <v>3.8980000000000001E-2</v>
      </c>
      <c r="C40">
        <v>1.4945E-2</v>
      </c>
      <c r="D40">
        <v>-1.2885000000000001E-2</v>
      </c>
      <c r="E40">
        <v>1.0118E-2</v>
      </c>
      <c r="H40" s="10">
        <f t="shared" si="0"/>
        <v>3.3934606216850918E-2</v>
      </c>
      <c r="I40" s="10">
        <f t="shared" si="1"/>
        <v>3.1439347353174614E-2</v>
      </c>
      <c r="J40" s="11"/>
    </row>
    <row r="41" spans="1:10" x14ac:dyDescent="0.35">
      <c r="A41">
        <v>20130531</v>
      </c>
      <c r="B41">
        <v>0.113854</v>
      </c>
      <c r="C41">
        <v>1.9066E-2</v>
      </c>
      <c r="D41">
        <v>2.6821999999999999E-2</v>
      </c>
      <c r="E41">
        <v>-1.9220999999999999E-2</v>
      </c>
      <c r="H41" s="10">
        <f t="shared" si="0"/>
        <v>3.5732555123014723E-2</v>
      </c>
      <c r="I41" s="10">
        <f t="shared" si="1"/>
        <v>3.3237296259338425E-2</v>
      </c>
      <c r="J41" s="11"/>
    </row>
    <row r="42" spans="1:10" x14ac:dyDescent="0.35">
      <c r="A42">
        <v>20130628</v>
      </c>
      <c r="B42">
        <v>-3.2973000000000002E-2</v>
      </c>
      <c r="C42">
        <v>-1.5039E-2</v>
      </c>
      <c r="D42">
        <v>-2.0983999999999999E-2</v>
      </c>
      <c r="E42">
        <v>-1.6448000000000001E-2</v>
      </c>
      <c r="H42" s="10">
        <f t="shared" si="0"/>
        <v>-5.1994613996306012E-2</v>
      </c>
      <c r="I42" s="10">
        <f t="shared" si="1"/>
        <v>-5.4489872859982344E-2</v>
      </c>
      <c r="J42" s="11"/>
    </row>
    <row r="43" spans="1:10" x14ac:dyDescent="0.35">
      <c r="A43">
        <v>20130731</v>
      </c>
      <c r="B43">
        <v>6.2891000000000002E-2</v>
      </c>
      <c r="C43">
        <v>5.2680999999999999E-2</v>
      </c>
      <c r="D43">
        <v>5.2206000000000002E-2</v>
      </c>
      <c r="E43">
        <v>3.7950000000000002E-3</v>
      </c>
      <c r="H43" s="10">
        <f t="shared" si="0"/>
        <v>-1.33076968595839E-2</v>
      </c>
      <c r="I43" s="10">
        <f t="shared" si="1"/>
        <v>-1.5802955723260164E-2</v>
      </c>
      <c r="J43" s="11"/>
    </row>
    <row r="44" spans="1:10" x14ac:dyDescent="0.35">
      <c r="A44">
        <v>20130830</v>
      </c>
      <c r="B44">
        <v>-9.3307000000000001E-2</v>
      </c>
      <c r="C44">
        <v>-2.5714000000000001E-2</v>
      </c>
      <c r="D44">
        <v>-1.4961E-2</v>
      </c>
      <c r="E44">
        <v>-8.5660000000000007E-3</v>
      </c>
      <c r="H44" s="10">
        <f t="shared" si="0"/>
        <v>-7.2185310853150428E-2</v>
      </c>
      <c r="I44" s="10">
        <f t="shared" si="1"/>
        <v>-7.4680569716826767E-2</v>
      </c>
      <c r="J44" s="11"/>
    </row>
    <row r="45" spans="1:10" x14ac:dyDescent="0.35">
      <c r="A45">
        <v>20130930</v>
      </c>
      <c r="B45">
        <v>2.2957000000000002E-2</v>
      </c>
      <c r="C45">
        <v>3.7477000000000003E-2</v>
      </c>
      <c r="D45">
        <v>2.3768999999999998E-2</v>
      </c>
      <c r="E45">
        <v>1.112E-2</v>
      </c>
      <c r="H45" s="10">
        <f t="shared" si="0"/>
        <v>-1.3053702831056118E-2</v>
      </c>
      <c r="I45" s="10">
        <f t="shared" si="1"/>
        <v>-1.5548961694732397E-2</v>
      </c>
      <c r="J45" s="11"/>
    </row>
    <row r="46" spans="1:10" x14ac:dyDescent="0.35">
      <c r="A46">
        <v>20131031</v>
      </c>
      <c r="B46">
        <v>4.45E-3</v>
      </c>
      <c r="C46">
        <v>3.9850999999999998E-2</v>
      </c>
      <c r="D46">
        <v>4.5344000000000002E-2</v>
      </c>
      <c r="E46">
        <v>8.5599999999999999E-3</v>
      </c>
      <c r="H46" s="10">
        <f t="shared" si="0"/>
        <v>-3.8033270609196902E-2</v>
      </c>
      <c r="I46" s="10">
        <f t="shared" si="1"/>
        <v>-4.0528529472873179E-2</v>
      </c>
      <c r="J46" s="11"/>
    </row>
    <row r="47" spans="1:10" x14ac:dyDescent="0.35">
      <c r="A47">
        <v>20131129</v>
      </c>
      <c r="B47">
        <v>0.110206</v>
      </c>
      <c r="C47">
        <v>2.4947E-2</v>
      </c>
      <c r="D47">
        <v>1.684E-3</v>
      </c>
      <c r="E47">
        <v>-2.9399999999999999E-3</v>
      </c>
      <c r="H47" s="10">
        <f t="shared" si="0"/>
        <v>5.7302518794821726E-2</v>
      </c>
      <c r="I47" s="10">
        <f t="shared" si="1"/>
        <v>5.4807259931145429E-2</v>
      </c>
      <c r="J47" s="11"/>
    </row>
    <row r="48" spans="1:10" x14ac:dyDescent="0.35">
      <c r="A48">
        <v>20131231</v>
      </c>
      <c r="B48">
        <v>2.2020000000000001E-2</v>
      </c>
      <c r="C48">
        <v>2.6126E-2</v>
      </c>
      <c r="D48">
        <v>2.9569000000000002E-2</v>
      </c>
      <c r="E48">
        <v>-6.3379999999999999E-3</v>
      </c>
      <c r="H48" s="10">
        <f t="shared" si="0"/>
        <v>-3.6065683998132925E-2</v>
      </c>
      <c r="I48" s="10">
        <f t="shared" si="1"/>
        <v>-3.8560942861809215E-2</v>
      </c>
      <c r="J48" s="11"/>
    </row>
    <row r="49" spans="1:10" x14ac:dyDescent="0.35">
      <c r="A49">
        <v>20140131</v>
      </c>
      <c r="B49">
        <v>-4.6854E-2</v>
      </c>
      <c r="C49">
        <v>-2.9957000000000001E-2</v>
      </c>
      <c r="D49">
        <v>-6.1298999999999999E-2</v>
      </c>
      <c r="E49">
        <v>1.549E-2</v>
      </c>
      <c r="H49" s="10">
        <f t="shared" si="0"/>
        <v>3.3052408879411722E-2</v>
      </c>
      <c r="I49" s="10">
        <f t="shared" si="1"/>
        <v>3.0557150015735383E-2</v>
      </c>
      <c r="J49" s="11"/>
    </row>
    <row r="50" spans="1:10" x14ac:dyDescent="0.35">
      <c r="A50">
        <v>20140228</v>
      </c>
      <c r="B50">
        <v>2.6373000000000001E-2</v>
      </c>
      <c r="C50">
        <v>4.6172999999999999E-2</v>
      </c>
      <c r="D50">
        <v>5.5696000000000002E-2</v>
      </c>
      <c r="E50">
        <v>4.6909999999999999E-3</v>
      </c>
      <c r="H50" s="10">
        <f t="shared" si="0"/>
        <v>-3.516776901134204E-2</v>
      </c>
      <c r="I50" s="10">
        <f t="shared" si="1"/>
        <v>-3.766302787501831E-2</v>
      </c>
      <c r="J50" s="11"/>
    </row>
    <row r="51" spans="1:10" x14ac:dyDescent="0.35">
      <c r="A51">
        <v>20140331</v>
      </c>
      <c r="B51">
        <v>6.8461999999999995E-2</v>
      </c>
      <c r="C51">
        <v>4.4689999999999999E-3</v>
      </c>
      <c r="D51">
        <v>2.4902000000000001E-2</v>
      </c>
      <c r="E51">
        <v>-1.6919999999999999E-3</v>
      </c>
      <c r="H51" s="10">
        <f t="shared" si="0"/>
        <v>6.0139095344684285E-2</v>
      </c>
      <c r="I51" s="10">
        <f t="shared" si="1"/>
        <v>5.764383648100798E-2</v>
      </c>
      <c r="J51" s="11"/>
    </row>
    <row r="52" spans="1:10" x14ac:dyDescent="0.35">
      <c r="A52">
        <v>20140430</v>
      </c>
      <c r="B52">
        <v>-7.1651999999999993E-2</v>
      </c>
      <c r="C52">
        <v>1.66E-3</v>
      </c>
      <c r="D52">
        <v>5.0696999999999999E-2</v>
      </c>
      <c r="E52">
        <v>8.0029999999999997E-3</v>
      </c>
      <c r="H52" s="10">
        <f t="shared" si="0"/>
        <v>-4.5619117009089508E-2</v>
      </c>
      <c r="I52" s="10">
        <f t="shared" si="1"/>
        <v>-4.8114375872765805E-2</v>
      </c>
      <c r="J52" s="11"/>
    </row>
    <row r="53" spans="1:10" x14ac:dyDescent="0.35">
      <c r="A53">
        <v>20140530</v>
      </c>
      <c r="B53">
        <v>-7.3239999999999998E-3</v>
      </c>
      <c r="C53">
        <v>2.0218E-2</v>
      </c>
      <c r="D53">
        <v>1.2822E-2</v>
      </c>
      <c r="E53">
        <v>1.0512000000000001E-2</v>
      </c>
      <c r="H53" s="10">
        <f t="shared" si="0"/>
        <v>-1.5872449072879012E-2</v>
      </c>
      <c r="I53" s="10">
        <f t="shared" si="1"/>
        <v>-1.8367707936555303E-2</v>
      </c>
      <c r="J53" s="11"/>
    </row>
    <row r="54" spans="1:10" x14ac:dyDescent="0.35">
      <c r="A54">
        <v>20140630</v>
      </c>
      <c r="B54">
        <v>3.6889999999999999E-2</v>
      </c>
      <c r="C54">
        <v>2.7941000000000001E-2</v>
      </c>
      <c r="D54">
        <v>5.3494E-2</v>
      </c>
      <c r="E54">
        <v>8.3299999999999997E-4</v>
      </c>
      <c r="H54" s="10">
        <f t="shared" si="0"/>
        <v>-1.8571725060401948E-3</v>
      </c>
      <c r="I54" s="10">
        <f t="shared" si="1"/>
        <v>-4.3524313697164722E-3</v>
      </c>
      <c r="J54" s="11"/>
    </row>
    <row r="55" spans="1:10" x14ac:dyDescent="0.35">
      <c r="A55">
        <v>20140731</v>
      </c>
      <c r="B55">
        <v>7.8100000000000001E-3</v>
      </c>
      <c r="C55">
        <v>-2.0524000000000001E-2</v>
      </c>
      <c r="D55">
        <v>-3.7372000000000002E-2</v>
      </c>
      <c r="E55">
        <v>-2.7699999999999999E-3</v>
      </c>
      <c r="H55" s="10">
        <f t="shared" si="0"/>
        <v>2.9697512379189252E-2</v>
      </c>
      <c r="I55" s="10">
        <f t="shared" si="1"/>
        <v>2.720225351551292E-2</v>
      </c>
      <c r="J55" s="11"/>
    </row>
    <row r="56" spans="1:10" x14ac:dyDescent="0.35">
      <c r="A56">
        <v>20140829</v>
      </c>
      <c r="B56">
        <v>3.0865E-2</v>
      </c>
      <c r="C56">
        <v>4.0170999999999998E-2</v>
      </c>
      <c r="D56">
        <v>2.6556E-2</v>
      </c>
      <c r="E56">
        <v>1.1386E-2</v>
      </c>
      <c r="H56" s="10">
        <f t="shared" si="0"/>
        <v>-8.7937889199612342E-3</v>
      </c>
      <c r="I56" s="10">
        <f t="shared" si="1"/>
        <v>-1.1289047783637511E-2</v>
      </c>
      <c r="J56" s="11"/>
    </row>
    <row r="57" spans="1:10" x14ac:dyDescent="0.35">
      <c r="A57">
        <v>20140930</v>
      </c>
      <c r="B57">
        <v>1.3287999999999999E-2</v>
      </c>
      <c r="C57">
        <v>-2.5128999999999999E-2</v>
      </c>
      <c r="D57">
        <v>-7.8308000000000003E-2</v>
      </c>
      <c r="E57">
        <v>-5.7070000000000003E-3</v>
      </c>
      <c r="H57" s="10">
        <f t="shared" si="0"/>
        <v>2.8138694436492809E-2</v>
      </c>
      <c r="I57" s="10">
        <f t="shared" si="1"/>
        <v>2.5643435572816464E-2</v>
      </c>
      <c r="J57" s="11"/>
    </row>
    <row r="58" spans="1:10" x14ac:dyDescent="0.35">
      <c r="A58">
        <v>20141031</v>
      </c>
      <c r="B58">
        <v>1.0624E-2</v>
      </c>
      <c r="C58">
        <v>2.1176E-2</v>
      </c>
      <c r="D58">
        <v>-3.9886999999999999E-2</v>
      </c>
      <c r="E58">
        <v>7.2160000000000002E-3</v>
      </c>
      <c r="H58" s="10">
        <f t="shared" si="0"/>
        <v>-1.8189049574293289E-2</v>
      </c>
      <c r="I58" s="10">
        <f t="shared" si="1"/>
        <v>-2.0684308437969593E-2</v>
      </c>
      <c r="J58" s="11"/>
    </row>
    <row r="59" spans="1:10" x14ac:dyDescent="0.35">
      <c r="A59">
        <v>20141128</v>
      </c>
      <c r="B59">
        <v>-5.2909999999999997E-3</v>
      </c>
      <c r="C59">
        <v>2.1149999999999999E-2</v>
      </c>
      <c r="D59">
        <v>-9.2540999999999998E-2</v>
      </c>
      <c r="E59">
        <v>8.2880000000000002E-3</v>
      </c>
      <c r="H59" s="10">
        <f t="shared" si="0"/>
        <v>-4.1656073965052672E-2</v>
      </c>
      <c r="I59" s="10">
        <f t="shared" si="1"/>
        <v>-4.415133282872899E-2</v>
      </c>
      <c r="J59" s="11"/>
    </row>
    <row r="60" spans="1:10" x14ac:dyDescent="0.35">
      <c r="A60">
        <v>20141231</v>
      </c>
      <c r="B60">
        <v>4.0225999999999998E-2</v>
      </c>
      <c r="C60">
        <v>-3.6159999999999999E-3</v>
      </c>
      <c r="D60">
        <v>-3.5980000000000001E-3</v>
      </c>
      <c r="E60">
        <v>5.7600000000000001E-4</v>
      </c>
      <c r="H60" s="10">
        <f t="shared" si="0"/>
        <v>4.6590884941402233E-2</v>
      </c>
      <c r="I60" s="10">
        <f t="shared" si="1"/>
        <v>4.4095626077725922E-2</v>
      </c>
      <c r="J60" s="11"/>
    </row>
    <row r="61" spans="1:10" x14ac:dyDescent="0.35">
      <c r="A61">
        <v>20150130</v>
      </c>
      <c r="B61">
        <v>-0.12464</v>
      </c>
      <c r="C61">
        <v>-2.7151999999999999E-2</v>
      </c>
      <c r="D61">
        <v>-4.8557999999999997E-2</v>
      </c>
      <c r="E61">
        <v>2.4038E-2</v>
      </c>
      <c r="H61" s="10">
        <f t="shared" si="0"/>
        <v>-2.5919022133643378E-2</v>
      </c>
      <c r="I61" s="10">
        <f t="shared" si="1"/>
        <v>-2.841428099731971E-2</v>
      </c>
      <c r="J61" s="11"/>
    </row>
    <row r="62" spans="1:10" x14ac:dyDescent="0.35">
      <c r="A62">
        <v>20150227</v>
      </c>
      <c r="B62">
        <v>0.126885</v>
      </c>
      <c r="C62">
        <v>5.5947999999999998E-2</v>
      </c>
      <c r="D62">
        <v>4.9057999999999997E-2</v>
      </c>
      <c r="E62">
        <v>-1.304E-2</v>
      </c>
      <c r="H62" s="10">
        <f t="shared" si="0"/>
        <v>2.0642144896727815E-3</v>
      </c>
      <c r="I62" s="10">
        <f t="shared" si="1"/>
        <v>-4.3104437400348368E-4</v>
      </c>
      <c r="J62" s="11"/>
    </row>
    <row r="63" spans="1:10" x14ac:dyDescent="0.35">
      <c r="A63">
        <v>20150331</v>
      </c>
      <c r="B63">
        <v>-1.1423000000000001E-2</v>
      </c>
      <c r="C63">
        <v>-1.0439E-2</v>
      </c>
      <c r="D63">
        <v>-1.9119000000000001E-2</v>
      </c>
      <c r="E63">
        <v>5.4400000000000004E-3</v>
      </c>
      <c r="H63" s="10">
        <f t="shared" si="0"/>
        <v>1.6382727718546906E-2</v>
      </c>
      <c r="I63" s="10">
        <f t="shared" si="1"/>
        <v>1.3887468854870588E-2</v>
      </c>
      <c r="J63" s="11"/>
    </row>
    <row r="64" spans="1:10" x14ac:dyDescent="0.35">
      <c r="A64">
        <v>20150430</v>
      </c>
      <c r="B64">
        <v>5.0841999999999998E-2</v>
      </c>
      <c r="C64">
        <v>8.7220000000000006E-3</v>
      </c>
      <c r="D64">
        <v>7.0553000000000005E-2</v>
      </c>
      <c r="E64">
        <v>-3.2320000000000001E-3</v>
      </c>
      <c r="H64" s="10">
        <f t="shared" si="0"/>
        <v>3.9911017339171462E-2</v>
      </c>
      <c r="I64" s="10">
        <f t="shared" si="1"/>
        <v>3.7415758475495171E-2</v>
      </c>
      <c r="J64" s="11"/>
    </row>
    <row r="65" spans="1:10" x14ac:dyDescent="0.35">
      <c r="A65">
        <v>20150529</v>
      </c>
      <c r="B65">
        <v>3.9836000000000003E-2</v>
      </c>
      <c r="C65">
        <v>1.0323000000000001E-2</v>
      </c>
      <c r="D65">
        <v>-5.0774E-2</v>
      </c>
      <c r="E65">
        <v>-4.96E-3</v>
      </c>
      <c r="H65" s="10">
        <f t="shared" si="0"/>
        <v>-1.9940552150430006E-3</v>
      </c>
      <c r="I65" s="10">
        <f t="shared" si="1"/>
        <v>-4.4893140787193178E-3</v>
      </c>
      <c r="J65" s="11"/>
    </row>
    <row r="66" spans="1:10" x14ac:dyDescent="0.35">
      <c r="A66">
        <v>20150630</v>
      </c>
      <c r="B66">
        <v>3.0099999999999998E-2</v>
      </c>
      <c r="C66">
        <v>-1.9258000000000001E-2</v>
      </c>
      <c r="D66">
        <v>-3.6920000000000001E-2</v>
      </c>
      <c r="E66">
        <v>-1.1096999999999999E-2</v>
      </c>
      <c r="H66" s="10">
        <f t="shared" si="0"/>
        <v>2.8961113714860209E-2</v>
      </c>
      <c r="I66" s="10">
        <f t="shared" si="1"/>
        <v>2.6465854851183877E-2</v>
      </c>
      <c r="J66" s="11"/>
    </row>
    <row r="67" spans="1:10" x14ac:dyDescent="0.35">
      <c r="A67">
        <v>20150731</v>
      </c>
      <c r="B67">
        <v>1.7857000000000001E-2</v>
      </c>
      <c r="C67">
        <v>1.2095E-2</v>
      </c>
      <c r="D67">
        <v>-8.5366999999999998E-2</v>
      </c>
      <c r="E67">
        <v>8.7799999999999996E-3</v>
      </c>
      <c r="H67" s="10">
        <f t="shared" si="0"/>
        <v>4.5110799623157029E-4</v>
      </c>
      <c r="I67" s="10">
        <f t="shared" si="1"/>
        <v>-2.0441508674447517E-3</v>
      </c>
      <c r="J67" s="11"/>
    </row>
    <row r="68" spans="1:10" x14ac:dyDescent="0.35">
      <c r="A68">
        <v>20150831</v>
      </c>
      <c r="B68">
        <v>-6.4643000000000006E-2</v>
      </c>
      <c r="C68">
        <v>-5.9992999999999998E-2</v>
      </c>
      <c r="D68">
        <v>-4.0994000000000003E-2</v>
      </c>
      <c r="E68">
        <v>-2.4599999999999999E-3</v>
      </c>
      <c r="H68" s="10">
        <f t="shared" si="0"/>
        <v>2.8481718141060011E-2</v>
      </c>
      <c r="I68" s="10">
        <f t="shared" si="1"/>
        <v>2.5986459277383654E-2</v>
      </c>
      <c r="J68" s="11"/>
    </row>
    <row r="69" spans="1:10" x14ac:dyDescent="0.35">
      <c r="A69">
        <v>20150930</v>
      </c>
      <c r="B69">
        <v>-4.8829999999999998E-2</v>
      </c>
      <c r="C69">
        <v>-3.3735000000000001E-2</v>
      </c>
      <c r="D69">
        <v>-7.5632000000000005E-2</v>
      </c>
      <c r="E69">
        <v>8.0850000000000002E-3</v>
      </c>
      <c r="H69" s="10">
        <f t="shared" si="0"/>
        <v>1.6564943668144382E-2</v>
      </c>
      <c r="I69" s="10">
        <f t="shared" si="1"/>
        <v>1.4069684804468036E-2</v>
      </c>
      <c r="J69" s="11"/>
    </row>
    <row r="70" spans="1:10" x14ac:dyDescent="0.35">
      <c r="A70">
        <v>20151030</v>
      </c>
      <c r="B70">
        <v>6.1013999999999999E-2</v>
      </c>
      <c r="C70">
        <v>7.3959999999999998E-2</v>
      </c>
      <c r="D70">
        <v>0.114913</v>
      </c>
      <c r="E70">
        <v>2.9599999999999998E-4</v>
      </c>
      <c r="H70" s="10">
        <f t="shared" si="0"/>
        <v>-5.0064028078147374E-2</v>
      </c>
      <c r="I70" s="10">
        <f t="shared" si="1"/>
        <v>-5.2559286941823609E-2</v>
      </c>
      <c r="J70" s="11"/>
    </row>
    <row r="71" spans="1:10" x14ac:dyDescent="0.35">
      <c r="A71">
        <v>20151130</v>
      </c>
      <c r="B71">
        <v>3.7821E-2</v>
      </c>
      <c r="C71">
        <v>2.4420000000000002E-3</v>
      </c>
      <c r="D71">
        <v>-2.5400000000000002E-3</v>
      </c>
      <c r="E71">
        <v>-3.9189999999999997E-3</v>
      </c>
      <c r="H71" s="10">
        <f t="shared" si="0"/>
        <v>2.2223677165263404E-2</v>
      </c>
      <c r="I71" s="10">
        <f t="shared" si="1"/>
        <v>1.9728418301587097E-2</v>
      </c>
      <c r="J71" s="11"/>
    </row>
    <row r="72" spans="1:10" x14ac:dyDescent="0.35">
      <c r="A72">
        <v>20151231</v>
      </c>
      <c r="B72">
        <v>-9.7479999999999997E-3</v>
      </c>
      <c r="C72">
        <v>-2.2261E-2</v>
      </c>
      <c r="D72">
        <v>-0.11093799999999999</v>
      </c>
      <c r="E72">
        <v>-1.761E-3</v>
      </c>
      <c r="H72" s="10">
        <f t="shared" si="0"/>
        <v>3.4319917897443746E-3</v>
      </c>
      <c r="I72" s="10">
        <f t="shared" si="1"/>
        <v>9.3673292606802295E-4</v>
      </c>
      <c r="J72" s="11"/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6-PFE</vt:lpstr>
      <vt:lpstr>6-GE</vt:lpstr>
      <vt:lpstr>6-Hedge1</vt:lpstr>
      <vt:lpstr>6-Hedge2</vt:lpstr>
      <vt:lpstr>6-JPM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Flores</dc:creator>
  <cp:keywords/>
  <dc:description/>
  <cp:lastModifiedBy>Henry Hilton</cp:lastModifiedBy>
  <cp:revision/>
  <dcterms:created xsi:type="dcterms:W3CDTF">2023-02-28T17:06:26Z</dcterms:created>
  <dcterms:modified xsi:type="dcterms:W3CDTF">2025-03-06T00:08:03Z</dcterms:modified>
  <cp:category/>
  <cp:contentStatus/>
</cp:coreProperties>
</file>