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haya/Development/university_class/mirai_pj/data/"/>
    </mc:Choice>
  </mc:AlternateContent>
  <xr:revisionPtr revIDLastSave="0" documentId="13_ncr:1_{EE90363C-65DD-6C44-82C0-D22430148E42}" xr6:coauthVersionLast="47" xr6:coauthVersionMax="47" xr10:uidLastSave="{00000000-0000-0000-0000-000000000000}"/>
  <bookViews>
    <workbookView xWindow="25600" yWindow="500" windowWidth="25600" windowHeight="28300" activeTab="1" xr2:uid="{00000000-000D-0000-FFFF-FFFF00000000}"/>
  </bookViews>
  <sheets>
    <sheet name="感性推定用観光地" sheetId="4" r:id="rId1"/>
    <sheet name="天気" sheetId="14" r:id="rId2"/>
    <sheet name="感性推定用観光地の色彩" sheetId="5" r:id="rId3"/>
    <sheet name="季節" sheetId="9" r:id="rId4"/>
    <sheet name="時間帯" sheetId="10" r:id="rId5"/>
    <sheet name="カテゴリー" sheetId="11" r:id="rId6"/>
    <sheet name="感性と色彩対応表" sheetId="6" r:id="rId7"/>
    <sheet name="【不使用】重み付け" sheetId="13" r:id="rId8"/>
    <sheet name="推薦用観光地" sheetId="12" r:id="rId9"/>
    <sheet name="推薦用観光地の色彩" sheetId="7" r:id="rId10"/>
    <sheet name="return_color" sheetId="17" r:id="rId11"/>
    <sheet name="感性2色彩の関係" sheetId="8" r:id="rId12"/>
    <sheet name="main" sheetId="1" r:id="rId13"/>
    <sheet name="Sheet2" sheetId="3" r:id="rId14"/>
    <sheet name="旧推薦用観光地" sheetId="15" r:id="rId15"/>
    <sheet name="旧推薦用観光地の色彩" sheetId="16" r:id="rId1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0" i="15" l="1"/>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2" i="12"/>
  <c r="F177" i="1"/>
  <c r="B230" i="1"/>
  <c r="AG196" i="1"/>
  <c r="AK195" i="1"/>
  <c r="AP195" i="1"/>
  <c r="AP196" i="1"/>
  <c r="B231" i="1"/>
  <c r="D230" i="1"/>
  <c r="D247"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3" i="1"/>
  <c r="L55" i="3"/>
  <c r="L56" i="3"/>
  <c r="L57" i="3"/>
  <c r="L58" i="3"/>
  <c r="L59" i="3"/>
  <c r="L60" i="3"/>
  <c r="L61" i="3"/>
  <c r="L62" i="3"/>
  <c r="L63" i="3"/>
  <c r="L64" i="3"/>
  <c r="L65" i="3"/>
  <c r="L66" i="3"/>
  <c r="L67" i="3"/>
  <c r="L68" i="3"/>
  <c r="L69" i="3"/>
  <c r="L70" i="3"/>
  <c r="C195" i="1"/>
  <c r="D195" i="1"/>
  <c r="E195" i="1"/>
  <c r="F195" i="1"/>
  <c r="G195" i="1"/>
  <c r="H195" i="1"/>
  <c r="I195" i="1"/>
  <c r="J195" i="1"/>
  <c r="K195" i="1"/>
  <c r="L195" i="1"/>
  <c r="M195" i="1"/>
  <c r="J230" i="1"/>
  <c r="C196" i="1"/>
  <c r="D196" i="1"/>
  <c r="E196" i="1"/>
  <c r="F196" i="1"/>
  <c r="G196" i="1"/>
  <c r="H196" i="1"/>
  <c r="I196" i="1"/>
  <c r="J196" i="1"/>
  <c r="K196" i="1"/>
  <c r="L196" i="1"/>
  <c r="M196" i="1"/>
  <c r="J231" i="1"/>
  <c r="C197" i="1"/>
  <c r="D197" i="1"/>
  <c r="E197" i="1"/>
  <c r="F197" i="1"/>
  <c r="G197" i="1"/>
  <c r="H197" i="1"/>
  <c r="I197" i="1"/>
  <c r="J197" i="1"/>
  <c r="K197" i="1"/>
  <c r="L197" i="1"/>
  <c r="M197" i="1"/>
  <c r="J232" i="1"/>
  <c r="C198" i="1"/>
  <c r="D198" i="1"/>
  <c r="E198" i="1"/>
  <c r="F198" i="1"/>
  <c r="G198" i="1"/>
  <c r="H198" i="1"/>
  <c r="I198" i="1"/>
  <c r="J198" i="1"/>
  <c r="K198" i="1"/>
  <c r="L198" i="1"/>
  <c r="M198" i="1"/>
  <c r="J233" i="1"/>
  <c r="C199" i="1"/>
  <c r="D199" i="1"/>
  <c r="E199" i="1"/>
  <c r="F199" i="1"/>
  <c r="G199" i="1"/>
  <c r="H199" i="1"/>
  <c r="I199" i="1"/>
  <c r="J199" i="1"/>
  <c r="K199" i="1"/>
  <c r="L199" i="1"/>
  <c r="M199" i="1"/>
  <c r="J234" i="1"/>
  <c r="C200" i="1"/>
  <c r="D200" i="1"/>
  <c r="E200" i="1"/>
  <c r="F200" i="1"/>
  <c r="G200" i="1"/>
  <c r="H200" i="1"/>
  <c r="I200" i="1"/>
  <c r="J200" i="1"/>
  <c r="K200" i="1"/>
  <c r="L200" i="1"/>
  <c r="M200" i="1"/>
  <c r="J235" i="1"/>
  <c r="C201" i="1"/>
  <c r="D201" i="1"/>
  <c r="E201" i="1"/>
  <c r="F201" i="1"/>
  <c r="G201" i="1"/>
  <c r="H201" i="1"/>
  <c r="I201" i="1"/>
  <c r="J201" i="1"/>
  <c r="K201" i="1"/>
  <c r="L201" i="1"/>
  <c r="M201" i="1"/>
  <c r="J236" i="1"/>
  <c r="C202" i="1"/>
  <c r="D202" i="1"/>
  <c r="E202" i="1"/>
  <c r="F202" i="1"/>
  <c r="G202" i="1"/>
  <c r="H202" i="1"/>
  <c r="I202" i="1"/>
  <c r="J202" i="1"/>
  <c r="K202" i="1"/>
  <c r="L202" i="1"/>
  <c r="M202" i="1"/>
  <c r="J237" i="1"/>
  <c r="C203" i="1"/>
  <c r="D203" i="1"/>
  <c r="E203" i="1"/>
  <c r="F203" i="1"/>
  <c r="G203" i="1"/>
  <c r="H203" i="1"/>
  <c r="I203" i="1"/>
  <c r="J203" i="1"/>
  <c r="K203" i="1"/>
  <c r="L203" i="1"/>
  <c r="M203" i="1"/>
  <c r="J238" i="1"/>
  <c r="C204" i="1"/>
  <c r="D204" i="1"/>
  <c r="E204" i="1"/>
  <c r="F204" i="1"/>
  <c r="G204" i="1"/>
  <c r="H204" i="1"/>
  <c r="I204" i="1"/>
  <c r="J204" i="1"/>
  <c r="K204" i="1"/>
  <c r="L204" i="1"/>
  <c r="M204" i="1"/>
  <c r="J239" i="1"/>
  <c r="C205" i="1"/>
  <c r="D205" i="1"/>
  <c r="E205" i="1"/>
  <c r="F205" i="1"/>
  <c r="G205" i="1"/>
  <c r="H205" i="1"/>
  <c r="I205" i="1"/>
  <c r="J205" i="1"/>
  <c r="K205" i="1"/>
  <c r="L205" i="1"/>
  <c r="M205" i="1"/>
  <c r="J240" i="1"/>
  <c r="C206" i="1"/>
  <c r="D206" i="1"/>
  <c r="E206" i="1"/>
  <c r="F206" i="1"/>
  <c r="G206" i="1"/>
  <c r="H206" i="1"/>
  <c r="I206" i="1"/>
  <c r="J206" i="1"/>
  <c r="K206" i="1"/>
  <c r="L206" i="1"/>
  <c r="M206" i="1"/>
  <c r="J241" i="1"/>
  <c r="C207" i="1"/>
  <c r="D207" i="1"/>
  <c r="E207" i="1"/>
  <c r="F207" i="1"/>
  <c r="G207" i="1"/>
  <c r="H207" i="1"/>
  <c r="I207" i="1"/>
  <c r="J207" i="1"/>
  <c r="K207" i="1"/>
  <c r="L207" i="1"/>
  <c r="M207" i="1"/>
  <c r="J242" i="1"/>
  <c r="C208" i="1"/>
  <c r="D208" i="1"/>
  <c r="E208" i="1"/>
  <c r="F208" i="1"/>
  <c r="G208" i="1"/>
  <c r="H208" i="1"/>
  <c r="I208" i="1"/>
  <c r="J208" i="1"/>
  <c r="K208" i="1"/>
  <c r="L208" i="1"/>
  <c r="M208" i="1"/>
  <c r="J243" i="1"/>
  <c r="C209" i="1"/>
  <c r="D209" i="1"/>
  <c r="E209" i="1"/>
  <c r="F209" i="1"/>
  <c r="G209" i="1"/>
  <c r="H209" i="1"/>
  <c r="I209" i="1"/>
  <c r="J209" i="1"/>
  <c r="K209" i="1"/>
  <c r="L209" i="1"/>
  <c r="M209" i="1"/>
  <c r="J244" i="1"/>
  <c r="L230" i="1"/>
  <c r="F247" i="1"/>
  <c r="AF212" i="1"/>
  <c r="AG212" i="1"/>
  <c r="AH212" i="1"/>
  <c r="AI212" i="1"/>
  <c r="AJ212" i="1"/>
  <c r="AK212" i="1"/>
  <c r="AL212" i="1"/>
  <c r="AM212" i="1"/>
  <c r="AN212" i="1"/>
  <c r="AO212" i="1"/>
  <c r="AP212" i="1"/>
  <c r="F230" i="1"/>
  <c r="AF213" i="1"/>
  <c r="AG213" i="1"/>
  <c r="AH213" i="1"/>
  <c r="AI213" i="1"/>
  <c r="AJ213" i="1"/>
  <c r="AK213" i="1"/>
  <c r="AL213" i="1"/>
  <c r="AM213" i="1"/>
  <c r="AN213" i="1"/>
  <c r="AO213" i="1"/>
  <c r="AP213" i="1"/>
  <c r="F231" i="1"/>
  <c r="AF214" i="1"/>
  <c r="AG214" i="1"/>
  <c r="AH214" i="1"/>
  <c r="AI214" i="1"/>
  <c r="AJ214" i="1"/>
  <c r="AK214" i="1"/>
  <c r="AL214" i="1"/>
  <c r="AM214" i="1"/>
  <c r="AN214" i="1"/>
  <c r="AO214" i="1"/>
  <c r="AP214" i="1"/>
  <c r="F232" i="1"/>
  <c r="AF215" i="1"/>
  <c r="AG215" i="1"/>
  <c r="AH215" i="1"/>
  <c r="AI215" i="1"/>
  <c r="AJ215" i="1"/>
  <c r="AK215" i="1"/>
  <c r="AL215" i="1"/>
  <c r="AM215" i="1"/>
  <c r="AN215" i="1"/>
  <c r="AO215" i="1"/>
  <c r="AP215" i="1"/>
  <c r="F233" i="1"/>
  <c r="AF216" i="1"/>
  <c r="AG216" i="1"/>
  <c r="AH216" i="1"/>
  <c r="AI216" i="1"/>
  <c r="AJ216" i="1"/>
  <c r="AK216" i="1"/>
  <c r="AL216" i="1"/>
  <c r="AM216" i="1"/>
  <c r="AN216" i="1"/>
  <c r="AO216" i="1"/>
  <c r="AP216" i="1"/>
  <c r="F234" i="1"/>
  <c r="AF217" i="1"/>
  <c r="AG217" i="1"/>
  <c r="AH217" i="1"/>
  <c r="AI217" i="1"/>
  <c r="AJ217" i="1"/>
  <c r="AK217" i="1"/>
  <c r="AL217" i="1"/>
  <c r="AM217" i="1"/>
  <c r="AN217" i="1"/>
  <c r="AO217" i="1"/>
  <c r="AP217" i="1"/>
  <c r="F235" i="1"/>
  <c r="AF218" i="1"/>
  <c r="AG218" i="1"/>
  <c r="AH218" i="1"/>
  <c r="AI218" i="1"/>
  <c r="AJ218" i="1"/>
  <c r="AK218" i="1"/>
  <c r="AL218" i="1"/>
  <c r="AM218" i="1"/>
  <c r="AN218" i="1"/>
  <c r="AO218" i="1"/>
  <c r="AP218" i="1"/>
  <c r="F236" i="1"/>
  <c r="AF219" i="1"/>
  <c r="AG219" i="1"/>
  <c r="AH219" i="1"/>
  <c r="AI219" i="1"/>
  <c r="AJ219" i="1"/>
  <c r="AK219" i="1"/>
  <c r="AL219" i="1"/>
  <c r="AM219" i="1"/>
  <c r="AN219" i="1"/>
  <c r="AO219" i="1"/>
  <c r="AP219" i="1"/>
  <c r="F237" i="1"/>
  <c r="AF220" i="1"/>
  <c r="AG220" i="1"/>
  <c r="AH220" i="1"/>
  <c r="AI220" i="1"/>
  <c r="AJ220" i="1"/>
  <c r="AK220" i="1"/>
  <c r="AL220" i="1"/>
  <c r="AM220" i="1"/>
  <c r="AN220" i="1"/>
  <c r="AO220" i="1"/>
  <c r="AP220" i="1"/>
  <c r="F238" i="1"/>
  <c r="AF221" i="1"/>
  <c r="AG221" i="1"/>
  <c r="AH221" i="1"/>
  <c r="AI221" i="1"/>
  <c r="AJ221" i="1"/>
  <c r="AK221" i="1"/>
  <c r="AL221" i="1"/>
  <c r="AM221" i="1"/>
  <c r="AN221" i="1"/>
  <c r="AO221" i="1"/>
  <c r="AP221" i="1"/>
  <c r="F239" i="1"/>
  <c r="AF222" i="1"/>
  <c r="AG222" i="1"/>
  <c r="AH222" i="1"/>
  <c r="AI222" i="1"/>
  <c r="AJ222" i="1"/>
  <c r="AK222" i="1"/>
  <c r="AL222" i="1"/>
  <c r="AM222" i="1"/>
  <c r="AN222" i="1"/>
  <c r="AO222" i="1"/>
  <c r="AP222" i="1"/>
  <c r="F240" i="1"/>
  <c r="AF223" i="1"/>
  <c r="AG223" i="1"/>
  <c r="AH223" i="1"/>
  <c r="AI223" i="1"/>
  <c r="AJ223" i="1"/>
  <c r="AK223" i="1"/>
  <c r="AL223" i="1"/>
  <c r="AM223" i="1"/>
  <c r="AN223" i="1"/>
  <c r="AO223" i="1"/>
  <c r="AP223" i="1"/>
  <c r="F241" i="1"/>
  <c r="AF224" i="1"/>
  <c r="AG224" i="1"/>
  <c r="AH224" i="1"/>
  <c r="AI224" i="1"/>
  <c r="AJ224" i="1"/>
  <c r="AK224" i="1"/>
  <c r="AL224" i="1"/>
  <c r="AM224" i="1"/>
  <c r="AN224" i="1"/>
  <c r="AO224" i="1"/>
  <c r="AP224" i="1"/>
  <c r="F242" i="1"/>
  <c r="AF225" i="1"/>
  <c r="AG225" i="1"/>
  <c r="AH225" i="1"/>
  <c r="AI225" i="1"/>
  <c r="AJ225" i="1"/>
  <c r="AK225" i="1"/>
  <c r="AL225" i="1"/>
  <c r="AM225" i="1"/>
  <c r="AN225" i="1"/>
  <c r="AO225" i="1"/>
  <c r="AP225" i="1"/>
  <c r="F243" i="1"/>
  <c r="AF226" i="1"/>
  <c r="AG226" i="1"/>
  <c r="AH226" i="1"/>
  <c r="AI226" i="1"/>
  <c r="AJ226" i="1"/>
  <c r="AK226" i="1"/>
  <c r="AL226" i="1"/>
  <c r="AM226" i="1"/>
  <c r="AN226" i="1"/>
  <c r="AO226" i="1"/>
  <c r="AP226" i="1"/>
  <c r="F244" i="1"/>
  <c r="H230" i="1"/>
  <c r="E247" i="1"/>
  <c r="AF195" i="1"/>
  <c r="AG195" i="1"/>
  <c r="AH195" i="1"/>
  <c r="AI195" i="1"/>
  <c r="AJ195" i="1"/>
  <c r="AL195" i="1"/>
  <c r="AM195" i="1"/>
  <c r="AN195" i="1"/>
  <c r="AO195" i="1"/>
  <c r="AF196" i="1"/>
  <c r="AH196" i="1"/>
  <c r="AI196" i="1"/>
  <c r="AJ196" i="1"/>
  <c r="AK196" i="1"/>
  <c r="AL196" i="1"/>
  <c r="AM196" i="1"/>
  <c r="AN196" i="1"/>
  <c r="AO196" i="1"/>
  <c r="AF197" i="1"/>
  <c r="AG197" i="1"/>
  <c r="AH197" i="1"/>
  <c r="AI197" i="1"/>
  <c r="AJ197" i="1"/>
  <c r="AK197" i="1"/>
  <c r="AL197" i="1"/>
  <c r="AM197" i="1"/>
  <c r="AN197" i="1"/>
  <c r="AO197" i="1"/>
  <c r="AP197" i="1"/>
  <c r="B232" i="1"/>
  <c r="AF198" i="1"/>
  <c r="AG198" i="1"/>
  <c r="AH198" i="1"/>
  <c r="AI198" i="1"/>
  <c r="AJ198" i="1"/>
  <c r="AK198" i="1"/>
  <c r="AL198" i="1"/>
  <c r="AM198" i="1"/>
  <c r="AN198" i="1"/>
  <c r="AO198" i="1"/>
  <c r="AP198" i="1"/>
  <c r="B233" i="1"/>
  <c r="AF199" i="1"/>
  <c r="AG199" i="1"/>
  <c r="AH199" i="1"/>
  <c r="AI199" i="1"/>
  <c r="AJ199" i="1"/>
  <c r="AK199" i="1"/>
  <c r="AL199" i="1"/>
  <c r="AM199" i="1"/>
  <c r="AN199" i="1"/>
  <c r="AO199" i="1"/>
  <c r="AP199" i="1"/>
  <c r="B234" i="1"/>
  <c r="AF200" i="1"/>
  <c r="AG200" i="1"/>
  <c r="AH200" i="1"/>
  <c r="AI200" i="1"/>
  <c r="AJ200" i="1"/>
  <c r="AK200" i="1"/>
  <c r="AL200" i="1"/>
  <c r="AM200" i="1"/>
  <c r="AN200" i="1"/>
  <c r="AO200" i="1"/>
  <c r="AP200" i="1"/>
  <c r="B235" i="1"/>
  <c r="AF201" i="1"/>
  <c r="AG201" i="1"/>
  <c r="AH201" i="1"/>
  <c r="AI201" i="1"/>
  <c r="AJ201" i="1"/>
  <c r="AK201" i="1"/>
  <c r="AL201" i="1"/>
  <c r="AM201" i="1"/>
  <c r="AN201" i="1"/>
  <c r="AO201" i="1"/>
  <c r="AP201" i="1"/>
  <c r="B236" i="1"/>
  <c r="AF202" i="1"/>
  <c r="AG202" i="1"/>
  <c r="AH202" i="1"/>
  <c r="AI202" i="1"/>
  <c r="AJ202" i="1"/>
  <c r="AK202" i="1"/>
  <c r="AL202" i="1"/>
  <c r="AM202" i="1"/>
  <c r="AN202" i="1"/>
  <c r="AO202" i="1"/>
  <c r="AP202" i="1"/>
  <c r="B237" i="1"/>
  <c r="AF203" i="1"/>
  <c r="AG203" i="1"/>
  <c r="AH203" i="1"/>
  <c r="AI203" i="1"/>
  <c r="AJ203" i="1"/>
  <c r="AK203" i="1"/>
  <c r="AL203" i="1"/>
  <c r="AM203" i="1"/>
  <c r="AN203" i="1"/>
  <c r="AO203" i="1"/>
  <c r="AP203" i="1"/>
  <c r="B238" i="1"/>
  <c r="AF204" i="1"/>
  <c r="AG204" i="1"/>
  <c r="AH204" i="1"/>
  <c r="AI204" i="1"/>
  <c r="AJ204" i="1"/>
  <c r="AK204" i="1"/>
  <c r="AL204" i="1"/>
  <c r="AM204" i="1"/>
  <c r="AN204" i="1"/>
  <c r="AO204" i="1"/>
  <c r="AP204" i="1"/>
  <c r="B239" i="1"/>
  <c r="AF205" i="1"/>
  <c r="AG205" i="1"/>
  <c r="AH205" i="1"/>
  <c r="AI205" i="1"/>
  <c r="AJ205" i="1"/>
  <c r="AK205" i="1"/>
  <c r="AL205" i="1"/>
  <c r="AM205" i="1"/>
  <c r="AN205" i="1"/>
  <c r="AO205" i="1"/>
  <c r="AP205" i="1"/>
  <c r="B240" i="1"/>
  <c r="AF206" i="1"/>
  <c r="AG206" i="1"/>
  <c r="AH206" i="1"/>
  <c r="AI206" i="1"/>
  <c r="AJ206" i="1"/>
  <c r="AK206" i="1"/>
  <c r="AL206" i="1"/>
  <c r="AM206" i="1"/>
  <c r="AN206" i="1"/>
  <c r="AO206" i="1"/>
  <c r="AP206" i="1"/>
  <c r="B241" i="1"/>
  <c r="AF207" i="1"/>
  <c r="AG207" i="1"/>
  <c r="AH207" i="1"/>
  <c r="AI207" i="1"/>
  <c r="AJ207" i="1"/>
  <c r="AK207" i="1"/>
  <c r="AL207" i="1"/>
  <c r="AM207" i="1"/>
  <c r="AN207" i="1"/>
  <c r="AO207" i="1"/>
  <c r="AP207" i="1"/>
  <c r="B242" i="1"/>
  <c r="AF208" i="1"/>
  <c r="AG208" i="1"/>
  <c r="AH208" i="1"/>
  <c r="AI208" i="1"/>
  <c r="AJ208" i="1"/>
  <c r="AK208" i="1"/>
  <c r="AL208" i="1"/>
  <c r="AM208" i="1"/>
  <c r="AN208" i="1"/>
  <c r="AO208" i="1"/>
  <c r="AP208" i="1"/>
  <c r="B243" i="1"/>
  <c r="AF209" i="1"/>
  <c r="AG209" i="1"/>
  <c r="AH209" i="1"/>
  <c r="AI209" i="1"/>
  <c r="AJ209" i="1"/>
  <c r="AK209" i="1"/>
  <c r="AL209" i="1"/>
  <c r="AM209" i="1"/>
  <c r="AN209" i="1"/>
  <c r="AO209" i="1"/>
  <c r="AP209" i="1"/>
  <c r="B244" i="1"/>
  <c r="R213" i="1"/>
  <c r="S213" i="1"/>
  <c r="T213" i="1"/>
  <c r="U213" i="1"/>
  <c r="V213" i="1"/>
  <c r="W213" i="1"/>
  <c r="X213" i="1"/>
  <c r="Y213" i="1"/>
  <c r="Z213" i="1"/>
  <c r="AA213" i="1"/>
  <c r="AB213" i="1"/>
  <c r="W231" i="1"/>
  <c r="R212" i="1"/>
  <c r="S212" i="1"/>
  <c r="T212" i="1"/>
  <c r="U212" i="1"/>
  <c r="V212" i="1"/>
  <c r="W212" i="1"/>
  <c r="X212" i="1"/>
  <c r="Y212" i="1"/>
  <c r="Z212" i="1"/>
  <c r="AA212" i="1"/>
  <c r="AB212" i="1"/>
  <c r="W230" i="1"/>
  <c r="R214" i="1"/>
  <c r="S214" i="1"/>
  <c r="T214" i="1"/>
  <c r="U214" i="1"/>
  <c r="V214" i="1"/>
  <c r="W214" i="1"/>
  <c r="X214" i="1"/>
  <c r="Y214" i="1"/>
  <c r="Z214" i="1"/>
  <c r="AA214" i="1"/>
  <c r="AB214" i="1"/>
  <c r="W232" i="1"/>
  <c r="R215" i="1"/>
  <c r="S215" i="1"/>
  <c r="T215" i="1"/>
  <c r="U215" i="1"/>
  <c r="V215" i="1"/>
  <c r="W215" i="1"/>
  <c r="X215" i="1"/>
  <c r="Y215" i="1"/>
  <c r="Z215" i="1"/>
  <c r="AA215" i="1"/>
  <c r="AB215" i="1"/>
  <c r="W233" i="1"/>
  <c r="R216" i="1"/>
  <c r="S216" i="1"/>
  <c r="T216" i="1"/>
  <c r="U216" i="1"/>
  <c r="V216" i="1"/>
  <c r="W216" i="1"/>
  <c r="X216" i="1"/>
  <c r="Y216" i="1"/>
  <c r="Z216" i="1"/>
  <c r="AA216" i="1"/>
  <c r="AB216" i="1"/>
  <c r="W234" i="1"/>
  <c r="R217" i="1"/>
  <c r="S217" i="1"/>
  <c r="T217" i="1"/>
  <c r="U217" i="1"/>
  <c r="V217" i="1"/>
  <c r="W217" i="1"/>
  <c r="X217" i="1"/>
  <c r="Y217" i="1"/>
  <c r="Z217" i="1"/>
  <c r="AA217" i="1"/>
  <c r="AB217" i="1"/>
  <c r="W235" i="1"/>
  <c r="R218" i="1"/>
  <c r="S218" i="1"/>
  <c r="T218" i="1"/>
  <c r="U218" i="1"/>
  <c r="V218" i="1"/>
  <c r="W218" i="1"/>
  <c r="X218" i="1"/>
  <c r="Y218" i="1"/>
  <c r="Z218" i="1"/>
  <c r="AA218" i="1"/>
  <c r="AB218" i="1"/>
  <c r="W236" i="1"/>
  <c r="R219" i="1"/>
  <c r="S219" i="1"/>
  <c r="T219" i="1"/>
  <c r="U219" i="1"/>
  <c r="V219" i="1"/>
  <c r="W219" i="1"/>
  <c r="X219" i="1"/>
  <c r="Y219" i="1"/>
  <c r="Z219" i="1"/>
  <c r="AA219" i="1"/>
  <c r="AB219" i="1"/>
  <c r="W237" i="1"/>
  <c r="R220" i="1"/>
  <c r="S220" i="1"/>
  <c r="T220" i="1"/>
  <c r="U220" i="1"/>
  <c r="V220" i="1"/>
  <c r="W220" i="1"/>
  <c r="X220" i="1"/>
  <c r="Y220" i="1"/>
  <c r="Z220" i="1"/>
  <c r="AA220" i="1"/>
  <c r="AB220" i="1"/>
  <c r="W238" i="1"/>
  <c r="R221" i="1"/>
  <c r="S221" i="1"/>
  <c r="T221" i="1"/>
  <c r="U221" i="1"/>
  <c r="V221" i="1"/>
  <c r="W221" i="1"/>
  <c r="X221" i="1"/>
  <c r="Y221" i="1"/>
  <c r="Z221" i="1"/>
  <c r="AA221" i="1"/>
  <c r="AB221" i="1"/>
  <c r="W239" i="1"/>
  <c r="R222" i="1"/>
  <c r="S222" i="1"/>
  <c r="T222" i="1"/>
  <c r="U222" i="1"/>
  <c r="V222" i="1"/>
  <c r="W222" i="1"/>
  <c r="X222" i="1"/>
  <c r="Y222" i="1"/>
  <c r="Z222" i="1"/>
  <c r="AA222" i="1"/>
  <c r="AB222" i="1"/>
  <c r="W240" i="1"/>
  <c r="R223" i="1"/>
  <c r="S223" i="1"/>
  <c r="T223" i="1"/>
  <c r="U223" i="1"/>
  <c r="V223" i="1"/>
  <c r="W223" i="1"/>
  <c r="X223" i="1"/>
  <c r="Y223" i="1"/>
  <c r="Z223" i="1"/>
  <c r="AA223" i="1"/>
  <c r="AB223" i="1"/>
  <c r="W241" i="1"/>
  <c r="R224" i="1"/>
  <c r="S224" i="1"/>
  <c r="T224" i="1"/>
  <c r="U224" i="1"/>
  <c r="V224" i="1"/>
  <c r="W224" i="1"/>
  <c r="X224" i="1"/>
  <c r="Y224" i="1"/>
  <c r="Z224" i="1"/>
  <c r="AA224" i="1"/>
  <c r="AB224" i="1"/>
  <c r="W242" i="1"/>
  <c r="R225" i="1"/>
  <c r="S225" i="1"/>
  <c r="T225" i="1"/>
  <c r="U225" i="1"/>
  <c r="V225" i="1"/>
  <c r="W225" i="1"/>
  <c r="X225" i="1"/>
  <c r="Y225" i="1"/>
  <c r="Z225" i="1"/>
  <c r="AA225" i="1"/>
  <c r="AB225" i="1"/>
  <c r="W243" i="1"/>
  <c r="Y231" i="1"/>
  <c r="Y232" i="1"/>
  <c r="Y233" i="1"/>
  <c r="Y234" i="1"/>
  <c r="Y235" i="1"/>
  <c r="Y236" i="1"/>
  <c r="Y237" i="1"/>
  <c r="Y238" i="1"/>
  <c r="Y239" i="1"/>
  <c r="Y240" i="1"/>
  <c r="Y241" i="1"/>
  <c r="Y242" i="1"/>
  <c r="Y243" i="1"/>
  <c r="Y244" i="1"/>
  <c r="Y230" i="1"/>
  <c r="R196" i="1"/>
  <c r="S196" i="1"/>
  <c r="T196" i="1"/>
  <c r="U196" i="1"/>
  <c r="V196" i="1"/>
  <c r="W196" i="1"/>
  <c r="X196" i="1"/>
  <c r="Y196" i="1"/>
  <c r="Z196" i="1"/>
  <c r="AA196" i="1"/>
  <c r="AB196" i="1"/>
  <c r="S231" i="1"/>
  <c r="R195" i="1"/>
  <c r="S195" i="1"/>
  <c r="T195" i="1"/>
  <c r="U195" i="1"/>
  <c r="V195" i="1"/>
  <c r="W195" i="1"/>
  <c r="X195" i="1"/>
  <c r="Y195" i="1"/>
  <c r="Z195" i="1"/>
  <c r="AA195" i="1"/>
  <c r="AB195" i="1"/>
  <c r="S230" i="1"/>
  <c r="R197" i="1"/>
  <c r="S197" i="1"/>
  <c r="T197" i="1"/>
  <c r="U197" i="1"/>
  <c r="V197" i="1"/>
  <c r="W197" i="1"/>
  <c r="X197" i="1"/>
  <c r="Y197" i="1"/>
  <c r="Z197" i="1"/>
  <c r="AA197" i="1"/>
  <c r="AB197" i="1"/>
  <c r="S232" i="1"/>
  <c r="R198" i="1"/>
  <c r="S198" i="1"/>
  <c r="T198" i="1"/>
  <c r="U198" i="1"/>
  <c r="V198" i="1"/>
  <c r="W198" i="1"/>
  <c r="X198" i="1"/>
  <c r="Y198" i="1"/>
  <c r="Z198" i="1"/>
  <c r="AA198" i="1"/>
  <c r="AB198" i="1"/>
  <c r="S233" i="1"/>
  <c r="R199" i="1"/>
  <c r="S199" i="1"/>
  <c r="T199" i="1"/>
  <c r="U199" i="1"/>
  <c r="V199" i="1"/>
  <c r="W199" i="1"/>
  <c r="X199" i="1"/>
  <c r="Y199" i="1"/>
  <c r="Z199" i="1"/>
  <c r="AA199" i="1"/>
  <c r="AB199" i="1"/>
  <c r="S234" i="1"/>
  <c r="R200" i="1"/>
  <c r="S200" i="1"/>
  <c r="T200" i="1"/>
  <c r="U200" i="1"/>
  <c r="V200" i="1"/>
  <c r="W200" i="1"/>
  <c r="X200" i="1"/>
  <c r="Y200" i="1"/>
  <c r="Z200" i="1"/>
  <c r="AA200" i="1"/>
  <c r="AB200" i="1"/>
  <c r="S235" i="1"/>
  <c r="R201" i="1"/>
  <c r="S201" i="1"/>
  <c r="T201" i="1"/>
  <c r="U201" i="1"/>
  <c r="V201" i="1"/>
  <c r="W201" i="1"/>
  <c r="X201" i="1"/>
  <c r="Y201" i="1"/>
  <c r="Z201" i="1"/>
  <c r="AA201" i="1"/>
  <c r="AB201" i="1"/>
  <c r="S236" i="1"/>
  <c r="R202" i="1"/>
  <c r="S202" i="1"/>
  <c r="T202" i="1"/>
  <c r="U202" i="1"/>
  <c r="V202" i="1"/>
  <c r="W202" i="1"/>
  <c r="X202" i="1"/>
  <c r="Y202" i="1"/>
  <c r="Z202" i="1"/>
  <c r="AA202" i="1"/>
  <c r="AB202" i="1"/>
  <c r="S237" i="1"/>
  <c r="R203" i="1"/>
  <c r="S203" i="1"/>
  <c r="T203" i="1"/>
  <c r="U203" i="1"/>
  <c r="V203" i="1"/>
  <c r="W203" i="1"/>
  <c r="X203" i="1"/>
  <c r="Y203" i="1"/>
  <c r="Z203" i="1"/>
  <c r="AA203" i="1"/>
  <c r="AB203" i="1"/>
  <c r="S238" i="1"/>
  <c r="R204" i="1"/>
  <c r="S204" i="1"/>
  <c r="T204" i="1"/>
  <c r="U204" i="1"/>
  <c r="V204" i="1"/>
  <c r="W204" i="1"/>
  <c r="X204" i="1"/>
  <c r="Y204" i="1"/>
  <c r="Z204" i="1"/>
  <c r="AA204" i="1"/>
  <c r="AB204" i="1"/>
  <c r="S239" i="1"/>
  <c r="R205" i="1"/>
  <c r="S205" i="1"/>
  <c r="T205" i="1"/>
  <c r="U205" i="1"/>
  <c r="V205" i="1"/>
  <c r="W205" i="1"/>
  <c r="X205" i="1"/>
  <c r="Y205" i="1"/>
  <c r="Z205" i="1"/>
  <c r="AA205" i="1"/>
  <c r="AB205" i="1"/>
  <c r="S240" i="1"/>
  <c r="R206" i="1"/>
  <c r="S206" i="1"/>
  <c r="T206" i="1"/>
  <c r="U206" i="1"/>
  <c r="V206" i="1"/>
  <c r="W206" i="1"/>
  <c r="X206" i="1"/>
  <c r="Y206" i="1"/>
  <c r="Z206" i="1"/>
  <c r="AA206" i="1"/>
  <c r="AB206" i="1"/>
  <c r="S241" i="1"/>
  <c r="R207" i="1"/>
  <c r="S207" i="1"/>
  <c r="T207" i="1"/>
  <c r="U207" i="1"/>
  <c r="V207" i="1"/>
  <c r="W207" i="1"/>
  <c r="X207" i="1"/>
  <c r="Y207" i="1"/>
  <c r="Z207" i="1"/>
  <c r="AA207" i="1"/>
  <c r="AB207" i="1"/>
  <c r="S242" i="1"/>
  <c r="R208" i="1"/>
  <c r="S208" i="1"/>
  <c r="T208" i="1"/>
  <c r="U208" i="1"/>
  <c r="V208" i="1"/>
  <c r="W208" i="1"/>
  <c r="X208" i="1"/>
  <c r="Y208" i="1"/>
  <c r="Z208" i="1"/>
  <c r="AA208" i="1"/>
  <c r="AB208" i="1"/>
  <c r="S243" i="1"/>
  <c r="R209" i="1"/>
  <c r="S209" i="1"/>
  <c r="T209" i="1"/>
  <c r="U209" i="1"/>
  <c r="V209" i="1"/>
  <c r="W209" i="1"/>
  <c r="X209" i="1"/>
  <c r="Y209" i="1"/>
  <c r="Z209" i="1"/>
  <c r="AA209" i="1"/>
  <c r="AB209" i="1"/>
  <c r="S244" i="1"/>
  <c r="U231" i="1"/>
  <c r="U232" i="1"/>
  <c r="U233" i="1"/>
  <c r="U234" i="1"/>
  <c r="U235" i="1"/>
  <c r="U236" i="1"/>
  <c r="U237" i="1"/>
  <c r="U238" i="1"/>
  <c r="U239" i="1"/>
  <c r="U240" i="1"/>
  <c r="U241" i="1"/>
  <c r="U242" i="1"/>
  <c r="U243" i="1"/>
  <c r="U244" i="1"/>
  <c r="U230" i="1"/>
  <c r="C212" i="1"/>
  <c r="D212" i="1"/>
  <c r="E212" i="1"/>
  <c r="F212" i="1"/>
  <c r="G212" i="1"/>
  <c r="H212" i="1"/>
  <c r="I212" i="1"/>
  <c r="J212" i="1"/>
  <c r="K212" i="1"/>
  <c r="L212" i="1"/>
  <c r="M212" i="1"/>
  <c r="N230" i="1"/>
  <c r="C213" i="1"/>
  <c r="D213" i="1"/>
  <c r="E213" i="1"/>
  <c r="F213" i="1"/>
  <c r="G213" i="1"/>
  <c r="H213" i="1"/>
  <c r="I213" i="1"/>
  <c r="J213" i="1"/>
  <c r="K213" i="1"/>
  <c r="L213" i="1"/>
  <c r="M213" i="1"/>
  <c r="N231" i="1"/>
  <c r="C214" i="1"/>
  <c r="D214" i="1"/>
  <c r="E214" i="1"/>
  <c r="F214" i="1"/>
  <c r="G214" i="1"/>
  <c r="H214" i="1"/>
  <c r="I214" i="1"/>
  <c r="J214" i="1"/>
  <c r="K214" i="1"/>
  <c r="L214" i="1"/>
  <c r="M214" i="1"/>
  <c r="N232" i="1"/>
  <c r="C215" i="1"/>
  <c r="D215" i="1"/>
  <c r="E215" i="1"/>
  <c r="F215" i="1"/>
  <c r="G215" i="1"/>
  <c r="H215" i="1"/>
  <c r="I215" i="1"/>
  <c r="J215" i="1"/>
  <c r="K215" i="1"/>
  <c r="L215" i="1"/>
  <c r="M215" i="1"/>
  <c r="N233" i="1"/>
  <c r="C216" i="1"/>
  <c r="D216" i="1"/>
  <c r="E216" i="1"/>
  <c r="F216" i="1"/>
  <c r="G216" i="1"/>
  <c r="H216" i="1"/>
  <c r="I216" i="1"/>
  <c r="J216" i="1"/>
  <c r="K216" i="1"/>
  <c r="L216" i="1"/>
  <c r="M216" i="1"/>
  <c r="N234" i="1"/>
  <c r="C217" i="1"/>
  <c r="D217" i="1"/>
  <c r="E217" i="1"/>
  <c r="F217" i="1"/>
  <c r="G217" i="1"/>
  <c r="H217" i="1"/>
  <c r="I217" i="1"/>
  <c r="J217" i="1"/>
  <c r="K217" i="1"/>
  <c r="L217" i="1"/>
  <c r="M217" i="1"/>
  <c r="N235" i="1"/>
  <c r="C218" i="1"/>
  <c r="D218" i="1"/>
  <c r="E218" i="1"/>
  <c r="F218" i="1"/>
  <c r="G218" i="1"/>
  <c r="H218" i="1"/>
  <c r="I218" i="1"/>
  <c r="J218" i="1"/>
  <c r="K218" i="1"/>
  <c r="L218" i="1"/>
  <c r="M218" i="1"/>
  <c r="N236" i="1"/>
  <c r="C219" i="1"/>
  <c r="D219" i="1"/>
  <c r="E219" i="1"/>
  <c r="F219" i="1"/>
  <c r="G219" i="1"/>
  <c r="H219" i="1"/>
  <c r="I219" i="1"/>
  <c r="J219" i="1"/>
  <c r="K219" i="1"/>
  <c r="L219" i="1"/>
  <c r="M219" i="1"/>
  <c r="N237" i="1"/>
  <c r="C220" i="1"/>
  <c r="D220" i="1"/>
  <c r="E220" i="1"/>
  <c r="F220" i="1"/>
  <c r="G220" i="1"/>
  <c r="H220" i="1"/>
  <c r="I220" i="1"/>
  <c r="J220" i="1"/>
  <c r="K220" i="1"/>
  <c r="L220" i="1"/>
  <c r="M220" i="1"/>
  <c r="N238" i="1"/>
  <c r="C221" i="1"/>
  <c r="D221" i="1"/>
  <c r="E221" i="1"/>
  <c r="F221" i="1"/>
  <c r="G221" i="1"/>
  <c r="H221" i="1"/>
  <c r="I221" i="1"/>
  <c r="J221" i="1"/>
  <c r="K221" i="1"/>
  <c r="L221" i="1"/>
  <c r="M221" i="1"/>
  <c r="N239" i="1"/>
  <c r="C222" i="1"/>
  <c r="D222" i="1"/>
  <c r="E222" i="1"/>
  <c r="F222" i="1"/>
  <c r="G222" i="1"/>
  <c r="H222" i="1"/>
  <c r="I222" i="1"/>
  <c r="J222" i="1"/>
  <c r="K222" i="1"/>
  <c r="L222" i="1"/>
  <c r="M222" i="1"/>
  <c r="N240" i="1"/>
  <c r="C223" i="1"/>
  <c r="D223" i="1"/>
  <c r="E223" i="1"/>
  <c r="F223" i="1"/>
  <c r="G223" i="1"/>
  <c r="H223" i="1"/>
  <c r="I223" i="1"/>
  <c r="J223" i="1"/>
  <c r="K223" i="1"/>
  <c r="L223" i="1"/>
  <c r="M223" i="1"/>
  <c r="N241" i="1"/>
  <c r="C224" i="1"/>
  <c r="D224" i="1"/>
  <c r="E224" i="1"/>
  <c r="F224" i="1"/>
  <c r="G224" i="1"/>
  <c r="H224" i="1"/>
  <c r="I224" i="1"/>
  <c r="J224" i="1"/>
  <c r="K224" i="1"/>
  <c r="L224" i="1"/>
  <c r="M224" i="1"/>
  <c r="N242" i="1"/>
  <c r="C225" i="1"/>
  <c r="D225" i="1"/>
  <c r="E225" i="1"/>
  <c r="F225" i="1"/>
  <c r="G225" i="1"/>
  <c r="H225" i="1"/>
  <c r="I225" i="1"/>
  <c r="J225" i="1"/>
  <c r="K225" i="1"/>
  <c r="L225" i="1"/>
  <c r="M225" i="1"/>
  <c r="N243" i="1"/>
  <c r="C226" i="1"/>
  <c r="D226" i="1"/>
  <c r="E226" i="1"/>
  <c r="F226" i="1"/>
  <c r="G226" i="1"/>
  <c r="H226" i="1"/>
  <c r="I226" i="1"/>
  <c r="J226" i="1"/>
  <c r="K226" i="1"/>
  <c r="L226" i="1"/>
  <c r="M226" i="1"/>
  <c r="N244" i="1"/>
  <c r="Q230" i="1"/>
  <c r="Q231" i="1"/>
  <c r="Q232" i="1"/>
  <c r="Q233" i="1"/>
  <c r="Q234" i="1"/>
  <c r="Q235" i="1"/>
  <c r="Q236" i="1"/>
  <c r="Q237" i="1"/>
  <c r="Q238" i="1"/>
  <c r="Q239" i="1"/>
  <c r="Q240" i="1"/>
  <c r="Q241" i="1"/>
  <c r="Q242" i="1"/>
  <c r="Q243" i="1"/>
  <c r="Q244" i="1"/>
  <c r="L231" i="1"/>
  <c r="L232" i="1"/>
  <c r="L233" i="1"/>
  <c r="L234" i="1"/>
  <c r="L235" i="1"/>
  <c r="L236" i="1"/>
  <c r="L237" i="1"/>
  <c r="L238" i="1"/>
  <c r="L239" i="1"/>
  <c r="L240" i="1"/>
  <c r="L241" i="1"/>
  <c r="L242" i="1"/>
  <c r="L243" i="1"/>
  <c r="L244" i="1"/>
  <c r="H231" i="1"/>
  <c r="H232" i="1"/>
  <c r="H233" i="1"/>
  <c r="H234" i="1"/>
  <c r="H235" i="1"/>
  <c r="H236" i="1"/>
  <c r="H237" i="1"/>
  <c r="H238" i="1"/>
  <c r="H239" i="1"/>
  <c r="H240" i="1"/>
  <c r="H241" i="1"/>
  <c r="H242" i="1"/>
  <c r="H243" i="1"/>
  <c r="H244" i="1"/>
  <c r="D231" i="1"/>
  <c r="D232" i="1"/>
  <c r="D233" i="1"/>
  <c r="D234" i="1"/>
  <c r="D235" i="1"/>
  <c r="D236" i="1"/>
  <c r="D237" i="1"/>
  <c r="D238" i="1"/>
  <c r="D239" i="1"/>
  <c r="D240" i="1"/>
  <c r="D241" i="1"/>
  <c r="D242" i="1"/>
  <c r="D243" i="1"/>
  <c r="D244" i="1"/>
  <c r="E248" i="1"/>
  <c r="E249" i="1"/>
  <c r="E250" i="1"/>
  <c r="E251" i="1"/>
  <c r="E252" i="1"/>
  <c r="E253" i="1"/>
  <c r="E254" i="1"/>
  <c r="E255" i="1"/>
  <c r="E256" i="1"/>
  <c r="E257" i="1"/>
  <c r="E258" i="1"/>
  <c r="E259" i="1"/>
  <c r="E260" i="1"/>
  <c r="E261" i="1"/>
  <c r="E262" i="1"/>
  <c r="F248" i="1"/>
  <c r="F249" i="1"/>
  <c r="F250" i="1"/>
  <c r="F251" i="1"/>
  <c r="F252" i="1"/>
  <c r="F253" i="1"/>
  <c r="F254" i="1"/>
  <c r="F255" i="1"/>
  <c r="F256" i="1"/>
  <c r="F257" i="1"/>
  <c r="F258" i="1"/>
  <c r="F259" i="1"/>
  <c r="F260" i="1"/>
  <c r="F261" i="1"/>
  <c r="F262" i="1"/>
  <c r="G248" i="1"/>
  <c r="G249" i="1"/>
  <c r="G250" i="1"/>
  <c r="G251" i="1"/>
  <c r="G252" i="1"/>
  <c r="G253" i="1"/>
  <c r="G254" i="1"/>
  <c r="G255" i="1"/>
  <c r="G256" i="1"/>
  <c r="G257" i="1"/>
  <c r="G258" i="1"/>
  <c r="G259" i="1"/>
  <c r="G260" i="1"/>
  <c r="G261" i="1"/>
  <c r="G247" i="1"/>
  <c r="G262" i="1"/>
  <c r="H247" i="1"/>
  <c r="H248" i="1"/>
  <c r="H249" i="1"/>
  <c r="H250" i="1"/>
  <c r="H251" i="1"/>
  <c r="H252" i="1"/>
  <c r="H253" i="1"/>
  <c r="H254" i="1"/>
  <c r="H255" i="1"/>
  <c r="H256" i="1"/>
  <c r="H257" i="1"/>
  <c r="H258" i="1"/>
  <c r="H259" i="1"/>
  <c r="H260" i="1"/>
  <c r="H261" i="1"/>
  <c r="H262" i="1"/>
  <c r="I247" i="1"/>
  <c r="I248" i="1"/>
  <c r="I249" i="1"/>
  <c r="I250" i="1"/>
  <c r="I251" i="1"/>
  <c r="I252" i="1"/>
  <c r="I253" i="1"/>
  <c r="I254" i="1"/>
  <c r="I255" i="1"/>
  <c r="I256" i="1"/>
  <c r="I257" i="1"/>
  <c r="I258" i="1"/>
  <c r="I259" i="1"/>
  <c r="I260" i="1"/>
  <c r="I261" i="1"/>
  <c r="I262" i="1"/>
  <c r="D248" i="1"/>
  <c r="D249" i="1"/>
  <c r="D250" i="1"/>
  <c r="D251" i="1"/>
  <c r="D252" i="1"/>
  <c r="D253" i="1"/>
  <c r="D254" i="1"/>
  <c r="D255" i="1"/>
  <c r="D256" i="1"/>
  <c r="D257" i="1"/>
  <c r="D258" i="1"/>
  <c r="D259" i="1"/>
  <c r="D260" i="1"/>
  <c r="D261" i="1"/>
  <c r="D262" i="1"/>
  <c r="AQ213" i="1"/>
  <c r="AQ214" i="1"/>
  <c r="AQ215" i="1"/>
  <c r="AQ216" i="1"/>
  <c r="AQ217" i="1"/>
  <c r="AQ218" i="1"/>
  <c r="AQ219" i="1"/>
  <c r="AQ220" i="1"/>
  <c r="AQ221" i="1"/>
  <c r="AQ222" i="1"/>
  <c r="AQ223" i="1"/>
  <c r="AQ224" i="1"/>
  <c r="AQ225" i="1"/>
  <c r="AQ226" i="1"/>
  <c r="AQ212" i="1"/>
  <c r="AQ196" i="1"/>
  <c r="AQ197" i="1"/>
  <c r="AQ198" i="1"/>
  <c r="AQ199" i="1"/>
  <c r="AQ200" i="1"/>
  <c r="AQ201" i="1"/>
  <c r="AQ202" i="1"/>
  <c r="AQ203" i="1"/>
  <c r="AQ204" i="1"/>
  <c r="AQ205" i="1"/>
  <c r="AQ206" i="1"/>
  <c r="AQ207" i="1"/>
  <c r="AQ208" i="1"/>
  <c r="AQ209" i="1"/>
  <c r="AQ195" i="1"/>
  <c r="R226" i="1"/>
  <c r="S226" i="1"/>
  <c r="T226" i="1"/>
  <c r="U226" i="1"/>
  <c r="V226" i="1"/>
  <c r="W226" i="1"/>
  <c r="X226" i="1"/>
  <c r="Y226" i="1"/>
  <c r="Z226" i="1"/>
  <c r="AA226" i="1"/>
  <c r="AB226" i="1"/>
  <c r="AC213" i="1"/>
  <c r="AC214" i="1"/>
  <c r="AC215" i="1"/>
  <c r="AC216" i="1"/>
  <c r="AC217" i="1"/>
  <c r="AC218" i="1"/>
  <c r="AC219" i="1"/>
  <c r="AC220" i="1"/>
  <c r="AC221" i="1"/>
  <c r="AC222" i="1"/>
  <c r="AC223" i="1"/>
  <c r="AC224" i="1"/>
  <c r="AC225" i="1"/>
  <c r="AC226" i="1"/>
  <c r="AC212" i="1"/>
  <c r="AC196" i="1"/>
  <c r="AC197" i="1"/>
  <c r="AC198" i="1"/>
  <c r="AC199" i="1"/>
  <c r="AC200" i="1"/>
  <c r="AC201" i="1"/>
  <c r="AC202" i="1"/>
  <c r="AC203" i="1"/>
  <c r="AC204" i="1"/>
  <c r="AC205" i="1"/>
  <c r="AC206" i="1"/>
  <c r="AC207" i="1"/>
  <c r="AC208" i="1"/>
  <c r="AC209" i="1"/>
  <c r="AC195" i="1"/>
  <c r="N213" i="1"/>
  <c r="N214" i="1"/>
  <c r="N215" i="1"/>
  <c r="N216" i="1"/>
  <c r="N217" i="1"/>
  <c r="N218" i="1"/>
  <c r="N219" i="1"/>
  <c r="N220" i="1"/>
  <c r="N221" i="1"/>
  <c r="N222" i="1"/>
  <c r="N223" i="1"/>
  <c r="N224" i="1"/>
  <c r="N225" i="1"/>
  <c r="N226" i="1"/>
  <c r="N212" i="1"/>
  <c r="N196" i="1"/>
  <c r="N197" i="1"/>
  <c r="N198" i="1"/>
  <c r="N199" i="1"/>
  <c r="N200" i="1"/>
  <c r="N201" i="1"/>
  <c r="N202" i="1"/>
  <c r="N203" i="1"/>
  <c r="N204" i="1"/>
  <c r="N205" i="1"/>
  <c r="N206" i="1"/>
  <c r="N207" i="1"/>
  <c r="N208" i="1"/>
  <c r="N209" i="1"/>
  <c r="N195" i="1"/>
  <c r="F185" i="1"/>
  <c r="G185" i="1"/>
  <c r="H185" i="1"/>
  <c r="I185" i="1"/>
  <c r="F191" i="1"/>
  <c r="G191" i="1"/>
  <c r="H191" i="1"/>
  <c r="I191" i="1"/>
  <c r="G177" i="1"/>
  <c r="H177" i="1"/>
  <c r="I177" i="1"/>
  <c r="F178" i="1"/>
  <c r="G178" i="1"/>
  <c r="H178" i="1"/>
  <c r="I178" i="1"/>
  <c r="F179" i="1"/>
  <c r="G179" i="1"/>
  <c r="H179" i="1"/>
  <c r="I179" i="1"/>
  <c r="F180" i="1"/>
  <c r="G180" i="1"/>
  <c r="H180" i="1"/>
  <c r="I180" i="1"/>
  <c r="F181" i="1"/>
  <c r="G181" i="1"/>
  <c r="H181" i="1"/>
  <c r="I181" i="1"/>
  <c r="F182" i="1"/>
  <c r="G182" i="1"/>
  <c r="H182" i="1"/>
  <c r="I182" i="1"/>
  <c r="F183" i="1"/>
  <c r="G183" i="1"/>
  <c r="H183" i="1"/>
  <c r="I183" i="1"/>
  <c r="F184" i="1"/>
  <c r="G184" i="1"/>
  <c r="H184" i="1"/>
  <c r="I184" i="1"/>
  <c r="F186" i="1"/>
  <c r="G186" i="1"/>
  <c r="H186" i="1"/>
  <c r="I186" i="1"/>
  <c r="F187" i="1"/>
  <c r="G187" i="1"/>
  <c r="H187" i="1"/>
  <c r="I187" i="1"/>
  <c r="F188" i="1"/>
  <c r="G188" i="1"/>
  <c r="H188" i="1"/>
  <c r="I188" i="1"/>
  <c r="F189" i="1"/>
  <c r="G189" i="1"/>
  <c r="H189" i="1"/>
  <c r="I189" i="1"/>
  <c r="F190" i="1"/>
  <c r="G190" i="1"/>
  <c r="H190" i="1"/>
  <c r="I190" i="1"/>
  <c r="J191" i="1"/>
  <c r="J190" i="1"/>
  <c r="J189" i="1"/>
  <c r="J188" i="1"/>
  <c r="J187" i="1"/>
  <c r="J186" i="1"/>
  <c r="J185" i="1"/>
  <c r="J184" i="1"/>
  <c r="J183" i="1"/>
  <c r="J182" i="1"/>
  <c r="J181" i="1"/>
  <c r="J180" i="1"/>
  <c r="J179" i="1"/>
  <c r="J178" i="1"/>
  <c r="J177" i="1"/>
  <c r="G120" i="1"/>
  <c r="G160" i="1"/>
  <c r="H120" i="1"/>
  <c r="H160" i="1"/>
  <c r="I120" i="1"/>
  <c r="I160" i="1"/>
  <c r="J120" i="1"/>
  <c r="J160" i="1"/>
  <c r="K120" i="1"/>
  <c r="K160" i="1"/>
  <c r="L120" i="1"/>
  <c r="L160" i="1"/>
  <c r="M120" i="1"/>
  <c r="M160" i="1"/>
  <c r="N120" i="1"/>
  <c r="N160" i="1"/>
  <c r="P120" i="1"/>
  <c r="P160" i="1"/>
  <c r="Q120" i="1"/>
  <c r="Q160" i="1"/>
  <c r="R160" i="1"/>
  <c r="G159" i="1"/>
  <c r="H159" i="1"/>
  <c r="I159" i="1"/>
  <c r="J159" i="1"/>
  <c r="K159" i="1"/>
  <c r="L159" i="1"/>
  <c r="M159" i="1"/>
  <c r="N159" i="1"/>
  <c r="P159" i="1"/>
  <c r="Q159" i="1"/>
  <c r="R159" i="1"/>
  <c r="G161" i="1"/>
  <c r="H161" i="1"/>
  <c r="I161" i="1"/>
  <c r="J161" i="1"/>
  <c r="K161" i="1"/>
  <c r="L161" i="1"/>
  <c r="M161" i="1"/>
  <c r="N161" i="1"/>
  <c r="P161" i="1"/>
  <c r="Q161" i="1"/>
  <c r="R161" i="1"/>
  <c r="G162" i="1"/>
  <c r="H162" i="1"/>
  <c r="I162" i="1"/>
  <c r="J162" i="1"/>
  <c r="K162" i="1"/>
  <c r="L162" i="1"/>
  <c r="M162" i="1"/>
  <c r="N162" i="1"/>
  <c r="P162" i="1"/>
  <c r="Q162" i="1"/>
  <c r="R162" i="1"/>
  <c r="G163" i="1"/>
  <c r="H163" i="1"/>
  <c r="I163" i="1"/>
  <c r="J163" i="1"/>
  <c r="K163" i="1"/>
  <c r="L163" i="1"/>
  <c r="M163" i="1"/>
  <c r="N163" i="1"/>
  <c r="P163" i="1"/>
  <c r="Q163" i="1"/>
  <c r="R163" i="1"/>
  <c r="G164" i="1"/>
  <c r="H164" i="1"/>
  <c r="I164" i="1"/>
  <c r="J164" i="1"/>
  <c r="K164" i="1"/>
  <c r="L164" i="1"/>
  <c r="M164" i="1"/>
  <c r="N164" i="1"/>
  <c r="P164" i="1"/>
  <c r="Q164" i="1"/>
  <c r="R164" i="1"/>
  <c r="G165" i="1"/>
  <c r="H165" i="1"/>
  <c r="I165" i="1"/>
  <c r="J165" i="1"/>
  <c r="K165" i="1"/>
  <c r="L165" i="1"/>
  <c r="M165" i="1"/>
  <c r="N165" i="1"/>
  <c r="P165" i="1"/>
  <c r="Q165" i="1"/>
  <c r="R165" i="1"/>
  <c r="G166" i="1"/>
  <c r="H166" i="1"/>
  <c r="I166" i="1"/>
  <c r="J166" i="1"/>
  <c r="K166" i="1"/>
  <c r="L166" i="1"/>
  <c r="M166" i="1"/>
  <c r="N166" i="1"/>
  <c r="P166" i="1"/>
  <c r="Q166" i="1"/>
  <c r="R166" i="1"/>
  <c r="G167" i="1"/>
  <c r="H167" i="1"/>
  <c r="I167" i="1"/>
  <c r="J167" i="1"/>
  <c r="K167" i="1"/>
  <c r="L167" i="1"/>
  <c r="M167" i="1"/>
  <c r="N167" i="1"/>
  <c r="P167" i="1"/>
  <c r="Q167" i="1"/>
  <c r="R167" i="1"/>
  <c r="G168" i="1"/>
  <c r="H168" i="1"/>
  <c r="I168" i="1"/>
  <c r="J168" i="1"/>
  <c r="K168" i="1"/>
  <c r="L168" i="1"/>
  <c r="M168" i="1"/>
  <c r="N168" i="1"/>
  <c r="P168" i="1"/>
  <c r="Q168" i="1"/>
  <c r="R168" i="1"/>
  <c r="G169" i="1"/>
  <c r="H169" i="1"/>
  <c r="I169" i="1"/>
  <c r="J169" i="1"/>
  <c r="K169" i="1"/>
  <c r="L169" i="1"/>
  <c r="M169" i="1"/>
  <c r="N169" i="1"/>
  <c r="P169" i="1"/>
  <c r="Q169" i="1"/>
  <c r="R169" i="1"/>
  <c r="G170" i="1"/>
  <c r="H170" i="1"/>
  <c r="I170" i="1"/>
  <c r="J170" i="1"/>
  <c r="K170" i="1"/>
  <c r="L170" i="1"/>
  <c r="M170" i="1"/>
  <c r="N170" i="1"/>
  <c r="P170" i="1"/>
  <c r="Q170" i="1"/>
  <c r="R170" i="1"/>
  <c r="G171" i="1"/>
  <c r="H171" i="1"/>
  <c r="I171" i="1"/>
  <c r="J171" i="1"/>
  <c r="K171" i="1"/>
  <c r="L171" i="1"/>
  <c r="M171" i="1"/>
  <c r="N171" i="1"/>
  <c r="P171" i="1"/>
  <c r="Q171" i="1"/>
  <c r="R171" i="1"/>
  <c r="G172" i="1"/>
  <c r="H172" i="1"/>
  <c r="I172" i="1"/>
  <c r="J172" i="1"/>
  <c r="K172" i="1"/>
  <c r="L172" i="1"/>
  <c r="M172" i="1"/>
  <c r="N172" i="1"/>
  <c r="P172" i="1"/>
  <c r="Q172" i="1"/>
  <c r="R172" i="1"/>
  <c r="G173" i="1"/>
  <c r="H173" i="1"/>
  <c r="I173" i="1"/>
  <c r="J173" i="1"/>
  <c r="K173" i="1"/>
  <c r="L173" i="1"/>
  <c r="M173" i="1"/>
  <c r="N173" i="1"/>
  <c r="P173" i="1"/>
  <c r="Q173" i="1"/>
  <c r="R173" i="1"/>
  <c r="S160" i="1"/>
  <c r="S161" i="1"/>
  <c r="S162" i="1"/>
  <c r="S163" i="1"/>
  <c r="S164" i="1"/>
  <c r="S165" i="1"/>
  <c r="S166" i="1"/>
  <c r="S167" i="1"/>
  <c r="S168" i="1"/>
  <c r="S169" i="1"/>
  <c r="S170" i="1"/>
  <c r="S171" i="1"/>
  <c r="S172" i="1"/>
  <c r="S173" i="1"/>
  <c r="S159" i="1"/>
  <c r="G119" i="1"/>
  <c r="G143" i="1"/>
  <c r="H119" i="1"/>
  <c r="H143" i="1"/>
  <c r="I119" i="1"/>
  <c r="I143" i="1"/>
  <c r="J119" i="1"/>
  <c r="J143" i="1"/>
  <c r="K119" i="1"/>
  <c r="K143" i="1"/>
  <c r="L119" i="1"/>
  <c r="L143" i="1"/>
  <c r="M119" i="1"/>
  <c r="M143" i="1"/>
  <c r="N119" i="1"/>
  <c r="N143" i="1"/>
  <c r="P119" i="1"/>
  <c r="P143" i="1"/>
  <c r="Q119" i="1"/>
  <c r="Q143" i="1"/>
  <c r="R143" i="1"/>
  <c r="G142" i="1"/>
  <c r="H142" i="1"/>
  <c r="I142" i="1"/>
  <c r="J142" i="1"/>
  <c r="K142" i="1"/>
  <c r="L142" i="1"/>
  <c r="M142" i="1"/>
  <c r="N142" i="1"/>
  <c r="P142" i="1"/>
  <c r="Q142" i="1"/>
  <c r="R142" i="1"/>
  <c r="G144" i="1"/>
  <c r="H144" i="1"/>
  <c r="I144" i="1"/>
  <c r="J144" i="1"/>
  <c r="K144" i="1"/>
  <c r="L144" i="1"/>
  <c r="M144" i="1"/>
  <c r="N144" i="1"/>
  <c r="P144" i="1"/>
  <c r="Q144" i="1"/>
  <c r="R144" i="1"/>
  <c r="G145" i="1"/>
  <c r="H145" i="1"/>
  <c r="I145" i="1"/>
  <c r="J145" i="1"/>
  <c r="K145" i="1"/>
  <c r="L145" i="1"/>
  <c r="M145" i="1"/>
  <c r="N145" i="1"/>
  <c r="P145" i="1"/>
  <c r="Q145" i="1"/>
  <c r="R145" i="1"/>
  <c r="G146" i="1"/>
  <c r="H146" i="1"/>
  <c r="I146" i="1"/>
  <c r="J146" i="1"/>
  <c r="K146" i="1"/>
  <c r="L146" i="1"/>
  <c r="M146" i="1"/>
  <c r="N146" i="1"/>
  <c r="P146" i="1"/>
  <c r="Q146" i="1"/>
  <c r="R146" i="1"/>
  <c r="G147" i="1"/>
  <c r="H147" i="1"/>
  <c r="I147" i="1"/>
  <c r="J147" i="1"/>
  <c r="K147" i="1"/>
  <c r="L147" i="1"/>
  <c r="M147" i="1"/>
  <c r="N147" i="1"/>
  <c r="P147" i="1"/>
  <c r="Q147" i="1"/>
  <c r="R147" i="1"/>
  <c r="G148" i="1"/>
  <c r="H148" i="1"/>
  <c r="I148" i="1"/>
  <c r="J148" i="1"/>
  <c r="K148" i="1"/>
  <c r="L148" i="1"/>
  <c r="M148" i="1"/>
  <c r="N148" i="1"/>
  <c r="P148" i="1"/>
  <c r="Q148" i="1"/>
  <c r="R148" i="1"/>
  <c r="G149" i="1"/>
  <c r="H149" i="1"/>
  <c r="I149" i="1"/>
  <c r="J149" i="1"/>
  <c r="K149" i="1"/>
  <c r="L149" i="1"/>
  <c r="M149" i="1"/>
  <c r="N149" i="1"/>
  <c r="P149" i="1"/>
  <c r="Q149" i="1"/>
  <c r="R149" i="1"/>
  <c r="G150" i="1"/>
  <c r="H150" i="1"/>
  <c r="I150" i="1"/>
  <c r="J150" i="1"/>
  <c r="K150" i="1"/>
  <c r="L150" i="1"/>
  <c r="M150" i="1"/>
  <c r="N150" i="1"/>
  <c r="P150" i="1"/>
  <c r="Q150" i="1"/>
  <c r="R150" i="1"/>
  <c r="G151" i="1"/>
  <c r="H151" i="1"/>
  <c r="I151" i="1"/>
  <c r="J151" i="1"/>
  <c r="K151" i="1"/>
  <c r="L151" i="1"/>
  <c r="M151" i="1"/>
  <c r="N151" i="1"/>
  <c r="P151" i="1"/>
  <c r="Q151" i="1"/>
  <c r="R151" i="1"/>
  <c r="G152" i="1"/>
  <c r="H152" i="1"/>
  <c r="I152" i="1"/>
  <c r="J152" i="1"/>
  <c r="K152" i="1"/>
  <c r="L152" i="1"/>
  <c r="M152" i="1"/>
  <c r="N152" i="1"/>
  <c r="P152" i="1"/>
  <c r="Q152" i="1"/>
  <c r="R152" i="1"/>
  <c r="G153" i="1"/>
  <c r="H153" i="1"/>
  <c r="I153" i="1"/>
  <c r="J153" i="1"/>
  <c r="K153" i="1"/>
  <c r="L153" i="1"/>
  <c r="M153" i="1"/>
  <c r="N153" i="1"/>
  <c r="P153" i="1"/>
  <c r="Q153" i="1"/>
  <c r="R153" i="1"/>
  <c r="G154" i="1"/>
  <c r="H154" i="1"/>
  <c r="I154" i="1"/>
  <c r="J154" i="1"/>
  <c r="K154" i="1"/>
  <c r="L154" i="1"/>
  <c r="M154" i="1"/>
  <c r="N154" i="1"/>
  <c r="P154" i="1"/>
  <c r="Q154" i="1"/>
  <c r="R154" i="1"/>
  <c r="G155" i="1"/>
  <c r="H155" i="1"/>
  <c r="I155" i="1"/>
  <c r="J155" i="1"/>
  <c r="K155" i="1"/>
  <c r="L155" i="1"/>
  <c r="M155" i="1"/>
  <c r="N155" i="1"/>
  <c r="P155" i="1"/>
  <c r="Q155" i="1"/>
  <c r="R155" i="1"/>
  <c r="G156" i="1"/>
  <c r="H156" i="1"/>
  <c r="I156" i="1"/>
  <c r="J156" i="1"/>
  <c r="K156" i="1"/>
  <c r="L156" i="1"/>
  <c r="M156" i="1"/>
  <c r="N156" i="1"/>
  <c r="P156" i="1"/>
  <c r="Q156" i="1"/>
  <c r="R156" i="1"/>
  <c r="S143" i="1"/>
  <c r="S144" i="1"/>
  <c r="S145" i="1"/>
  <c r="S146" i="1"/>
  <c r="S147" i="1"/>
  <c r="S148" i="1"/>
  <c r="S149" i="1"/>
  <c r="S150" i="1"/>
  <c r="S151" i="1"/>
  <c r="S152" i="1"/>
  <c r="S153" i="1"/>
  <c r="S154" i="1"/>
  <c r="S155" i="1"/>
  <c r="S156" i="1"/>
  <c r="S142" i="1"/>
  <c r="G118" i="1"/>
  <c r="G126" i="1"/>
  <c r="H118" i="1"/>
  <c r="H126" i="1"/>
  <c r="I118" i="1"/>
  <c r="I126" i="1"/>
  <c r="J118" i="1"/>
  <c r="J126" i="1"/>
  <c r="K118" i="1"/>
  <c r="K126" i="1"/>
  <c r="L118" i="1"/>
  <c r="L126" i="1"/>
  <c r="M118" i="1"/>
  <c r="M126" i="1"/>
  <c r="N118" i="1"/>
  <c r="N126" i="1"/>
  <c r="P118" i="1"/>
  <c r="P126" i="1"/>
  <c r="Q118" i="1"/>
  <c r="Q126" i="1"/>
  <c r="R126" i="1"/>
  <c r="G125" i="1"/>
  <c r="H125" i="1"/>
  <c r="I125" i="1"/>
  <c r="J125" i="1"/>
  <c r="K125" i="1"/>
  <c r="L125" i="1"/>
  <c r="M125" i="1"/>
  <c r="N125" i="1"/>
  <c r="P125" i="1"/>
  <c r="Q125" i="1"/>
  <c r="R125" i="1"/>
  <c r="G127" i="1"/>
  <c r="H127" i="1"/>
  <c r="I127" i="1"/>
  <c r="J127" i="1"/>
  <c r="K127" i="1"/>
  <c r="L127" i="1"/>
  <c r="M127" i="1"/>
  <c r="N127" i="1"/>
  <c r="P127" i="1"/>
  <c r="Q127" i="1"/>
  <c r="R127" i="1"/>
  <c r="G128" i="1"/>
  <c r="H128" i="1"/>
  <c r="I128" i="1"/>
  <c r="J128" i="1"/>
  <c r="K128" i="1"/>
  <c r="L128" i="1"/>
  <c r="M128" i="1"/>
  <c r="N128" i="1"/>
  <c r="P128" i="1"/>
  <c r="Q128" i="1"/>
  <c r="R128" i="1"/>
  <c r="G129" i="1"/>
  <c r="H129" i="1"/>
  <c r="I129" i="1"/>
  <c r="J129" i="1"/>
  <c r="K129" i="1"/>
  <c r="L129" i="1"/>
  <c r="M129" i="1"/>
  <c r="N129" i="1"/>
  <c r="P129" i="1"/>
  <c r="Q129" i="1"/>
  <c r="R129" i="1"/>
  <c r="G130" i="1"/>
  <c r="H130" i="1"/>
  <c r="I130" i="1"/>
  <c r="J130" i="1"/>
  <c r="K130" i="1"/>
  <c r="L130" i="1"/>
  <c r="M130" i="1"/>
  <c r="N130" i="1"/>
  <c r="P130" i="1"/>
  <c r="Q130" i="1"/>
  <c r="R130" i="1"/>
  <c r="G131" i="1"/>
  <c r="H131" i="1"/>
  <c r="I131" i="1"/>
  <c r="J131" i="1"/>
  <c r="K131" i="1"/>
  <c r="L131" i="1"/>
  <c r="M131" i="1"/>
  <c r="N131" i="1"/>
  <c r="P131" i="1"/>
  <c r="Q131" i="1"/>
  <c r="R131" i="1"/>
  <c r="G132" i="1"/>
  <c r="H132" i="1"/>
  <c r="I132" i="1"/>
  <c r="J132" i="1"/>
  <c r="K132" i="1"/>
  <c r="L132" i="1"/>
  <c r="M132" i="1"/>
  <c r="N132" i="1"/>
  <c r="P132" i="1"/>
  <c r="Q132" i="1"/>
  <c r="R132" i="1"/>
  <c r="G133" i="1"/>
  <c r="H133" i="1"/>
  <c r="I133" i="1"/>
  <c r="J133" i="1"/>
  <c r="K133" i="1"/>
  <c r="L133" i="1"/>
  <c r="M133" i="1"/>
  <c r="N133" i="1"/>
  <c r="P133" i="1"/>
  <c r="Q133" i="1"/>
  <c r="R133" i="1"/>
  <c r="G134" i="1"/>
  <c r="H134" i="1"/>
  <c r="I134" i="1"/>
  <c r="J134" i="1"/>
  <c r="K134" i="1"/>
  <c r="L134" i="1"/>
  <c r="M134" i="1"/>
  <c r="N134" i="1"/>
  <c r="P134" i="1"/>
  <c r="Q134" i="1"/>
  <c r="R134" i="1"/>
  <c r="G135" i="1"/>
  <c r="H135" i="1"/>
  <c r="I135" i="1"/>
  <c r="J135" i="1"/>
  <c r="K135" i="1"/>
  <c r="L135" i="1"/>
  <c r="M135" i="1"/>
  <c r="N135" i="1"/>
  <c r="P135" i="1"/>
  <c r="Q135" i="1"/>
  <c r="R135" i="1"/>
  <c r="G136" i="1"/>
  <c r="H136" i="1"/>
  <c r="I136" i="1"/>
  <c r="J136" i="1"/>
  <c r="K136" i="1"/>
  <c r="L136" i="1"/>
  <c r="M136" i="1"/>
  <c r="N136" i="1"/>
  <c r="P136" i="1"/>
  <c r="Q136" i="1"/>
  <c r="R136" i="1"/>
  <c r="G137" i="1"/>
  <c r="H137" i="1"/>
  <c r="I137" i="1"/>
  <c r="J137" i="1"/>
  <c r="K137" i="1"/>
  <c r="L137" i="1"/>
  <c r="M137" i="1"/>
  <c r="N137" i="1"/>
  <c r="P137" i="1"/>
  <c r="Q137" i="1"/>
  <c r="R137" i="1"/>
  <c r="G138" i="1"/>
  <c r="H138" i="1"/>
  <c r="I138" i="1"/>
  <c r="J138" i="1"/>
  <c r="K138" i="1"/>
  <c r="L138" i="1"/>
  <c r="M138" i="1"/>
  <c r="N138" i="1"/>
  <c r="P138" i="1"/>
  <c r="Q138" i="1"/>
  <c r="R138" i="1"/>
  <c r="G139" i="1"/>
  <c r="H139" i="1"/>
  <c r="I139" i="1"/>
  <c r="J139" i="1"/>
  <c r="K139" i="1"/>
  <c r="L139" i="1"/>
  <c r="M139" i="1"/>
  <c r="N139" i="1"/>
  <c r="P139" i="1"/>
  <c r="Q139" i="1"/>
  <c r="R139" i="1"/>
  <c r="S126" i="1"/>
  <c r="S127" i="1"/>
  <c r="S128" i="1"/>
  <c r="S129" i="1"/>
  <c r="S130" i="1"/>
  <c r="S131" i="1"/>
  <c r="S132" i="1"/>
  <c r="S133" i="1"/>
  <c r="S134" i="1"/>
  <c r="S135" i="1"/>
  <c r="S136" i="1"/>
  <c r="S137" i="1"/>
  <c r="S138" i="1"/>
  <c r="S139" i="1"/>
  <c r="S125" i="1"/>
  <c r="R119" i="1"/>
  <c r="R120" i="1"/>
  <c r="R118" i="1"/>
  <c r="L65" i="1"/>
  <c r="L55" i="1"/>
  <c r="L56" i="1"/>
  <c r="L57" i="1"/>
  <c r="L58" i="1"/>
  <c r="L59" i="1"/>
  <c r="L60" i="1"/>
  <c r="L61" i="1"/>
  <c r="L62" i="1"/>
  <c r="L63" i="1"/>
  <c r="L64" i="1"/>
  <c r="L66" i="1"/>
  <c r="L67" i="1"/>
  <c r="L68" i="1"/>
  <c r="L69" i="1"/>
  <c r="L70" i="1"/>
  <c r="K74" i="1"/>
  <c r="B89" i="1"/>
  <c r="K82" i="1"/>
  <c r="K75" i="1"/>
  <c r="K85" i="1"/>
  <c r="K86" i="1"/>
  <c r="K87" i="1"/>
  <c r="K88" i="1"/>
  <c r="K84" i="1"/>
  <c r="K83" i="1"/>
  <c r="K80" i="1"/>
  <c r="K79" i="1"/>
  <c r="K78" i="1"/>
  <c r="K77" i="1"/>
  <c r="K76" i="1"/>
  <c r="C89" i="1"/>
  <c r="K81" i="1"/>
  <c r="D89" i="1"/>
  <c r="E89" i="1"/>
  <c r="G89" i="1"/>
  <c r="F89" i="1"/>
  <c r="H89" i="1"/>
  <c r="I89" i="1"/>
  <c r="J89" i="1"/>
  <c r="K89" i="1"/>
</calcChain>
</file>

<file path=xl/sharedStrings.xml><?xml version="1.0" encoding="utf-8"?>
<sst xmlns="http://schemas.openxmlformats.org/spreadsheetml/2006/main" count="2012" uniqueCount="363">
  <si>
    <t>path</t>
  </si>
  <si>
    <t>red</t>
  </si>
  <si>
    <t>orange</t>
  </si>
  <si>
    <t>yellow</t>
  </si>
  <si>
    <t>green</t>
  </si>
  <si>
    <t>blue</t>
  </si>
  <si>
    <t>indigo</t>
  </si>
  <si>
    <t>purple</t>
  </si>
  <si>
    <t>black</t>
  </si>
  <si>
    <t>gray</t>
  </si>
  <si>
    <t>white</t>
  </si>
  <si>
    <t>山_1_冬_夜.jpg</t>
  </si>
  <si>
    <t>山_1_冬_昼.jpg</t>
  </si>
  <si>
    <t>山_1_夏_夜.jpg</t>
  </si>
  <si>
    <t>山_1_夏_昼.jpg</t>
  </si>
  <si>
    <t>山_1_春_夜.jpg</t>
  </si>
  <si>
    <t>山_1_春_昼.jpg</t>
  </si>
  <si>
    <t>山_1_秋_夜.jpg</t>
  </si>
  <si>
    <t>山_1_秋_昼.jpg</t>
  </si>
  <si>
    <t>山_2_冬_夜.jpg</t>
  </si>
  <si>
    <t>山_2_冬_昼.jpg</t>
  </si>
  <si>
    <t>山_2_夏_夜.jpg</t>
  </si>
  <si>
    <t>山_2_夏_昼.jpg</t>
  </si>
  <si>
    <t>山_2_春_夜.jpg</t>
  </si>
  <si>
    <t>山_2_春_昼.jpg</t>
  </si>
  <si>
    <t>山_2_秋_夜.jpg</t>
  </si>
  <si>
    <t>山_2_秋_昼.jpg</t>
  </si>
  <si>
    <t>温泉_1_冬_夜.jpg</t>
  </si>
  <si>
    <t>温泉_1_冬_昼.jpg</t>
  </si>
  <si>
    <t>温泉_1_夏_夜.jpg</t>
  </si>
  <si>
    <t>温泉_1_夏_昼.jpg</t>
  </si>
  <si>
    <t>温泉_1_春_夜.jpg</t>
  </si>
  <si>
    <t>温泉_1_春_昼.jpg</t>
  </si>
  <si>
    <t>温泉_1_秋_夜.jpg</t>
  </si>
  <si>
    <t>温泉_1_秋_昼.jpg</t>
  </si>
  <si>
    <t>温泉_2_冬_夜.jpg</t>
  </si>
  <si>
    <t>温泉_2_冬_昼.jpg</t>
  </si>
  <si>
    <t>温泉_2_夏_夜.jpg</t>
  </si>
  <si>
    <t>温泉_2_夏_昼.jpg</t>
  </si>
  <si>
    <t>温泉_2_春_夜.jpg</t>
  </si>
  <si>
    <t>温泉_2_春_昼.jpg</t>
  </si>
  <si>
    <t>温泉_2_秋_夜.jpg</t>
  </si>
  <si>
    <t>温泉_2_秋_昼.jpg</t>
  </si>
  <si>
    <t>神社_1_冬_夜.jpg</t>
  </si>
  <si>
    <t>神社_1_冬_昼.jpg</t>
  </si>
  <si>
    <t>神社_1_夏_夜.jpg</t>
  </si>
  <si>
    <t>神社_1_夏_昼.jpg</t>
  </si>
  <si>
    <t>神社_1_春_夜.jpg</t>
  </si>
  <si>
    <t>神社_1_春_昼.jpg</t>
  </si>
  <si>
    <t>神社_1_秋_夜.jpg</t>
  </si>
  <si>
    <t>神社_1_秋_昼.jpg</t>
  </si>
  <si>
    <t>神社_2_冬_夜.jpg</t>
  </si>
  <si>
    <t>神社_2_冬_昼.jpg</t>
  </si>
  <si>
    <t>神社_2_夏_夜.jpg</t>
  </si>
  <si>
    <t>神社_2_夏_昼.jpg</t>
  </si>
  <si>
    <t>神社_2_春_夜.jpg</t>
  </si>
  <si>
    <t>神社_2_春_昼.jpg</t>
  </si>
  <si>
    <t>神社_2_秋_夜.jpg</t>
  </si>
  <si>
    <t>神社_2_秋_昼.jpg</t>
  </si>
  <si>
    <t>location_x</t>
  </si>
  <si>
    <t>location_x</t>
    <phoneticPr fontId="1"/>
  </si>
  <si>
    <t>loxation_y</t>
  </si>
  <si>
    <t>loxation_y</t>
    <phoneticPr fontId="1"/>
  </si>
  <si>
    <t>name</t>
  </si>
  <si>
    <t>name</t>
    <phoneticPr fontId="1"/>
  </si>
  <si>
    <t>立山</t>
  </si>
  <si>
    <t>伊吹山</t>
    <rPh sb="0" eb="3">
      <t xml:space="preserve">イブキヤマ </t>
    </rPh>
    <phoneticPr fontId="2"/>
  </si>
  <si>
    <t>草津温泉</t>
    <rPh sb="0" eb="4">
      <t xml:space="preserve">クサツオンセン </t>
    </rPh>
    <phoneticPr fontId="2"/>
  </si>
  <si>
    <t>別府温泉</t>
    <rPh sb="0" eb="2">
      <t xml:space="preserve">ベップオンスネン </t>
    </rPh>
    <rPh sb="2" eb="4">
      <t xml:space="preserve">オンセン </t>
    </rPh>
    <phoneticPr fontId="2"/>
  </si>
  <si>
    <t>伊勢神宮</t>
  </si>
  <si>
    <t>金閣寺</t>
    <rPh sb="0" eb="3">
      <t xml:space="preserve">キンカクジ </t>
    </rPh>
    <phoneticPr fontId="2"/>
  </si>
  <si>
    <t>ID</t>
    <phoneticPr fontId="1"/>
  </si>
  <si>
    <t>冬</t>
    <rPh sb="0" eb="1">
      <t xml:space="preserve">フユ </t>
    </rPh>
    <phoneticPr fontId="1"/>
  </si>
  <si>
    <t>season_春</t>
    <rPh sb="7" eb="8">
      <t xml:space="preserve">ハル </t>
    </rPh>
    <phoneticPr fontId="2"/>
  </si>
  <si>
    <t>season_夏</t>
    <rPh sb="7" eb="8">
      <t xml:space="preserve">ナツ </t>
    </rPh>
    <phoneticPr fontId="2"/>
  </si>
  <si>
    <t>season_秋</t>
    <rPh sb="7" eb="8">
      <t xml:space="preserve">アキ </t>
    </rPh>
    <phoneticPr fontId="2"/>
  </si>
  <si>
    <t>season_冬</t>
    <rPh sb="7" eb="8">
      <t xml:space="preserve">フユ </t>
    </rPh>
    <phoneticPr fontId="2"/>
  </si>
  <si>
    <t>time_朝昼</t>
    <rPh sb="5" eb="7">
      <t xml:space="preserve">アサヒル </t>
    </rPh>
    <phoneticPr fontId="1"/>
  </si>
  <si>
    <t>time_夜</t>
    <rPh sb="5" eb="6">
      <t xml:space="preserve">ヨル </t>
    </rPh>
    <phoneticPr fontId="1"/>
  </si>
  <si>
    <t>category_mountain</t>
  </si>
  <si>
    <t>category_mountain</t>
    <phoneticPr fontId="2"/>
  </si>
  <si>
    <t>category_spa</t>
  </si>
  <si>
    <t>category_spa</t>
    <phoneticPr fontId="2"/>
  </si>
  <si>
    <t>category_temple</t>
  </si>
  <si>
    <t>category_temple</t>
    <phoneticPr fontId="1"/>
  </si>
  <si>
    <t>楽しい</t>
  </si>
  <si>
    <t>賑やかな</t>
  </si>
  <si>
    <t>ゆっくり</t>
  </si>
  <si>
    <t>気が晴れる</t>
  </si>
  <si>
    <t>面白い</t>
  </si>
  <si>
    <t>わいわい</t>
  </si>
  <si>
    <t>はしゃぐ</t>
  </si>
  <si>
    <t>のんびり</t>
  </si>
  <si>
    <t>うきうき</t>
  </si>
  <si>
    <t>落ち着いた</t>
  </si>
  <si>
    <t>田舎</t>
  </si>
  <si>
    <t>わくわく</t>
  </si>
  <si>
    <t>きれい</t>
  </si>
  <si>
    <t>癒される</t>
  </si>
  <si>
    <t>まったり</t>
  </si>
  <si>
    <t>感性語</t>
    <rPh sb="0" eb="3">
      <t xml:space="preserve">カンセイゴ </t>
    </rPh>
    <phoneticPr fontId="1"/>
  </si>
  <si>
    <t>color_impression</t>
    <phoneticPr fontId="1"/>
  </si>
  <si>
    <t>impression_weight</t>
    <phoneticPr fontId="1"/>
  </si>
  <si>
    <t>season_春</t>
    <rPh sb="7" eb="8">
      <t xml:space="preserve">ハル </t>
    </rPh>
    <phoneticPr fontId="1"/>
  </si>
  <si>
    <t>season_夏</t>
    <rPh sb="7" eb="8">
      <t xml:space="preserve">ナツ </t>
    </rPh>
    <phoneticPr fontId="1"/>
  </si>
  <si>
    <t>season_秋</t>
    <rPh sb="7" eb="8">
      <t xml:space="preserve">アキ </t>
    </rPh>
    <phoneticPr fontId="1"/>
  </si>
  <si>
    <t>season_冬</t>
    <rPh sb="7" eb="8">
      <t xml:space="preserve">フユ </t>
    </rPh>
    <phoneticPr fontId="1"/>
  </si>
  <si>
    <t>category_山</t>
    <rPh sb="9" eb="10">
      <t xml:space="preserve">ヤマ </t>
    </rPh>
    <phoneticPr fontId="1"/>
  </si>
  <si>
    <t>category_温泉</t>
    <rPh sb="9" eb="11">
      <t xml:space="preserve">オンセン </t>
    </rPh>
    <phoneticPr fontId="1"/>
  </si>
  <si>
    <t>category_神社</t>
    <rPh sb="9" eb="11">
      <t xml:space="preserve">ジンジャ </t>
    </rPh>
    <phoneticPr fontId="1"/>
  </si>
  <si>
    <t>sum</t>
    <phoneticPr fontId="1"/>
  </si>
  <si>
    <t>1倍</t>
    <rPh sb="1" eb="2">
      <t xml:space="preserve">バイ </t>
    </rPh>
    <phoneticPr fontId="1"/>
  </si>
  <si>
    <t>当てはまらない</t>
    <rPh sb="0" eb="1">
      <t xml:space="preserve">アテハマラナイ </t>
    </rPh>
    <phoneticPr fontId="1"/>
  </si>
  <si>
    <t>大体当てはまる</t>
    <rPh sb="0" eb="2">
      <t xml:space="preserve">ダイタイ </t>
    </rPh>
    <rPh sb="2" eb="3">
      <t xml:space="preserve">アテハマル </t>
    </rPh>
    <phoneticPr fontId="1"/>
  </si>
  <si>
    <t>0倍</t>
    <phoneticPr fontId="1"/>
  </si>
  <si>
    <t>2倍</t>
    <phoneticPr fontId="1"/>
  </si>
  <si>
    <t>特徴的な感性語</t>
    <rPh sb="0" eb="3">
      <t xml:space="preserve">トクチョウテキ </t>
    </rPh>
    <phoneticPr fontId="1"/>
  </si>
  <si>
    <t>return_spot</t>
    <phoneticPr fontId="1"/>
  </si>
  <si>
    <t>山1</t>
    <rPh sb="0" eb="1">
      <t xml:space="preserve">ヤマ </t>
    </rPh>
    <phoneticPr fontId="1"/>
  </si>
  <si>
    <t>山2</t>
    <rPh sb="0" eb="1">
      <t xml:space="preserve">ヤマ </t>
    </rPh>
    <phoneticPr fontId="1"/>
  </si>
  <si>
    <t>温泉1</t>
    <rPh sb="0" eb="2">
      <t xml:space="preserve">オンセン </t>
    </rPh>
    <phoneticPr fontId="1"/>
  </si>
  <si>
    <t>温泉2</t>
    <rPh sb="0" eb="1">
      <t xml:space="preserve">オンセン </t>
    </rPh>
    <phoneticPr fontId="1"/>
  </si>
  <si>
    <t>神社1</t>
    <rPh sb="0" eb="2">
      <t xml:space="preserve">ジンジャ </t>
    </rPh>
    <phoneticPr fontId="1"/>
  </si>
  <si>
    <t>伊吹山</t>
    <rPh sb="0" eb="1">
      <t xml:space="preserve">イブキヤマ </t>
    </rPh>
    <phoneticPr fontId="1"/>
  </si>
  <si>
    <t>富士山</t>
    <rPh sb="0" eb="3">
      <t xml:space="preserve">フジサン </t>
    </rPh>
    <phoneticPr fontId="1"/>
  </si>
  <si>
    <t>筑波山</t>
    <rPh sb="0" eb="3">
      <t xml:space="preserve">ツクバサン </t>
    </rPh>
    <phoneticPr fontId="1"/>
  </si>
  <si>
    <t>下呂温泉.jpg</t>
  </si>
  <si>
    <t>厳島神社.jpg</t>
  </si>
  <si>
    <t>富士山.jpg</t>
  </si>
  <si>
    <t>浅草寺.jpg</t>
  </si>
  <si>
    <t>筑波山.jpg</t>
  </si>
  <si>
    <t>道後温泉.jpg</t>
  </si>
  <si>
    <t>計算手順</t>
    <rPh sb="0" eb="2">
      <t xml:space="preserve">ケイサンホウシキ </t>
    </rPh>
    <rPh sb="2" eb="4">
      <t xml:space="preserve">テジュン </t>
    </rPh>
    <phoneticPr fontId="1"/>
  </si>
  <si>
    <t>ALLから観光地を3つ選択する</t>
    <rPh sb="5" eb="8">
      <t xml:space="preserve">カンコウチ </t>
    </rPh>
    <rPh sb="11" eb="13">
      <t xml:space="preserve">センタクスル </t>
    </rPh>
    <phoneticPr fontId="1"/>
  </si>
  <si>
    <t>1で選択した観光地から検索者の感性を推定する</t>
    <rPh sb="6" eb="9">
      <t xml:space="preserve">カンコウチ </t>
    </rPh>
    <rPh sb="11" eb="14">
      <t xml:space="preserve">ケンサクシャノ </t>
    </rPh>
    <rPh sb="15" eb="17">
      <t xml:space="preserve">カンセイヲ </t>
    </rPh>
    <rPh sb="18" eb="20">
      <t xml:space="preserve">スイテイスル </t>
    </rPh>
    <phoneticPr fontId="1"/>
  </si>
  <si>
    <t>1で選択した観光地の色彩からそれぞれ感性と色彩の累積を計算</t>
    <rPh sb="1" eb="2">
      <t xml:space="preserve">デセンタクシタカンコウチ </t>
    </rPh>
    <rPh sb="10" eb="12">
      <t xml:space="preserve">シキサイ </t>
    </rPh>
    <rPh sb="18" eb="20">
      <t xml:space="preserve">カンセイト </t>
    </rPh>
    <rPh sb="21" eb="23">
      <t xml:space="preserve">シキサイノ </t>
    </rPh>
    <rPh sb="24" eb="26">
      <t xml:space="preserve">ルイセキヲ </t>
    </rPh>
    <rPh sb="27" eb="29">
      <t xml:space="preserve">ケイサン </t>
    </rPh>
    <phoneticPr fontId="1"/>
  </si>
  <si>
    <t>3で計算した値に1で選択したそれぞれの観光地の季節、時間、カテゴリーから感性語に重み付けをする</t>
    <rPh sb="6" eb="7">
      <t xml:space="preserve">アタイ </t>
    </rPh>
    <rPh sb="19" eb="22">
      <t xml:space="preserve">カンコウチ </t>
    </rPh>
    <rPh sb="23" eb="25">
      <t xml:space="preserve">キセツ </t>
    </rPh>
    <rPh sb="26" eb="28">
      <t xml:space="preserve">ジカン </t>
    </rPh>
    <rPh sb="36" eb="39">
      <t xml:space="preserve">カンセイゴ </t>
    </rPh>
    <phoneticPr fontId="1"/>
  </si>
  <si>
    <t>4で計算されたものの上位にあるのが検索者の感性</t>
    <rPh sb="2" eb="4">
      <t xml:space="preserve">ケイサンサレタ </t>
    </rPh>
    <rPh sb="10" eb="12">
      <t xml:space="preserve">ジョウイ </t>
    </rPh>
    <rPh sb="17" eb="20">
      <t xml:space="preserve">ケンサクシャノ </t>
    </rPh>
    <rPh sb="21" eb="23">
      <t xml:space="preserve">カンセイ </t>
    </rPh>
    <phoneticPr fontId="1"/>
  </si>
  <si>
    <t>推薦用の観光地も同じように感性を求める</t>
    <rPh sb="0" eb="3">
      <t xml:space="preserve">スイセンヨウノ </t>
    </rPh>
    <rPh sb="4" eb="7">
      <t xml:space="preserve">カンコウチ </t>
    </rPh>
    <rPh sb="8" eb="9">
      <t xml:space="preserve">オナジヨウニ </t>
    </rPh>
    <rPh sb="13" eb="15">
      <t xml:space="preserve">カンセイヲ </t>
    </rPh>
    <rPh sb="16" eb="17">
      <t xml:space="preserve">モトメル </t>
    </rPh>
    <phoneticPr fontId="1"/>
  </si>
  <si>
    <t>実験</t>
    <rPh sb="0" eb="2">
      <t xml:space="preserve">ジッケン </t>
    </rPh>
    <phoneticPr fontId="1"/>
  </si>
  <si>
    <t>温泉1_冬_昼、温泉2_冬_昼、山1_冬_昼</t>
    <rPh sb="0" eb="2">
      <t xml:space="preserve">オンセン </t>
    </rPh>
    <rPh sb="4" eb="5">
      <t xml:space="preserve">フユ </t>
    </rPh>
    <rPh sb="6" eb="7">
      <t xml:space="preserve">ヒル </t>
    </rPh>
    <rPh sb="8" eb="10">
      <t xml:space="preserve">オンセン </t>
    </rPh>
    <rPh sb="12" eb="13">
      <t xml:space="preserve">フユ </t>
    </rPh>
    <rPh sb="14" eb="15">
      <t xml:space="preserve">ヒル </t>
    </rPh>
    <rPh sb="16" eb="17">
      <t xml:space="preserve">ヤマ </t>
    </rPh>
    <rPh sb="19" eb="20">
      <t xml:space="preserve">フユ </t>
    </rPh>
    <rPh sb="21" eb="22">
      <t xml:space="preserve">ヒル </t>
    </rPh>
    <phoneticPr fontId="1"/>
  </si>
  <si>
    <t>温泉2</t>
    <rPh sb="0" eb="2">
      <t xml:space="preserve">オンセン </t>
    </rPh>
    <phoneticPr fontId="1"/>
  </si>
  <si>
    <t>3番</t>
    <phoneticPr fontId="1"/>
  </si>
  <si>
    <t>感性</t>
    <rPh sb="0" eb="2">
      <t xml:space="preserve">カンセイ </t>
    </rPh>
    <phoneticPr fontId="1"/>
  </si>
  <si>
    <t>温泉1_w</t>
    <rPh sb="0" eb="2">
      <t xml:space="preserve">オンセン </t>
    </rPh>
    <phoneticPr fontId="1"/>
  </si>
  <si>
    <t>温泉2_w</t>
    <rPh sb="0" eb="2">
      <t xml:space="preserve">オンセン </t>
    </rPh>
    <phoneticPr fontId="1"/>
  </si>
  <si>
    <t>山1_w</t>
    <rPh sb="0" eb="1">
      <t xml:space="preserve">ヤマ </t>
    </rPh>
    <phoneticPr fontId="1"/>
  </si>
  <si>
    <t>rank</t>
  </si>
  <si>
    <t>rank</t>
    <phoneticPr fontId="1"/>
  </si>
  <si>
    <t>単発</t>
    <rPh sb="0" eb="2">
      <t xml:space="preserve">タンパツ </t>
    </rPh>
    <phoneticPr fontId="1"/>
  </si>
  <si>
    <t>複数</t>
    <rPh sb="0" eb="2">
      <t xml:space="preserve">フクスウ </t>
    </rPh>
    <phoneticPr fontId="1"/>
  </si>
  <si>
    <t>検索者の感性</t>
    <rPh sb="0" eb="3">
      <t xml:space="preserve">ケンサクシャノカンセイ </t>
    </rPh>
    <phoneticPr fontId="1"/>
  </si>
  <si>
    <t>神社2</t>
    <rPh sb="0" eb="2">
      <t xml:space="preserve">ジンジャ </t>
    </rPh>
    <phoneticPr fontId="1"/>
  </si>
  <si>
    <t>山1_w</t>
    <rPh sb="0" eb="1">
      <t xml:space="preserve">ヤマ </t>
    </rPh>
    <rPh sb="1" eb="2">
      <t xml:space="preserve">ヤマ </t>
    </rPh>
    <phoneticPr fontId="1"/>
  </si>
  <si>
    <t>山2_w</t>
    <rPh sb="0" eb="1">
      <t xml:space="preserve">ヤマ </t>
    </rPh>
    <phoneticPr fontId="1"/>
  </si>
  <si>
    <t>温泉1_w</t>
    <rPh sb="0" eb="2">
      <t xml:space="preserve">オンセン </t>
    </rPh>
    <rPh sb="2" eb="3">
      <t xml:space="preserve">ヤマ </t>
    </rPh>
    <phoneticPr fontId="1"/>
  </si>
  <si>
    <t>神社1_w</t>
    <rPh sb="0" eb="2">
      <t xml:space="preserve">ジンジャ </t>
    </rPh>
    <phoneticPr fontId="1"/>
  </si>
  <si>
    <t>神社2_w</t>
    <rPh sb="0" eb="2">
      <t xml:space="preserve">ジンジャ </t>
    </rPh>
    <phoneticPr fontId="1"/>
  </si>
  <si>
    <t>下呂温泉</t>
    <rPh sb="0" eb="1">
      <t xml:space="preserve">ゲロオンセン </t>
    </rPh>
    <phoneticPr fontId="1"/>
  </si>
  <si>
    <t>道後温泉</t>
    <rPh sb="0" eb="1">
      <t xml:space="preserve">ドウゴオンセン </t>
    </rPh>
    <phoneticPr fontId="1"/>
  </si>
  <si>
    <t>厳島神社</t>
    <rPh sb="0" eb="1">
      <t xml:space="preserve">イツクシマジンズヤ </t>
    </rPh>
    <rPh sb="2" eb="3">
      <t xml:space="preserve">ジンジャ </t>
    </rPh>
    <phoneticPr fontId="1"/>
  </si>
  <si>
    <t>浅草寺</t>
    <rPh sb="0" eb="2">
      <t xml:space="preserve">アサクサ </t>
    </rPh>
    <rPh sb="2" eb="3">
      <t xml:space="preserve">デラ </t>
    </rPh>
    <phoneticPr fontId="1"/>
  </si>
  <si>
    <t>神社</t>
    <rPh sb="0" eb="2">
      <t xml:space="preserve">ジンジャ </t>
    </rPh>
    <phoneticPr fontId="1"/>
  </si>
  <si>
    <t>順位</t>
    <rPh sb="0" eb="2">
      <t xml:space="preserve">ジュンイ </t>
    </rPh>
    <phoneticPr fontId="1"/>
  </si>
  <si>
    <t>位置情報を加味した検索者の感性に近い推薦用の観光地を求める（検索者の感性の順位と推薦用の観光地の感性の順位の距離が近いものを推薦）</t>
    <rPh sb="0" eb="4">
      <t xml:space="preserve">イチジョウホウ </t>
    </rPh>
    <rPh sb="9" eb="12">
      <t xml:space="preserve">ケンサクシャノカンセイ </t>
    </rPh>
    <rPh sb="16" eb="17">
      <t xml:space="preserve">チカイ </t>
    </rPh>
    <rPh sb="18" eb="21">
      <t xml:space="preserve">スイセンヨウノ </t>
    </rPh>
    <rPh sb="22" eb="25">
      <t xml:space="preserve">カンコウチ </t>
    </rPh>
    <rPh sb="26" eb="27">
      <t xml:space="preserve">モトメル </t>
    </rPh>
    <rPh sb="30" eb="33">
      <t xml:space="preserve">ケンサクシャノ </t>
    </rPh>
    <rPh sb="34" eb="36">
      <t xml:space="preserve">カンセイノ </t>
    </rPh>
    <rPh sb="37" eb="39">
      <t xml:space="preserve">ジュンイト </t>
    </rPh>
    <rPh sb="40" eb="43">
      <t xml:space="preserve">スイセンヨウ </t>
    </rPh>
    <rPh sb="51" eb="53">
      <t xml:space="preserve">ジュンイ </t>
    </rPh>
    <rPh sb="57" eb="58">
      <t xml:space="preserve">チカイモノヲ </t>
    </rPh>
    <rPh sb="62" eb="64">
      <t xml:space="preserve">スイセン </t>
    </rPh>
    <phoneticPr fontId="1"/>
  </si>
  <si>
    <t>検索者との距離</t>
    <rPh sb="0" eb="3">
      <t xml:space="preserve">ケンサクシャトノキョリ </t>
    </rPh>
    <phoneticPr fontId="1"/>
  </si>
  <si>
    <t>観光地</t>
    <rPh sb="0" eb="3">
      <t xml:space="preserve">カンコウチ </t>
    </rPh>
    <phoneticPr fontId="1"/>
  </si>
  <si>
    <t>おすすめ観光地ランキング</t>
    <phoneticPr fontId="1"/>
  </si>
  <si>
    <t>冬</t>
    <rPh sb="0" eb="1">
      <t xml:space="preserve">フユ </t>
    </rPh>
    <phoneticPr fontId="2"/>
  </si>
  <si>
    <t>昼</t>
    <rPh sb="0" eb="1">
      <t xml:space="preserve">ヒル </t>
    </rPh>
    <phoneticPr fontId="2"/>
  </si>
  <si>
    <t>夏</t>
    <rPh sb="0" eb="1">
      <t xml:space="preserve">ナツ </t>
    </rPh>
    <phoneticPr fontId="2"/>
  </si>
  <si>
    <t>選択1</t>
    <rPh sb="0" eb="2">
      <t xml:space="preserve">センタク </t>
    </rPh>
    <phoneticPr fontId="1"/>
  </si>
  <si>
    <t>選択2</t>
    <rPh sb="0" eb="1">
      <t xml:space="preserve">センタク </t>
    </rPh>
    <phoneticPr fontId="1"/>
  </si>
  <si>
    <t>選択3</t>
    <rPh sb="0" eb="2">
      <t xml:space="preserve">センタク </t>
    </rPh>
    <phoneticPr fontId="1"/>
  </si>
  <si>
    <t>山</t>
    <rPh sb="0" eb="1">
      <t xml:space="preserve">ヤマ </t>
    </rPh>
    <phoneticPr fontId="2"/>
  </si>
  <si>
    <t>温泉</t>
    <rPh sb="0" eb="2">
      <t xml:space="preserve">オンセン </t>
    </rPh>
    <phoneticPr fontId="1"/>
  </si>
  <si>
    <t>温泉</t>
    <rPh sb="0" eb="1">
      <t xml:space="preserve">オンセン </t>
    </rPh>
    <phoneticPr fontId="1"/>
  </si>
  <si>
    <t>昼</t>
    <rPh sb="0" eb="1">
      <t xml:space="preserve">ヒル </t>
    </rPh>
    <phoneticPr fontId="1"/>
  </si>
  <si>
    <t>山</t>
    <rPh sb="0" eb="1">
      <t xml:space="preserve">ヤマ </t>
    </rPh>
    <phoneticPr fontId="1"/>
  </si>
  <si>
    <t>推薦_山2</t>
    <rPh sb="0" eb="1">
      <t xml:space="preserve">スイセン </t>
    </rPh>
    <rPh sb="3" eb="4">
      <t xml:space="preserve">ヤマ </t>
    </rPh>
    <phoneticPr fontId="1"/>
  </si>
  <si>
    <t>推薦_山1</t>
    <rPh sb="0" eb="1">
      <t xml:space="preserve">スイセン </t>
    </rPh>
    <rPh sb="3" eb="4">
      <t xml:space="preserve">ヤマ </t>
    </rPh>
    <phoneticPr fontId="1"/>
  </si>
  <si>
    <t>推薦_温泉1</t>
    <rPh sb="0" eb="2">
      <t xml:space="preserve">スイセン </t>
    </rPh>
    <rPh sb="3" eb="5">
      <t xml:space="preserve">オンセン </t>
    </rPh>
    <phoneticPr fontId="1"/>
  </si>
  <si>
    <t>推薦_温泉2</t>
    <rPh sb="0" eb="2">
      <t xml:space="preserve">スイセン </t>
    </rPh>
    <rPh sb="3" eb="5">
      <t xml:space="preserve">オンセン </t>
    </rPh>
    <phoneticPr fontId="1"/>
  </si>
  <si>
    <t>推薦_神社1</t>
    <rPh sb="0" eb="2">
      <t xml:space="preserve">スイセン </t>
    </rPh>
    <rPh sb="3" eb="5">
      <t xml:space="preserve">ジンジャ </t>
    </rPh>
    <phoneticPr fontId="1"/>
  </si>
  <si>
    <t>推薦_神社2</t>
    <rPh sb="0" eb="2">
      <t xml:space="preserve">スイセン </t>
    </rPh>
    <rPh sb="3" eb="4">
      <t xml:space="preserve">ジンジャ </t>
    </rPh>
    <phoneticPr fontId="1"/>
  </si>
  <si>
    <t>神社</t>
    <rPh sb="0" eb="1">
      <t xml:space="preserve">ジンジャ </t>
    </rPh>
    <phoneticPr fontId="1"/>
  </si>
  <si>
    <t>春</t>
    <rPh sb="0" eb="1">
      <t xml:space="preserve">ハル </t>
    </rPh>
    <phoneticPr fontId="1"/>
  </si>
  <si>
    <t>秋</t>
    <rPh sb="0" eb="1">
      <t xml:space="preserve">アキ </t>
    </rPh>
    <phoneticPr fontId="1"/>
  </si>
  <si>
    <t>夜</t>
    <rPh sb="0" eb="1">
      <t xml:space="preserve">ヨル </t>
    </rPh>
    <phoneticPr fontId="1"/>
  </si>
  <si>
    <t>おすすめの観光地は富士山と筑波山</t>
    <rPh sb="5" eb="8">
      <t xml:space="preserve">カンコウチ </t>
    </rPh>
    <rPh sb="9" eb="12">
      <t xml:space="preserve">フジサン </t>
    </rPh>
    <rPh sb="13" eb="16">
      <t xml:space="preserve">ツクバサン </t>
    </rPh>
    <phoneticPr fontId="1"/>
  </si>
  <si>
    <t>・場所、時間，意味の重み付けのバランスを考える</t>
    <rPh sb="1" eb="3">
      <t xml:space="preserve">バショ </t>
    </rPh>
    <rPh sb="4" eb="6">
      <t xml:space="preserve">ジカン </t>
    </rPh>
    <rPh sb="10" eb="11">
      <t xml:space="preserve">オモミヅケノ </t>
    </rPh>
    <phoneticPr fontId="1"/>
  </si>
  <si>
    <t>・結果から季節の重み付けが強い？</t>
    <rPh sb="0" eb="1">
      <t>・</t>
    </rPh>
    <rPh sb="1" eb="3">
      <t xml:space="preserve">ケッカカラ </t>
    </rPh>
    <rPh sb="5" eb="7">
      <t xml:space="preserve">キセツノ </t>
    </rPh>
    <rPh sb="8" eb="9">
      <t xml:space="preserve">オモミヅケガ </t>
    </rPh>
    <rPh sb="13" eb="14">
      <t xml:space="preserve">ツヨイ </t>
    </rPh>
    <phoneticPr fontId="1"/>
  </si>
  <si>
    <t>e1</t>
    <phoneticPr fontId="1"/>
  </si>
  <si>
    <t>e2</t>
    <phoneticPr fontId="1"/>
  </si>
  <si>
    <t>e3</t>
    <phoneticPr fontId="1"/>
  </si>
  <si>
    <t>e4</t>
    <phoneticPr fontId="1"/>
  </si>
  <si>
    <t>e5</t>
    <phoneticPr fontId="1"/>
  </si>
  <si>
    <t>立山</t>
    <phoneticPr fontId="1"/>
  </si>
  <si>
    <t>ユーザーの着目度</t>
    <rPh sb="7" eb="8">
      <t xml:space="preserve">ド </t>
    </rPh>
    <phoneticPr fontId="1"/>
  </si>
  <si>
    <t>e1</t>
  </si>
  <si>
    <t>e2</t>
  </si>
  <si>
    <t>e3</t>
  </si>
  <si>
    <t>e4</t>
  </si>
  <si>
    <t>e5</t>
  </si>
  <si>
    <t>カテゴリー</t>
    <phoneticPr fontId="1"/>
  </si>
  <si>
    <t>季節</t>
    <rPh sb="0" eb="2">
      <t xml:space="preserve">キセツ </t>
    </rPh>
    <phoneticPr fontId="1"/>
  </si>
  <si>
    <t>時間</t>
    <rPh sb="0" eb="2">
      <t xml:space="preserve">ジカン </t>
    </rPh>
    <phoneticPr fontId="1"/>
  </si>
  <si>
    <t>色彩</t>
    <rPh sb="0" eb="2">
      <t xml:space="preserve">シキサイ </t>
    </rPh>
    <phoneticPr fontId="1"/>
  </si>
  <si>
    <t>場所</t>
    <rPh sb="0" eb="2">
      <t xml:space="preserve">バショ </t>
    </rPh>
    <phoneticPr fontId="1"/>
  </si>
  <si>
    <t>ID</t>
  </si>
  <si>
    <t>伊吹山</t>
  </si>
  <si>
    <t>草津温泉</t>
  </si>
  <si>
    <t>別府温泉</t>
  </si>
  <si>
    <t>金閣寺</t>
  </si>
  <si>
    <t>longitude</t>
    <phoneticPr fontId="1"/>
  </si>
  <si>
    <t>latitude</t>
    <phoneticPr fontId="1"/>
  </si>
  <si>
    <t>area_name</t>
    <phoneticPr fontId="1"/>
  </si>
  <si>
    <t>season_id</t>
  </si>
  <si>
    <t>timezone_id</t>
  </si>
  <si>
    <t>category_id</t>
  </si>
  <si>
    <t>imp_name</t>
    <phoneticPr fontId="1"/>
  </si>
  <si>
    <t>season_spring</t>
    <phoneticPr fontId="1"/>
  </si>
  <si>
    <t>season_summer</t>
    <phoneticPr fontId="1"/>
  </si>
  <si>
    <t>season_winter</t>
    <phoneticPr fontId="1"/>
  </si>
  <si>
    <t>season_fall</t>
    <phoneticPr fontId="1"/>
  </si>
  <si>
    <t>time_morning2noon</t>
    <phoneticPr fontId="1"/>
  </si>
  <si>
    <t>time_night</t>
    <phoneticPr fontId="1"/>
  </si>
  <si>
    <t>category_mountain</t>
    <phoneticPr fontId="1"/>
  </si>
  <si>
    <t>category_hotspring</t>
    <phoneticPr fontId="1"/>
  </si>
  <si>
    <t>r_path</t>
    <phoneticPr fontId="1"/>
  </si>
  <si>
    <t>r_area_name</t>
    <phoneticPr fontId="1"/>
  </si>
  <si>
    <t>r_longitude</t>
    <phoneticPr fontId="1"/>
  </si>
  <si>
    <t>r_latitude</t>
    <phoneticPr fontId="1"/>
  </si>
  <si>
    <t>r_season_id</t>
    <phoneticPr fontId="1"/>
  </si>
  <si>
    <t>r_timezone_id</t>
    <phoneticPr fontId="1"/>
  </si>
  <si>
    <t>r_red</t>
    <phoneticPr fontId="1"/>
  </si>
  <si>
    <t>r_orange</t>
    <phoneticPr fontId="1"/>
  </si>
  <si>
    <t>r_yellow</t>
    <phoneticPr fontId="1"/>
  </si>
  <si>
    <t>r_green</t>
    <phoneticPr fontId="1"/>
  </si>
  <si>
    <t>r_blue</t>
    <phoneticPr fontId="1"/>
  </si>
  <si>
    <t>r_indigo</t>
    <phoneticPr fontId="1"/>
  </si>
  <si>
    <t>r_purple</t>
    <phoneticPr fontId="1"/>
  </si>
  <si>
    <t>r_black</t>
    <phoneticPr fontId="1"/>
  </si>
  <si>
    <t>r_gray</t>
    <phoneticPr fontId="1"/>
  </si>
  <si>
    <t>r_white</t>
    <phoneticPr fontId="1"/>
  </si>
  <si>
    <t>image_path</t>
    <phoneticPr fontId="1"/>
  </si>
  <si>
    <t>夏</t>
    <rPh sb="0" eb="1">
      <t xml:space="preserve">ナツ </t>
    </rPh>
    <phoneticPr fontId="1"/>
  </si>
  <si>
    <t>id</t>
    <phoneticPr fontId="1"/>
  </si>
  <si>
    <t>朝昼</t>
    <rPh sb="0" eb="1">
      <t xml:space="preserve">アサ </t>
    </rPh>
    <rPh sb="1" eb="2">
      <t xml:space="preserve">ヒル </t>
    </rPh>
    <phoneticPr fontId="1"/>
  </si>
  <si>
    <t>season_spring</t>
  </si>
  <si>
    <t>season_summer</t>
  </si>
  <si>
    <t>season_fall</t>
  </si>
  <si>
    <t>season_winter</t>
  </si>
  <si>
    <t>time_morning2noon</t>
  </si>
  <si>
    <t>time_night</t>
  </si>
  <si>
    <t>category_hotspring</t>
  </si>
  <si>
    <t>1</t>
  </si>
  <si>
    <t>2</t>
  </si>
  <si>
    <t>imp</t>
    <phoneticPr fontId="1"/>
  </si>
  <si>
    <t>crowding</t>
    <phoneticPr fontId="1"/>
  </si>
  <si>
    <t>雨</t>
    <rPh sb="0" eb="1">
      <t xml:space="preserve">アメ </t>
    </rPh>
    <phoneticPr fontId="1"/>
  </si>
  <si>
    <t>曇</t>
    <phoneticPr fontId="1"/>
  </si>
  <si>
    <t>晴</t>
    <rPh sb="0" eb="1">
      <t xml:space="preserve">ハレ </t>
    </rPh>
    <phoneticPr fontId="1"/>
  </si>
  <si>
    <t>weather</t>
    <phoneticPr fontId="1"/>
  </si>
  <si>
    <t>雪</t>
    <phoneticPr fontId="1"/>
  </si>
  <si>
    <t>weather_id</t>
    <phoneticPr fontId="1"/>
  </si>
  <si>
    <t>r_crowding</t>
    <phoneticPr fontId="1"/>
  </si>
  <si>
    <t>r_weather</t>
    <phoneticPr fontId="1"/>
  </si>
  <si>
    <t>r_category_id</t>
    <phoneticPr fontId="1"/>
  </si>
  <si>
    <t>春</t>
  </si>
  <si>
    <t>夏</t>
  </si>
  <si>
    <t>秋</t>
  </si>
  <si>
    <t>冬</t>
  </si>
  <si>
    <t>天気</t>
    <rPh sb="0" eb="2">
      <t xml:space="preserve">テンキ </t>
    </rPh>
    <phoneticPr fontId="1"/>
  </si>
  <si>
    <t>朝昼</t>
  </si>
  <si>
    <t>朝昼</t>
    <rPh sb="0" eb="2">
      <t xml:space="preserve">アサヒル </t>
    </rPh>
    <phoneticPr fontId="1"/>
  </si>
  <si>
    <t>夜</t>
  </si>
  <si>
    <t>時間帯</t>
    <rPh sb="0" eb="3">
      <t xml:space="preserve">ジカンタイ </t>
    </rPh>
    <phoneticPr fontId="1"/>
  </si>
  <si>
    <t>カテゴリ</t>
    <phoneticPr fontId="1"/>
  </si>
  <si>
    <t>category</t>
    <phoneticPr fontId="1"/>
  </si>
  <si>
    <t>晴</t>
  </si>
  <si>
    <t>曇</t>
  </si>
  <si>
    <t>雨</t>
  </si>
  <si>
    <t>雪</t>
  </si>
  <si>
    <t>山1</t>
  </si>
  <si>
    <t>山2</t>
  </si>
  <si>
    <t>山3</t>
  </si>
  <si>
    <t>山4</t>
  </si>
  <si>
    <t>山5</t>
  </si>
  <si>
    <t>山6</t>
  </si>
  <si>
    <t>山7</t>
  </si>
  <si>
    <t>山8</t>
  </si>
  <si>
    <t>山9</t>
  </si>
  <si>
    <t>山10</t>
  </si>
  <si>
    <t>山11</t>
  </si>
  <si>
    <t>山12</t>
  </si>
  <si>
    <t>山13</t>
  </si>
  <si>
    <t>山14</t>
  </si>
  <si>
    <t>山15</t>
  </si>
  <si>
    <t>山16</t>
  </si>
  <si>
    <t>山17</t>
  </si>
  <si>
    <t>山18</t>
  </si>
  <si>
    <t>山19</t>
  </si>
  <si>
    <t>山20</t>
  </si>
  <si>
    <t>山21</t>
  </si>
  <si>
    <t>山22</t>
  </si>
  <si>
    <t>山23</t>
  </si>
  <si>
    <t>山24</t>
  </si>
  <si>
    <t>山25</t>
  </si>
  <si>
    <t>山26</t>
  </si>
  <si>
    <t>温泉27</t>
  </si>
  <si>
    <t>温泉28</t>
  </si>
  <si>
    <t>温泉29</t>
  </si>
  <si>
    <t>温泉30</t>
  </si>
  <si>
    <t>温泉31</t>
  </si>
  <si>
    <t>温泉32</t>
  </si>
  <si>
    <t>温泉33</t>
  </si>
  <si>
    <t>温泉34</t>
  </si>
  <si>
    <t>温泉35</t>
  </si>
  <si>
    <t>温泉36</t>
  </si>
  <si>
    <t>温泉37</t>
  </si>
  <si>
    <t>温泉38</t>
  </si>
  <si>
    <t>温泉39</t>
  </si>
  <si>
    <t>温泉40</t>
  </si>
  <si>
    <t>温泉41</t>
  </si>
  <si>
    <t>温泉42</t>
  </si>
  <si>
    <t>温泉43</t>
  </si>
  <si>
    <t>温泉44</t>
  </si>
  <si>
    <t>温泉45</t>
  </si>
  <si>
    <t>温泉46</t>
  </si>
  <si>
    <t>温泉47</t>
  </si>
  <si>
    <t>温泉48</t>
  </si>
  <si>
    <t>温泉49</t>
  </si>
  <si>
    <t>温泉50</t>
  </si>
  <si>
    <t>温泉51</t>
  </si>
  <si>
    <t>温泉52</t>
  </si>
  <si>
    <t>神社53</t>
  </si>
  <si>
    <t>神社54</t>
  </si>
  <si>
    <t>神社55</t>
  </si>
  <si>
    <t>神社56</t>
  </si>
  <si>
    <t>神社57</t>
  </si>
  <si>
    <t>神社58</t>
  </si>
  <si>
    <t>神社59</t>
  </si>
  <si>
    <t>神社60</t>
  </si>
  <si>
    <t>神社61</t>
  </si>
  <si>
    <t>神社62</t>
  </si>
  <si>
    <t>神社63</t>
  </si>
  <si>
    <t>神社64</t>
  </si>
  <si>
    <t>神社65</t>
  </si>
  <si>
    <t>神社66</t>
  </si>
  <si>
    <t>神社67</t>
  </si>
  <si>
    <t>神社68</t>
  </si>
  <si>
    <t>神社69</t>
  </si>
  <si>
    <t>神社70</t>
  </si>
  <si>
    <t>神社71</t>
  </si>
  <si>
    <t>神社72</t>
  </si>
  <si>
    <t>神社73</t>
  </si>
  <si>
    <t>神社74</t>
  </si>
  <si>
    <t>神社75</t>
  </si>
  <si>
    <t>神社76</t>
  </si>
  <si>
    <t>神社77</t>
  </si>
  <si>
    <t>神社78</t>
  </si>
  <si>
    <t>r_weather_id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</si>
</sst>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0"/>
    <numFmt numFmtId="178" formatCode="0.0000000000000_ "/>
  </numFmts>
  <fonts count="8">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b/>
      <sz val="11"/>
      <color theme="1"/>
      <name val="ＭＳ Ｐゴシック"/>
      <family val="2"/>
      <charset val="128"/>
      <scheme val="minor"/>
    </font>
    <font>
      <sz val="11"/>
      <color theme="1"/>
      <name val="ＭＳ Ｐゴシック"/>
      <family val="2"/>
      <charset val="128"/>
      <scheme val="minor"/>
    </font>
    <font>
      <sz val="11"/>
      <name val="ＭＳ Ｐゴシック"/>
      <family val="2"/>
      <charset val="128"/>
    </font>
    <font>
      <sz val="11"/>
      <color rgb="FF000000"/>
      <name val="ＭＳ Ｐゴシック"/>
      <family val="2"/>
      <charset val="128"/>
      <scheme val="minor"/>
    </font>
    <font>
      <sz val="11"/>
      <name val="ＭＳ Ｐゴシック"/>
      <family val="2"/>
      <charset val="128"/>
      <scheme val="minor"/>
    </font>
  </fonts>
  <fills count="22">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DE9D9"/>
        <bgColor rgb="FF000000"/>
      </patternFill>
    </fill>
    <fill>
      <patternFill patternType="solid">
        <fgColor rgb="FFBFBFBF"/>
        <bgColor rgb="FF000000"/>
      </patternFill>
    </fill>
    <fill>
      <patternFill patternType="solid">
        <fgColor rgb="FFDAEEF3"/>
        <bgColor rgb="FF000000"/>
      </patternFill>
    </fill>
    <fill>
      <patternFill patternType="solid">
        <fgColor rgb="FFE4DFEC"/>
        <bgColor rgb="FF000000"/>
      </patternFill>
    </fill>
    <fill>
      <patternFill patternType="solid">
        <fgColor rgb="FFEBF1DE"/>
        <bgColor rgb="FF000000"/>
      </patternFill>
    </fill>
    <fill>
      <patternFill patternType="solid">
        <fgColor rgb="FFF2DCDB"/>
        <bgColor rgb="FF000000"/>
      </patternFill>
    </fill>
    <fill>
      <patternFill patternType="solid">
        <fgColor rgb="FFDCE6F1"/>
        <bgColor rgb="FF000000"/>
      </patternFill>
    </fill>
    <fill>
      <patternFill patternType="solid">
        <fgColor rgb="FFDDD9C4"/>
        <bgColor rgb="FF000000"/>
      </patternFill>
    </fill>
    <fill>
      <patternFill patternType="solid">
        <fgColor theme="6" tint="0.59999389629810485"/>
        <bgColor indexed="64"/>
      </patternFill>
    </fill>
    <fill>
      <patternFill patternType="solid">
        <fgColor theme="0" tint="-0.14999847407452621"/>
        <bgColor indexed="64"/>
      </patternFill>
    </fill>
    <fill>
      <patternFill patternType="solid">
        <fgColor rgb="FFD8E4BC"/>
        <bgColor rgb="FF000000"/>
      </patternFill>
    </fill>
  </fills>
  <borders count="7">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80">
    <xf numFmtId="0" fontId="0" fillId="0" borderId="0" xfId="0"/>
    <xf numFmtId="0" fontId="0" fillId="3" borderId="1" xfId="0" applyFill="1" applyBorder="1" applyAlignment="1">
      <alignment vertical="center"/>
    </xf>
    <xf numFmtId="0" fontId="3" fillId="0" borderId="1" xfId="0" applyFont="1" applyBorder="1"/>
    <xf numFmtId="0" fontId="4" fillId="8" borderId="1" xfId="0" applyFont="1" applyFill="1" applyBorder="1"/>
    <xf numFmtId="0" fontId="5" fillId="8" borderId="1" xfId="0" applyFont="1" applyFill="1" applyBorder="1" applyAlignment="1">
      <alignment horizontal="center" vertical="top"/>
    </xf>
    <xf numFmtId="0" fontId="4" fillId="8" borderId="1" xfId="0" applyFont="1" applyFill="1" applyBorder="1" applyAlignment="1">
      <alignment vertical="center"/>
    </xf>
    <xf numFmtId="0" fontId="5" fillId="2" borderId="1" xfId="0" applyFont="1" applyFill="1" applyBorder="1" applyAlignment="1">
      <alignment horizontal="center" vertical="top"/>
    </xf>
    <xf numFmtId="0" fontId="4" fillId="2" borderId="1" xfId="0" applyFont="1" applyFill="1" applyBorder="1"/>
    <xf numFmtId="176" fontId="4" fillId="2" borderId="1" xfId="0" applyNumberFormat="1" applyFont="1" applyFill="1" applyBorder="1"/>
    <xf numFmtId="0" fontId="5" fillId="3" borderId="1" xfId="0" applyFont="1" applyFill="1" applyBorder="1" applyAlignment="1">
      <alignment horizontal="center" vertical="top"/>
    </xf>
    <xf numFmtId="0" fontId="4" fillId="3" borderId="1" xfId="0" applyFont="1" applyFill="1" applyBorder="1"/>
    <xf numFmtId="176" fontId="4" fillId="3" borderId="1" xfId="0" applyNumberFormat="1" applyFont="1" applyFill="1" applyBorder="1"/>
    <xf numFmtId="176" fontId="4" fillId="3" borderId="1" xfId="0" applyNumberFormat="1" applyFont="1" applyFill="1" applyBorder="1" applyAlignment="1">
      <alignment vertical="center"/>
    </xf>
    <xf numFmtId="0" fontId="4" fillId="3" borderId="1" xfId="0" applyFont="1" applyFill="1" applyBorder="1" applyAlignment="1">
      <alignment vertical="center"/>
    </xf>
    <xf numFmtId="0" fontId="5" fillId="4" borderId="1" xfId="0" applyFont="1" applyFill="1" applyBorder="1" applyAlignment="1">
      <alignment horizontal="center" vertical="top"/>
    </xf>
    <xf numFmtId="0" fontId="4" fillId="4" borderId="1" xfId="0" applyFont="1" applyFill="1" applyBorder="1"/>
    <xf numFmtId="176" fontId="4" fillId="4" borderId="1" xfId="0" applyNumberFormat="1" applyFont="1" applyFill="1" applyBorder="1" applyAlignment="1">
      <alignment vertical="center"/>
    </xf>
    <xf numFmtId="0" fontId="4" fillId="4" borderId="1" xfId="0" applyFont="1" applyFill="1" applyBorder="1" applyAlignment="1">
      <alignment vertical="center"/>
    </xf>
    <xf numFmtId="0" fontId="5" fillId="5" borderId="1" xfId="0" applyFont="1" applyFill="1" applyBorder="1" applyAlignment="1">
      <alignment horizontal="center" vertical="top"/>
    </xf>
    <xf numFmtId="0" fontId="4" fillId="5" borderId="1" xfId="0" applyFont="1" applyFill="1" applyBorder="1"/>
    <xf numFmtId="176" fontId="4" fillId="5" borderId="1" xfId="0" applyNumberFormat="1" applyFont="1" applyFill="1" applyBorder="1" applyAlignment="1">
      <alignment vertical="center"/>
    </xf>
    <xf numFmtId="0" fontId="4" fillId="5" borderId="1" xfId="0" applyFont="1" applyFill="1" applyBorder="1" applyAlignment="1">
      <alignment vertical="center"/>
    </xf>
    <xf numFmtId="0" fontId="5" fillId="6" borderId="1" xfId="0" applyFont="1" applyFill="1" applyBorder="1" applyAlignment="1">
      <alignment horizontal="center" vertical="top"/>
    </xf>
    <xf numFmtId="0" fontId="4" fillId="6" borderId="1" xfId="0" applyFont="1" applyFill="1" applyBorder="1"/>
    <xf numFmtId="176" fontId="4" fillId="6" borderId="1" xfId="0" applyNumberFormat="1" applyFont="1" applyFill="1" applyBorder="1"/>
    <xf numFmtId="0" fontId="5" fillId="7" borderId="1" xfId="0" applyFont="1" applyFill="1" applyBorder="1" applyAlignment="1">
      <alignment horizontal="center" vertical="top"/>
    </xf>
    <xf numFmtId="0" fontId="4" fillId="7" borderId="1" xfId="0" applyFont="1" applyFill="1" applyBorder="1"/>
    <xf numFmtId="176" fontId="4" fillId="7" borderId="1" xfId="0" applyNumberFormat="1" applyFont="1" applyFill="1" applyBorder="1" applyAlignment="1">
      <alignment vertical="center"/>
    </xf>
    <xf numFmtId="0" fontId="4" fillId="7" borderId="1" xfId="0" applyFont="1" applyFill="1" applyBorder="1" applyAlignment="1">
      <alignment vertical="center"/>
    </xf>
    <xf numFmtId="0" fontId="4" fillId="0" borderId="1" xfId="0" applyFont="1" applyBorder="1"/>
    <xf numFmtId="0" fontId="4" fillId="9" borderId="1" xfId="0" applyFont="1" applyFill="1" applyBorder="1"/>
    <xf numFmtId="0" fontId="4" fillId="10" borderId="1" xfId="0" applyFont="1" applyFill="1" applyBorder="1"/>
    <xf numFmtId="176" fontId="4" fillId="4" borderId="1" xfId="0" applyNumberFormat="1" applyFont="1" applyFill="1" applyBorder="1"/>
    <xf numFmtId="0" fontId="7" fillId="11" borderId="1" xfId="0" applyFont="1" applyFill="1" applyBorder="1" applyAlignment="1">
      <alignment horizontal="center" vertical="top"/>
    </xf>
    <xf numFmtId="0" fontId="7" fillId="11" borderId="2" xfId="0" applyFont="1" applyFill="1" applyBorder="1" applyAlignment="1">
      <alignment horizontal="center" vertical="top"/>
    </xf>
    <xf numFmtId="0" fontId="6" fillId="0" borderId="1" xfId="0" applyFont="1" applyBorder="1"/>
    <xf numFmtId="0" fontId="6" fillId="0" borderId="2" xfId="0" applyFont="1" applyBorder="1"/>
    <xf numFmtId="0" fontId="0" fillId="0" borderId="1" xfId="0" applyBorder="1" applyAlignment="1">
      <alignment vertical="center"/>
    </xf>
    <xf numFmtId="178" fontId="4" fillId="2" borderId="1" xfId="0" applyNumberFormat="1" applyFont="1" applyFill="1" applyBorder="1"/>
    <xf numFmtId="0" fontId="6" fillId="12" borderId="1" xfId="0" applyFont="1" applyFill="1" applyBorder="1"/>
    <xf numFmtId="0" fontId="7" fillId="12" borderId="2" xfId="0" applyFont="1" applyFill="1" applyBorder="1" applyAlignment="1">
      <alignment horizontal="center" vertical="top"/>
    </xf>
    <xf numFmtId="0" fontId="7" fillId="11" borderId="5" xfId="0" applyFont="1" applyFill="1" applyBorder="1" applyAlignment="1">
      <alignment horizontal="center" vertical="top"/>
    </xf>
    <xf numFmtId="0" fontId="6" fillId="11" borderId="6" xfId="0" applyFont="1" applyFill="1" applyBorder="1"/>
    <xf numFmtId="176" fontId="6" fillId="11" borderId="6" xfId="0" applyNumberFormat="1" applyFont="1" applyFill="1" applyBorder="1"/>
    <xf numFmtId="0" fontId="7" fillId="13" borderId="5" xfId="0" applyFont="1" applyFill="1" applyBorder="1" applyAlignment="1">
      <alignment horizontal="center" vertical="top"/>
    </xf>
    <xf numFmtId="0" fontId="6" fillId="13" borderId="6" xfId="0" applyFont="1" applyFill="1" applyBorder="1"/>
    <xf numFmtId="176" fontId="6" fillId="13" borderId="6" xfId="0" applyNumberFormat="1" applyFont="1" applyFill="1" applyBorder="1" applyAlignment="1">
      <alignment vertical="center"/>
    </xf>
    <xf numFmtId="0" fontId="6" fillId="13" borderId="6" xfId="0" applyFont="1" applyFill="1" applyBorder="1" applyAlignment="1">
      <alignment vertical="center"/>
    </xf>
    <xf numFmtId="0" fontId="7" fillId="14" borderId="5" xfId="0" applyFont="1" applyFill="1" applyBorder="1" applyAlignment="1">
      <alignment horizontal="center" vertical="top"/>
    </xf>
    <xf numFmtId="0" fontId="6" fillId="14" borderId="6" xfId="0" applyFont="1" applyFill="1" applyBorder="1"/>
    <xf numFmtId="176" fontId="6" fillId="14" borderId="6" xfId="0" applyNumberFormat="1" applyFont="1" applyFill="1" applyBorder="1" applyAlignment="1">
      <alignment vertical="center"/>
    </xf>
    <xf numFmtId="0" fontId="6" fillId="14" borderId="6" xfId="0" applyFont="1" applyFill="1" applyBorder="1" applyAlignment="1">
      <alignment vertical="center"/>
    </xf>
    <xf numFmtId="0" fontId="7" fillId="15" borderId="5" xfId="0" applyFont="1" applyFill="1" applyBorder="1" applyAlignment="1">
      <alignment horizontal="center" vertical="top"/>
    </xf>
    <xf numFmtId="0" fontId="6" fillId="15" borderId="6" xfId="0" applyFont="1" applyFill="1" applyBorder="1"/>
    <xf numFmtId="176" fontId="6" fillId="15" borderId="6" xfId="0" applyNumberFormat="1" applyFont="1" applyFill="1" applyBorder="1" applyAlignment="1">
      <alignment vertical="center"/>
    </xf>
    <xf numFmtId="0" fontId="6" fillId="15" borderId="6" xfId="0" applyFont="1" applyFill="1" applyBorder="1" applyAlignment="1">
      <alignment vertical="center"/>
    </xf>
    <xf numFmtId="0" fontId="7" fillId="16" borderId="5" xfId="0" applyFont="1" applyFill="1" applyBorder="1" applyAlignment="1">
      <alignment horizontal="center" vertical="top"/>
    </xf>
    <xf numFmtId="0" fontId="6" fillId="16" borderId="6" xfId="0" applyFont="1" applyFill="1" applyBorder="1"/>
    <xf numFmtId="176" fontId="6" fillId="16" borderId="6" xfId="0" applyNumberFormat="1" applyFont="1" applyFill="1" applyBorder="1"/>
    <xf numFmtId="0" fontId="7" fillId="17" borderId="5" xfId="0" applyFont="1" applyFill="1" applyBorder="1" applyAlignment="1">
      <alignment horizontal="center" vertical="top"/>
    </xf>
    <xf numFmtId="0" fontId="6" fillId="17" borderId="6" xfId="0" applyFont="1" applyFill="1" applyBorder="1"/>
    <xf numFmtId="176" fontId="6" fillId="17" borderId="6" xfId="0" applyNumberFormat="1" applyFont="1" applyFill="1" applyBorder="1" applyAlignment="1">
      <alignment vertical="center"/>
    </xf>
    <xf numFmtId="0" fontId="6" fillId="17" borderId="6" xfId="0" applyFont="1" applyFill="1" applyBorder="1" applyAlignment="1">
      <alignment vertical="center"/>
    </xf>
    <xf numFmtId="0" fontId="6" fillId="18" borderId="1" xfId="0" applyFont="1" applyFill="1" applyBorder="1"/>
    <xf numFmtId="0" fontId="6" fillId="18" borderId="2" xfId="0" applyFont="1" applyFill="1" applyBorder="1"/>
    <xf numFmtId="0" fontId="6" fillId="18" borderId="5" xfId="0" applyFont="1" applyFill="1" applyBorder="1"/>
    <xf numFmtId="0" fontId="6" fillId="18" borderId="6" xfId="0" applyFont="1" applyFill="1" applyBorder="1"/>
    <xf numFmtId="0" fontId="7" fillId="12" borderId="0" xfId="0" applyFont="1" applyFill="1" applyAlignment="1">
      <alignment horizontal="center" vertical="top"/>
    </xf>
    <xf numFmtId="0" fontId="4" fillId="0" borderId="3" xfId="0" applyFont="1" applyBorder="1" applyAlignment="1">
      <alignment horizontal="center"/>
    </xf>
    <xf numFmtId="0" fontId="4" fillId="0" borderId="4" xfId="0" applyFont="1" applyBorder="1" applyAlignment="1">
      <alignment horizontal="center"/>
    </xf>
    <xf numFmtId="0" fontId="4" fillId="0" borderId="2" xfId="0" applyFont="1" applyBorder="1" applyAlignment="1">
      <alignment horizontal="center"/>
    </xf>
    <xf numFmtId="0" fontId="0" fillId="0" borderId="1" xfId="0" applyBorder="1"/>
    <xf numFmtId="0" fontId="0" fillId="3" borderId="1" xfId="0" applyFill="1" applyBorder="1"/>
    <xf numFmtId="0" fontId="0" fillId="5" borderId="1" xfId="0" applyFill="1" applyBorder="1"/>
    <xf numFmtId="0" fontId="0" fillId="19" borderId="1" xfId="0" applyFill="1" applyBorder="1"/>
    <xf numFmtId="0" fontId="0" fillId="20" borderId="1" xfId="0" applyFill="1" applyBorder="1"/>
    <xf numFmtId="0" fontId="0" fillId="0" borderId="0" xfId="0" applyAlignment="1">
      <alignment vertical="center"/>
    </xf>
    <xf numFmtId="0" fontId="6" fillId="13" borderId="5" xfId="0" applyFont="1" applyFill="1" applyBorder="1"/>
    <xf numFmtId="0" fontId="6" fillId="15" borderId="5" xfId="0" applyFont="1" applyFill="1" applyBorder="1"/>
    <xf numFmtId="0" fontId="6" fillId="21" borderId="5" xfId="0" applyFont="1" applyFill="1" applyBorder="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204EF-B0FB-1A49-B2FF-8B382DC57410}">
  <sheetPr>
    <tabColor theme="0"/>
  </sheetPr>
  <dimension ref="A1:J49"/>
  <sheetViews>
    <sheetView workbookViewId="0">
      <selection activeCell="I1" sqref="I1"/>
    </sheetView>
  </sheetViews>
  <sheetFormatPr baseColWidth="10" defaultRowHeight="14"/>
  <cols>
    <col min="2" max="2" width="14.6640625" bestFit="1" customWidth="1"/>
  </cols>
  <sheetData>
    <row r="1" spans="1:10">
      <c r="A1" s="39" t="s">
        <v>209</v>
      </c>
      <c r="B1" s="40" t="s">
        <v>0</v>
      </c>
      <c r="C1" s="40" t="s">
        <v>216</v>
      </c>
      <c r="D1" s="40" t="s">
        <v>214</v>
      </c>
      <c r="E1" s="40" t="s">
        <v>215</v>
      </c>
      <c r="F1" s="40" t="s">
        <v>217</v>
      </c>
      <c r="G1" t="s">
        <v>218</v>
      </c>
      <c r="H1" t="s">
        <v>219</v>
      </c>
      <c r="I1" s="67" t="s">
        <v>259</v>
      </c>
      <c r="J1" t="s">
        <v>263</v>
      </c>
    </row>
    <row r="2" spans="1:10">
      <c r="A2" s="41">
        <v>0</v>
      </c>
      <c r="B2" s="42" t="s">
        <v>11</v>
      </c>
      <c r="C2" s="42" t="s">
        <v>65</v>
      </c>
      <c r="D2" s="43">
        <v>36.58455</v>
      </c>
      <c r="E2" s="42">
        <v>137.61409800000001</v>
      </c>
      <c r="F2" s="42">
        <v>4</v>
      </c>
      <c r="G2">
        <v>2</v>
      </c>
      <c r="H2">
        <v>1</v>
      </c>
      <c r="I2">
        <v>0</v>
      </c>
      <c r="J2">
        <v>1</v>
      </c>
    </row>
    <row r="3" spans="1:10">
      <c r="A3" s="41">
        <v>1</v>
      </c>
      <c r="B3" s="42" t="s">
        <v>12</v>
      </c>
      <c r="C3" s="42" t="s">
        <v>65</v>
      </c>
      <c r="D3" s="43">
        <v>36.58455</v>
      </c>
      <c r="E3" s="42">
        <v>137.61409800000001</v>
      </c>
      <c r="F3" s="42">
        <v>4</v>
      </c>
      <c r="G3">
        <v>1</v>
      </c>
      <c r="H3">
        <v>1</v>
      </c>
      <c r="I3">
        <v>0</v>
      </c>
      <c r="J3">
        <v>2</v>
      </c>
    </row>
    <row r="4" spans="1:10">
      <c r="A4" s="41">
        <v>2</v>
      </c>
      <c r="B4" s="42" t="s">
        <v>13</v>
      </c>
      <c r="C4" s="42" t="s">
        <v>65</v>
      </c>
      <c r="D4" s="43">
        <v>36.58455</v>
      </c>
      <c r="E4" s="42">
        <v>137.61409800000001</v>
      </c>
      <c r="F4" s="42">
        <v>2</v>
      </c>
      <c r="G4">
        <v>2</v>
      </c>
      <c r="H4">
        <v>1</v>
      </c>
      <c r="I4">
        <v>0</v>
      </c>
      <c r="J4">
        <v>1</v>
      </c>
    </row>
    <row r="5" spans="1:10">
      <c r="A5" s="41">
        <v>3</v>
      </c>
      <c r="B5" s="42" t="s">
        <v>14</v>
      </c>
      <c r="C5" s="42" t="s">
        <v>65</v>
      </c>
      <c r="D5" s="43">
        <v>36.58455</v>
      </c>
      <c r="E5" s="42">
        <v>137.61409800000001</v>
      </c>
      <c r="F5" s="42">
        <v>2</v>
      </c>
      <c r="G5">
        <v>1</v>
      </c>
      <c r="H5">
        <v>1</v>
      </c>
      <c r="I5">
        <v>0</v>
      </c>
      <c r="J5">
        <v>2</v>
      </c>
    </row>
    <row r="6" spans="1:10">
      <c r="A6" s="41">
        <v>4</v>
      </c>
      <c r="B6" s="42" t="s">
        <v>15</v>
      </c>
      <c r="C6" s="42" t="s">
        <v>65</v>
      </c>
      <c r="D6" s="43">
        <v>36.58455</v>
      </c>
      <c r="E6" s="42">
        <v>137.61409800000001</v>
      </c>
      <c r="F6" s="42">
        <v>1</v>
      </c>
      <c r="G6">
        <v>2</v>
      </c>
      <c r="H6">
        <v>1</v>
      </c>
      <c r="I6">
        <v>0</v>
      </c>
      <c r="J6">
        <v>1</v>
      </c>
    </row>
    <row r="7" spans="1:10">
      <c r="A7" s="41">
        <v>5</v>
      </c>
      <c r="B7" s="42" t="s">
        <v>16</v>
      </c>
      <c r="C7" s="42" t="s">
        <v>65</v>
      </c>
      <c r="D7" s="43">
        <v>36.58455</v>
      </c>
      <c r="E7" s="42">
        <v>137.61409800000001</v>
      </c>
      <c r="F7" s="42">
        <v>1</v>
      </c>
      <c r="G7">
        <v>1</v>
      </c>
      <c r="H7">
        <v>1</v>
      </c>
      <c r="I7">
        <v>0</v>
      </c>
      <c r="J7">
        <v>2</v>
      </c>
    </row>
    <row r="8" spans="1:10">
      <c r="A8" s="41">
        <v>6</v>
      </c>
      <c r="B8" s="42" t="s">
        <v>17</v>
      </c>
      <c r="C8" s="42" t="s">
        <v>65</v>
      </c>
      <c r="D8" s="43">
        <v>36.58455</v>
      </c>
      <c r="E8" s="42">
        <v>137.61409800000001</v>
      </c>
      <c r="F8" s="42">
        <v>3</v>
      </c>
      <c r="G8">
        <v>2</v>
      </c>
      <c r="H8">
        <v>1</v>
      </c>
      <c r="I8">
        <v>0</v>
      </c>
      <c r="J8">
        <v>1</v>
      </c>
    </row>
    <row r="9" spans="1:10">
      <c r="A9" s="41">
        <v>7</v>
      </c>
      <c r="B9" s="42" t="s">
        <v>18</v>
      </c>
      <c r="C9" s="42" t="s">
        <v>65</v>
      </c>
      <c r="D9" s="43">
        <v>36.58455</v>
      </c>
      <c r="E9" s="42">
        <v>137.61409800000001</v>
      </c>
      <c r="F9" s="42">
        <v>3</v>
      </c>
      <c r="G9">
        <v>1</v>
      </c>
      <c r="H9">
        <v>1</v>
      </c>
      <c r="I9">
        <v>0</v>
      </c>
      <c r="J9">
        <v>1</v>
      </c>
    </row>
    <row r="10" spans="1:10">
      <c r="A10" s="44">
        <v>8</v>
      </c>
      <c r="B10" s="45" t="s">
        <v>19</v>
      </c>
      <c r="C10" s="45" t="s">
        <v>210</v>
      </c>
      <c r="D10" s="46">
        <v>35.419294999999998</v>
      </c>
      <c r="E10" s="47">
        <v>136.406172</v>
      </c>
      <c r="F10" s="42">
        <v>4</v>
      </c>
      <c r="G10">
        <v>2</v>
      </c>
      <c r="H10">
        <v>1</v>
      </c>
      <c r="I10">
        <v>0</v>
      </c>
      <c r="J10">
        <v>1</v>
      </c>
    </row>
    <row r="11" spans="1:10">
      <c r="A11" s="44">
        <v>9</v>
      </c>
      <c r="B11" s="45" t="s">
        <v>20</v>
      </c>
      <c r="C11" s="47" t="s">
        <v>210</v>
      </c>
      <c r="D11" s="46">
        <v>35.419294999999998</v>
      </c>
      <c r="E11" s="47">
        <v>136.406172</v>
      </c>
      <c r="F11" s="42">
        <v>4</v>
      </c>
      <c r="G11">
        <v>1</v>
      </c>
      <c r="H11">
        <v>1</v>
      </c>
      <c r="I11">
        <v>0.03</v>
      </c>
      <c r="J11">
        <v>2</v>
      </c>
    </row>
    <row r="12" spans="1:10">
      <c r="A12" s="44">
        <v>10</v>
      </c>
      <c r="B12" s="45" t="s">
        <v>21</v>
      </c>
      <c r="C12" s="47" t="s">
        <v>210</v>
      </c>
      <c r="D12" s="46">
        <v>35.419294999999998</v>
      </c>
      <c r="E12" s="47">
        <v>136.406172</v>
      </c>
      <c r="F12" s="42">
        <v>2</v>
      </c>
      <c r="G12">
        <v>2</v>
      </c>
      <c r="H12">
        <v>1</v>
      </c>
      <c r="I12">
        <v>0</v>
      </c>
      <c r="J12">
        <v>1</v>
      </c>
    </row>
    <row r="13" spans="1:10">
      <c r="A13" s="44">
        <v>11</v>
      </c>
      <c r="B13" s="45" t="s">
        <v>22</v>
      </c>
      <c r="C13" s="47" t="s">
        <v>210</v>
      </c>
      <c r="D13" s="46">
        <v>35.419294999999998</v>
      </c>
      <c r="E13" s="47">
        <v>136.406172</v>
      </c>
      <c r="F13" s="42">
        <v>2</v>
      </c>
      <c r="G13">
        <v>1</v>
      </c>
      <c r="H13">
        <v>1</v>
      </c>
      <c r="I13">
        <v>0</v>
      </c>
      <c r="J13">
        <v>2</v>
      </c>
    </row>
    <row r="14" spans="1:10">
      <c r="A14" s="44">
        <v>12</v>
      </c>
      <c r="B14" s="45" t="s">
        <v>23</v>
      </c>
      <c r="C14" s="47" t="s">
        <v>210</v>
      </c>
      <c r="D14" s="46">
        <v>35.419294999999998</v>
      </c>
      <c r="E14" s="47">
        <v>136.406172</v>
      </c>
      <c r="F14" s="42">
        <v>1</v>
      </c>
      <c r="G14">
        <v>2</v>
      </c>
      <c r="H14">
        <v>1</v>
      </c>
      <c r="I14">
        <v>0</v>
      </c>
      <c r="J14">
        <v>1</v>
      </c>
    </row>
    <row r="15" spans="1:10">
      <c r="A15" s="44">
        <v>13</v>
      </c>
      <c r="B15" s="45" t="s">
        <v>24</v>
      </c>
      <c r="C15" s="47" t="s">
        <v>210</v>
      </c>
      <c r="D15" s="46">
        <v>35.419294999999998</v>
      </c>
      <c r="E15" s="47">
        <v>136.406172</v>
      </c>
      <c r="F15" s="42">
        <v>1</v>
      </c>
      <c r="G15">
        <v>1</v>
      </c>
      <c r="H15">
        <v>1</v>
      </c>
      <c r="I15">
        <v>0</v>
      </c>
      <c r="J15">
        <v>1</v>
      </c>
    </row>
    <row r="16" spans="1:10">
      <c r="A16" s="44">
        <v>14</v>
      </c>
      <c r="B16" s="45" t="s">
        <v>25</v>
      </c>
      <c r="C16" s="47" t="s">
        <v>210</v>
      </c>
      <c r="D16" s="46">
        <v>35.419294999999998</v>
      </c>
      <c r="E16" s="47">
        <v>136.406172</v>
      </c>
      <c r="F16" s="42">
        <v>3</v>
      </c>
      <c r="G16">
        <v>2</v>
      </c>
      <c r="H16">
        <v>1</v>
      </c>
      <c r="I16">
        <v>0</v>
      </c>
      <c r="J16">
        <v>1</v>
      </c>
    </row>
    <row r="17" spans="1:10">
      <c r="A17" s="44">
        <v>15</v>
      </c>
      <c r="B17" s="45" t="s">
        <v>26</v>
      </c>
      <c r="C17" s="47" t="s">
        <v>210</v>
      </c>
      <c r="D17" s="46">
        <v>35.419294999999998</v>
      </c>
      <c r="E17" s="47">
        <v>136.406172</v>
      </c>
      <c r="F17" s="42">
        <v>3</v>
      </c>
      <c r="G17">
        <v>1</v>
      </c>
      <c r="H17">
        <v>1</v>
      </c>
      <c r="I17">
        <v>0</v>
      </c>
      <c r="J17">
        <v>2</v>
      </c>
    </row>
    <row r="18" spans="1:10">
      <c r="A18" s="48">
        <v>16</v>
      </c>
      <c r="B18" s="49" t="s">
        <v>27</v>
      </c>
      <c r="C18" s="51" t="s">
        <v>211</v>
      </c>
      <c r="D18" s="50">
        <v>36.68336</v>
      </c>
      <c r="E18" s="51">
        <v>138.55581699999999</v>
      </c>
      <c r="F18" s="42">
        <v>4</v>
      </c>
      <c r="G18">
        <v>2</v>
      </c>
      <c r="H18">
        <v>2</v>
      </c>
      <c r="I18">
        <v>0.01</v>
      </c>
      <c r="J18">
        <v>1</v>
      </c>
    </row>
    <row r="19" spans="1:10">
      <c r="A19" s="48">
        <v>17</v>
      </c>
      <c r="B19" s="49" t="s">
        <v>28</v>
      </c>
      <c r="C19" s="51" t="s">
        <v>211</v>
      </c>
      <c r="D19" s="50">
        <v>36.68336</v>
      </c>
      <c r="E19" s="51">
        <v>138.55581699999999</v>
      </c>
      <c r="F19" s="42">
        <v>4</v>
      </c>
      <c r="G19">
        <v>1</v>
      </c>
      <c r="H19">
        <v>2</v>
      </c>
      <c r="I19">
        <v>0</v>
      </c>
      <c r="J19">
        <v>1</v>
      </c>
    </row>
    <row r="20" spans="1:10">
      <c r="A20" s="48">
        <v>18</v>
      </c>
      <c r="B20" s="49" t="s">
        <v>29</v>
      </c>
      <c r="C20" s="51" t="s">
        <v>211</v>
      </c>
      <c r="D20" s="50">
        <v>36.68336</v>
      </c>
      <c r="E20" s="51">
        <v>138.55581699999999</v>
      </c>
      <c r="F20" s="42">
        <v>2</v>
      </c>
      <c r="G20">
        <v>2</v>
      </c>
      <c r="H20">
        <v>2</v>
      </c>
      <c r="I20">
        <v>0</v>
      </c>
      <c r="J20">
        <v>1</v>
      </c>
    </row>
    <row r="21" spans="1:10">
      <c r="A21" s="48">
        <v>19</v>
      </c>
      <c r="B21" s="49" t="s">
        <v>30</v>
      </c>
      <c r="C21" s="51" t="s">
        <v>211</v>
      </c>
      <c r="D21" s="50">
        <v>36.68336</v>
      </c>
      <c r="E21" s="51">
        <v>138.55581699999999</v>
      </c>
      <c r="F21" s="42">
        <v>2</v>
      </c>
      <c r="G21">
        <v>1</v>
      </c>
      <c r="H21">
        <v>2</v>
      </c>
      <c r="I21">
        <v>0</v>
      </c>
      <c r="J21">
        <v>1</v>
      </c>
    </row>
    <row r="22" spans="1:10">
      <c r="A22" s="48">
        <v>20</v>
      </c>
      <c r="B22" s="49" t="s">
        <v>31</v>
      </c>
      <c r="C22" s="51" t="s">
        <v>211</v>
      </c>
      <c r="D22" s="50">
        <v>36.68336</v>
      </c>
      <c r="E22" s="51">
        <v>138.55581699999999</v>
      </c>
      <c r="F22" s="42">
        <v>1</v>
      </c>
      <c r="G22">
        <v>2</v>
      </c>
      <c r="H22">
        <v>2</v>
      </c>
      <c r="I22">
        <v>0</v>
      </c>
      <c r="J22">
        <v>2</v>
      </c>
    </row>
    <row r="23" spans="1:10">
      <c r="A23" s="48">
        <v>21</v>
      </c>
      <c r="B23" s="49" t="s">
        <v>32</v>
      </c>
      <c r="C23" s="51" t="s">
        <v>211</v>
      </c>
      <c r="D23" s="50">
        <v>36.68336</v>
      </c>
      <c r="E23" s="51">
        <v>138.55581699999999</v>
      </c>
      <c r="F23" s="42">
        <v>1</v>
      </c>
      <c r="G23">
        <v>1</v>
      </c>
      <c r="H23">
        <v>2</v>
      </c>
      <c r="I23">
        <v>0</v>
      </c>
      <c r="J23">
        <v>1</v>
      </c>
    </row>
    <row r="24" spans="1:10">
      <c r="A24" s="48">
        <v>22</v>
      </c>
      <c r="B24" s="49" t="s">
        <v>33</v>
      </c>
      <c r="C24" s="51" t="s">
        <v>211</v>
      </c>
      <c r="D24" s="50">
        <v>36.68336</v>
      </c>
      <c r="E24" s="51">
        <v>138.55581699999999</v>
      </c>
      <c r="F24" s="42">
        <v>3</v>
      </c>
      <c r="G24">
        <v>2</v>
      </c>
      <c r="H24">
        <v>2</v>
      </c>
      <c r="I24">
        <v>0</v>
      </c>
      <c r="J24">
        <v>1</v>
      </c>
    </row>
    <row r="25" spans="1:10">
      <c r="A25" s="48">
        <v>23</v>
      </c>
      <c r="B25" s="49" t="s">
        <v>34</v>
      </c>
      <c r="C25" s="51" t="s">
        <v>211</v>
      </c>
      <c r="D25" s="50">
        <v>36.68336</v>
      </c>
      <c r="E25" s="51">
        <v>138.55581699999999</v>
      </c>
      <c r="F25" s="42">
        <v>3</v>
      </c>
      <c r="G25">
        <v>1</v>
      </c>
      <c r="H25">
        <v>2</v>
      </c>
      <c r="I25">
        <v>0</v>
      </c>
      <c r="J25">
        <v>1</v>
      </c>
    </row>
    <row r="26" spans="1:10">
      <c r="A26" s="52">
        <v>24</v>
      </c>
      <c r="B26" s="53" t="s">
        <v>35</v>
      </c>
      <c r="C26" s="55" t="s">
        <v>212</v>
      </c>
      <c r="D26" s="54">
        <v>33.297843999999998</v>
      </c>
      <c r="E26" s="55">
        <v>131.48408599999999</v>
      </c>
      <c r="F26" s="42">
        <v>4</v>
      </c>
      <c r="G26">
        <v>2</v>
      </c>
      <c r="H26">
        <v>2</v>
      </c>
      <c r="I26">
        <v>0</v>
      </c>
      <c r="J26">
        <v>1</v>
      </c>
    </row>
    <row r="27" spans="1:10">
      <c r="A27" s="52">
        <v>25</v>
      </c>
      <c r="B27" s="53" t="s">
        <v>36</v>
      </c>
      <c r="C27" s="55" t="s">
        <v>212</v>
      </c>
      <c r="D27" s="54">
        <v>33.297843999999998</v>
      </c>
      <c r="E27" s="55">
        <v>131.48408599999999</v>
      </c>
      <c r="F27" s="42">
        <v>4</v>
      </c>
      <c r="G27">
        <v>1</v>
      </c>
      <c r="H27">
        <v>2</v>
      </c>
      <c r="I27">
        <v>0</v>
      </c>
      <c r="J27">
        <v>1</v>
      </c>
    </row>
    <row r="28" spans="1:10">
      <c r="A28" s="52">
        <v>26</v>
      </c>
      <c r="B28" s="53" t="s">
        <v>37</v>
      </c>
      <c r="C28" s="55" t="s">
        <v>212</v>
      </c>
      <c r="D28" s="54">
        <v>33.297843999999998</v>
      </c>
      <c r="E28" s="55">
        <v>131.48408599999999</v>
      </c>
      <c r="F28" s="42">
        <v>2</v>
      </c>
      <c r="G28">
        <v>2</v>
      </c>
      <c r="H28">
        <v>2</v>
      </c>
      <c r="I28">
        <v>0</v>
      </c>
      <c r="J28">
        <v>2</v>
      </c>
    </row>
    <row r="29" spans="1:10">
      <c r="A29" s="52">
        <v>27</v>
      </c>
      <c r="B29" s="53" t="s">
        <v>38</v>
      </c>
      <c r="C29" s="55" t="s">
        <v>212</v>
      </c>
      <c r="D29" s="54">
        <v>33.297843999999998</v>
      </c>
      <c r="E29" s="55">
        <v>131.48408599999999</v>
      </c>
      <c r="F29" s="42">
        <v>2</v>
      </c>
      <c r="G29">
        <v>1</v>
      </c>
      <c r="H29">
        <v>2</v>
      </c>
      <c r="I29">
        <v>0</v>
      </c>
      <c r="J29">
        <v>1</v>
      </c>
    </row>
    <row r="30" spans="1:10">
      <c r="A30" s="52">
        <v>28</v>
      </c>
      <c r="B30" s="53" t="s">
        <v>39</v>
      </c>
      <c r="C30" s="55" t="s">
        <v>212</v>
      </c>
      <c r="D30" s="54">
        <v>33.297843999999998</v>
      </c>
      <c r="E30" s="55">
        <v>131.48408599999999</v>
      </c>
      <c r="F30" s="42">
        <v>1</v>
      </c>
      <c r="G30">
        <v>2</v>
      </c>
      <c r="H30">
        <v>2</v>
      </c>
      <c r="I30">
        <v>0</v>
      </c>
      <c r="J30">
        <v>1</v>
      </c>
    </row>
    <row r="31" spans="1:10">
      <c r="A31" s="52">
        <v>29</v>
      </c>
      <c r="B31" s="53" t="s">
        <v>40</v>
      </c>
      <c r="C31" s="55" t="s">
        <v>212</v>
      </c>
      <c r="D31" s="54">
        <v>33.297843999999998</v>
      </c>
      <c r="E31" s="55">
        <v>131.48408599999999</v>
      </c>
      <c r="F31" s="42">
        <v>1</v>
      </c>
      <c r="G31">
        <v>1</v>
      </c>
      <c r="H31">
        <v>2</v>
      </c>
      <c r="I31">
        <v>0</v>
      </c>
      <c r="J31">
        <v>1</v>
      </c>
    </row>
    <row r="32" spans="1:10">
      <c r="A32" s="52">
        <v>30</v>
      </c>
      <c r="B32" s="53" t="s">
        <v>41</v>
      </c>
      <c r="C32" s="55" t="s">
        <v>212</v>
      </c>
      <c r="D32" s="54">
        <v>33.297843999999998</v>
      </c>
      <c r="E32" s="55">
        <v>131.48408599999999</v>
      </c>
      <c r="F32" s="42">
        <v>3</v>
      </c>
      <c r="G32">
        <v>2</v>
      </c>
      <c r="H32">
        <v>2</v>
      </c>
      <c r="I32">
        <v>0</v>
      </c>
      <c r="J32">
        <v>2</v>
      </c>
    </row>
    <row r="33" spans="1:10">
      <c r="A33" s="52">
        <v>31</v>
      </c>
      <c r="B33" s="53" t="s">
        <v>42</v>
      </c>
      <c r="C33" s="55" t="s">
        <v>212</v>
      </c>
      <c r="D33" s="54">
        <v>33.297843999999998</v>
      </c>
      <c r="E33" s="55">
        <v>131.48408599999999</v>
      </c>
      <c r="F33" s="42">
        <v>3</v>
      </c>
      <c r="G33">
        <v>1</v>
      </c>
      <c r="H33">
        <v>2</v>
      </c>
      <c r="I33">
        <v>0.01</v>
      </c>
      <c r="J33">
        <v>2</v>
      </c>
    </row>
    <row r="34" spans="1:10">
      <c r="A34" s="56">
        <v>32</v>
      </c>
      <c r="B34" s="57" t="s">
        <v>43</v>
      </c>
      <c r="C34" s="57" t="s">
        <v>69</v>
      </c>
      <c r="D34" s="58">
        <v>34.454991999999997</v>
      </c>
      <c r="E34" s="57">
        <v>136.725447</v>
      </c>
      <c r="F34" s="42">
        <v>4</v>
      </c>
      <c r="G34">
        <v>2</v>
      </c>
      <c r="H34">
        <v>3</v>
      </c>
      <c r="I34">
        <v>0.02</v>
      </c>
      <c r="J34">
        <v>1</v>
      </c>
    </row>
    <row r="35" spans="1:10">
      <c r="A35" s="56">
        <v>33</v>
      </c>
      <c r="B35" s="57" t="s">
        <v>44</v>
      </c>
      <c r="C35" s="57" t="s">
        <v>69</v>
      </c>
      <c r="D35" s="58">
        <v>34.454991999999997</v>
      </c>
      <c r="E35" s="57">
        <v>136.725447</v>
      </c>
      <c r="F35" s="42">
        <v>4</v>
      </c>
      <c r="G35">
        <v>1</v>
      </c>
      <c r="H35">
        <v>3</v>
      </c>
      <c r="I35">
        <v>0</v>
      </c>
      <c r="J35">
        <v>4</v>
      </c>
    </row>
    <row r="36" spans="1:10">
      <c r="A36" s="56">
        <v>34</v>
      </c>
      <c r="B36" s="57" t="s">
        <v>45</v>
      </c>
      <c r="C36" s="57" t="s">
        <v>69</v>
      </c>
      <c r="D36" s="58">
        <v>34.454991999999997</v>
      </c>
      <c r="E36" s="57">
        <v>136.725447</v>
      </c>
      <c r="F36" s="42">
        <v>2</v>
      </c>
      <c r="G36">
        <v>2</v>
      </c>
      <c r="H36">
        <v>3</v>
      </c>
      <c r="I36">
        <v>0.05</v>
      </c>
      <c r="J36">
        <v>2</v>
      </c>
    </row>
    <row r="37" spans="1:10">
      <c r="A37" s="56">
        <v>35</v>
      </c>
      <c r="B37" s="57" t="s">
        <v>46</v>
      </c>
      <c r="C37" s="57" t="s">
        <v>69</v>
      </c>
      <c r="D37" s="58">
        <v>34.454991999999997</v>
      </c>
      <c r="E37" s="57">
        <v>136.725447</v>
      </c>
      <c r="F37" s="42">
        <v>2</v>
      </c>
      <c r="G37">
        <v>1</v>
      </c>
      <c r="H37">
        <v>3</v>
      </c>
      <c r="I37">
        <v>0.02</v>
      </c>
      <c r="J37">
        <v>1</v>
      </c>
    </row>
    <row r="38" spans="1:10">
      <c r="A38" s="56">
        <v>36</v>
      </c>
      <c r="B38" s="57" t="s">
        <v>47</v>
      </c>
      <c r="C38" s="57" t="s">
        <v>69</v>
      </c>
      <c r="D38" s="58">
        <v>34.454991999999997</v>
      </c>
      <c r="E38" s="57">
        <v>136.725447</v>
      </c>
      <c r="F38" s="42">
        <v>1</v>
      </c>
      <c r="G38">
        <v>2</v>
      </c>
      <c r="H38">
        <v>3</v>
      </c>
      <c r="I38">
        <v>0.03</v>
      </c>
      <c r="J38">
        <v>1</v>
      </c>
    </row>
    <row r="39" spans="1:10">
      <c r="A39" s="56">
        <v>37</v>
      </c>
      <c r="B39" s="57" t="s">
        <v>48</v>
      </c>
      <c r="C39" s="57" t="s">
        <v>69</v>
      </c>
      <c r="D39" s="58">
        <v>34.454991999999997</v>
      </c>
      <c r="E39" s="57">
        <v>136.725447</v>
      </c>
      <c r="F39" s="42">
        <v>1</v>
      </c>
      <c r="G39">
        <v>1</v>
      </c>
      <c r="H39">
        <v>3</v>
      </c>
      <c r="I39">
        <v>0</v>
      </c>
      <c r="J39">
        <v>2</v>
      </c>
    </row>
    <row r="40" spans="1:10">
      <c r="A40" s="56">
        <v>38</v>
      </c>
      <c r="B40" s="57" t="s">
        <v>49</v>
      </c>
      <c r="C40" s="57" t="s">
        <v>69</v>
      </c>
      <c r="D40" s="58">
        <v>34.454991999999997</v>
      </c>
      <c r="E40" s="57">
        <v>136.725447</v>
      </c>
      <c r="F40" s="42">
        <v>3</v>
      </c>
      <c r="G40">
        <v>2</v>
      </c>
      <c r="H40">
        <v>3</v>
      </c>
      <c r="I40">
        <v>0</v>
      </c>
      <c r="J40">
        <v>1</v>
      </c>
    </row>
    <row r="41" spans="1:10">
      <c r="A41" s="56">
        <v>39</v>
      </c>
      <c r="B41" s="57" t="s">
        <v>50</v>
      </c>
      <c r="C41" s="57" t="s">
        <v>69</v>
      </c>
      <c r="D41" s="58">
        <v>34.454991999999997</v>
      </c>
      <c r="E41" s="57">
        <v>136.725447</v>
      </c>
      <c r="F41" s="42">
        <v>3</v>
      </c>
      <c r="G41">
        <v>1</v>
      </c>
      <c r="H41">
        <v>3</v>
      </c>
      <c r="I41">
        <v>0</v>
      </c>
      <c r="J41">
        <v>2</v>
      </c>
    </row>
    <row r="42" spans="1:10">
      <c r="A42" s="59">
        <v>40</v>
      </c>
      <c r="B42" s="60" t="s">
        <v>51</v>
      </c>
      <c r="C42" s="62" t="s">
        <v>213</v>
      </c>
      <c r="D42" s="61">
        <v>35.039628</v>
      </c>
      <c r="E42" s="62">
        <v>135.729288</v>
      </c>
      <c r="F42" s="42">
        <v>4</v>
      </c>
      <c r="G42">
        <v>2</v>
      </c>
      <c r="H42">
        <v>3</v>
      </c>
      <c r="I42">
        <v>0</v>
      </c>
      <c r="J42">
        <v>4</v>
      </c>
    </row>
    <row r="43" spans="1:10">
      <c r="A43" s="59">
        <v>41</v>
      </c>
      <c r="B43" s="60" t="s">
        <v>52</v>
      </c>
      <c r="C43" s="62" t="s">
        <v>213</v>
      </c>
      <c r="D43" s="61">
        <v>35.039628</v>
      </c>
      <c r="E43" s="62">
        <v>135.729288</v>
      </c>
      <c r="F43" s="42">
        <v>4</v>
      </c>
      <c r="G43">
        <v>1</v>
      </c>
      <c r="H43">
        <v>3</v>
      </c>
      <c r="I43">
        <v>0</v>
      </c>
      <c r="J43">
        <v>1</v>
      </c>
    </row>
    <row r="44" spans="1:10">
      <c r="A44" s="59">
        <v>42</v>
      </c>
      <c r="B44" s="60" t="s">
        <v>53</v>
      </c>
      <c r="C44" s="62" t="s">
        <v>213</v>
      </c>
      <c r="D44" s="61">
        <v>35.039628</v>
      </c>
      <c r="E44" s="62">
        <v>135.729288</v>
      </c>
      <c r="F44" s="42">
        <v>2</v>
      </c>
      <c r="G44">
        <v>2</v>
      </c>
      <c r="H44">
        <v>3</v>
      </c>
      <c r="I44">
        <v>0</v>
      </c>
      <c r="J44">
        <v>1</v>
      </c>
    </row>
    <row r="45" spans="1:10">
      <c r="A45" s="59">
        <v>43</v>
      </c>
      <c r="B45" s="60" t="s">
        <v>54</v>
      </c>
      <c r="C45" s="62" t="s">
        <v>213</v>
      </c>
      <c r="D45" s="61">
        <v>35.039628</v>
      </c>
      <c r="E45" s="62">
        <v>135.729288</v>
      </c>
      <c r="F45" s="42">
        <v>2</v>
      </c>
      <c r="G45">
        <v>1</v>
      </c>
      <c r="H45">
        <v>3</v>
      </c>
      <c r="I45">
        <v>0</v>
      </c>
      <c r="J45">
        <v>2</v>
      </c>
    </row>
    <row r="46" spans="1:10">
      <c r="A46" s="59">
        <v>44</v>
      </c>
      <c r="B46" s="60" t="s">
        <v>55</v>
      </c>
      <c r="C46" s="62" t="s">
        <v>213</v>
      </c>
      <c r="D46" s="61">
        <v>35.039628</v>
      </c>
      <c r="E46" s="62">
        <v>135.729288</v>
      </c>
      <c r="F46" s="42">
        <v>1</v>
      </c>
      <c r="G46">
        <v>2</v>
      </c>
      <c r="H46">
        <v>3</v>
      </c>
      <c r="I46">
        <v>0</v>
      </c>
      <c r="J46">
        <v>1</v>
      </c>
    </row>
    <row r="47" spans="1:10">
      <c r="A47" s="59">
        <v>45</v>
      </c>
      <c r="B47" s="60" t="s">
        <v>56</v>
      </c>
      <c r="C47" s="62" t="s">
        <v>213</v>
      </c>
      <c r="D47" s="61">
        <v>35.039628</v>
      </c>
      <c r="E47" s="62">
        <v>135.729288</v>
      </c>
      <c r="F47" s="42">
        <v>1</v>
      </c>
      <c r="G47">
        <v>1</v>
      </c>
      <c r="H47">
        <v>3</v>
      </c>
      <c r="I47">
        <v>0</v>
      </c>
      <c r="J47">
        <v>1</v>
      </c>
    </row>
    <row r="48" spans="1:10">
      <c r="A48" s="59">
        <v>46</v>
      </c>
      <c r="B48" s="60" t="s">
        <v>57</v>
      </c>
      <c r="C48" s="62" t="s">
        <v>213</v>
      </c>
      <c r="D48" s="61">
        <v>35.039628</v>
      </c>
      <c r="E48" s="62">
        <v>135.729288</v>
      </c>
      <c r="F48" s="42">
        <v>3</v>
      </c>
      <c r="G48">
        <v>2</v>
      </c>
      <c r="H48">
        <v>3</v>
      </c>
      <c r="I48">
        <v>0</v>
      </c>
      <c r="J48">
        <v>2</v>
      </c>
    </row>
    <row r="49" spans="1:10">
      <c r="A49" s="59">
        <v>47</v>
      </c>
      <c r="B49" s="60" t="s">
        <v>58</v>
      </c>
      <c r="C49" s="62" t="s">
        <v>213</v>
      </c>
      <c r="D49" s="61">
        <v>35.039628</v>
      </c>
      <c r="E49" s="62">
        <v>135.729288</v>
      </c>
      <c r="F49" s="42">
        <v>3</v>
      </c>
      <c r="G49">
        <v>1</v>
      </c>
      <c r="H49">
        <v>3</v>
      </c>
      <c r="I49">
        <v>0</v>
      </c>
      <c r="J49">
        <v>2</v>
      </c>
    </row>
  </sheetData>
  <phoneticPr fontId="1"/>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E7AD8-5BCC-2342-8B1B-153C036D4EA9}">
  <sheetPr>
    <tabColor theme="0"/>
  </sheetPr>
  <dimension ref="A1:K79"/>
  <sheetViews>
    <sheetView workbookViewId="0">
      <selection activeCell="B1" sqref="B1:K79"/>
    </sheetView>
  </sheetViews>
  <sheetFormatPr baseColWidth="10" defaultRowHeight="14"/>
  <cols>
    <col min="1" max="1" width="10.83203125" style="71"/>
  </cols>
  <sheetData>
    <row r="1" spans="1:11">
      <c r="A1" s="71" t="s">
        <v>247</v>
      </c>
      <c r="B1" s="29" t="s">
        <v>235</v>
      </c>
      <c r="C1" s="29" t="s">
        <v>236</v>
      </c>
      <c r="D1" s="29" t="s">
        <v>237</v>
      </c>
      <c r="E1" s="29" t="s">
        <v>238</v>
      </c>
      <c r="F1" s="29" t="s">
        <v>239</v>
      </c>
      <c r="G1" s="29" t="s">
        <v>240</v>
      </c>
      <c r="H1" s="29" t="s">
        <v>241</v>
      </c>
      <c r="I1" s="29" t="s">
        <v>242</v>
      </c>
      <c r="J1" s="29" t="s">
        <v>243</v>
      </c>
      <c r="K1" s="29" t="s">
        <v>244</v>
      </c>
    </row>
    <row r="2" spans="1:11">
      <c r="A2" s="71">
        <v>1</v>
      </c>
      <c r="B2">
        <v>6</v>
      </c>
      <c r="C2">
        <v>31708</v>
      </c>
      <c r="D2">
        <v>95</v>
      </c>
      <c r="E2">
        <v>0</v>
      </c>
      <c r="F2">
        <v>229</v>
      </c>
      <c r="G2">
        <v>10976</v>
      </c>
      <c r="H2">
        <v>61542</v>
      </c>
      <c r="I2">
        <v>8728</v>
      </c>
      <c r="J2">
        <v>44469</v>
      </c>
      <c r="K2">
        <v>82247</v>
      </c>
    </row>
    <row r="3" spans="1:11">
      <c r="A3" s="71">
        <v>2</v>
      </c>
      <c r="B3">
        <v>0</v>
      </c>
      <c r="C3">
        <v>21670</v>
      </c>
      <c r="D3">
        <v>0</v>
      </c>
      <c r="E3">
        <v>0</v>
      </c>
      <c r="F3">
        <v>0</v>
      </c>
      <c r="G3">
        <v>5361</v>
      </c>
      <c r="H3">
        <v>77147</v>
      </c>
      <c r="I3">
        <v>5190</v>
      </c>
      <c r="J3">
        <v>62394</v>
      </c>
      <c r="K3">
        <v>68238</v>
      </c>
    </row>
    <row r="4" spans="1:11">
      <c r="A4" s="71">
        <v>3</v>
      </c>
      <c r="B4">
        <v>2</v>
      </c>
      <c r="C4">
        <v>11013</v>
      </c>
      <c r="D4">
        <v>13</v>
      </c>
      <c r="E4">
        <v>76</v>
      </c>
      <c r="F4">
        <v>27</v>
      </c>
      <c r="G4">
        <v>743</v>
      </c>
      <c r="H4">
        <v>81695</v>
      </c>
      <c r="I4">
        <v>721</v>
      </c>
      <c r="J4">
        <v>58912</v>
      </c>
      <c r="K4">
        <v>86798</v>
      </c>
    </row>
    <row r="5" spans="1:11">
      <c r="A5" s="71">
        <v>4</v>
      </c>
      <c r="B5">
        <v>0</v>
      </c>
      <c r="C5">
        <v>8869</v>
      </c>
      <c r="D5">
        <v>6</v>
      </c>
      <c r="E5">
        <v>0</v>
      </c>
      <c r="F5">
        <v>0</v>
      </c>
      <c r="G5">
        <v>95</v>
      </c>
      <c r="H5">
        <v>74204</v>
      </c>
      <c r="I5">
        <v>55865</v>
      </c>
      <c r="J5">
        <v>84137</v>
      </c>
      <c r="K5">
        <v>16824</v>
      </c>
    </row>
    <row r="6" spans="1:11">
      <c r="A6" s="71">
        <v>5</v>
      </c>
      <c r="B6">
        <v>0</v>
      </c>
      <c r="C6">
        <v>477</v>
      </c>
      <c r="D6">
        <v>0</v>
      </c>
      <c r="E6">
        <v>0</v>
      </c>
      <c r="F6">
        <v>0</v>
      </c>
      <c r="G6">
        <v>64103</v>
      </c>
      <c r="H6">
        <v>30002</v>
      </c>
      <c r="I6">
        <v>114057</v>
      </c>
      <c r="J6">
        <v>31085</v>
      </c>
      <c r="K6">
        <v>276</v>
      </c>
    </row>
    <row r="7" spans="1:11">
      <c r="A7" s="71">
        <v>6</v>
      </c>
      <c r="B7">
        <v>1</v>
      </c>
      <c r="C7">
        <v>594</v>
      </c>
      <c r="D7">
        <v>1</v>
      </c>
      <c r="E7">
        <v>0</v>
      </c>
      <c r="F7">
        <v>43</v>
      </c>
      <c r="G7">
        <v>58981</v>
      </c>
      <c r="H7">
        <v>3862</v>
      </c>
      <c r="I7">
        <v>102631</v>
      </c>
      <c r="J7">
        <v>72955</v>
      </c>
      <c r="K7">
        <v>932</v>
      </c>
    </row>
    <row r="8" spans="1:11">
      <c r="A8" s="71">
        <v>7</v>
      </c>
      <c r="B8">
        <v>26784</v>
      </c>
      <c r="C8">
        <v>43794</v>
      </c>
      <c r="D8">
        <v>0</v>
      </c>
      <c r="E8">
        <v>0</v>
      </c>
      <c r="F8">
        <v>1</v>
      </c>
      <c r="G8">
        <v>33201</v>
      </c>
      <c r="H8">
        <v>41320</v>
      </c>
      <c r="I8">
        <v>10664</v>
      </c>
      <c r="J8">
        <v>50206</v>
      </c>
      <c r="K8">
        <v>34030</v>
      </c>
    </row>
    <row r="9" spans="1:11">
      <c r="A9" s="71">
        <v>8</v>
      </c>
      <c r="B9">
        <v>8921</v>
      </c>
      <c r="C9">
        <v>42185</v>
      </c>
      <c r="D9">
        <v>353</v>
      </c>
      <c r="E9">
        <v>0</v>
      </c>
      <c r="F9">
        <v>1</v>
      </c>
      <c r="G9">
        <v>63539</v>
      </c>
      <c r="H9">
        <v>24041</v>
      </c>
      <c r="I9">
        <v>1758</v>
      </c>
      <c r="J9">
        <v>21588</v>
      </c>
      <c r="K9">
        <v>77614</v>
      </c>
    </row>
    <row r="10" spans="1:11">
      <c r="A10" s="71">
        <v>9</v>
      </c>
      <c r="B10">
        <v>0</v>
      </c>
      <c r="C10">
        <v>2663</v>
      </c>
      <c r="D10">
        <v>0</v>
      </c>
      <c r="E10">
        <v>0</v>
      </c>
      <c r="F10">
        <v>0</v>
      </c>
      <c r="G10">
        <v>0</v>
      </c>
      <c r="H10">
        <v>26214</v>
      </c>
      <c r="I10">
        <v>64133</v>
      </c>
      <c r="J10">
        <v>86911</v>
      </c>
      <c r="K10">
        <v>60079</v>
      </c>
    </row>
    <row r="11" spans="1:11">
      <c r="A11" s="71">
        <v>10</v>
      </c>
      <c r="B11">
        <v>0</v>
      </c>
      <c r="C11">
        <v>610</v>
      </c>
      <c r="D11">
        <v>4</v>
      </c>
      <c r="E11">
        <v>0</v>
      </c>
      <c r="F11">
        <v>29</v>
      </c>
      <c r="G11">
        <v>5566</v>
      </c>
      <c r="H11">
        <v>2705</v>
      </c>
      <c r="I11">
        <v>83444</v>
      </c>
      <c r="J11">
        <v>144792</v>
      </c>
      <c r="K11">
        <v>2850</v>
      </c>
    </row>
    <row r="12" spans="1:11">
      <c r="A12" s="71">
        <v>11</v>
      </c>
      <c r="B12">
        <v>0</v>
      </c>
      <c r="C12">
        <v>84250</v>
      </c>
      <c r="D12">
        <v>0</v>
      </c>
      <c r="E12">
        <v>0</v>
      </c>
      <c r="F12">
        <v>4</v>
      </c>
      <c r="G12">
        <v>9132</v>
      </c>
      <c r="H12">
        <v>54222</v>
      </c>
      <c r="I12">
        <v>68850</v>
      </c>
      <c r="J12">
        <v>18568</v>
      </c>
      <c r="K12">
        <v>4974</v>
      </c>
    </row>
    <row r="13" spans="1:11">
      <c r="A13" s="71">
        <v>12</v>
      </c>
      <c r="B13">
        <v>0</v>
      </c>
      <c r="C13">
        <v>502</v>
      </c>
      <c r="D13">
        <v>0</v>
      </c>
      <c r="E13">
        <v>0</v>
      </c>
      <c r="F13">
        <v>0</v>
      </c>
      <c r="G13">
        <v>540</v>
      </c>
      <c r="H13">
        <v>41864</v>
      </c>
      <c r="I13">
        <v>94354</v>
      </c>
      <c r="J13">
        <v>97523</v>
      </c>
      <c r="K13">
        <v>5217</v>
      </c>
    </row>
    <row r="14" spans="1:11">
      <c r="A14" s="71">
        <v>13</v>
      </c>
      <c r="B14">
        <v>73644</v>
      </c>
      <c r="C14">
        <v>45235</v>
      </c>
      <c r="D14">
        <v>0</v>
      </c>
      <c r="E14">
        <v>0</v>
      </c>
      <c r="F14">
        <v>327</v>
      </c>
      <c r="G14">
        <v>64223</v>
      </c>
      <c r="H14">
        <v>30839</v>
      </c>
      <c r="I14">
        <v>8126</v>
      </c>
      <c r="J14">
        <v>17039</v>
      </c>
      <c r="K14">
        <v>567</v>
      </c>
    </row>
    <row r="15" spans="1:11">
      <c r="A15" s="71">
        <v>14</v>
      </c>
      <c r="B15">
        <v>4</v>
      </c>
      <c r="C15">
        <v>31571</v>
      </c>
      <c r="D15">
        <v>10</v>
      </c>
      <c r="E15">
        <v>0</v>
      </c>
      <c r="F15">
        <v>1813</v>
      </c>
      <c r="G15">
        <v>71042</v>
      </c>
      <c r="H15">
        <v>22562</v>
      </c>
      <c r="I15">
        <v>8935</v>
      </c>
      <c r="J15">
        <v>29268</v>
      </c>
      <c r="K15">
        <v>74795</v>
      </c>
    </row>
    <row r="16" spans="1:11">
      <c r="A16" s="71">
        <v>15</v>
      </c>
      <c r="B16">
        <v>0</v>
      </c>
      <c r="C16">
        <v>2804</v>
      </c>
      <c r="D16">
        <v>0</v>
      </c>
      <c r="E16">
        <v>0</v>
      </c>
      <c r="F16">
        <v>0</v>
      </c>
      <c r="G16">
        <v>11113</v>
      </c>
      <c r="H16">
        <v>66385</v>
      </c>
      <c r="I16">
        <v>44820</v>
      </c>
      <c r="J16">
        <v>87257</v>
      </c>
      <c r="K16">
        <v>27621</v>
      </c>
    </row>
    <row r="17" spans="1:11">
      <c r="A17" s="71">
        <v>16</v>
      </c>
      <c r="B17">
        <v>0</v>
      </c>
      <c r="C17">
        <v>21290</v>
      </c>
      <c r="D17">
        <v>404</v>
      </c>
      <c r="E17">
        <v>5</v>
      </c>
      <c r="F17">
        <v>716</v>
      </c>
      <c r="G17">
        <v>121605</v>
      </c>
      <c r="H17">
        <v>35176</v>
      </c>
      <c r="I17">
        <v>23330</v>
      </c>
      <c r="J17">
        <v>36220</v>
      </c>
      <c r="K17">
        <v>1254</v>
      </c>
    </row>
    <row r="18" spans="1:11">
      <c r="A18" s="71">
        <v>17</v>
      </c>
      <c r="B18">
        <v>5</v>
      </c>
      <c r="C18">
        <v>19553</v>
      </c>
      <c r="D18">
        <v>10</v>
      </c>
      <c r="E18">
        <v>0</v>
      </c>
      <c r="F18">
        <v>809</v>
      </c>
      <c r="G18">
        <v>47462</v>
      </c>
      <c r="H18">
        <v>44209</v>
      </c>
      <c r="I18">
        <v>84740</v>
      </c>
      <c r="J18">
        <v>42926</v>
      </c>
      <c r="K18">
        <v>286</v>
      </c>
    </row>
    <row r="19" spans="1:11">
      <c r="A19" s="71">
        <v>18</v>
      </c>
      <c r="B19">
        <v>0</v>
      </c>
      <c r="C19">
        <v>2459</v>
      </c>
      <c r="D19">
        <v>4</v>
      </c>
      <c r="E19">
        <v>0</v>
      </c>
      <c r="F19">
        <v>8</v>
      </c>
      <c r="G19">
        <v>8737</v>
      </c>
      <c r="H19">
        <v>7590</v>
      </c>
      <c r="I19">
        <v>176271</v>
      </c>
      <c r="J19">
        <v>44260</v>
      </c>
      <c r="K19">
        <v>671</v>
      </c>
    </row>
    <row r="20" spans="1:11">
      <c r="A20" s="71">
        <v>19</v>
      </c>
      <c r="B20">
        <v>0</v>
      </c>
      <c r="C20">
        <v>72740</v>
      </c>
      <c r="D20">
        <v>0</v>
      </c>
      <c r="E20">
        <v>0</v>
      </c>
      <c r="F20">
        <v>0</v>
      </c>
      <c r="G20">
        <v>58532</v>
      </c>
      <c r="H20">
        <v>37428</v>
      </c>
      <c r="I20">
        <v>1353</v>
      </c>
      <c r="J20">
        <v>35024</v>
      </c>
      <c r="K20">
        <v>34923</v>
      </c>
    </row>
    <row r="21" spans="1:11">
      <c r="A21" s="71">
        <v>20</v>
      </c>
      <c r="B21">
        <v>0</v>
      </c>
      <c r="C21">
        <v>7994</v>
      </c>
      <c r="D21">
        <v>0</v>
      </c>
      <c r="E21">
        <v>0</v>
      </c>
      <c r="F21">
        <v>0</v>
      </c>
      <c r="G21">
        <v>3573</v>
      </c>
      <c r="H21">
        <v>41185</v>
      </c>
      <c r="I21">
        <v>18319</v>
      </c>
      <c r="J21">
        <v>76890</v>
      </c>
      <c r="K21">
        <v>92039</v>
      </c>
    </row>
    <row r="22" spans="1:11">
      <c r="A22" s="71">
        <v>21</v>
      </c>
      <c r="B22">
        <v>0</v>
      </c>
      <c r="C22">
        <v>27</v>
      </c>
      <c r="D22">
        <v>0</v>
      </c>
      <c r="E22">
        <v>0</v>
      </c>
      <c r="F22">
        <v>0</v>
      </c>
      <c r="G22">
        <v>0</v>
      </c>
      <c r="H22">
        <v>55889</v>
      </c>
      <c r="I22">
        <v>403</v>
      </c>
      <c r="J22">
        <v>102652</v>
      </c>
      <c r="K22">
        <v>81029</v>
      </c>
    </row>
    <row r="23" spans="1:11">
      <c r="A23" s="71">
        <v>22</v>
      </c>
      <c r="B23">
        <v>0</v>
      </c>
      <c r="C23">
        <v>0</v>
      </c>
      <c r="D23">
        <v>0</v>
      </c>
      <c r="E23">
        <v>0</v>
      </c>
      <c r="F23">
        <v>0</v>
      </c>
      <c r="G23">
        <v>0</v>
      </c>
      <c r="H23">
        <v>83338</v>
      </c>
      <c r="I23">
        <v>6379</v>
      </c>
      <c r="J23">
        <v>123235</v>
      </c>
      <c r="K23">
        <v>27048</v>
      </c>
    </row>
    <row r="24" spans="1:11">
      <c r="A24" s="71">
        <v>23</v>
      </c>
      <c r="B24">
        <v>0</v>
      </c>
      <c r="C24">
        <v>28966</v>
      </c>
      <c r="D24">
        <v>0</v>
      </c>
      <c r="E24">
        <v>0</v>
      </c>
      <c r="F24">
        <v>0</v>
      </c>
      <c r="G24">
        <v>51264</v>
      </c>
      <c r="H24">
        <v>21751</v>
      </c>
      <c r="I24">
        <v>18485</v>
      </c>
      <c r="J24">
        <v>92027</v>
      </c>
      <c r="K24">
        <v>27507</v>
      </c>
    </row>
    <row r="25" spans="1:11">
      <c r="A25" s="71">
        <v>24</v>
      </c>
      <c r="B25">
        <v>0</v>
      </c>
      <c r="C25">
        <v>127</v>
      </c>
      <c r="D25">
        <v>0</v>
      </c>
      <c r="E25">
        <v>0</v>
      </c>
      <c r="F25">
        <v>0</v>
      </c>
      <c r="G25">
        <v>23149</v>
      </c>
      <c r="H25">
        <v>100130</v>
      </c>
      <c r="I25">
        <v>8262</v>
      </c>
      <c r="J25">
        <v>105031</v>
      </c>
      <c r="K25">
        <v>3301</v>
      </c>
    </row>
    <row r="26" spans="1:11">
      <c r="A26" s="71">
        <v>25</v>
      </c>
      <c r="B26">
        <v>0</v>
      </c>
      <c r="C26">
        <v>0</v>
      </c>
      <c r="D26">
        <v>0</v>
      </c>
      <c r="E26">
        <v>0</v>
      </c>
      <c r="F26">
        <v>0</v>
      </c>
      <c r="G26">
        <v>6</v>
      </c>
      <c r="H26">
        <v>5722</v>
      </c>
      <c r="I26">
        <v>16</v>
      </c>
      <c r="J26">
        <v>234256</v>
      </c>
      <c r="K26">
        <v>0</v>
      </c>
    </row>
    <row r="27" spans="1:11">
      <c r="A27" s="71">
        <v>26</v>
      </c>
      <c r="B27">
        <v>0</v>
      </c>
      <c r="C27">
        <v>0</v>
      </c>
      <c r="D27">
        <v>0</v>
      </c>
      <c r="E27">
        <v>0</v>
      </c>
      <c r="F27">
        <v>0</v>
      </c>
      <c r="G27">
        <v>1</v>
      </c>
      <c r="H27">
        <v>70069</v>
      </c>
      <c r="I27">
        <v>13096</v>
      </c>
      <c r="J27">
        <v>156834</v>
      </c>
      <c r="K27">
        <v>0</v>
      </c>
    </row>
    <row r="28" spans="1:11">
      <c r="A28" s="71">
        <v>27</v>
      </c>
      <c r="B28">
        <v>0</v>
      </c>
      <c r="C28">
        <v>629</v>
      </c>
      <c r="D28">
        <v>0</v>
      </c>
      <c r="E28">
        <v>0</v>
      </c>
      <c r="F28">
        <v>0</v>
      </c>
      <c r="G28">
        <v>3827</v>
      </c>
      <c r="H28">
        <v>53385</v>
      </c>
      <c r="I28">
        <v>65147</v>
      </c>
      <c r="J28">
        <v>92806</v>
      </c>
      <c r="K28">
        <v>24206</v>
      </c>
    </row>
    <row r="29" spans="1:11">
      <c r="A29" s="71">
        <v>28</v>
      </c>
      <c r="B29">
        <v>0</v>
      </c>
      <c r="C29">
        <v>404</v>
      </c>
      <c r="D29">
        <v>0</v>
      </c>
      <c r="E29">
        <v>0</v>
      </c>
      <c r="F29">
        <v>0</v>
      </c>
      <c r="G29">
        <v>320</v>
      </c>
      <c r="H29">
        <v>57029</v>
      </c>
      <c r="I29">
        <v>33493</v>
      </c>
      <c r="J29">
        <v>75644</v>
      </c>
      <c r="K29">
        <v>73110</v>
      </c>
    </row>
    <row r="30" spans="1:11">
      <c r="A30" s="71">
        <v>29</v>
      </c>
      <c r="B30">
        <v>0</v>
      </c>
      <c r="C30">
        <v>278</v>
      </c>
      <c r="D30">
        <v>2</v>
      </c>
      <c r="E30">
        <v>0</v>
      </c>
      <c r="F30">
        <v>0</v>
      </c>
      <c r="G30">
        <v>703</v>
      </c>
      <c r="H30">
        <v>63099</v>
      </c>
      <c r="I30">
        <v>29380</v>
      </c>
      <c r="J30">
        <v>117268</v>
      </c>
      <c r="K30">
        <v>29270</v>
      </c>
    </row>
    <row r="31" spans="1:11">
      <c r="A31" s="71">
        <v>30</v>
      </c>
      <c r="B31">
        <v>0</v>
      </c>
      <c r="C31">
        <v>35675</v>
      </c>
      <c r="D31">
        <v>0</v>
      </c>
      <c r="E31">
        <v>0</v>
      </c>
      <c r="F31">
        <v>26</v>
      </c>
      <c r="G31">
        <v>86272</v>
      </c>
      <c r="H31">
        <v>31822</v>
      </c>
      <c r="I31">
        <v>71822</v>
      </c>
      <c r="J31">
        <v>4979</v>
      </c>
      <c r="K31">
        <v>9404</v>
      </c>
    </row>
    <row r="32" spans="1:11">
      <c r="A32" s="71">
        <v>31</v>
      </c>
      <c r="B32">
        <v>0</v>
      </c>
      <c r="C32">
        <v>63714</v>
      </c>
      <c r="D32">
        <v>0</v>
      </c>
      <c r="E32">
        <v>0</v>
      </c>
      <c r="F32">
        <v>2</v>
      </c>
      <c r="G32">
        <v>21181</v>
      </c>
      <c r="H32">
        <v>24723</v>
      </c>
      <c r="I32">
        <v>39082</v>
      </c>
      <c r="J32">
        <v>84245</v>
      </c>
      <c r="K32">
        <v>7053</v>
      </c>
    </row>
    <row r="33" spans="1:11">
      <c r="A33" s="71">
        <v>32</v>
      </c>
      <c r="B33">
        <v>4</v>
      </c>
      <c r="C33">
        <v>2789</v>
      </c>
      <c r="D33">
        <v>0</v>
      </c>
      <c r="E33">
        <v>0</v>
      </c>
      <c r="F33">
        <v>36</v>
      </c>
      <c r="G33">
        <v>29941</v>
      </c>
      <c r="H33">
        <v>5234</v>
      </c>
      <c r="I33">
        <v>165128</v>
      </c>
      <c r="J33">
        <v>29112</v>
      </c>
      <c r="K33">
        <v>7756</v>
      </c>
    </row>
    <row r="34" spans="1:11">
      <c r="A34" s="71">
        <v>33</v>
      </c>
      <c r="B34">
        <v>0</v>
      </c>
      <c r="C34">
        <v>6495</v>
      </c>
      <c r="D34">
        <v>8787</v>
      </c>
      <c r="E34">
        <v>0</v>
      </c>
      <c r="F34">
        <v>4</v>
      </c>
      <c r="G34">
        <v>2412</v>
      </c>
      <c r="H34">
        <v>92118</v>
      </c>
      <c r="I34">
        <v>12052</v>
      </c>
      <c r="J34">
        <v>81687</v>
      </c>
      <c r="K34">
        <v>36445</v>
      </c>
    </row>
    <row r="35" spans="1:11">
      <c r="A35" s="71">
        <v>34</v>
      </c>
      <c r="B35">
        <v>0</v>
      </c>
      <c r="C35">
        <v>1846</v>
      </c>
      <c r="D35">
        <v>0</v>
      </c>
      <c r="E35">
        <v>0</v>
      </c>
      <c r="F35">
        <v>0</v>
      </c>
      <c r="G35">
        <v>0</v>
      </c>
      <c r="H35">
        <v>73218</v>
      </c>
      <c r="I35">
        <v>23688</v>
      </c>
      <c r="J35">
        <v>82011</v>
      </c>
      <c r="K35">
        <v>59237</v>
      </c>
    </row>
    <row r="36" spans="1:11">
      <c r="A36" s="71">
        <v>35</v>
      </c>
      <c r="B36">
        <v>0</v>
      </c>
      <c r="C36">
        <v>6</v>
      </c>
      <c r="D36">
        <v>0</v>
      </c>
      <c r="E36">
        <v>0</v>
      </c>
      <c r="F36">
        <v>0</v>
      </c>
      <c r="G36">
        <v>60</v>
      </c>
      <c r="H36">
        <v>18082</v>
      </c>
      <c r="I36">
        <v>60890</v>
      </c>
      <c r="J36">
        <v>105196</v>
      </c>
      <c r="K36">
        <v>55766</v>
      </c>
    </row>
    <row r="37" spans="1:11">
      <c r="A37" s="71">
        <v>36</v>
      </c>
      <c r="B37">
        <v>14</v>
      </c>
      <c r="C37">
        <v>42737</v>
      </c>
      <c r="D37">
        <v>340</v>
      </c>
      <c r="E37">
        <v>0</v>
      </c>
      <c r="F37">
        <v>2057</v>
      </c>
      <c r="G37">
        <v>47232</v>
      </c>
      <c r="H37">
        <v>3217</v>
      </c>
      <c r="I37">
        <v>138796</v>
      </c>
      <c r="J37">
        <v>2341</v>
      </c>
      <c r="K37">
        <v>3266</v>
      </c>
    </row>
    <row r="38" spans="1:11">
      <c r="A38" s="71">
        <v>37</v>
      </c>
      <c r="B38">
        <v>0</v>
      </c>
      <c r="C38">
        <v>7307</v>
      </c>
      <c r="D38">
        <v>53</v>
      </c>
      <c r="E38">
        <v>0</v>
      </c>
      <c r="F38">
        <v>1385</v>
      </c>
      <c r="G38">
        <v>24489</v>
      </c>
      <c r="H38">
        <v>2635</v>
      </c>
      <c r="I38">
        <v>129399</v>
      </c>
      <c r="J38">
        <v>22894</v>
      </c>
      <c r="K38">
        <v>51838</v>
      </c>
    </row>
    <row r="39" spans="1:11">
      <c r="A39" s="71">
        <v>38</v>
      </c>
      <c r="B39">
        <v>0</v>
      </c>
      <c r="C39">
        <v>9958</v>
      </c>
      <c r="D39">
        <v>1233</v>
      </c>
      <c r="E39">
        <v>0</v>
      </c>
      <c r="F39">
        <v>6273</v>
      </c>
      <c r="G39">
        <v>65134</v>
      </c>
      <c r="H39">
        <v>14440</v>
      </c>
      <c r="I39">
        <v>86522</v>
      </c>
      <c r="J39">
        <v>47333</v>
      </c>
      <c r="K39">
        <v>9107</v>
      </c>
    </row>
    <row r="40" spans="1:11">
      <c r="A40" s="71">
        <v>39</v>
      </c>
      <c r="B40">
        <v>0</v>
      </c>
      <c r="C40">
        <v>66122</v>
      </c>
      <c r="D40">
        <v>0</v>
      </c>
      <c r="E40">
        <v>16</v>
      </c>
      <c r="F40">
        <v>6</v>
      </c>
      <c r="G40">
        <v>36603</v>
      </c>
      <c r="H40">
        <v>69187</v>
      </c>
      <c r="I40">
        <v>17354</v>
      </c>
      <c r="J40">
        <v>37387</v>
      </c>
      <c r="K40">
        <v>13325</v>
      </c>
    </row>
    <row r="41" spans="1:11">
      <c r="A41" s="71">
        <v>40</v>
      </c>
      <c r="B41">
        <v>0</v>
      </c>
      <c r="C41">
        <v>24504</v>
      </c>
      <c r="D41">
        <v>101</v>
      </c>
      <c r="E41">
        <v>0</v>
      </c>
      <c r="F41">
        <v>2578</v>
      </c>
      <c r="G41">
        <v>19158</v>
      </c>
      <c r="H41">
        <v>55469</v>
      </c>
      <c r="I41">
        <v>15798</v>
      </c>
      <c r="J41">
        <v>105505</v>
      </c>
      <c r="K41">
        <v>16887</v>
      </c>
    </row>
    <row r="42" spans="1:11">
      <c r="A42" s="71">
        <v>41</v>
      </c>
      <c r="B42">
        <v>0</v>
      </c>
      <c r="C42">
        <v>1469</v>
      </c>
      <c r="D42">
        <v>0</v>
      </c>
      <c r="E42">
        <v>0</v>
      </c>
      <c r="F42">
        <v>0</v>
      </c>
      <c r="G42">
        <v>26173</v>
      </c>
      <c r="H42">
        <v>27519</v>
      </c>
      <c r="I42">
        <v>25319</v>
      </c>
      <c r="J42">
        <v>85388</v>
      </c>
      <c r="K42">
        <v>74132</v>
      </c>
    </row>
    <row r="43" spans="1:11">
      <c r="A43" s="71">
        <v>42</v>
      </c>
      <c r="B43">
        <v>121</v>
      </c>
      <c r="C43">
        <v>41349</v>
      </c>
      <c r="D43">
        <v>1226</v>
      </c>
      <c r="E43">
        <v>0</v>
      </c>
      <c r="F43">
        <v>7985</v>
      </c>
      <c r="G43">
        <v>134885</v>
      </c>
      <c r="H43">
        <v>5209</v>
      </c>
      <c r="I43">
        <v>38690</v>
      </c>
      <c r="J43">
        <v>9882</v>
      </c>
      <c r="K43">
        <v>653</v>
      </c>
    </row>
    <row r="44" spans="1:11">
      <c r="A44" s="71">
        <v>43</v>
      </c>
      <c r="B44">
        <v>0</v>
      </c>
      <c r="C44">
        <v>13533</v>
      </c>
      <c r="D44">
        <v>1195</v>
      </c>
      <c r="E44">
        <v>0</v>
      </c>
      <c r="F44">
        <v>3067</v>
      </c>
      <c r="G44">
        <v>76326</v>
      </c>
      <c r="H44">
        <v>1602</v>
      </c>
      <c r="I44">
        <v>101816</v>
      </c>
      <c r="J44">
        <v>41080</v>
      </c>
      <c r="K44">
        <v>1381</v>
      </c>
    </row>
    <row r="45" spans="1:11">
      <c r="A45" s="71">
        <v>44</v>
      </c>
      <c r="B45">
        <v>0</v>
      </c>
      <c r="C45">
        <v>4557</v>
      </c>
      <c r="D45">
        <v>129</v>
      </c>
      <c r="E45">
        <v>0</v>
      </c>
      <c r="F45">
        <v>224</v>
      </c>
      <c r="G45">
        <v>52344</v>
      </c>
      <c r="H45">
        <v>4615</v>
      </c>
      <c r="I45">
        <v>157137</v>
      </c>
      <c r="J45">
        <v>17327</v>
      </c>
      <c r="K45">
        <v>3667</v>
      </c>
    </row>
    <row r="46" spans="1:11">
      <c r="A46" s="71">
        <v>45</v>
      </c>
      <c r="B46">
        <v>0</v>
      </c>
      <c r="C46">
        <v>449</v>
      </c>
      <c r="D46">
        <v>0</v>
      </c>
      <c r="E46">
        <v>0</v>
      </c>
      <c r="F46">
        <v>0</v>
      </c>
      <c r="G46">
        <v>3784</v>
      </c>
      <c r="H46">
        <v>91735</v>
      </c>
      <c r="I46">
        <v>22948</v>
      </c>
      <c r="J46">
        <v>92858</v>
      </c>
      <c r="K46">
        <v>28226</v>
      </c>
    </row>
    <row r="47" spans="1:11">
      <c r="A47" s="71">
        <v>46</v>
      </c>
      <c r="B47">
        <v>0</v>
      </c>
      <c r="C47">
        <v>836</v>
      </c>
      <c r="D47">
        <v>0</v>
      </c>
      <c r="E47">
        <v>0</v>
      </c>
      <c r="F47">
        <v>0</v>
      </c>
      <c r="G47">
        <v>1552</v>
      </c>
      <c r="H47">
        <v>42424</v>
      </c>
      <c r="I47">
        <v>36878</v>
      </c>
      <c r="J47">
        <v>105190</v>
      </c>
      <c r="K47">
        <v>53120</v>
      </c>
    </row>
    <row r="48" spans="1:11">
      <c r="A48" s="71">
        <v>47</v>
      </c>
      <c r="B48">
        <v>0</v>
      </c>
      <c r="C48">
        <v>2208</v>
      </c>
      <c r="D48">
        <v>3</v>
      </c>
      <c r="E48">
        <v>0</v>
      </c>
      <c r="F48">
        <v>12</v>
      </c>
      <c r="G48">
        <v>757</v>
      </c>
      <c r="H48">
        <v>37649</v>
      </c>
      <c r="I48">
        <v>50780</v>
      </c>
      <c r="J48">
        <v>116903</v>
      </c>
      <c r="K48">
        <v>31688</v>
      </c>
    </row>
    <row r="49" spans="1:11">
      <c r="A49" s="71">
        <v>48</v>
      </c>
      <c r="B49">
        <v>0</v>
      </c>
      <c r="C49">
        <v>9171</v>
      </c>
      <c r="D49">
        <v>0</v>
      </c>
      <c r="E49">
        <v>0</v>
      </c>
      <c r="F49">
        <v>0</v>
      </c>
      <c r="G49">
        <v>2</v>
      </c>
      <c r="H49">
        <v>55750</v>
      </c>
      <c r="I49">
        <v>34591</v>
      </c>
      <c r="J49">
        <v>70041</v>
      </c>
      <c r="K49">
        <v>70445</v>
      </c>
    </row>
    <row r="50" spans="1:11">
      <c r="A50" s="71">
        <v>49</v>
      </c>
      <c r="B50">
        <v>0</v>
      </c>
      <c r="C50">
        <v>15924</v>
      </c>
      <c r="D50">
        <v>76</v>
      </c>
      <c r="E50">
        <v>0</v>
      </c>
      <c r="F50">
        <v>1444</v>
      </c>
      <c r="G50">
        <v>35407</v>
      </c>
      <c r="H50">
        <v>38291</v>
      </c>
      <c r="I50">
        <v>33390</v>
      </c>
      <c r="J50">
        <v>103181</v>
      </c>
      <c r="K50">
        <v>12287</v>
      </c>
    </row>
    <row r="51" spans="1:11">
      <c r="A51" s="71">
        <v>50</v>
      </c>
      <c r="B51">
        <v>29613</v>
      </c>
      <c r="C51">
        <v>33507</v>
      </c>
      <c r="D51">
        <v>296</v>
      </c>
      <c r="E51">
        <v>0</v>
      </c>
      <c r="F51">
        <v>859</v>
      </c>
      <c r="G51">
        <v>38352</v>
      </c>
      <c r="H51">
        <v>10369</v>
      </c>
      <c r="I51">
        <v>102126</v>
      </c>
      <c r="J51">
        <v>23571</v>
      </c>
      <c r="K51">
        <v>1307</v>
      </c>
    </row>
    <row r="52" spans="1:11">
      <c r="A52" s="71">
        <v>51</v>
      </c>
      <c r="B52">
        <v>0</v>
      </c>
      <c r="C52">
        <v>8574</v>
      </c>
      <c r="D52">
        <v>215</v>
      </c>
      <c r="E52">
        <v>0</v>
      </c>
      <c r="F52">
        <v>382</v>
      </c>
      <c r="G52">
        <v>35120</v>
      </c>
      <c r="H52">
        <v>11590</v>
      </c>
      <c r="I52">
        <v>123527</v>
      </c>
      <c r="J52">
        <v>53496</v>
      </c>
      <c r="K52">
        <v>7096</v>
      </c>
    </row>
    <row r="53" spans="1:11">
      <c r="A53" s="71">
        <v>52</v>
      </c>
      <c r="B53">
        <v>1</v>
      </c>
      <c r="C53">
        <v>25922</v>
      </c>
      <c r="D53">
        <v>0</v>
      </c>
      <c r="E53">
        <v>4</v>
      </c>
      <c r="F53">
        <v>0</v>
      </c>
      <c r="G53">
        <v>51509</v>
      </c>
      <c r="H53">
        <v>39880</v>
      </c>
      <c r="I53">
        <v>25077</v>
      </c>
      <c r="J53">
        <v>73453</v>
      </c>
      <c r="K53">
        <v>24154</v>
      </c>
    </row>
    <row r="54" spans="1:11">
      <c r="A54" s="71">
        <v>53</v>
      </c>
      <c r="B54">
        <v>0</v>
      </c>
      <c r="C54">
        <v>649</v>
      </c>
      <c r="D54">
        <v>0</v>
      </c>
      <c r="E54">
        <v>0</v>
      </c>
      <c r="F54">
        <v>0</v>
      </c>
      <c r="G54">
        <v>364</v>
      </c>
      <c r="H54">
        <v>54707</v>
      </c>
      <c r="I54">
        <v>30004</v>
      </c>
      <c r="J54">
        <v>95951</v>
      </c>
      <c r="K54">
        <v>58325</v>
      </c>
    </row>
    <row r="55" spans="1:11">
      <c r="A55" s="71">
        <v>54</v>
      </c>
      <c r="B55">
        <v>0</v>
      </c>
      <c r="C55">
        <v>1011</v>
      </c>
      <c r="D55">
        <v>0</v>
      </c>
      <c r="E55">
        <v>0</v>
      </c>
      <c r="F55">
        <v>0</v>
      </c>
      <c r="G55">
        <v>820</v>
      </c>
      <c r="H55">
        <v>44291</v>
      </c>
      <c r="I55">
        <v>68764</v>
      </c>
      <c r="J55">
        <v>71530</v>
      </c>
      <c r="K55">
        <v>53584</v>
      </c>
    </row>
    <row r="56" spans="1:11">
      <c r="A56" s="71">
        <v>55</v>
      </c>
      <c r="B56">
        <v>842</v>
      </c>
      <c r="C56">
        <v>6100</v>
      </c>
      <c r="D56">
        <v>0</v>
      </c>
      <c r="E56">
        <v>37170</v>
      </c>
      <c r="F56">
        <v>0</v>
      </c>
      <c r="G56">
        <v>10077</v>
      </c>
      <c r="H56">
        <v>33170</v>
      </c>
      <c r="I56">
        <v>54225</v>
      </c>
      <c r="J56">
        <v>54950</v>
      </c>
      <c r="K56">
        <v>43466</v>
      </c>
    </row>
    <row r="57" spans="1:11">
      <c r="A57" s="71">
        <v>56</v>
      </c>
      <c r="B57">
        <v>0</v>
      </c>
      <c r="C57">
        <v>2912</v>
      </c>
      <c r="D57">
        <v>0</v>
      </c>
      <c r="E57">
        <v>0</v>
      </c>
      <c r="F57">
        <v>3</v>
      </c>
      <c r="G57">
        <v>37728</v>
      </c>
      <c r="H57">
        <v>20591</v>
      </c>
      <c r="I57">
        <v>102348</v>
      </c>
      <c r="J57">
        <v>70795</v>
      </c>
      <c r="K57">
        <v>5623</v>
      </c>
    </row>
    <row r="58" spans="1:11">
      <c r="A58" s="71">
        <v>57</v>
      </c>
      <c r="B58">
        <v>0</v>
      </c>
      <c r="C58">
        <v>2411</v>
      </c>
      <c r="D58">
        <v>0</v>
      </c>
      <c r="E58">
        <v>0</v>
      </c>
      <c r="F58">
        <v>11</v>
      </c>
      <c r="G58">
        <v>12672</v>
      </c>
      <c r="H58">
        <v>26989</v>
      </c>
      <c r="I58">
        <v>128174</v>
      </c>
      <c r="J58">
        <v>61668</v>
      </c>
      <c r="K58">
        <v>8075</v>
      </c>
    </row>
    <row r="59" spans="1:11">
      <c r="A59" s="71">
        <v>58</v>
      </c>
      <c r="B59">
        <v>1</v>
      </c>
      <c r="C59">
        <v>16779</v>
      </c>
      <c r="D59">
        <v>12</v>
      </c>
      <c r="E59">
        <v>0</v>
      </c>
      <c r="F59">
        <v>426</v>
      </c>
      <c r="G59">
        <v>68314</v>
      </c>
      <c r="H59">
        <v>15923</v>
      </c>
      <c r="I59">
        <v>50647</v>
      </c>
      <c r="J59">
        <v>62000</v>
      </c>
      <c r="K59">
        <v>25898</v>
      </c>
    </row>
    <row r="60" spans="1:11">
      <c r="A60" s="71">
        <v>59</v>
      </c>
      <c r="B60">
        <v>0</v>
      </c>
      <c r="C60">
        <v>13037</v>
      </c>
      <c r="D60">
        <v>82</v>
      </c>
      <c r="E60">
        <v>1</v>
      </c>
      <c r="F60">
        <v>3</v>
      </c>
      <c r="G60">
        <v>9571</v>
      </c>
      <c r="H60">
        <v>45113</v>
      </c>
      <c r="I60">
        <v>36810</v>
      </c>
      <c r="J60">
        <v>50802</v>
      </c>
      <c r="K60">
        <v>84581</v>
      </c>
    </row>
    <row r="61" spans="1:11">
      <c r="A61" s="71">
        <v>60</v>
      </c>
      <c r="B61">
        <v>0</v>
      </c>
      <c r="C61">
        <v>17283</v>
      </c>
      <c r="D61">
        <v>0</v>
      </c>
      <c r="E61">
        <v>0</v>
      </c>
      <c r="F61">
        <v>0</v>
      </c>
      <c r="G61">
        <v>624</v>
      </c>
      <c r="H61">
        <v>21602</v>
      </c>
      <c r="I61">
        <v>48785</v>
      </c>
      <c r="J61">
        <v>98684</v>
      </c>
      <c r="K61">
        <v>53022</v>
      </c>
    </row>
    <row r="62" spans="1:11">
      <c r="A62" s="71">
        <v>61</v>
      </c>
      <c r="B62">
        <v>0</v>
      </c>
      <c r="C62">
        <v>1349</v>
      </c>
      <c r="D62">
        <v>0</v>
      </c>
      <c r="E62">
        <v>0</v>
      </c>
      <c r="F62">
        <v>0</v>
      </c>
      <c r="G62">
        <v>11091</v>
      </c>
      <c r="H62">
        <v>14693</v>
      </c>
      <c r="I62">
        <v>147388</v>
      </c>
      <c r="J62">
        <v>64709</v>
      </c>
      <c r="K62">
        <v>770</v>
      </c>
    </row>
    <row r="63" spans="1:11">
      <c r="A63" s="71">
        <v>62</v>
      </c>
      <c r="B63">
        <v>39</v>
      </c>
      <c r="C63">
        <v>10742</v>
      </c>
      <c r="D63">
        <v>0</v>
      </c>
      <c r="E63">
        <v>0</v>
      </c>
      <c r="F63">
        <v>37</v>
      </c>
      <c r="G63">
        <v>53730</v>
      </c>
      <c r="H63">
        <v>4989</v>
      </c>
      <c r="I63">
        <v>114553</v>
      </c>
      <c r="J63">
        <v>52482</v>
      </c>
      <c r="K63">
        <v>3428</v>
      </c>
    </row>
    <row r="64" spans="1:11">
      <c r="A64" s="71">
        <v>63</v>
      </c>
      <c r="B64">
        <v>1212</v>
      </c>
      <c r="C64">
        <v>13106</v>
      </c>
      <c r="D64">
        <v>43</v>
      </c>
      <c r="E64">
        <v>192</v>
      </c>
      <c r="F64">
        <v>207</v>
      </c>
      <c r="G64">
        <v>51042</v>
      </c>
      <c r="H64">
        <v>6633</v>
      </c>
      <c r="I64">
        <v>122392</v>
      </c>
      <c r="J64">
        <v>34047</v>
      </c>
      <c r="K64">
        <v>11126</v>
      </c>
    </row>
    <row r="65" spans="1:11">
      <c r="A65" s="71">
        <v>64</v>
      </c>
      <c r="B65">
        <v>204</v>
      </c>
      <c r="C65">
        <v>7727</v>
      </c>
      <c r="D65">
        <v>9</v>
      </c>
      <c r="E65">
        <v>0</v>
      </c>
      <c r="F65">
        <v>112</v>
      </c>
      <c r="G65">
        <v>60226</v>
      </c>
      <c r="H65">
        <v>4374</v>
      </c>
      <c r="I65">
        <v>105430</v>
      </c>
      <c r="J65">
        <v>57654</v>
      </c>
      <c r="K65">
        <v>4264</v>
      </c>
    </row>
    <row r="66" spans="1:11">
      <c r="A66" s="71">
        <v>65</v>
      </c>
      <c r="B66">
        <v>2369</v>
      </c>
      <c r="C66">
        <v>49569</v>
      </c>
      <c r="D66">
        <v>0</v>
      </c>
      <c r="E66">
        <v>24</v>
      </c>
      <c r="F66">
        <v>0</v>
      </c>
      <c r="G66">
        <v>80989</v>
      </c>
      <c r="H66">
        <v>12430</v>
      </c>
      <c r="I66">
        <v>44636</v>
      </c>
      <c r="J66">
        <v>40871</v>
      </c>
      <c r="K66">
        <v>9112</v>
      </c>
    </row>
    <row r="67" spans="1:11">
      <c r="A67" s="71">
        <v>66</v>
      </c>
      <c r="B67">
        <v>0</v>
      </c>
      <c r="C67">
        <v>8332</v>
      </c>
      <c r="D67">
        <v>3</v>
      </c>
      <c r="E67">
        <v>41</v>
      </c>
      <c r="F67">
        <v>8</v>
      </c>
      <c r="G67">
        <v>42102</v>
      </c>
      <c r="H67">
        <v>58363</v>
      </c>
      <c r="I67">
        <v>27840</v>
      </c>
      <c r="J67">
        <v>62411</v>
      </c>
      <c r="K67">
        <v>40900</v>
      </c>
    </row>
    <row r="68" spans="1:11">
      <c r="A68" s="71">
        <v>67</v>
      </c>
      <c r="B68">
        <v>0</v>
      </c>
      <c r="C68">
        <v>3984</v>
      </c>
      <c r="D68">
        <v>0</v>
      </c>
      <c r="E68">
        <v>0</v>
      </c>
      <c r="F68">
        <v>0</v>
      </c>
      <c r="G68">
        <v>6100</v>
      </c>
      <c r="H68">
        <v>35884</v>
      </c>
      <c r="I68">
        <v>39604</v>
      </c>
      <c r="J68">
        <v>131356</v>
      </c>
      <c r="K68">
        <v>23072</v>
      </c>
    </row>
    <row r="69" spans="1:11">
      <c r="A69" s="71">
        <v>68</v>
      </c>
      <c r="B69">
        <v>94</v>
      </c>
      <c r="C69">
        <v>22521</v>
      </c>
      <c r="D69">
        <v>0</v>
      </c>
      <c r="E69">
        <v>0</v>
      </c>
      <c r="F69">
        <v>1053</v>
      </c>
      <c r="G69">
        <v>87061</v>
      </c>
      <c r="H69">
        <v>2340</v>
      </c>
      <c r="I69">
        <v>105291</v>
      </c>
      <c r="J69">
        <v>20767</v>
      </c>
      <c r="K69">
        <v>873</v>
      </c>
    </row>
    <row r="70" spans="1:11">
      <c r="A70" s="71">
        <v>69</v>
      </c>
      <c r="B70">
        <v>8</v>
      </c>
      <c r="C70">
        <v>11674</v>
      </c>
      <c r="D70">
        <v>401</v>
      </c>
      <c r="E70">
        <v>0</v>
      </c>
      <c r="F70">
        <v>1457</v>
      </c>
      <c r="G70">
        <v>27647</v>
      </c>
      <c r="H70">
        <v>2991</v>
      </c>
      <c r="I70">
        <v>177745</v>
      </c>
      <c r="J70">
        <v>11857</v>
      </c>
      <c r="K70">
        <v>6220</v>
      </c>
    </row>
    <row r="71" spans="1:11">
      <c r="A71" s="71">
        <v>70</v>
      </c>
      <c r="B71">
        <v>673</v>
      </c>
      <c r="C71">
        <v>27640</v>
      </c>
      <c r="D71">
        <v>214</v>
      </c>
      <c r="E71">
        <v>0</v>
      </c>
      <c r="F71">
        <v>132</v>
      </c>
      <c r="G71">
        <v>26848</v>
      </c>
      <c r="H71">
        <v>14849</v>
      </c>
      <c r="I71">
        <v>103093</v>
      </c>
      <c r="J71">
        <v>56100</v>
      </c>
      <c r="K71">
        <v>10451</v>
      </c>
    </row>
    <row r="72" spans="1:11">
      <c r="A72" s="71">
        <v>71</v>
      </c>
      <c r="B72">
        <v>34064</v>
      </c>
      <c r="C72">
        <v>33420</v>
      </c>
      <c r="D72">
        <v>0</v>
      </c>
      <c r="E72">
        <v>0</v>
      </c>
      <c r="F72">
        <v>0</v>
      </c>
      <c r="G72">
        <v>9389</v>
      </c>
      <c r="H72">
        <v>56786</v>
      </c>
      <c r="I72">
        <v>12625</v>
      </c>
      <c r="J72">
        <v>52849</v>
      </c>
      <c r="K72">
        <v>40867</v>
      </c>
    </row>
    <row r="73" spans="1:11">
      <c r="A73" s="71">
        <v>72</v>
      </c>
      <c r="B73">
        <v>0</v>
      </c>
      <c r="C73">
        <v>17252</v>
      </c>
      <c r="D73">
        <v>0</v>
      </c>
      <c r="E73">
        <v>0</v>
      </c>
      <c r="F73">
        <v>12</v>
      </c>
      <c r="G73">
        <v>12195</v>
      </c>
      <c r="H73">
        <v>36153</v>
      </c>
      <c r="I73">
        <v>35278</v>
      </c>
      <c r="J73">
        <v>77469</v>
      </c>
      <c r="K73">
        <v>61641</v>
      </c>
    </row>
    <row r="74" spans="1:11">
      <c r="A74" s="71">
        <v>73</v>
      </c>
      <c r="B74">
        <v>14</v>
      </c>
      <c r="C74">
        <v>17916</v>
      </c>
      <c r="D74">
        <v>0</v>
      </c>
      <c r="E74">
        <v>0</v>
      </c>
      <c r="F74">
        <v>0</v>
      </c>
      <c r="G74">
        <v>21570</v>
      </c>
      <c r="H74">
        <v>49660</v>
      </c>
      <c r="I74">
        <v>43889</v>
      </c>
      <c r="J74">
        <v>71246</v>
      </c>
      <c r="K74">
        <v>35705</v>
      </c>
    </row>
    <row r="75" spans="1:11">
      <c r="A75" s="71">
        <v>74</v>
      </c>
      <c r="B75">
        <v>16886</v>
      </c>
      <c r="C75">
        <v>28251</v>
      </c>
      <c r="D75">
        <v>0</v>
      </c>
      <c r="E75">
        <v>401</v>
      </c>
      <c r="F75">
        <v>0</v>
      </c>
      <c r="G75">
        <v>4556</v>
      </c>
      <c r="H75">
        <v>38302</v>
      </c>
      <c r="I75">
        <v>5975</v>
      </c>
      <c r="J75">
        <v>31388</v>
      </c>
      <c r="K75">
        <v>114241</v>
      </c>
    </row>
    <row r="76" spans="1:11">
      <c r="A76" s="71">
        <v>75</v>
      </c>
      <c r="B76">
        <v>0</v>
      </c>
      <c r="C76">
        <v>5238</v>
      </c>
      <c r="D76">
        <v>0</v>
      </c>
      <c r="E76">
        <v>0</v>
      </c>
      <c r="F76">
        <v>0</v>
      </c>
      <c r="G76">
        <v>25493</v>
      </c>
      <c r="H76">
        <v>24871</v>
      </c>
      <c r="I76">
        <v>95264</v>
      </c>
      <c r="J76">
        <v>54491</v>
      </c>
      <c r="K76">
        <v>34643</v>
      </c>
    </row>
    <row r="77" spans="1:11">
      <c r="A77" s="71">
        <v>76</v>
      </c>
      <c r="B77">
        <v>118</v>
      </c>
      <c r="C77">
        <v>40017</v>
      </c>
      <c r="D77">
        <v>1</v>
      </c>
      <c r="E77">
        <v>0</v>
      </c>
      <c r="F77">
        <v>1063</v>
      </c>
      <c r="G77">
        <v>130686</v>
      </c>
      <c r="H77">
        <v>8213</v>
      </c>
      <c r="I77">
        <v>49142</v>
      </c>
      <c r="J77">
        <v>1650</v>
      </c>
      <c r="K77">
        <v>9110</v>
      </c>
    </row>
    <row r="78" spans="1:11">
      <c r="A78" s="71">
        <v>77</v>
      </c>
      <c r="B78">
        <v>0</v>
      </c>
      <c r="C78">
        <v>6779</v>
      </c>
      <c r="D78">
        <v>0</v>
      </c>
      <c r="E78">
        <v>0</v>
      </c>
      <c r="F78">
        <v>10</v>
      </c>
      <c r="G78">
        <v>37113</v>
      </c>
      <c r="H78">
        <v>15097</v>
      </c>
      <c r="I78">
        <v>137309</v>
      </c>
      <c r="J78">
        <v>39120</v>
      </c>
      <c r="K78">
        <v>4572</v>
      </c>
    </row>
    <row r="79" spans="1:11">
      <c r="A79" s="71">
        <v>78</v>
      </c>
      <c r="B79">
        <v>1448</v>
      </c>
      <c r="C79">
        <v>51703</v>
      </c>
      <c r="D79">
        <v>16</v>
      </c>
      <c r="E79">
        <v>3</v>
      </c>
      <c r="F79">
        <v>327</v>
      </c>
      <c r="G79">
        <v>83879</v>
      </c>
      <c r="H79">
        <v>21734</v>
      </c>
      <c r="I79">
        <v>27817</v>
      </c>
      <c r="J79">
        <v>47270</v>
      </c>
      <c r="K79">
        <v>5803</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7FEDB-F506-A247-93FE-BEBC02182AF7}">
  <dimension ref="A1"/>
  <sheetViews>
    <sheetView workbookViewId="0">
      <selection activeCell="A2" sqref="A2"/>
    </sheetView>
  </sheetViews>
  <sheetFormatPr baseColWidth="10" defaultRowHeight="14"/>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0DBA8-1755-9A47-8A77-E0AA9FC2076D}">
  <dimension ref="A1:L76"/>
  <sheetViews>
    <sheetView zoomScale="140" zoomScaleNormal="140" workbookViewId="0">
      <selection activeCell="C54" sqref="C54:C103"/>
    </sheetView>
  </sheetViews>
  <sheetFormatPr baseColWidth="10" defaultRowHeight="14"/>
  <sheetData>
    <row r="1" spans="1:12">
      <c r="A1" s="63" t="s">
        <v>220</v>
      </c>
      <c r="B1" s="64" t="s">
        <v>245</v>
      </c>
      <c r="C1" s="64" t="s">
        <v>1</v>
      </c>
      <c r="D1" s="64" t="s">
        <v>2</v>
      </c>
      <c r="E1" s="64" t="s">
        <v>3</v>
      </c>
      <c r="F1" s="64" t="s">
        <v>4</v>
      </c>
      <c r="G1" s="64" t="s">
        <v>5</v>
      </c>
      <c r="H1" s="64" t="s">
        <v>6</v>
      </c>
      <c r="I1" s="64" t="s">
        <v>7</v>
      </c>
      <c r="J1" s="64" t="s">
        <v>8</v>
      </c>
      <c r="K1" s="64" t="s">
        <v>9</v>
      </c>
      <c r="L1" s="64" t="s">
        <v>10</v>
      </c>
    </row>
    <row r="2" spans="1:12">
      <c r="A2" s="65" t="s">
        <v>85</v>
      </c>
      <c r="B2" s="66"/>
      <c r="C2" s="66"/>
      <c r="D2" s="66"/>
      <c r="E2" s="66"/>
      <c r="F2" s="66"/>
      <c r="G2" s="66"/>
      <c r="H2" s="66"/>
      <c r="I2" s="66"/>
      <c r="J2" s="66"/>
      <c r="K2" s="66"/>
      <c r="L2" s="66"/>
    </row>
    <row r="3" spans="1:12">
      <c r="A3" s="65" t="s">
        <v>85</v>
      </c>
      <c r="B3" s="66"/>
      <c r="C3" s="66"/>
      <c r="D3" s="66"/>
      <c r="E3" s="66"/>
      <c r="F3" s="66"/>
      <c r="G3" s="66"/>
      <c r="H3" s="66"/>
      <c r="I3" s="66"/>
      <c r="J3" s="66"/>
      <c r="K3" s="66"/>
      <c r="L3" s="66"/>
    </row>
    <row r="4" spans="1:12">
      <c r="A4" s="65" t="s">
        <v>85</v>
      </c>
      <c r="B4" s="66"/>
      <c r="C4" s="66"/>
      <c r="D4" s="66"/>
      <c r="E4" s="66"/>
      <c r="F4" s="66"/>
      <c r="G4" s="66"/>
      <c r="H4" s="66"/>
      <c r="I4" s="66"/>
      <c r="J4" s="66"/>
      <c r="K4" s="66"/>
      <c r="L4" s="66"/>
    </row>
    <row r="5" spans="1:12">
      <c r="A5" s="65" t="s">
        <v>85</v>
      </c>
      <c r="B5" s="66"/>
      <c r="C5" s="66"/>
      <c r="D5" s="66"/>
      <c r="E5" s="66"/>
      <c r="F5" s="66"/>
      <c r="G5" s="66"/>
      <c r="H5" s="66"/>
      <c r="I5" s="66"/>
      <c r="J5" s="66"/>
      <c r="K5" s="66"/>
      <c r="L5" s="66"/>
    </row>
    <row r="6" spans="1:12">
      <c r="A6" s="65" t="s">
        <v>85</v>
      </c>
      <c r="B6" s="66"/>
      <c r="C6" s="66"/>
      <c r="D6" s="66"/>
      <c r="E6" s="66"/>
      <c r="F6" s="66"/>
      <c r="G6" s="66"/>
      <c r="H6" s="66"/>
      <c r="I6" s="66"/>
      <c r="J6" s="66"/>
      <c r="K6" s="66"/>
      <c r="L6" s="66"/>
    </row>
    <row r="7" spans="1:12">
      <c r="A7" s="65" t="s">
        <v>86</v>
      </c>
      <c r="B7" s="66"/>
      <c r="C7" s="66"/>
      <c r="D7" s="66"/>
      <c r="E7" s="66"/>
      <c r="F7" s="66"/>
      <c r="G7" s="66"/>
      <c r="H7" s="66"/>
      <c r="I7" s="66"/>
      <c r="J7" s="66"/>
      <c r="K7" s="66"/>
      <c r="L7" s="66"/>
    </row>
    <row r="8" spans="1:12">
      <c r="A8" s="65" t="s">
        <v>86</v>
      </c>
      <c r="B8" s="66"/>
      <c r="C8" s="66"/>
      <c r="D8" s="66"/>
      <c r="E8" s="66"/>
      <c r="F8" s="66"/>
      <c r="G8" s="66"/>
      <c r="H8" s="66"/>
      <c r="I8" s="66"/>
      <c r="J8" s="66"/>
      <c r="K8" s="66"/>
      <c r="L8" s="66"/>
    </row>
    <row r="9" spans="1:12">
      <c r="A9" s="65" t="s">
        <v>86</v>
      </c>
      <c r="B9" s="66"/>
      <c r="C9" s="66"/>
      <c r="D9" s="66"/>
      <c r="E9" s="66"/>
      <c r="F9" s="66"/>
      <c r="G9" s="66"/>
      <c r="H9" s="66"/>
      <c r="I9" s="66"/>
      <c r="J9" s="66"/>
      <c r="K9" s="66"/>
      <c r="L9" s="66"/>
    </row>
    <row r="10" spans="1:12">
      <c r="A10" s="65" t="s">
        <v>86</v>
      </c>
      <c r="B10" s="66"/>
      <c r="C10" s="66"/>
      <c r="D10" s="66"/>
      <c r="E10" s="66"/>
      <c r="F10" s="66"/>
      <c r="G10" s="66"/>
      <c r="H10" s="66"/>
      <c r="I10" s="66"/>
      <c r="J10" s="66"/>
      <c r="K10" s="66"/>
      <c r="L10" s="66"/>
    </row>
    <row r="11" spans="1:12">
      <c r="A11" s="65" t="s">
        <v>86</v>
      </c>
      <c r="B11" s="66"/>
      <c r="C11" s="66"/>
      <c r="D11" s="66"/>
      <c r="E11" s="66"/>
      <c r="F11" s="66"/>
      <c r="G11" s="66"/>
      <c r="H11" s="66"/>
      <c r="I11" s="66"/>
      <c r="J11" s="66"/>
      <c r="K11" s="66"/>
      <c r="L11" s="66"/>
    </row>
    <row r="12" spans="1:12">
      <c r="A12" s="65" t="s">
        <v>87</v>
      </c>
      <c r="B12" s="66"/>
      <c r="C12" s="66"/>
      <c r="D12" s="66"/>
      <c r="E12" s="66"/>
      <c r="F12" s="66"/>
      <c r="G12" s="66"/>
      <c r="H12" s="66"/>
      <c r="I12" s="66"/>
      <c r="J12" s="66"/>
      <c r="K12" s="66"/>
      <c r="L12" s="66"/>
    </row>
    <row r="13" spans="1:12">
      <c r="A13" s="65" t="s">
        <v>87</v>
      </c>
      <c r="B13" s="66"/>
      <c r="C13" s="66"/>
      <c r="D13" s="66"/>
      <c r="E13" s="66"/>
      <c r="F13" s="66"/>
      <c r="G13" s="66"/>
      <c r="H13" s="66"/>
      <c r="I13" s="66"/>
      <c r="J13" s="66"/>
      <c r="K13" s="66"/>
      <c r="L13" s="66"/>
    </row>
    <row r="14" spans="1:12">
      <c r="A14" s="65" t="s">
        <v>87</v>
      </c>
      <c r="B14" s="66"/>
      <c r="C14" s="66"/>
      <c r="D14" s="66"/>
      <c r="E14" s="66"/>
      <c r="F14" s="66"/>
      <c r="G14" s="66"/>
      <c r="H14" s="66"/>
      <c r="I14" s="66"/>
      <c r="J14" s="66"/>
      <c r="K14" s="66"/>
      <c r="L14" s="66"/>
    </row>
    <row r="15" spans="1:12">
      <c r="A15" s="65" t="s">
        <v>87</v>
      </c>
      <c r="B15" s="66"/>
      <c r="C15" s="66"/>
      <c r="D15" s="66"/>
      <c r="E15" s="66"/>
      <c r="F15" s="66"/>
      <c r="G15" s="66"/>
      <c r="H15" s="66"/>
      <c r="I15" s="66"/>
      <c r="J15" s="66"/>
      <c r="K15" s="66"/>
      <c r="L15" s="66"/>
    </row>
    <row r="16" spans="1:12">
      <c r="A16" s="65" t="s">
        <v>87</v>
      </c>
      <c r="B16" s="66"/>
      <c r="C16" s="66"/>
      <c r="D16" s="66"/>
      <c r="E16" s="66"/>
      <c r="F16" s="66"/>
      <c r="G16" s="66"/>
      <c r="H16" s="66"/>
      <c r="I16" s="66"/>
      <c r="J16" s="66"/>
      <c r="K16" s="66"/>
      <c r="L16" s="66"/>
    </row>
    <row r="17" spans="1:12">
      <c r="A17" s="65" t="s">
        <v>88</v>
      </c>
      <c r="B17" s="66"/>
      <c r="C17" s="66"/>
      <c r="D17" s="66"/>
      <c r="E17" s="66"/>
      <c r="F17" s="66"/>
      <c r="G17" s="66"/>
      <c r="H17" s="66"/>
      <c r="I17" s="66"/>
      <c r="J17" s="66"/>
      <c r="K17" s="66"/>
      <c r="L17" s="66"/>
    </row>
    <row r="18" spans="1:12">
      <c r="A18" s="65" t="s">
        <v>88</v>
      </c>
      <c r="B18" s="66"/>
      <c r="C18" s="66"/>
      <c r="D18" s="66"/>
      <c r="E18" s="66"/>
      <c r="F18" s="66"/>
      <c r="G18" s="66"/>
      <c r="H18" s="66"/>
      <c r="I18" s="66"/>
      <c r="J18" s="66"/>
      <c r="K18" s="66"/>
      <c r="L18" s="66"/>
    </row>
    <row r="19" spans="1:12">
      <c r="A19" s="65" t="s">
        <v>88</v>
      </c>
      <c r="B19" s="66"/>
      <c r="C19" s="66"/>
      <c r="D19" s="66"/>
      <c r="E19" s="66"/>
      <c r="F19" s="66"/>
      <c r="G19" s="66"/>
      <c r="H19" s="66"/>
      <c r="I19" s="66"/>
      <c r="J19" s="66"/>
      <c r="K19" s="66"/>
      <c r="L19" s="66"/>
    </row>
    <row r="20" spans="1:12">
      <c r="A20" s="65" t="s">
        <v>88</v>
      </c>
      <c r="B20" s="66"/>
      <c r="C20" s="66"/>
      <c r="D20" s="66"/>
      <c r="E20" s="66"/>
      <c r="F20" s="66"/>
      <c r="G20" s="66"/>
      <c r="H20" s="66"/>
      <c r="I20" s="66"/>
      <c r="J20" s="66"/>
      <c r="K20" s="66"/>
      <c r="L20" s="66"/>
    </row>
    <row r="21" spans="1:12">
      <c r="A21" s="65" t="s">
        <v>88</v>
      </c>
      <c r="B21" s="66"/>
      <c r="C21" s="66"/>
      <c r="D21" s="66"/>
      <c r="E21" s="66"/>
      <c r="F21" s="66"/>
      <c r="G21" s="66"/>
      <c r="H21" s="66"/>
      <c r="I21" s="66"/>
      <c r="J21" s="66"/>
      <c r="K21" s="66"/>
      <c r="L21" s="66"/>
    </row>
    <row r="22" spans="1:12">
      <c r="A22" s="65" t="s">
        <v>89</v>
      </c>
      <c r="B22" s="66"/>
      <c r="C22" s="66"/>
      <c r="D22" s="66"/>
      <c r="E22" s="66"/>
      <c r="F22" s="66"/>
      <c r="G22" s="66"/>
      <c r="H22" s="66"/>
      <c r="I22" s="66"/>
      <c r="J22" s="66"/>
      <c r="K22" s="66"/>
      <c r="L22" s="66"/>
    </row>
    <row r="23" spans="1:12">
      <c r="A23" s="65" t="s">
        <v>89</v>
      </c>
      <c r="B23" s="66"/>
      <c r="C23" s="66"/>
      <c r="D23" s="66"/>
      <c r="E23" s="66"/>
      <c r="F23" s="66"/>
      <c r="G23" s="66"/>
      <c r="H23" s="66"/>
      <c r="I23" s="66"/>
      <c r="J23" s="66"/>
      <c r="K23" s="66"/>
      <c r="L23" s="66"/>
    </row>
    <row r="24" spans="1:12">
      <c r="A24" s="65" t="s">
        <v>89</v>
      </c>
      <c r="B24" s="66"/>
      <c r="C24" s="66"/>
      <c r="D24" s="66"/>
      <c r="E24" s="66"/>
      <c r="F24" s="66"/>
      <c r="G24" s="66"/>
      <c r="H24" s="66"/>
      <c r="I24" s="66"/>
      <c r="J24" s="66"/>
      <c r="K24" s="66"/>
      <c r="L24" s="66"/>
    </row>
    <row r="25" spans="1:12">
      <c r="A25" s="65" t="s">
        <v>89</v>
      </c>
      <c r="B25" s="66"/>
      <c r="C25" s="66"/>
      <c r="D25" s="66"/>
      <c r="E25" s="66"/>
      <c r="F25" s="66"/>
      <c r="G25" s="66"/>
      <c r="H25" s="66"/>
      <c r="I25" s="66"/>
      <c r="J25" s="66"/>
      <c r="K25" s="66"/>
      <c r="L25" s="66"/>
    </row>
    <row r="26" spans="1:12">
      <c r="A26" s="65" t="s">
        <v>89</v>
      </c>
      <c r="B26" s="66"/>
      <c r="C26" s="66"/>
      <c r="D26" s="66"/>
      <c r="E26" s="66"/>
      <c r="F26" s="66"/>
      <c r="G26" s="66"/>
      <c r="H26" s="66"/>
      <c r="I26" s="66"/>
      <c r="J26" s="66"/>
      <c r="K26" s="66"/>
      <c r="L26" s="66"/>
    </row>
    <row r="27" spans="1:12">
      <c r="A27" s="65" t="s">
        <v>90</v>
      </c>
      <c r="B27" s="66"/>
      <c r="C27" s="66"/>
      <c r="D27" s="66"/>
      <c r="E27" s="66"/>
      <c r="F27" s="66"/>
      <c r="G27" s="66"/>
      <c r="H27" s="66"/>
      <c r="I27" s="66"/>
      <c r="J27" s="66"/>
      <c r="K27" s="66"/>
      <c r="L27" s="66"/>
    </row>
    <row r="28" spans="1:12">
      <c r="A28" s="65" t="s">
        <v>90</v>
      </c>
      <c r="B28" s="66"/>
      <c r="C28" s="66"/>
      <c r="D28" s="66"/>
      <c r="E28" s="66"/>
      <c r="F28" s="66"/>
      <c r="G28" s="66"/>
      <c r="H28" s="66"/>
      <c r="I28" s="66"/>
      <c r="J28" s="66"/>
      <c r="K28" s="66"/>
      <c r="L28" s="66"/>
    </row>
    <row r="29" spans="1:12">
      <c r="A29" s="65" t="s">
        <v>90</v>
      </c>
      <c r="B29" s="66"/>
      <c r="C29" s="66"/>
      <c r="D29" s="66"/>
      <c r="E29" s="66"/>
      <c r="F29" s="66"/>
      <c r="G29" s="66"/>
      <c r="H29" s="66"/>
      <c r="I29" s="66"/>
      <c r="J29" s="66"/>
      <c r="K29" s="66"/>
      <c r="L29" s="66"/>
    </row>
    <row r="30" spans="1:12">
      <c r="A30" s="65" t="s">
        <v>90</v>
      </c>
      <c r="B30" s="66"/>
      <c r="C30" s="66"/>
      <c r="D30" s="66"/>
      <c r="E30" s="66"/>
      <c r="F30" s="66"/>
      <c r="G30" s="66"/>
      <c r="H30" s="66"/>
      <c r="I30" s="66"/>
      <c r="J30" s="66"/>
      <c r="K30" s="66"/>
      <c r="L30" s="66"/>
    </row>
    <row r="31" spans="1:12">
      <c r="A31" s="65" t="s">
        <v>90</v>
      </c>
      <c r="B31" s="66"/>
      <c r="C31" s="66"/>
      <c r="D31" s="66"/>
      <c r="E31" s="66"/>
      <c r="F31" s="66"/>
      <c r="G31" s="66"/>
      <c r="H31" s="66"/>
      <c r="I31" s="66"/>
      <c r="J31" s="66"/>
      <c r="K31" s="66"/>
      <c r="L31" s="66"/>
    </row>
    <row r="32" spans="1:12">
      <c r="A32" s="65" t="s">
        <v>91</v>
      </c>
      <c r="B32" s="66"/>
      <c r="C32" s="66"/>
      <c r="D32" s="66"/>
      <c r="E32" s="66"/>
      <c r="F32" s="66"/>
      <c r="G32" s="66"/>
      <c r="H32" s="66"/>
      <c r="I32" s="66"/>
      <c r="J32" s="66"/>
      <c r="K32" s="66"/>
      <c r="L32" s="66"/>
    </row>
    <row r="33" spans="1:12">
      <c r="A33" s="65" t="s">
        <v>91</v>
      </c>
      <c r="B33" s="66"/>
      <c r="C33" s="66"/>
      <c r="D33" s="66"/>
      <c r="E33" s="66"/>
      <c r="F33" s="66"/>
      <c r="G33" s="66"/>
      <c r="H33" s="66"/>
      <c r="I33" s="66"/>
      <c r="J33" s="66"/>
      <c r="K33" s="66"/>
      <c r="L33" s="66"/>
    </row>
    <row r="34" spans="1:12">
      <c r="A34" s="65" t="s">
        <v>91</v>
      </c>
      <c r="B34" s="66"/>
      <c r="C34" s="66"/>
      <c r="D34" s="66"/>
      <c r="E34" s="66"/>
      <c r="F34" s="66"/>
      <c r="G34" s="66"/>
      <c r="H34" s="66"/>
      <c r="I34" s="66"/>
      <c r="J34" s="66"/>
      <c r="K34" s="66"/>
      <c r="L34" s="66"/>
    </row>
    <row r="35" spans="1:12">
      <c r="A35" s="65" t="s">
        <v>91</v>
      </c>
      <c r="B35" s="66"/>
      <c r="C35" s="66"/>
      <c r="D35" s="66"/>
      <c r="E35" s="66"/>
      <c r="F35" s="66"/>
      <c r="G35" s="66"/>
      <c r="H35" s="66"/>
      <c r="I35" s="66"/>
      <c r="J35" s="66"/>
      <c r="K35" s="66"/>
      <c r="L35" s="66"/>
    </row>
    <row r="36" spans="1:12">
      <c r="A36" s="65" t="s">
        <v>91</v>
      </c>
      <c r="B36" s="66"/>
      <c r="C36" s="66"/>
      <c r="D36" s="66"/>
      <c r="E36" s="66"/>
      <c r="F36" s="66"/>
      <c r="G36" s="66"/>
      <c r="H36" s="66"/>
      <c r="I36" s="66"/>
      <c r="J36" s="66"/>
      <c r="K36" s="66"/>
      <c r="L36" s="66"/>
    </row>
    <row r="37" spans="1:12">
      <c r="A37" s="65" t="s">
        <v>92</v>
      </c>
      <c r="B37" s="66"/>
      <c r="C37" s="66"/>
      <c r="D37" s="66"/>
      <c r="E37" s="66"/>
      <c r="F37" s="66"/>
      <c r="G37" s="66"/>
      <c r="H37" s="66"/>
      <c r="I37" s="66"/>
      <c r="J37" s="66"/>
      <c r="K37" s="66"/>
      <c r="L37" s="66"/>
    </row>
    <row r="38" spans="1:12">
      <c r="A38" s="65" t="s">
        <v>92</v>
      </c>
      <c r="B38" s="66"/>
      <c r="C38" s="66"/>
      <c r="D38" s="66"/>
      <c r="E38" s="66"/>
      <c r="F38" s="66"/>
      <c r="G38" s="66"/>
      <c r="H38" s="66"/>
      <c r="I38" s="66"/>
      <c r="J38" s="66"/>
      <c r="K38" s="66"/>
      <c r="L38" s="66"/>
    </row>
    <row r="39" spans="1:12">
      <c r="A39" s="65" t="s">
        <v>92</v>
      </c>
      <c r="B39" s="66"/>
      <c r="C39" s="66"/>
      <c r="D39" s="66"/>
      <c r="E39" s="66"/>
      <c r="F39" s="66"/>
      <c r="G39" s="66"/>
      <c r="H39" s="66"/>
      <c r="I39" s="66"/>
      <c r="J39" s="66"/>
      <c r="K39" s="66"/>
      <c r="L39" s="66"/>
    </row>
    <row r="40" spans="1:12">
      <c r="A40" s="65" t="s">
        <v>92</v>
      </c>
      <c r="B40" s="66"/>
      <c r="C40" s="66"/>
      <c r="D40" s="66"/>
      <c r="E40" s="66"/>
      <c r="F40" s="66"/>
      <c r="G40" s="66"/>
      <c r="H40" s="66"/>
      <c r="I40" s="66"/>
      <c r="J40" s="66"/>
      <c r="K40" s="66"/>
      <c r="L40" s="66"/>
    </row>
    <row r="41" spans="1:12">
      <c r="A41" s="65" t="s">
        <v>92</v>
      </c>
      <c r="B41" s="66"/>
      <c r="C41" s="66"/>
      <c r="D41" s="66"/>
      <c r="E41" s="66"/>
      <c r="F41" s="66"/>
      <c r="G41" s="66"/>
      <c r="H41" s="66"/>
      <c r="I41" s="66"/>
      <c r="J41" s="66"/>
      <c r="K41" s="66"/>
      <c r="L41" s="66"/>
    </row>
    <row r="42" spans="1:12">
      <c r="A42" s="65" t="s">
        <v>93</v>
      </c>
      <c r="B42" s="66"/>
      <c r="C42" s="66"/>
      <c r="D42" s="66"/>
      <c r="E42" s="66"/>
      <c r="F42" s="66"/>
      <c r="G42" s="66"/>
      <c r="H42" s="66"/>
      <c r="I42" s="66"/>
      <c r="J42" s="66"/>
      <c r="K42" s="66"/>
      <c r="L42" s="66"/>
    </row>
    <row r="43" spans="1:12">
      <c r="A43" s="65" t="s">
        <v>93</v>
      </c>
      <c r="B43" s="66"/>
      <c r="C43" s="66"/>
      <c r="D43" s="66"/>
      <c r="E43" s="66"/>
      <c r="F43" s="66"/>
      <c r="G43" s="66"/>
      <c r="H43" s="66"/>
      <c r="I43" s="66"/>
      <c r="J43" s="66"/>
      <c r="K43" s="66"/>
      <c r="L43" s="66"/>
    </row>
    <row r="44" spans="1:12">
      <c r="A44" s="65" t="s">
        <v>93</v>
      </c>
      <c r="B44" s="66"/>
      <c r="C44" s="66"/>
      <c r="D44" s="66"/>
      <c r="E44" s="66"/>
      <c r="F44" s="66"/>
      <c r="G44" s="66"/>
      <c r="H44" s="66"/>
      <c r="I44" s="66"/>
      <c r="J44" s="66"/>
      <c r="K44" s="66"/>
      <c r="L44" s="66"/>
    </row>
    <row r="45" spans="1:12">
      <c r="A45" s="65" t="s">
        <v>93</v>
      </c>
      <c r="B45" s="66"/>
      <c r="C45" s="66"/>
      <c r="D45" s="66"/>
      <c r="E45" s="66"/>
      <c r="F45" s="66"/>
      <c r="G45" s="66"/>
      <c r="H45" s="66"/>
      <c r="I45" s="66"/>
      <c r="J45" s="66"/>
      <c r="K45" s="66"/>
      <c r="L45" s="66"/>
    </row>
    <row r="46" spans="1:12">
      <c r="A46" s="65" t="s">
        <v>93</v>
      </c>
      <c r="B46" s="66"/>
      <c r="C46" s="66"/>
      <c r="D46" s="66"/>
      <c r="E46" s="66"/>
      <c r="F46" s="66"/>
      <c r="G46" s="66"/>
      <c r="H46" s="66"/>
      <c r="I46" s="66"/>
      <c r="J46" s="66"/>
      <c r="K46" s="66"/>
      <c r="L46" s="66"/>
    </row>
    <row r="47" spans="1:12">
      <c r="A47" s="65" t="s">
        <v>94</v>
      </c>
      <c r="B47" s="66"/>
      <c r="C47" s="66"/>
      <c r="D47" s="66"/>
      <c r="E47" s="66"/>
      <c r="F47" s="66"/>
      <c r="G47" s="66"/>
      <c r="H47" s="66"/>
      <c r="I47" s="66"/>
      <c r="J47" s="66"/>
      <c r="K47" s="66"/>
      <c r="L47" s="66"/>
    </row>
    <row r="48" spans="1:12">
      <c r="A48" s="65" t="s">
        <v>94</v>
      </c>
      <c r="B48" s="66"/>
      <c r="C48" s="66"/>
      <c r="D48" s="66"/>
      <c r="E48" s="66"/>
      <c r="F48" s="66"/>
      <c r="G48" s="66"/>
      <c r="H48" s="66"/>
      <c r="I48" s="66"/>
      <c r="J48" s="66"/>
      <c r="K48" s="66"/>
      <c r="L48" s="66"/>
    </row>
    <row r="49" spans="1:12">
      <c r="A49" s="65" t="s">
        <v>94</v>
      </c>
      <c r="B49" s="66"/>
      <c r="C49" s="66"/>
      <c r="D49" s="66"/>
      <c r="E49" s="66"/>
      <c r="F49" s="66"/>
      <c r="G49" s="66"/>
      <c r="H49" s="66"/>
      <c r="I49" s="66"/>
      <c r="J49" s="66"/>
      <c r="K49" s="66"/>
      <c r="L49" s="66"/>
    </row>
    <row r="50" spans="1:12">
      <c r="A50" s="65" t="s">
        <v>94</v>
      </c>
      <c r="B50" s="66"/>
      <c r="C50" s="66"/>
      <c r="D50" s="66"/>
      <c r="E50" s="66"/>
      <c r="F50" s="66"/>
      <c r="G50" s="66"/>
      <c r="H50" s="66"/>
      <c r="I50" s="66"/>
      <c r="J50" s="66"/>
      <c r="K50" s="66"/>
      <c r="L50" s="66"/>
    </row>
    <row r="51" spans="1:12">
      <c r="A51" s="65" t="s">
        <v>94</v>
      </c>
      <c r="B51" s="66"/>
      <c r="C51" s="66"/>
      <c r="D51" s="66"/>
      <c r="E51" s="66"/>
      <c r="F51" s="66"/>
      <c r="G51" s="66"/>
      <c r="H51" s="66"/>
      <c r="I51" s="66"/>
      <c r="J51" s="66"/>
      <c r="K51" s="66"/>
      <c r="L51" s="66"/>
    </row>
    <row r="52" spans="1:12">
      <c r="A52" s="65" t="s">
        <v>95</v>
      </c>
      <c r="B52" s="66"/>
      <c r="C52" s="66"/>
      <c r="D52" s="66"/>
      <c r="E52" s="66"/>
      <c r="F52" s="66"/>
      <c r="G52" s="66"/>
      <c r="H52" s="66"/>
      <c r="I52" s="66"/>
      <c r="J52" s="66"/>
      <c r="K52" s="66"/>
      <c r="L52" s="66"/>
    </row>
    <row r="53" spans="1:12">
      <c r="A53" s="65" t="s">
        <v>95</v>
      </c>
      <c r="B53" s="66"/>
      <c r="C53" s="66"/>
      <c r="D53" s="66"/>
      <c r="E53" s="66"/>
      <c r="F53" s="66"/>
      <c r="G53" s="66"/>
      <c r="H53" s="66"/>
      <c r="I53" s="66"/>
      <c r="J53" s="66"/>
      <c r="K53" s="66"/>
      <c r="L53" s="66"/>
    </row>
    <row r="54" spans="1:12">
      <c r="A54" s="65" t="s">
        <v>95</v>
      </c>
      <c r="B54" s="66"/>
      <c r="C54" s="66"/>
      <c r="D54" s="66"/>
      <c r="E54" s="66"/>
      <c r="F54" s="66"/>
      <c r="G54" s="66"/>
      <c r="H54" s="66"/>
      <c r="I54" s="66"/>
      <c r="J54" s="66"/>
      <c r="K54" s="66"/>
      <c r="L54" s="66"/>
    </row>
    <row r="55" spans="1:12">
      <c r="A55" s="65" t="s">
        <v>95</v>
      </c>
      <c r="B55" s="66"/>
      <c r="C55" s="66"/>
      <c r="D55" s="66"/>
      <c r="E55" s="66"/>
      <c r="F55" s="66"/>
      <c r="G55" s="66"/>
      <c r="H55" s="66"/>
      <c r="I55" s="66"/>
      <c r="J55" s="66"/>
      <c r="K55" s="66"/>
      <c r="L55" s="66"/>
    </row>
    <row r="56" spans="1:12">
      <c r="A56" s="65" t="s">
        <v>95</v>
      </c>
      <c r="B56" s="66"/>
      <c r="C56" s="66"/>
      <c r="D56" s="66"/>
      <c r="E56" s="66"/>
      <c r="F56" s="66"/>
      <c r="G56" s="66"/>
      <c r="H56" s="66"/>
      <c r="I56" s="66"/>
      <c r="J56" s="66"/>
      <c r="K56" s="66"/>
      <c r="L56" s="66"/>
    </row>
    <row r="57" spans="1:12">
      <c r="A57" s="65" t="s">
        <v>96</v>
      </c>
      <c r="B57" s="66"/>
      <c r="C57" s="66"/>
      <c r="D57" s="66"/>
      <c r="E57" s="66"/>
      <c r="F57" s="66"/>
      <c r="G57" s="66"/>
      <c r="H57" s="66"/>
      <c r="I57" s="66"/>
      <c r="J57" s="66"/>
      <c r="K57" s="66"/>
      <c r="L57" s="66"/>
    </row>
    <row r="58" spans="1:12">
      <c r="A58" s="65" t="s">
        <v>96</v>
      </c>
      <c r="B58" s="66"/>
      <c r="C58" s="66"/>
      <c r="D58" s="66"/>
      <c r="E58" s="66"/>
      <c r="F58" s="66"/>
      <c r="G58" s="66"/>
      <c r="H58" s="66"/>
      <c r="I58" s="66"/>
      <c r="J58" s="66"/>
      <c r="K58" s="66"/>
      <c r="L58" s="66"/>
    </row>
    <row r="59" spans="1:12">
      <c r="A59" s="65" t="s">
        <v>96</v>
      </c>
      <c r="B59" s="66"/>
      <c r="C59" s="66"/>
      <c r="D59" s="66"/>
      <c r="E59" s="66"/>
      <c r="F59" s="66"/>
      <c r="G59" s="66"/>
      <c r="H59" s="66"/>
      <c r="I59" s="66"/>
      <c r="J59" s="66"/>
      <c r="K59" s="66"/>
      <c r="L59" s="66"/>
    </row>
    <row r="60" spans="1:12">
      <c r="A60" s="65" t="s">
        <v>96</v>
      </c>
      <c r="B60" s="66"/>
      <c r="C60" s="66"/>
      <c r="D60" s="66"/>
      <c r="E60" s="66"/>
      <c r="F60" s="66"/>
      <c r="G60" s="66"/>
      <c r="H60" s="66"/>
      <c r="I60" s="66"/>
      <c r="J60" s="66"/>
      <c r="K60" s="66"/>
      <c r="L60" s="66"/>
    </row>
    <row r="61" spans="1:12">
      <c r="A61" s="65" t="s">
        <v>96</v>
      </c>
      <c r="B61" s="66"/>
      <c r="C61" s="66"/>
      <c r="D61" s="66"/>
      <c r="E61" s="66"/>
      <c r="F61" s="66"/>
      <c r="G61" s="66"/>
      <c r="H61" s="66"/>
      <c r="I61" s="66"/>
      <c r="J61" s="66"/>
      <c r="K61" s="66"/>
      <c r="L61" s="66"/>
    </row>
    <row r="62" spans="1:12">
      <c r="A62" s="65" t="s">
        <v>97</v>
      </c>
      <c r="B62" s="66"/>
      <c r="C62" s="66"/>
      <c r="D62" s="66"/>
      <c r="E62" s="66"/>
      <c r="F62" s="66"/>
      <c r="G62" s="66"/>
      <c r="H62" s="66"/>
      <c r="I62" s="66"/>
      <c r="J62" s="66"/>
      <c r="K62" s="66"/>
      <c r="L62" s="66"/>
    </row>
    <row r="63" spans="1:12">
      <c r="A63" s="65" t="s">
        <v>97</v>
      </c>
      <c r="B63" s="66"/>
      <c r="C63" s="66"/>
      <c r="D63" s="66"/>
      <c r="E63" s="66"/>
      <c r="F63" s="66"/>
      <c r="G63" s="66"/>
      <c r="H63" s="66"/>
      <c r="I63" s="66"/>
      <c r="J63" s="66"/>
      <c r="K63" s="66"/>
      <c r="L63" s="66"/>
    </row>
    <row r="64" spans="1:12">
      <c r="A64" s="65" t="s">
        <v>97</v>
      </c>
      <c r="B64" s="66"/>
      <c r="C64" s="66"/>
      <c r="D64" s="66"/>
      <c r="E64" s="66"/>
      <c r="F64" s="66"/>
      <c r="G64" s="66"/>
      <c r="H64" s="66"/>
      <c r="I64" s="66"/>
      <c r="J64" s="66"/>
      <c r="K64" s="66"/>
      <c r="L64" s="66"/>
    </row>
    <row r="65" spans="1:12">
      <c r="A65" s="65" t="s">
        <v>97</v>
      </c>
      <c r="B65" s="66"/>
      <c r="C65" s="66"/>
      <c r="D65" s="66"/>
      <c r="E65" s="66"/>
      <c r="F65" s="66"/>
      <c r="G65" s="66"/>
      <c r="H65" s="66"/>
      <c r="I65" s="66"/>
      <c r="J65" s="66"/>
      <c r="K65" s="66"/>
      <c r="L65" s="66"/>
    </row>
    <row r="66" spans="1:12">
      <c r="A66" s="65" t="s">
        <v>97</v>
      </c>
      <c r="B66" s="66"/>
      <c r="C66" s="66"/>
      <c r="D66" s="66"/>
      <c r="E66" s="66"/>
      <c r="F66" s="66"/>
      <c r="G66" s="66"/>
      <c r="H66" s="66"/>
      <c r="I66" s="66"/>
      <c r="J66" s="66"/>
      <c r="K66" s="66"/>
      <c r="L66" s="66"/>
    </row>
    <row r="67" spans="1:12">
      <c r="A67" s="65" t="s">
        <v>98</v>
      </c>
      <c r="B67" s="66"/>
      <c r="C67" s="66"/>
      <c r="D67" s="66"/>
      <c r="E67" s="66"/>
      <c r="F67" s="66"/>
      <c r="G67" s="66"/>
      <c r="H67" s="66"/>
      <c r="I67" s="66"/>
      <c r="J67" s="66"/>
      <c r="K67" s="66"/>
      <c r="L67" s="66"/>
    </row>
    <row r="68" spans="1:12">
      <c r="A68" s="65" t="s">
        <v>98</v>
      </c>
      <c r="B68" s="66"/>
      <c r="C68" s="66"/>
      <c r="D68" s="66"/>
      <c r="E68" s="66"/>
      <c r="F68" s="66"/>
      <c r="G68" s="66"/>
      <c r="H68" s="66"/>
      <c r="I68" s="66"/>
      <c r="J68" s="66"/>
      <c r="K68" s="66"/>
      <c r="L68" s="66"/>
    </row>
    <row r="69" spans="1:12">
      <c r="A69" s="65" t="s">
        <v>98</v>
      </c>
      <c r="B69" s="66"/>
      <c r="C69" s="66"/>
      <c r="D69" s="66"/>
      <c r="E69" s="66"/>
      <c r="F69" s="66"/>
      <c r="G69" s="66"/>
      <c r="H69" s="66"/>
      <c r="I69" s="66"/>
      <c r="J69" s="66"/>
      <c r="K69" s="66"/>
      <c r="L69" s="66"/>
    </row>
    <row r="70" spans="1:12">
      <c r="A70" s="65" t="s">
        <v>98</v>
      </c>
      <c r="B70" s="66"/>
      <c r="C70" s="66"/>
      <c r="D70" s="66"/>
      <c r="E70" s="66"/>
      <c r="F70" s="66"/>
      <c r="G70" s="66"/>
      <c r="H70" s="66"/>
      <c r="I70" s="66"/>
      <c r="J70" s="66"/>
      <c r="K70" s="66"/>
      <c r="L70" s="66"/>
    </row>
    <row r="71" spans="1:12">
      <c r="A71" s="65" t="s">
        <v>98</v>
      </c>
      <c r="B71" s="66"/>
      <c r="C71" s="66"/>
      <c r="D71" s="66"/>
      <c r="E71" s="66"/>
      <c r="F71" s="66"/>
      <c r="G71" s="66"/>
      <c r="H71" s="66"/>
      <c r="I71" s="66"/>
      <c r="J71" s="66"/>
      <c r="K71" s="66"/>
      <c r="L71" s="66"/>
    </row>
    <row r="72" spans="1:12">
      <c r="A72" s="65" t="s">
        <v>99</v>
      </c>
      <c r="B72" s="66"/>
      <c r="C72" s="66"/>
      <c r="D72" s="66"/>
      <c r="E72" s="66"/>
      <c r="F72" s="66"/>
      <c r="G72" s="66"/>
      <c r="H72" s="66"/>
      <c r="I72" s="66"/>
      <c r="J72" s="66"/>
      <c r="K72" s="66"/>
      <c r="L72" s="66"/>
    </row>
    <row r="73" spans="1:12">
      <c r="A73" s="65" t="s">
        <v>99</v>
      </c>
      <c r="B73" s="66"/>
      <c r="C73" s="66"/>
      <c r="D73" s="66"/>
      <c r="E73" s="66"/>
      <c r="F73" s="66"/>
      <c r="G73" s="66"/>
      <c r="H73" s="66"/>
      <c r="I73" s="66"/>
      <c r="J73" s="66"/>
      <c r="K73" s="66"/>
      <c r="L73" s="66"/>
    </row>
    <row r="74" spans="1:12">
      <c r="A74" s="65" t="s">
        <v>99</v>
      </c>
      <c r="B74" s="66"/>
      <c r="C74" s="66"/>
      <c r="D74" s="66"/>
      <c r="E74" s="66"/>
      <c r="F74" s="66"/>
      <c r="G74" s="66"/>
      <c r="H74" s="66"/>
      <c r="I74" s="66"/>
      <c r="J74" s="66"/>
      <c r="K74" s="66"/>
      <c r="L74" s="66"/>
    </row>
    <row r="75" spans="1:12">
      <c r="A75" s="65" t="s">
        <v>99</v>
      </c>
      <c r="B75" s="66"/>
      <c r="C75" s="66"/>
      <c r="D75" s="66"/>
      <c r="E75" s="66"/>
      <c r="F75" s="66"/>
      <c r="G75" s="66"/>
      <c r="H75" s="66"/>
      <c r="I75" s="66"/>
      <c r="J75" s="66"/>
      <c r="K75" s="66"/>
      <c r="L75" s="66"/>
    </row>
    <row r="76" spans="1:12">
      <c r="A76" s="65" t="s">
        <v>99</v>
      </c>
      <c r="B76" s="66"/>
      <c r="C76" s="66"/>
      <c r="D76" s="66"/>
      <c r="E76" s="66"/>
      <c r="F76" s="66"/>
      <c r="G76" s="66"/>
      <c r="H76" s="66"/>
      <c r="I76" s="66"/>
      <c r="J76" s="66"/>
      <c r="K76" s="66"/>
      <c r="L76" s="66"/>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87"/>
  <sheetViews>
    <sheetView topLeftCell="A70" zoomScale="81" workbookViewId="0">
      <selection activeCell="C127" sqref="C127"/>
    </sheetView>
  </sheetViews>
  <sheetFormatPr baseColWidth="10" defaultColWidth="8.83203125" defaultRowHeight="14"/>
  <cols>
    <col min="1" max="1" width="16.1640625" style="29" bestFit="1" customWidth="1"/>
    <col min="2" max="2" width="14.83203125" style="29" bestFit="1" customWidth="1"/>
    <col min="3" max="3" width="13.1640625" style="29" bestFit="1" customWidth="1"/>
    <col min="4" max="4" width="9.83203125" style="29" bestFit="1" customWidth="1"/>
    <col min="5" max="5" width="9" style="29" bestFit="1" customWidth="1"/>
    <col min="6" max="6" width="9.6640625" style="29" bestFit="1" customWidth="1"/>
    <col min="7" max="7" width="13.1640625" style="29" bestFit="1" customWidth="1"/>
    <col min="8" max="8" width="11.1640625" style="29" bestFit="1" customWidth="1"/>
    <col min="9" max="10" width="13" style="29" bestFit="1" customWidth="1"/>
    <col min="11" max="12" width="9" style="29" bestFit="1" customWidth="1"/>
    <col min="13" max="13" width="11.1640625" style="29" bestFit="1" customWidth="1"/>
    <col min="14" max="14" width="12.1640625" style="29" bestFit="1" customWidth="1"/>
    <col min="15" max="15" width="19.5" style="29" customWidth="1"/>
    <col min="16" max="19" width="9" style="29" bestFit="1" customWidth="1"/>
    <col min="20" max="20" width="13.5" style="29" bestFit="1" customWidth="1"/>
    <col min="21" max="22" width="9" style="29" bestFit="1" customWidth="1"/>
    <col min="23" max="23" width="17.1640625" style="29" bestFit="1" customWidth="1"/>
    <col min="24" max="24" width="12" style="29" bestFit="1" customWidth="1"/>
    <col min="25" max="25" width="14.83203125" style="29" bestFit="1" customWidth="1"/>
    <col min="26" max="29" width="9" style="29" bestFit="1" customWidth="1"/>
    <col min="30" max="31" width="8.83203125" style="29"/>
    <col min="32" max="33" width="9" style="29" bestFit="1" customWidth="1"/>
    <col min="34" max="34" width="13.5" style="29" bestFit="1" customWidth="1"/>
    <col min="35" max="37" width="9" style="29" bestFit="1" customWidth="1"/>
    <col min="38" max="16384" width="8.83203125" style="29"/>
  </cols>
  <sheetData>
    <row r="1" spans="1:25" ht="27" customHeight="1">
      <c r="A1" s="2"/>
      <c r="C1" s="68" t="s">
        <v>192</v>
      </c>
      <c r="D1" s="69"/>
      <c r="E1" s="69"/>
      <c r="F1" s="69"/>
      <c r="G1" s="69"/>
      <c r="H1" s="69"/>
      <c r="I1" s="69"/>
      <c r="J1" s="69"/>
      <c r="K1" s="69"/>
      <c r="L1" s="70"/>
      <c r="M1" s="68" t="s">
        <v>193</v>
      </c>
      <c r="N1" s="69"/>
      <c r="O1" s="69"/>
      <c r="P1" s="70"/>
      <c r="Q1" s="68" t="s">
        <v>194</v>
      </c>
      <c r="R1" s="69"/>
      <c r="S1" s="69"/>
      <c r="T1" s="70"/>
      <c r="U1" s="68" t="s">
        <v>195</v>
      </c>
      <c r="V1" s="70"/>
      <c r="W1" s="68" t="s">
        <v>196</v>
      </c>
      <c r="X1" s="69"/>
      <c r="Y1" s="70"/>
    </row>
    <row r="2" spans="1:25" s="3" customFormat="1">
      <c r="A2" s="3" t="s">
        <v>71</v>
      </c>
      <c r="B2" s="4" t="s">
        <v>0</v>
      </c>
      <c r="C2" s="4" t="s">
        <v>1</v>
      </c>
      <c r="D2" s="4" t="s">
        <v>2</v>
      </c>
      <c r="E2" s="4" t="s">
        <v>3</v>
      </c>
      <c r="F2" s="4" t="s">
        <v>4</v>
      </c>
      <c r="G2" s="4" t="s">
        <v>5</v>
      </c>
      <c r="H2" s="4" t="s">
        <v>6</v>
      </c>
      <c r="I2" s="4" t="s">
        <v>7</v>
      </c>
      <c r="J2" s="4" t="s">
        <v>8</v>
      </c>
      <c r="K2" s="4" t="s">
        <v>9</v>
      </c>
      <c r="L2" s="4" t="s">
        <v>10</v>
      </c>
      <c r="M2" s="4" t="s">
        <v>60</v>
      </c>
      <c r="N2" s="4" t="s">
        <v>62</v>
      </c>
      <c r="O2" s="4"/>
      <c r="P2" s="4" t="s">
        <v>64</v>
      </c>
      <c r="Q2" s="5" t="s">
        <v>73</v>
      </c>
      <c r="R2" s="5" t="s">
        <v>74</v>
      </c>
      <c r="S2" s="5" t="s">
        <v>75</v>
      </c>
      <c r="T2" s="5" t="s">
        <v>76</v>
      </c>
      <c r="U2" s="5" t="s">
        <v>78</v>
      </c>
      <c r="V2" s="5" t="s">
        <v>77</v>
      </c>
      <c r="W2" s="5" t="s">
        <v>80</v>
      </c>
      <c r="X2" s="5" t="s">
        <v>82</v>
      </c>
      <c r="Y2" s="5" t="s">
        <v>84</v>
      </c>
    </row>
    <row r="3" spans="1:25" s="7" customFormat="1">
      <c r="A3" s="6">
        <v>0</v>
      </c>
      <c r="B3" s="7" t="s">
        <v>11</v>
      </c>
      <c r="C3" s="7">
        <v>0</v>
      </c>
      <c r="D3" s="7">
        <v>81</v>
      </c>
      <c r="E3" s="7">
        <v>0</v>
      </c>
      <c r="F3" s="7">
        <v>0</v>
      </c>
      <c r="G3" s="7">
        <v>2</v>
      </c>
      <c r="H3" s="7">
        <v>65421</v>
      </c>
      <c r="I3" s="7">
        <v>6312</v>
      </c>
      <c r="J3" s="7">
        <v>15086</v>
      </c>
      <c r="K3" s="7">
        <v>153063</v>
      </c>
      <c r="L3" s="7">
        <v>35</v>
      </c>
      <c r="M3" s="8">
        <v>36.58455</v>
      </c>
      <c r="N3" s="7">
        <v>137.61409800000001</v>
      </c>
      <c r="O3" s="38">
        <f>M3+N3-(AVERAGE($M$3:$M$50)+AVERAGE($N$3:$N$50))</f>
        <v>2.8662185000000306</v>
      </c>
      <c r="P3" s="7" t="s">
        <v>65</v>
      </c>
      <c r="Q3" s="7">
        <v>0</v>
      </c>
      <c r="R3" s="7">
        <v>0</v>
      </c>
      <c r="S3" s="7">
        <v>0</v>
      </c>
      <c r="T3" s="7">
        <v>1</v>
      </c>
      <c r="U3" s="7">
        <v>1</v>
      </c>
      <c r="V3" s="7">
        <v>0</v>
      </c>
      <c r="W3" s="7">
        <v>1</v>
      </c>
      <c r="X3" s="7">
        <v>0</v>
      </c>
      <c r="Y3" s="7">
        <v>0</v>
      </c>
    </row>
    <row r="4" spans="1:25" s="7" customFormat="1">
      <c r="A4" s="6">
        <v>1</v>
      </c>
      <c r="B4" s="7" t="s">
        <v>12</v>
      </c>
      <c r="C4" s="7">
        <v>0</v>
      </c>
      <c r="D4" s="7">
        <v>132581</v>
      </c>
      <c r="E4" s="7">
        <v>0</v>
      </c>
      <c r="F4" s="7">
        <v>0</v>
      </c>
      <c r="G4" s="7">
        <v>0</v>
      </c>
      <c r="H4" s="7">
        <v>9686</v>
      </c>
      <c r="I4" s="7">
        <v>63012</v>
      </c>
      <c r="J4" s="7">
        <v>10330</v>
      </c>
      <c r="K4" s="7">
        <v>24073</v>
      </c>
      <c r="L4" s="7">
        <v>318</v>
      </c>
      <c r="M4" s="8">
        <v>36.58455</v>
      </c>
      <c r="N4" s="7">
        <v>137.61409800000001</v>
      </c>
      <c r="O4" s="38">
        <f t="shared" ref="O4:O50" si="0">M4+N4-(AVERAGE($M$3:$M$50)+AVERAGE($N$3:$N$50))</f>
        <v>2.8662185000000306</v>
      </c>
      <c r="P4" s="7" t="s">
        <v>65</v>
      </c>
      <c r="Q4" s="7">
        <v>0</v>
      </c>
      <c r="R4" s="7">
        <v>0</v>
      </c>
      <c r="S4" s="7">
        <v>0</v>
      </c>
      <c r="T4" s="7">
        <v>1</v>
      </c>
      <c r="U4" s="7">
        <v>0</v>
      </c>
      <c r="V4" s="7">
        <v>1</v>
      </c>
      <c r="W4" s="7">
        <v>1</v>
      </c>
      <c r="X4" s="7">
        <v>0</v>
      </c>
      <c r="Y4" s="7">
        <v>0</v>
      </c>
    </row>
    <row r="5" spans="1:25" s="7" customFormat="1">
      <c r="A5" s="6">
        <v>2</v>
      </c>
      <c r="B5" s="7" t="s">
        <v>13</v>
      </c>
      <c r="C5" s="7">
        <v>0</v>
      </c>
      <c r="D5" s="7">
        <v>54</v>
      </c>
      <c r="E5" s="7">
        <v>1</v>
      </c>
      <c r="F5" s="7">
        <v>0</v>
      </c>
      <c r="G5" s="7">
        <v>0</v>
      </c>
      <c r="H5" s="7">
        <v>2748</v>
      </c>
      <c r="I5" s="7">
        <v>278</v>
      </c>
      <c r="J5" s="7">
        <v>119065</v>
      </c>
      <c r="K5" s="7">
        <v>117839</v>
      </c>
      <c r="L5" s="7">
        <v>15</v>
      </c>
      <c r="M5" s="8">
        <v>36.58455</v>
      </c>
      <c r="N5" s="7">
        <v>137.61409800000001</v>
      </c>
      <c r="O5" s="38">
        <f t="shared" si="0"/>
        <v>2.8662185000000306</v>
      </c>
      <c r="P5" s="7" t="s">
        <v>65</v>
      </c>
      <c r="Q5" s="7">
        <v>0</v>
      </c>
      <c r="R5" s="7">
        <v>1</v>
      </c>
      <c r="S5" s="7">
        <v>0</v>
      </c>
      <c r="T5" s="7">
        <v>0</v>
      </c>
      <c r="U5" s="7">
        <v>1</v>
      </c>
      <c r="V5" s="7">
        <v>0</v>
      </c>
      <c r="W5" s="7">
        <v>1</v>
      </c>
      <c r="X5" s="7">
        <v>0</v>
      </c>
      <c r="Y5" s="7">
        <v>0</v>
      </c>
    </row>
    <row r="6" spans="1:25" s="7" customFormat="1">
      <c r="A6" s="6">
        <v>3</v>
      </c>
      <c r="B6" s="7" t="s">
        <v>14</v>
      </c>
      <c r="C6" s="7">
        <v>5174</v>
      </c>
      <c r="D6" s="7">
        <v>86853</v>
      </c>
      <c r="E6" s="7">
        <v>0</v>
      </c>
      <c r="F6" s="7">
        <v>0</v>
      </c>
      <c r="G6" s="7">
        <v>0</v>
      </c>
      <c r="H6" s="7">
        <v>9771</v>
      </c>
      <c r="I6" s="7">
        <v>11138</v>
      </c>
      <c r="J6" s="7">
        <v>8017</v>
      </c>
      <c r="K6" s="7">
        <v>93915</v>
      </c>
      <c r="L6" s="7">
        <v>25132</v>
      </c>
      <c r="M6" s="8">
        <v>36.58455</v>
      </c>
      <c r="N6" s="7">
        <v>137.61409800000001</v>
      </c>
      <c r="O6" s="38">
        <f t="shared" si="0"/>
        <v>2.8662185000000306</v>
      </c>
      <c r="P6" s="7" t="s">
        <v>65</v>
      </c>
      <c r="Q6" s="7">
        <v>0</v>
      </c>
      <c r="R6" s="7">
        <v>1</v>
      </c>
      <c r="S6" s="7">
        <v>0</v>
      </c>
      <c r="T6" s="7">
        <v>0</v>
      </c>
      <c r="U6" s="7">
        <v>0</v>
      </c>
      <c r="V6" s="7">
        <v>1</v>
      </c>
      <c r="W6" s="7">
        <v>1</v>
      </c>
      <c r="X6" s="7">
        <v>0</v>
      </c>
      <c r="Y6" s="7">
        <v>0</v>
      </c>
    </row>
    <row r="7" spans="1:25" s="7" customFormat="1">
      <c r="A7" s="6">
        <v>4</v>
      </c>
      <c r="B7" s="7" t="s">
        <v>15</v>
      </c>
      <c r="C7" s="7">
        <v>0</v>
      </c>
      <c r="D7" s="7">
        <v>0</v>
      </c>
      <c r="E7" s="7">
        <v>0</v>
      </c>
      <c r="F7" s="7">
        <v>0</v>
      </c>
      <c r="G7" s="7">
        <v>0</v>
      </c>
      <c r="H7" s="7">
        <v>1</v>
      </c>
      <c r="I7" s="7">
        <v>1</v>
      </c>
      <c r="J7" s="7">
        <v>233003</v>
      </c>
      <c r="K7" s="7">
        <v>6995</v>
      </c>
      <c r="L7" s="7">
        <v>0</v>
      </c>
      <c r="M7" s="8">
        <v>36.58455</v>
      </c>
      <c r="N7" s="7">
        <v>137.61409800000001</v>
      </c>
      <c r="O7" s="38">
        <f t="shared" si="0"/>
        <v>2.8662185000000306</v>
      </c>
      <c r="P7" s="7" t="s">
        <v>65</v>
      </c>
      <c r="Q7" s="7">
        <v>1</v>
      </c>
      <c r="R7" s="7">
        <v>0</v>
      </c>
      <c r="S7" s="7">
        <v>0</v>
      </c>
      <c r="T7" s="7">
        <v>0</v>
      </c>
      <c r="U7" s="7">
        <v>1</v>
      </c>
      <c r="V7" s="7">
        <v>0</v>
      </c>
      <c r="W7" s="7">
        <v>1</v>
      </c>
      <c r="X7" s="7">
        <v>0</v>
      </c>
      <c r="Y7" s="7">
        <v>0</v>
      </c>
    </row>
    <row r="8" spans="1:25" s="7" customFormat="1">
      <c r="A8" s="6">
        <v>5</v>
      </c>
      <c r="B8" s="7" t="s">
        <v>16</v>
      </c>
      <c r="C8" s="7">
        <v>0</v>
      </c>
      <c r="D8" s="7">
        <v>132581</v>
      </c>
      <c r="E8" s="7">
        <v>0</v>
      </c>
      <c r="F8" s="7">
        <v>0</v>
      </c>
      <c r="G8" s="7">
        <v>0</v>
      </c>
      <c r="H8" s="7">
        <v>9686</v>
      </c>
      <c r="I8" s="7">
        <v>63012</v>
      </c>
      <c r="J8" s="7">
        <v>10330</v>
      </c>
      <c r="K8" s="7">
        <v>24073</v>
      </c>
      <c r="L8" s="7">
        <v>318</v>
      </c>
      <c r="M8" s="8">
        <v>36.58455</v>
      </c>
      <c r="N8" s="7">
        <v>137.61409800000001</v>
      </c>
      <c r="O8" s="38">
        <f t="shared" si="0"/>
        <v>2.8662185000000306</v>
      </c>
      <c r="P8" s="7" t="s">
        <v>65</v>
      </c>
      <c r="Q8" s="7">
        <v>1</v>
      </c>
      <c r="R8" s="7">
        <v>0</v>
      </c>
      <c r="S8" s="7">
        <v>0</v>
      </c>
      <c r="T8" s="7">
        <v>0</v>
      </c>
      <c r="U8" s="7">
        <v>0</v>
      </c>
      <c r="V8" s="7">
        <v>1</v>
      </c>
      <c r="W8" s="7">
        <v>1</v>
      </c>
      <c r="X8" s="7">
        <v>0</v>
      </c>
      <c r="Y8" s="7">
        <v>0</v>
      </c>
    </row>
    <row r="9" spans="1:25" s="7" customFormat="1">
      <c r="A9" s="6">
        <v>6</v>
      </c>
      <c r="B9" s="7" t="s">
        <v>17</v>
      </c>
      <c r="C9" s="7">
        <v>367</v>
      </c>
      <c r="D9" s="7">
        <v>33275</v>
      </c>
      <c r="E9" s="7">
        <v>219</v>
      </c>
      <c r="F9" s="7">
        <v>3</v>
      </c>
      <c r="G9" s="7">
        <v>891</v>
      </c>
      <c r="H9" s="7">
        <v>20879</v>
      </c>
      <c r="I9" s="7">
        <v>69491</v>
      </c>
      <c r="J9" s="7">
        <v>59285</v>
      </c>
      <c r="K9" s="7">
        <v>53624</v>
      </c>
      <c r="L9" s="7">
        <v>1966</v>
      </c>
      <c r="M9" s="8">
        <v>36.58455</v>
      </c>
      <c r="N9" s="7">
        <v>137.61409800000001</v>
      </c>
      <c r="O9" s="38">
        <f t="shared" si="0"/>
        <v>2.8662185000000306</v>
      </c>
      <c r="P9" s="7" t="s">
        <v>65</v>
      </c>
      <c r="Q9" s="7">
        <v>0</v>
      </c>
      <c r="R9" s="7">
        <v>0</v>
      </c>
      <c r="S9" s="7">
        <v>1</v>
      </c>
      <c r="T9" s="7">
        <v>0</v>
      </c>
      <c r="U9" s="7">
        <v>1</v>
      </c>
      <c r="V9" s="7">
        <v>0</v>
      </c>
      <c r="W9" s="7">
        <v>1</v>
      </c>
      <c r="X9" s="7">
        <v>0</v>
      </c>
      <c r="Y9" s="7">
        <v>0</v>
      </c>
    </row>
    <row r="10" spans="1:25" s="7" customFormat="1">
      <c r="A10" s="6">
        <v>7</v>
      </c>
      <c r="B10" s="7" t="s">
        <v>18</v>
      </c>
      <c r="C10" s="7">
        <v>34107</v>
      </c>
      <c r="D10" s="7">
        <v>42221</v>
      </c>
      <c r="E10" s="7">
        <v>294</v>
      </c>
      <c r="F10" s="7">
        <v>0</v>
      </c>
      <c r="G10" s="7">
        <v>4334</v>
      </c>
      <c r="H10" s="7">
        <v>22183</v>
      </c>
      <c r="I10" s="7">
        <v>64074</v>
      </c>
      <c r="J10" s="7">
        <v>18994</v>
      </c>
      <c r="K10" s="7">
        <v>45066</v>
      </c>
      <c r="L10" s="7">
        <v>8727</v>
      </c>
      <c r="M10" s="8">
        <v>36.58455</v>
      </c>
      <c r="N10" s="7">
        <v>137.61409800000001</v>
      </c>
      <c r="O10" s="38">
        <f t="shared" si="0"/>
        <v>2.8662185000000306</v>
      </c>
      <c r="P10" s="7" t="s">
        <v>197</v>
      </c>
      <c r="Q10" s="7">
        <v>0</v>
      </c>
      <c r="R10" s="7">
        <v>0</v>
      </c>
      <c r="S10" s="7">
        <v>1</v>
      </c>
      <c r="T10" s="7">
        <v>0</v>
      </c>
      <c r="U10" s="7">
        <v>0</v>
      </c>
      <c r="V10" s="7">
        <v>1</v>
      </c>
      <c r="W10" s="7">
        <v>1</v>
      </c>
      <c r="X10" s="7">
        <v>0</v>
      </c>
      <c r="Y10" s="7">
        <v>0</v>
      </c>
    </row>
    <row r="11" spans="1:25" s="10" customFormat="1">
      <c r="A11" s="9">
        <v>8</v>
      </c>
      <c r="B11" s="10" t="s">
        <v>19</v>
      </c>
      <c r="C11" s="10">
        <v>0</v>
      </c>
      <c r="D11" s="10">
        <v>166</v>
      </c>
      <c r="E11" s="10">
        <v>0</v>
      </c>
      <c r="F11" s="10">
        <v>0</v>
      </c>
      <c r="G11" s="10">
        <v>0</v>
      </c>
      <c r="H11" s="10">
        <v>8477</v>
      </c>
      <c r="I11" s="10">
        <v>5166</v>
      </c>
      <c r="J11" s="10">
        <v>103846</v>
      </c>
      <c r="K11" s="10">
        <v>122345</v>
      </c>
      <c r="L11" s="10">
        <v>0</v>
      </c>
      <c r="M11" s="12">
        <v>35.419294999999998</v>
      </c>
      <c r="N11" s="13">
        <v>136.406172</v>
      </c>
      <c r="O11" s="38">
        <f t="shared" si="0"/>
        <v>0.49303750000001401</v>
      </c>
      <c r="P11" s="10" t="s">
        <v>123</v>
      </c>
      <c r="Q11" s="10">
        <v>0</v>
      </c>
      <c r="R11" s="10">
        <v>0</v>
      </c>
      <c r="S11" s="10">
        <v>0</v>
      </c>
      <c r="T11" s="10">
        <v>1</v>
      </c>
      <c r="U11" s="10">
        <v>1</v>
      </c>
      <c r="V11" s="10">
        <v>0</v>
      </c>
      <c r="W11" s="10">
        <v>1</v>
      </c>
      <c r="X11" s="10">
        <v>0</v>
      </c>
      <c r="Y11" s="10">
        <v>0</v>
      </c>
    </row>
    <row r="12" spans="1:25" s="10" customFormat="1">
      <c r="A12" s="9">
        <v>9</v>
      </c>
      <c r="B12" s="10" t="s">
        <v>20</v>
      </c>
      <c r="C12" s="10">
        <v>4</v>
      </c>
      <c r="D12" s="10">
        <v>174063</v>
      </c>
      <c r="E12" s="10">
        <v>0</v>
      </c>
      <c r="F12" s="10">
        <v>0</v>
      </c>
      <c r="G12" s="10">
        <v>1</v>
      </c>
      <c r="H12" s="10">
        <v>4758</v>
      </c>
      <c r="I12" s="10">
        <v>29293</v>
      </c>
      <c r="J12" s="10">
        <v>9055</v>
      </c>
      <c r="K12" s="10">
        <v>22623</v>
      </c>
      <c r="L12" s="10">
        <v>203</v>
      </c>
      <c r="M12" s="12">
        <v>35.419294999999998</v>
      </c>
      <c r="N12" s="13">
        <v>136.406172</v>
      </c>
      <c r="O12" s="38">
        <f t="shared" si="0"/>
        <v>0.49303750000001401</v>
      </c>
      <c r="P12" s="13" t="s">
        <v>66</v>
      </c>
      <c r="Q12" s="10">
        <v>0</v>
      </c>
      <c r="R12" s="10">
        <v>0</v>
      </c>
      <c r="S12" s="10">
        <v>0</v>
      </c>
      <c r="T12" s="10">
        <v>1</v>
      </c>
      <c r="U12" s="10">
        <v>0</v>
      </c>
      <c r="V12" s="10">
        <v>1</v>
      </c>
      <c r="W12" s="10">
        <v>1</v>
      </c>
      <c r="X12" s="10">
        <v>0</v>
      </c>
      <c r="Y12" s="10">
        <v>0</v>
      </c>
    </row>
    <row r="13" spans="1:25" s="10" customFormat="1">
      <c r="A13" s="9">
        <v>10</v>
      </c>
      <c r="B13" s="10" t="s">
        <v>21</v>
      </c>
      <c r="C13" s="10">
        <v>0</v>
      </c>
      <c r="D13" s="10">
        <v>4898</v>
      </c>
      <c r="E13" s="10">
        <v>0</v>
      </c>
      <c r="F13" s="10">
        <v>0</v>
      </c>
      <c r="G13" s="10">
        <v>0</v>
      </c>
      <c r="H13" s="10">
        <v>19842</v>
      </c>
      <c r="I13" s="10">
        <v>12154</v>
      </c>
      <c r="J13" s="10">
        <v>76547</v>
      </c>
      <c r="K13" s="10">
        <v>125726</v>
      </c>
      <c r="L13" s="10">
        <v>833</v>
      </c>
      <c r="M13" s="12">
        <v>35.419294999999998</v>
      </c>
      <c r="N13" s="13">
        <v>136.406172</v>
      </c>
      <c r="O13" s="38">
        <f t="shared" si="0"/>
        <v>0.49303750000001401</v>
      </c>
      <c r="P13" s="13" t="s">
        <v>66</v>
      </c>
      <c r="Q13" s="10">
        <v>0</v>
      </c>
      <c r="R13" s="10">
        <v>1</v>
      </c>
      <c r="S13" s="10">
        <v>0</v>
      </c>
      <c r="T13" s="10">
        <v>0</v>
      </c>
      <c r="U13" s="10">
        <v>1</v>
      </c>
      <c r="V13" s="10">
        <v>0</v>
      </c>
      <c r="W13" s="10">
        <v>1</v>
      </c>
      <c r="X13" s="10">
        <v>0</v>
      </c>
      <c r="Y13" s="10">
        <v>0</v>
      </c>
    </row>
    <row r="14" spans="1:25" s="10" customFormat="1">
      <c r="A14" s="9">
        <v>11</v>
      </c>
      <c r="B14" s="10" t="s">
        <v>22</v>
      </c>
      <c r="C14" s="10">
        <v>0</v>
      </c>
      <c r="D14" s="10">
        <v>39770</v>
      </c>
      <c r="E14" s="10">
        <v>111</v>
      </c>
      <c r="F14" s="10">
        <v>2</v>
      </c>
      <c r="G14" s="10">
        <v>187</v>
      </c>
      <c r="H14" s="10">
        <v>34581</v>
      </c>
      <c r="I14" s="10">
        <v>57620</v>
      </c>
      <c r="J14" s="10">
        <v>12286</v>
      </c>
      <c r="K14" s="10">
        <v>73135</v>
      </c>
      <c r="L14" s="10">
        <v>22308</v>
      </c>
      <c r="M14" s="12">
        <v>35.419294999999998</v>
      </c>
      <c r="N14" s="13">
        <v>136.406172</v>
      </c>
      <c r="O14" s="38">
        <f t="shared" si="0"/>
        <v>0.49303750000001401</v>
      </c>
      <c r="P14" s="13" t="s">
        <v>66</v>
      </c>
      <c r="Q14" s="10">
        <v>0</v>
      </c>
      <c r="R14" s="10">
        <v>1</v>
      </c>
      <c r="S14" s="10">
        <v>0</v>
      </c>
      <c r="T14" s="10">
        <v>0</v>
      </c>
      <c r="U14" s="10">
        <v>0</v>
      </c>
      <c r="V14" s="10">
        <v>1</v>
      </c>
      <c r="W14" s="10">
        <v>1</v>
      </c>
      <c r="X14" s="10">
        <v>0</v>
      </c>
      <c r="Y14" s="10">
        <v>0</v>
      </c>
    </row>
    <row r="15" spans="1:25" s="10" customFormat="1">
      <c r="A15" s="9">
        <v>12</v>
      </c>
      <c r="B15" s="10" t="s">
        <v>23</v>
      </c>
      <c r="C15" s="10">
        <v>0</v>
      </c>
      <c r="D15" s="10">
        <v>675</v>
      </c>
      <c r="E15" s="10">
        <v>23</v>
      </c>
      <c r="F15" s="10">
        <v>0</v>
      </c>
      <c r="G15" s="10">
        <v>0</v>
      </c>
      <c r="H15" s="10">
        <v>24261</v>
      </c>
      <c r="I15" s="10">
        <v>28667</v>
      </c>
      <c r="J15" s="10">
        <v>94537</v>
      </c>
      <c r="K15" s="10">
        <v>91597</v>
      </c>
      <c r="L15" s="10">
        <v>240</v>
      </c>
      <c r="M15" s="12">
        <v>35.419294999999998</v>
      </c>
      <c r="N15" s="13">
        <v>136.406172</v>
      </c>
      <c r="O15" s="38">
        <f t="shared" si="0"/>
        <v>0.49303750000001401</v>
      </c>
      <c r="P15" s="13" t="s">
        <v>66</v>
      </c>
      <c r="Q15" s="10">
        <v>1</v>
      </c>
      <c r="R15" s="10">
        <v>0</v>
      </c>
      <c r="S15" s="10">
        <v>0</v>
      </c>
      <c r="T15" s="10">
        <v>0</v>
      </c>
      <c r="U15" s="10">
        <v>1</v>
      </c>
      <c r="V15" s="10">
        <v>0</v>
      </c>
      <c r="W15" s="10">
        <v>1</v>
      </c>
      <c r="X15" s="10">
        <v>0</v>
      </c>
      <c r="Y15" s="10">
        <v>0</v>
      </c>
    </row>
    <row r="16" spans="1:25" s="10" customFormat="1">
      <c r="A16" s="9">
        <v>13</v>
      </c>
      <c r="B16" s="10" t="s">
        <v>24</v>
      </c>
      <c r="C16" s="10">
        <v>222</v>
      </c>
      <c r="D16" s="10">
        <v>118975</v>
      </c>
      <c r="E16" s="10">
        <v>0</v>
      </c>
      <c r="F16" s="10">
        <v>4</v>
      </c>
      <c r="G16" s="10">
        <v>39</v>
      </c>
      <c r="H16" s="10">
        <v>14115</v>
      </c>
      <c r="I16" s="10">
        <v>78216</v>
      </c>
      <c r="J16" s="10">
        <v>2472</v>
      </c>
      <c r="K16" s="10">
        <v>18691</v>
      </c>
      <c r="L16" s="10">
        <v>7266</v>
      </c>
      <c r="M16" s="12">
        <v>35.419294999999998</v>
      </c>
      <c r="N16" s="13">
        <v>136.406172</v>
      </c>
      <c r="O16" s="38">
        <f t="shared" si="0"/>
        <v>0.49303750000001401</v>
      </c>
      <c r="P16" s="13" t="s">
        <v>66</v>
      </c>
      <c r="Q16" s="10">
        <v>1</v>
      </c>
      <c r="R16" s="10">
        <v>0</v>
      </c>
      <c r="S16" s="10">
        <v>0</v>
      </c>
      <c r="T16" s="10">
        <v>0</v>
      </c>
      <c r="U16" s="10">
        <v>0</v>
      </c>
      <c r="V16" s="10">
        <v>1</v>
      </c>
      <c r="W16" s="10">
        <v>1</v>
      </c>
      <c r="X16" s="10">
        <v>0</v>
      </c>
      <c r="Y16" s="10">
        <v>0</v>
      </c>
    </row>
    <row r="17" spans="1:25" s="10" customFormat="1">
      <c r="A17" s="9">
        <v>14</v>
      </c>
      <c r="B17" s="10" t="s">
        <v>25</v>
      </c>
      <c r="C17" s="10">
        <v>0</v>
      </c>
      <c r="D17" s="10">
        <v>6</v>
      </c>
      <c r="E17" s="10">
        <v>0</v>
      </c>
      <c r="F17" s="10">
        <v>0</v>
      </c>
      <c r="G17" s="10">
        <v>0</v>
      </c>
      <c r="H17" s="10">
        <v>47454</v>
      </c>
      <c r="I17" s="10">
        <v>3934</v>
      </c>
      <c r="J17" s="10">
        <v>68564</v>
      </c>
      <c r="K17" s="10">
        <v>120040</v>
      </c>
      <c r="L17" s="10">
        <v>2</v>
      </c>
      <c r="M17" s="12">
        <v>35.419294999999998</v>
      </c>
      <c r="N17" s="13">
        <v>136.406172</v>
      </c>
      <c r="O17" s="38">
        <f t="shared" si="0"/>
        <v>0.49303750000001401</v>
      </c>
      <c r="P17" s="13" t="s">
        <v>66</v>
      </c>
      <c r="Q17" s="10">
        <v>0</v>
      </c>
      <c r="R17" s="10">
        <v>0</v>
      </c>
      <c r="S17" s="10">
        <v>1</v>
      </c>
      <c r="T17" s="10">
        <v>0</v>
      </c>
      <c r="U17" s="10">
        <v>1</v>
      </c>
      <c r="V17" s="10">
        <v>0</v>
      </c>
      <c r="W17" s="10">
        <v>1</v>
      </c>
      <c r="X17" s="10">
        <v>0</v>
      </c>
      <c r="Y17" s="10">
        <v>0</v>
      </c>
    </row>
    <row r="18" spans="1:25" s="10" customFormat="1">
      <c r="A18" s="9">
        <v>15</v>
      </c>
      <c r="B18" s="10" t="s">
        <v>26</v>
      </c>
      <c r="C18" s="10">
        <v>124241</v>
      </c>
      <c r="D18" s="10">
        <v>27490</v>
      </c>
      <c r="E18" s="10">
        <v>353</v>
      </c>
      <c r="F18" s="10">
        <v>15</v>
      </c>
      <c r="G18" s="10">
        <v>3500</v>
      </c>
      <c r="H18" s="10">
        <v>11873</v>
      </c>
      <c r="I18" s="10">
        <v>36474</v>
      </c>
      <c r="J18" s="10">
        <v>2346</v>
      </c>
      <c r="K18" s="10">
        <v>8875</v>
      </c>
      <c r="L18" s="10">
        <v>24833</v>
      </c>
      <c r="M18" s="12">
        <v>35.419294999999998</v>
      </c>
      <c r="N18" s="13">
        <v>136.406172</v>
      </c>
      <c r="O18" s="38">
        <f t="shared" si="0"/>
        <v>0.49303750000001401</v>
      </c>
      <c r="P18" s="13" t="s">
        <v>66</v>
      </c>
      <c r="Q18" s="10">
        <v>0</v>
      </c>
      <c r="R18" s="10">
        <v>0</v>
      </c>
      <c r="S18" s="10">
        <v>1</v>
      </c>
      <c r="T18" s="10">
        <v>0</v>
      </c>
      <c r="U18" s="10">
        <v>0</v>
      </c>
      <c r="V18" s="10">
        <v>1</v>
      </c>
      <c r="W18" s="10">
        <v>1</v>
      </c>
      <c r="X18" s="10">
        <v>0</v>
      </c>
      <c r="Y18" s="10">
        <v>0</v>
      </c>
    </row>
    <row r="19" spans="1:25" s="15" customFormat="1">
      <c r="A19" s="14">
        <v>16</v>
      </c>
      <c r="B19" s="15" t="s">
        <v>27</v>
      </c>
      <c r="C19" s="15">
        <v>1</v>
      </c>
      <c r="D19" s="15">
        <v>35027</v>
      </c>
      <c r="E19" s="15">
        <v>307</v>
      </c>
      <c r="F19" s="15">
        <v>0</v>
      </c>
      <c r="G19" s="15">
        <v>10201</v>
      </c>
      <c r="H19" s="15">
        <v>13536</v>
      </c>
      <c r="I19" s="15">
        <v>37517</v>
      </c>
      <c r="J19" s="15">
        <v>72977</v>
      </c>
      <c r="K19" s="15">
        <v>32146</v>
      </c>
      <c r="L19" s="15">
        <v>38288</v>
      </c>
      <c r="M19" s="16">
        <v>36.68336</v>
      </c>
      <c r="N19" s="17">
        <v>138.55581699999999</v>
      </c>
      <c r="O19" s="38">
        <f t="shared" si="0"/>
        <v>3.9067474999999945</v>
      </c>
      <c r="P19" s="17" t="s">
        <v>67</v>
      </c>
      <c r="Q19" s="15">
        <v>0</v>
      </c>
      <c r="R19" s="15">
        <v>0</v>
      </c>
      <c r="S19" s="15">
        <v>0</v>
      </c>
      <c r="T19" s="15">
        <v>1</v>
      </c>
      <c r="U19" s="15">
        <v>1</v>
      </c>
      <c r="V19" s="15">
        <v>0</v>
      </c>
      <c r="W19" s="15">
        <v>0</v>
      </c>
      <c r="X19" s="15">
        <v>1</v>
      </c>
      <c r="Y19" s="15">
        <v>0</v>
      </c>
    </row>
    <row r="20" spans="1:25" s="15" customFormat="1">
      <c r="A20" s="14">
        <v>17</v>
      </c>
      <c r="B20" s="15" t="s">
        <v>28</v>
      </c>
      <c r="C20" s="15">
        <v>0</v>
      </c>
      <c r="D20" s="15">
        <v>45903</v>
      </c>
      <c r="E20" s="15">
        <v>0</v>
      </c>
      <c r="F20" s="15">
        <v>0</v>
      </c>
      <c r="G20" s="15">
        <v>0</v>
      </c>
      <c r="H20" s="15">
        <v>45800</v>
      </c>
      <c r="I20" s="15">
        <v>82437</v>
      </c>
      <c r="J20" s="15">
        <v>8894</v>
      </c>
      <c r="K20" s="15">
        <v>48496</v>
      </c>
      <c r="L20" s="15">
        <v>8470</v>
      </c>
      <c r="M20" s="16">
        <v>36.68336</v>
      </c>
      <c r="N20" s="17">
        <v>138.55581699999999</v>
      </c>
      <c r="O20" s="38">
        <f t="shared" si="0"/>
        <v>3.9067474999999945</v>
      </c>
      <c r="P20" s="17" t="s">
        <v>67</v>
      </c>
      <c r="Q20" s="15">
        <v>0</v>
      </c>
      <c r="R20" s="15">
        <v>0</v>
      </c>
      <c r="S20" s="15">
        <v>0</v>
      </c>
      <c r="T20" s="15">
        <v>1</v>
      </c>
      <c r="U20" s="15">
        <v>0</v>
      </c>
      <c r="V20" s="15">
        <v>1</v>
      </c>
      <c r="W20" s="15">
        <v>0</v>
      </c>
      <c r="X20" s="15">
        <v>1</v>
      </c>
      <c r="Y20" s="15">
        <v>0</v>
      </c>
    </row>
    <row r="21" spans="1:25" s="15" customFormat="1">
      <c r="A21" s="14">
        <v>18</v>
      </c>
      <c r="B21" s="15" t="s">
        <v>29</v>
      </c>
      <c r="C21" s="15">
        <v>0</v>
      </c>
      <c r="D21" s="15">
        <v>13364</v>
      </c>
      <c r="E21" s="15">
        <v>0</v>
      </c>
      <c r="F21" s="15">
        <v>0</v>
      </c>
      <c r="G21" s="15">
        <v>40</v>
      </c>
      <c r="H21" s="15">
        <v>28901</v>
      </c>
      <c r="I21" s="15">
        <v>47021</v>
      </c>
      <c r="J21" s="15">
        <v>24298</v>
      </c>
      <c r="K21" s="15">
        <v>123169</v>
      </c>
      <c r="L21" s="15">
        <v>3207</v>
      </c>
      <c r="M21" s="16">
        <v>36.68336</v>
      </c>
      <c r="N21" s="17">
        <v>138.55581699999999</v>
      </c>
      <c r="O21" s="38">
        <f t="shared" si="0"/>
        <v>3.9067474999999945</v>
      </c>
      <c r="P21" s="17" t="s">
        <v>67</v>
      </c>
      <c r="Q21" s="15">
        <v>0</v>
      </c>
      <c r="R21" s="15">
        <v>1</v>
      </c>
      <c r="S21" s="15">
        <v>0</v>
      </c>
      <c r="T21" s="15">
        <v>0</v>
      </c>
      <c r="U21" s="15">
        <v>1</v>
      </c>
      <c r="V21" s="15">
        <v>0</v>
      </c>
      <c r="W21" s="15">
        <v>0</v>
      </c>
      <c r="X21" s="15">
        <v>1</v>
      </c>
      <c r="Y21" s="15">
        <v>0</v>
      </c>
    </row>
    <row r="22" spans="1:25" s="15" customFormat="1">
      <c r="A22" s="14">
        <v>19</v>
      </c>
      <c r="B22" s="15" t="s">
        <v>30</v>
      </c>
      <c r="C22" s="15">
        <v>3</v>
      </c>
      <c r="D22" s="15">
        <v>26548</v>
      </c>
      <c r="E22" s="15">
        <v>0</v>
      </c>
      <c r="F22" s="15">
        <v>0</v>
      </c>
      <c r="G22" s="15">
        <v>0</v>
      </c>
      <c r="H22" s="15">
        <v>19458</v>
      </c>
      <c r="I22" s="15">
        <v>43786</v>
      </c>
      <c r="J22" s="15">
        <v>87698</v>
      </c>
      <c r="K22" s="15">
        <v>59140</v>
      </c>
      <c r="L22" s="15">
        <v>3367</v>
      </c>
      <c r="M22" s="16">
        <v>36.68336</v>
      </c>
      <c r="N22" s="17">
        <v>138.55581699999999</v>
      </c>
      <c r="O22" s="38">
        <f t="shared" si="0"/>
        <v>3.9067474999999945</v>
      </c>
      <c r="P22" s="17" t="s">
        <v>67</v>
      </c>
      <c r="Q22" s="15">
        <v>0</v>
      </c>
      <c r="R22" s="15">
        <v>1</v>
      </c>
      <c r="S22" s="15">
        <v>0</v>
      </c>
      <c r="T22" s="15">
        <v>0</v>
      </c>
      <c r="U22" s="15">
        <v>0</v>
      </c>
      <c r="V22" s="15">
        <v>1</v>
      </c>
      <c r="W22" s="15">
        <v>0</v>
      </c>
      <c r="X22" s="15">
        <v>1</v>
      </c>
      <c r="Y22" s="15">
        <v>0</v>
      </c>
    </row>
    <row r="23" spans="1:25" s="15" customFormat="1">
      <c r="A23" s="14">
        <v>20</v>
      </c>
      <c r="B23" s="15" t="s">
        <v>31</v>
      </c>
      <c r="C23" s="15">
        <v>7</v>
      </c>
      <c r="D23" s="15">
        <v>11716</v>
      </c>
      <c r="E23" s="15">
        <v>5558</v>
      </c>
      <c r="F23" s="15">
        <v>1</v>
      </c>
      <c r="G23" s="15">
        <v>1362</v>
      </c>
      <c r="H23" s="15">
        <v>36715</v>
      </c>
      <c r="I23" s="15">
        <v>38151</v>
      </c>
      <c r="J23" s="15">
        <v>32129</v>
      </c>
      <c r="K23" s="15">
        <v>107109</v>
      </c>
      <c r="L23" s="15">
        <v>7252</v>
      </c>
      <c r="M23" s="16">
        <v>36.68336</v>
      </c>
      <c r="N23" s="17">
        <v>138.55581699999999</v>
      </c>
      <c r="O23" s="38">
        <f t="shared" si="0"/>
        <v>3.9067474999999945</v>
      </c>
      <c r="P23" s="17" t="s">
        <v>67</v>
      </c>
      <c r="Q23" s="15">
        <v>1</v>
      </c>
      <c r="R23" s="15">
        <v>0</v>
      </c>
      <c r="S23" s="15">
        <v>0</v>
      </c>
      <c r="T23" s="15">
        <v>0</v>
      </c>
      <c r="U23" s="15">
        <v>1</v>
      </c>
      <c r="V23" s="15">
        <v>0</v>
      </c>
      <c r="W23" s="15">
        <v>0</v>
      </c>
      <c r="X23" s="15">
        <v>1</v>
      </c>
      <c r="Y23" s="15">
        <v>0</v>
      </c>
    </row>
    <row r="24" spans="1:25" s="15" customFormat="1">
      <c r="A24" s="14">
        <v>21</v>
      </c>
      <c r="B24" s="15" t="s">
        <v>32</v>
      </c>
      <c r="C24" s="15">
        <v>0</v>
      </c>
      <c r="D24" s="15">
        <v>40306</v>
      </c>
      <c r="E24" s="15">
        <v>0</v>
      </c>
      <c r="F24" s="15">
        <v>0</v>
      </c>
      <c r="G24" s="15">
        <v>0</v>
      </c>
      <c r="H24" s="15">
        <v>22592</v>
      </c>
      <c r="I24" s="15">
        <v>62789</v>
      </c>
      <c r="J24" s="15">
        <v>39547</v>
      </c>
      <c r="K24" s="15">
        <v>63408</v>
      </c>
      <c r="L24" s="15">
        <v>11358</v>
      </c>
      <c r="M24" s="16">
        <v>36.68336</v>
      </c>
      <c r="N24" s="17">
        <v>138.55581699999999</v>
      </c>
      <c r="O24" s="38">
        <f t="shared" si="0"/>
        <v>3.9067474999999945</v>
      </c>
      <c r="P24" s="17" t="s">
        <v>67</v>
      </c>
      <c r="Q24" s="15">
        <v>1</v>
      </c>
      <c r="R24" s="15">
        <v>0</v>
      </c>
      <c r="S24" s="15">
        <v>0</v>
      </c>
      <c r="T24" s="15">
        <v>0</v>
      </c>
      <c r="U24" s="15">
        <v>0</v>
      </c>
      <c r="V24" s="15">
        <v>1</v>
      </c>
      <c r="W24" s="15">
        <v>0</v>
      </c>
      <c r="X24" s="15">
        <v>1</v>
      </c>
      <c r="Y24" s="15">
        <v>0</v>
      </c>
    </row>
    <row r="25" spans="1:25" s="15" customFormat="1">
      <c r="A25" s="14">
        <v>22</v>
      </c>
      <c r="B25" s="15" t="s">
        <v>33</v>
      </c>
      <c r="C25" s="15">
        <v>13910</v>
      </c>
      <c r="D25" s="15">
        <v>52229</v>
      </c>
      <c r="E25" s="15">
        <v>25</v>
      </c>
      <c r="F25" s="15">
        <v>0</v>
      </c>
      <c r="G25" s="15">
        <v>4696</v>
      </c>
      <c r="H25" s="15">
        <v>14566</v>
      </c>
      <c r="I25" s="15">
        <v>38134</v>
      </c>
      <c r="J25" s="15">
        <v>63013</v>
      </c>
      <c r="K25" s="15">
        <v>40164</v>
      </c>
      <c r="L25" s="15">
        <v>13263</v>
      </c>
      <c r="M25" s="16">
        <v>36.68336</v>
      </c>
      <c r="N25" s="17">
        <v>138.55581699999999</v>
      </c>
      <c r="O25" s="38">
        <f t="shared" si="0"/>
        <v>3.9067474999999945</v>
      </c>
      <c r="P25" s="17" t="s">
        <v>67</v>
      </c>
      <c r="Q25" s="15">
        <v>0</v>
      </c>
      <c r="R25" s="15">
        <v>0</v>
      </c>
      <c r="S25" s="15">
        <v>1</v>
      </c>
      <c r="T25" s="15">
        <v>0</v>
      </c>
      <c r="U25" s="15">
        <v>1</v>
      </c>
      <c r="V25" s="15">
        <v>0</v>
      </c>
      <c r="W25" s="15">
        <v>0</v>
      </c>
      <c r="X25" s="15">
        <v>1</v>
      </c>
      <c r="Y25" s="15">
        <v>0</v>
      </c>
    </row>
    <row r="26" spans="1:25" s="15" customFormat="1">
      <c r="A26" s="14">
        <v>23</v>
      </c>
      <c r="B26" s="15" t="s">
        <v>34</v>
      </c>
      <c r="C26" s="15">
        <v>183</v>
      </c>
      <c r="D26" s="15">
        <v>18767</v>
      </c>
      <c r="E26" s="15">
        <v>6</v>
      </c>
      <c r="F26" s="15">
        <v>0</v>
      </c>
      <c r="G26" s="15">
        <v>6051</v>
      </c>
      <c r="H26" s="15">
        <v>15218</v>
      </c>
      <c r="I26" s="15">
        <v>21651</v>
      </c>
      <c r="J26" s="15">
        <v>52386</v>
      </c>
      <c r="K26" s="15">
        <v>99268</v>
      </c>
      <c r="L26" s="15">
        <v>26470</v>
      </c>
      <c r="M26" s="16">
        <v>36.68336</v>
      </c>
      <c r="N26" s="17">
        <v>138.55581699999999</v>
      </c>
      <c r="O26" s="38">
        <f t="shared" si="0"/>
        <v>3.9067474999999945</v>
      </c>
      <c r="P26" s="17" t="s">
        <v>67</v>
      </c>
      <c r="Q26" s="15">
        <v>0</v>
      </c>
      <c r="R26" s="15">
        <v>0</v>
      </c>
      <c r="S26" s="15">
        <v>1</v>
      </c>
      <c r="T26" s="15">
        <v>0</v>
      </c>
      <c r="U26" s="15">
        <v>0</v>
      </c>
      <c r="V26" s="15">
        <v>1</v>
      </c>
      <c r="W26" s="15">
        <v>0</v>
      </c>
      <c r="X26" s="15">
        <v>1</v>
      </c>
      <c r="Y26" s="15">
        <v>0</v>
      </c>
    </row>
    <row r="27" spans="1:25" s="19" customFormat="1">
      <c r="A27" s="18">
        <v>24</v>
      </c>
      <c r="B27" s="19" t="s">
        <v>35</v>
      </c>
      <c r="C27" s="19">
        <v>0</v>
      </c>
      <c r="D27" s="19">
        <v>41583</v>
      </c>
      <c r="E27" s="19">
        <v>0</v>
      </c>
      <c r="F27" s="19">
        <v>0</v>
      </c>
      <c r="G27" s="19">
        <v>670</v>
      </c>
      <c r="H27" s="19">
        <v>19034</v>
      </c>
      <c r="I27" s="19">
        <v>32311</v>
      </c>
      <c r="J27" s="19">
        <v>60557</v>
      </c>
      <c r="K27" s="19">
        <v>67455</v>
      </c>
      <c r="L27" s="19">
        <v>18390</v>
      </c>
      <c r="M27" s="20">
        <v>33.297843999999998</v>
      </c>
      <c r="N27" s="21">
        <v>131.48408599999999</v>
      </c>
      <c r="O27" s="38">
        <f t="shared" si="0"/>
        <v>-6.5504995000000008</v>
      </c>
      <c r="P27" s="21" t="s">
        <v>68</v>
      </c>
      <c r="Q27" s="19">
        <v>0</v>
      </c>
      <c r="R27" s="19">
        <v>0</v>
      </c>
      <c r="S27" s="19">
        <v>0</v>
      </c>
      <c r="T27" s="19">
        <v>1</v>
      </c>
      <c r="U27" s="19">
        <v>1</v>
      </c>
      <c r="V27" s="19">
        <v>0</v>
      </c>
      <c r="W27" s="19">
        <v>0</v>
      </c>
      <c r="X27" s="19">
        <v>1</v>
      </c>
      <c r="Y27" s="19">
        <v>0</v>
      </c>
    </row>
    <row r="28" spans="1:25" s="19" customFormat="1">
      <c r="A28" s="18">
        <v>25</v>
      </c>
      <c r="B28" s="19" t="s">
        <v>36</v>
      </c>
      <c r="C28" s="19">
        <v>0</v>
      </c>
      <c r="D28" s="19">
        <v>41794</v>
      </c>
      <c r="E28" s="19">
        <v>0</v>
      </c>
      <c r="F28" s="19">
        <v>0</v>
      </c>
      <c r="G28" s="19">
        <v>0</v>
      </c>
      <c r="H28" s="19">
        <v>27207</v>
      </c>
      <c r="I28" s="19">
        <v>59218</v>
      </c>
      <c r="J28" s="19">
        <v>21404</v>
      </c>
      <c r="K28" s="19">
        <v>71759</v>
      </c>
      <c r="L28" s="19">
        <v>18618</v>
      </c>
      <c r="M28" s="20">
        <v>33.297843999999998</v>
      </c>
      <c r="N28" s="21">
        <v>131.48408599999999</v>
      </c>
      <c r="O28" s="38">
        <f t="shared" si="0"/>
        <v>-6.5504995000000008</v>
      </c>
      <c r="P28" s="21" t="s">
        <v>68</v>
      </c>
      <c r="Q28" s="19">
        <v>0</v>
      </c>
      <c r="R28" s="19">
        <v>0</v>
      </c>
      <c r="S28" s="19">
        <v>0</v>
      </c>
      <c r="T28" s="19">
        <v>1</v>
      </c>
      <c r="U28" s="19">
        <v>0</v>
      </c>
      <c r="V28" s="19">
        <v>1</v>
      </c>
      <c r="W28" s="19">
        <v>0</v>
      </c>
      <c r="X28" s="19">
        <v>1</v>
      </c>
      <c r="Y28" s="19">
        <v>0</v>
      </c>
    </row>
    <row r="29" spans="1:25" s="19" customFormat="1">
      <c r="A29" s="18">
        <v>26</v>
      </c>
      <c r="B29" s="19" t="s">
        <v>37</v>
      </c>
      <c r="C29" s="19">
        <v>802</v>
      </c>
      <c r="D29" s="19">
        <v>17313</v>
      </c>
      <c r="E29" s="19">
        <v>24</v>
      </c>
      <c r="F29" s="19">
        <v>29</v>
      </c>
      <c r="G29" s="19">
        <v>4170</v>
      </c>
      <c r="H29" s="19">
        <v>28769</v>
      </c>
      <c r="I29" s="19">
        <v>36757</v>
      </c>
      <c r="J29" s="19">
        <v>64541</v>
      </c>
      <c r="K29" s="19">
        <v>85431</v>
      </c>
      <c r="L29" s="19">
        <v>2164</v>
      </c>
      <c r="M29" s="20">
        <v>33.297843999999998</v>
      </c>
      <c r="N29" s="21">
        <v>131.48408599999999</v>
      </c>
      <c r="O29" s="38">
        <f t="shared" si="0"/>
        <v>-6.5504995000000008</v>
      </c>
      <c r="P29" s="21" t="s">
        <v>68</v>
      </c>
      <c r="Q29" s="19">
        <v>0</v>
      </c>
      <c r="R29" s="19">
        <v>1</v>
      </c>
      <c r="S29" s="19">
        <v>0</v>
      </c>
      <c r="T29" s="19">
        <v>0</v>
      </c>
      <c r="U29" s="19">
        <v>1</v>
      </c>
      <c r="V29" s="19">
        <v>0</v>
      </c>
      <c r="W29" s="19">
        <v>0</v>
      </c>
      <c r="X29" s="19">
        <v>1</v>
      </c>
      <c r="Y29" s="19">
        <v>0</v>
      </c>
    </row>
    <row r="30" spans="1:25" s="19" customFormat="1">
      <c r="A30" s="18">
        <v>27</v>
      </c>
      <c r="B30" s="19" t="s">
        <v>38</v>
      </c>
      <c r="C30" s="19">
        <v>0</v>
      </c>
      <c r="D30" s="19">
        <v>14691</v>
      </c>
      <c r="E30" s="19">
        <v>725</v>
      </c>
      <c r="F30" s="19">
        <v>0</v>
      </c>
      <c r="G30" s="19">
        <v>23</v>
      </c>
      <c r="H30" s="19">
        <v>30335</v>
      </c>
      <c r="I30" s="19">
        <v>38394</v>
      </c>
      <c r="J30" s="19">
        <v>62549</v>
      </c>
      <c r="K30" s="19">
        <v>89540</v>
      </c>
      <c r="L30" s="19">
        <v>3743</v>
      </c>
      <c r="M30" s="20">
        <v>33.297843999999998</v>
      </c>
      <c r="N30" s="21">
        <v>131.48408599999999</v>
      </c>
      <c r="O30" s="38">
        <f t="shared" si="0"/>
        <v>-6.5504995000000008</v>
      </c>
      <c r="P30" s="21" t="s">
        <v>68</v>
      </c>
      <c r="Q30" s="19">
        <v>0</v>
      </c>
      <c r="R30" s="19">
        <v>1</v>
      </c>
      <c r="S30" s="19">
        <v>0</v>
      </c>
      <c r="T30" s="19">
        <v>0</v>
      </c>
      <c r="U30" s="19">
        <v>0</v>
      </c>
      <c r="V30" s="19">
        <v>1</v>
      </c>
      <c r="W30" s="19">
        <v>0</v>
      </c>
      <c r="X30" s="19">
        <v>1</v>
      </c>
      <c r="Y30" s="19">
        <v>0</v>
      </c>
    </row>
    <row r="31" spans="1:25" s="19" customFormat="1">
      <c r="A31" s="18">
        <v>28</v>
      </c>
      <c r="B31" s="19" t="s">
        <v>39</v>
      </c>
      <c r="C31" s="19">
        <v>4</v>
      </c>
      <c r="D31" s="19">
        <v>10151</v>
      </c>
      <c r="E31" s="19">
        <v>2</v>
      </c>
      <c r="F31" s="19">
        <v>25</v>
      </c>
      <c r="G31" s="19">
        <v>400</v>
      </c>
      <c r="H31" s="19">
        <v>22560</v>
      </c>
      <c r="I31" s="19">
        <v>37630</v>
      </c>
      <c r="J31" s="19">
        <v>71264</v>
      </c>
      <c r="K31" s="19">
        <v>95289</v>
      </c>
      <c r="L31" s="19">
        <v>2675</v>
      </c>
      <c r="M31" s="20">
        <v>33.297843999999998</v>
      </c>
      <c r="N31" s="21">
        <v>131.48408599999999</v>
      </c>
      <c r="O31" s="38">
        <f t="shared" si="0"/>
        <v>-6.5504995000000008</v>
      </c>
      <c r="P31" s="21" t="s">
        <v>68</v>
      </c>
      <c r="Q31" s="19">
        <v>1</v>
      </c>
      <c r="R31" s="19">
        <v>0</v>
      </c>
      <c r="S31" s="19">
        <v>0</v>
      </c>
      <c r="T31" s="19">
        <v>0</v>
      </c>
      <c r="U31" s="19">
        <v>1</v>
      </c>
      <c r="V31" s="19">
        <v>0</v>
      </c>
      <c r="W31" s="19">
        <v>0</v>
      </c>
      <c r="X31" s="19">
        <v>1</v>
      </c>
      <c r="Y31" s="19">
        <v>0</v>
      </c>
    </row>
    <row r="32" spans="1:25" s="19" customFormat="1">
      <c r="A32" s="18">
        <v>29</v>
      </c>
      <c r="B32" s="19" t="s">
        <v>40</v>
      </c>
      <c r="C32" s="19">
        <v>0</v>
      </c>
      <c r="D32" s="19">
        <v>38970</v>
      </c>
      <c r="E32" s="19">
        <v>21</v>
      </c>
      <c r="F32" s="19">
        <v>0</v>
      </c>
      <c r="G32" s="19">
        <v>62</v>
      </c>
      <c r="H32" s="19">
        <v>17649</v>
      </c>
      <c r="I32" s="19">
        <v>48950</v>
      </c>
      <c r="J32" s="19">
        <v>68775</v>
      </c>
      <c r="K32" s="19">
        <v>57275</v>
      </c>
      <c r="L32" s="19">
        <v>8298</v>
      </c>
      <c r="M32" s="20">
        <v>33.297843999999998</v>
      </c>
      <c r="N32" s="21">
        <v>131.48408599999999</v>
      </c>
      <c r="O32" s="38">
        <f t="shared" si="0"/>
        <v>-6.5504995000000008</v>
      </c>
      <c r="P32" s="21" t="s">
        <v>68</v>
      </c>
      <c r="Q32" s="19">
        <v>1</v>
      </c>
      <c r="R32" s="19">
        <v>0</v>
      </c>
      <c r="S32" s="19">
        <v>0</v>
      </c>
      <c r="T32" s="19">
        <v>0</v>
      </c>
      <c r="U32" s="19">
        <v>0</v>
      </c>
      <c r="V32" s="19">
        <v>1</v>
      </c>
      <c r="W32" s="19">
        <v>0</v>
      </c>
      <c r="X32" s="19">
        <v>1</v>
      </c>
      <c r="Y32" s="19">
        <v>0</v>
      </c>
    </row>
    <row r="33" spans="1:25" s="19" customFormat="1">
      <c r="A33" s="18">
        <v>30</v>
      </c>
      <c r="B33" s="19" t="s">
        <v>41</v>
      </c>
      <c r="C33" s="19">
        <v>2861</v>
      </c>
      <c r="D33" s="19">
        <v>6314</v>
      </c>
      <c r="E33" s="19">
        <v>574</v>
      </c>
      <c r="F33" s="19">
        <v>0</v>
      </c>
      <c r="G33" s="19">
        <v>848</v>
      </c>
      <c r="H33" s="19">
        <v>12243</v>
      </c>
      <c r="I33" s="19">
        <v>10283</v>
      </c>
      <c r="J33" s="19">
        <v>66461</v>
      </c>
      <c r="K33" s="19">
        <v>117418</v>
      </c>
      <c r="L33" s="19">
        <v>22998</v>
      </c>
      <c r="M33" s="20">
        <v>33.297843999999998</v>
      </c>
      <c r="N33" s="21">
        <v>131.48408599999999</v>
      </c>
      <c r="O33" s="38">
        <f t="shared" si="0"/>
        <v>-6.5504995000000008</v>
      </c>
      <c r="P33" s="21" t="s">
        <v>68</v>
      </c>
      <c r="Q33" s="19">
        <v>0</v>
      </c>
      <c r="R33" s="19">
        <v>0</v>
      </c>
      <c r="S33" s="19">
        <v>1</v>
      </c>
      <c r="T33" s="19">
        <v>0</v>
      </c>
      <c r="U33" s="19">
        <v>1</v>
      </c>
      <c r="V33" s="19">
        <v>0</v>
      </c>
      <c r="W33" s="19">
        <v>0</v>
      </c>
      <c r="X33" s="19">
        <v>1</v>
      </c>
      <c r="Y33" s="19">
        <v>0</v>
      </c>
    </row>
    <row r="34" spans="1:25" s="19" customFormat="1">
      <c r="A34" s="18">
        <v>31</v>
      </c>
      <c r="B34" s="19" t="s">
        <v>42</v>
      </c>
      <c r="C34" s="19">
        <v>16</v>
      </c>
      <c r="D34" s="19">
        <v>49024</v>
      </c>
      <c r="E34" s="19">
        <v>93</v>
      </c>
      <c r="F34" s="19">
        <v>0</v>
      </c>
      <c r="G34" s="19">
        <v>777</v>
      </c>
      <c r="H34" s="19">
        <v>30257</v>
      </c>
      <c r="I34" s="19">
        <v>61163</v>
      </c>
      <c r="J34" s="19">
        <v>22481</v>
      </c>
      <c r="K34" s="19">
        <v>66059</v>
      </c>
      <c r="L34" s="19">
        <v>10130</v>
      </c>
      <c r="M34" s="20">
        <v>33.297843999999998</v>
      </c>
      <c r="N34" s="21">
        <v>131.48408599999999</v>
      </c>
      <c r="O34" s="38">
        <f t="shared" si="0"/>
        <v>-6.5504995000000008</v>
      </c>
      <c r="P34" s="21" t="s">
        <v>68</v>
      </c>
      <c r="Q34" s="19">
        <v>0</v>
      </c>
      <c r="R34" s="19">
        <v>0</v>
      </c>
      <c r="S34" s="19">
        <v>1</v>
      </c>
      <c r="T34" s="19">
        <v>0</v>
      </c>
      <c r="U34" s="19">
        <v>0</v>
      </c>
      <c r="V34" s="19">
        <v>1</v>
      </c>
      <c r="W34" s="19">
        <v>0</v>
      </c>
      <c r="X34" s="19">
        <v>1</v>
      </c>
      <c r="Y34" s="19">
        <v>0</v>
      </c>
    </row>
    <row r="35" spans="1:25" s="23" customFormat="1">
      <c r="A35" s="22">
        <v>32</v>
      </c>
      <c r="B35" s="23" t="s">
        <v>43</v>
      </c>
      <c r="C35" s="23">
        <v>0</v>
      </c>
      <c r="D35" s="23">
        <v>5044</v>
      </c>
      <c r="E35" s="23">
        <v>0</v>
      </c>
      <c r="F35" s="23">
        <v>0</v>
      </c>
      <c r="G35" s="23">
        <v>0</v>
      </c>
      <c r="H35" s="23">
        <v>6868</v>
      </c>
      <c r="I35" s="23">
        <v>11062</v>
      </c>
      <c r="J35" s="23">
        <v>178557</v>
      </c>
      <c r="K35" s="23">
        <v>36375</v>
      </c>
      <c r="L35" s="23">
        <v>2094</v>
      </c>
      <c r="M35" s="24">
        <v>34.454991999999997</v>
      </c>
      <c r="N35" s="23">
        <v>136.725447</v>
      </c>
      <c r="O35" s="38">
        <f t="shared" si="0"/>
        <v>-0.15199049999998238</v>
      </c>
      <c r="P35" s="23" t="s">
        <v>69</v>
      </c>
      <c r="Q35" s="23">
        <v>0</v>
      </c>
      <c r="R35" s="23">
        <v>0</v>
      </c>
      <c r="S35" s="23">
        <v>0</v>
      </c>
      <c r="T35" s="23">
        <v>1</v>
      </c>
      <c r="U35" s="23">
        <v>1</v>
      </c>
      <c r="V35" s="23">
        <v>0</v>
      </c>
      <c r="W35" s="23">
        <v>0</v>
      </c>
      <c r="X35" s="23">
        <v>0</v>
      </c>
      <c r="Y35" s="23">
        <v>1</v>
      </c>
    </row>
    <row r="36" spans="1:25" s="23" customFormat="1">
      <c r="A36" s="22">
        <v>33</v>
      </c>
      <c r="B36" s="23" t="s">
        <v>44</v>
      </c>
      <c r="C36" s="23">
        <v>0</v>
      </c>
      <c r="D36" s="23">
        <v>93395</v>
      </c>
      <c r="E36" s="23">
        <v>0</v>
      </c>
      <c r="F36" s="23">
        <v>0</v>
      </c>
      <c r="G36" s="23">
        <v>0</v>
      </c>
      <c r="H36" s="23">
        <v>9625</v>
      </c>
      <c r="I36" s="23">
        <v>39203</v>
      </c>
      <c r="J36" s="23">
        <v>25441</v>
      </c>
      <c r="K36" s="23">
        <v>67893</v>
      </c>
      <c r="L36" s="23">
        <v>4443</v>
      </c>
      <c r="M36" s="24">
        <v>34.454991999999997</v>
      </c>
      <c r="N36" s="23">
        <v>136.725447</v>
      </c>
      <c r="O36" s="38">
        <f t="shared" si="0"/>
        <v>-0.15199049999998238</v>
      </c>
      <c r="P36" s="23" t="s">
        <v>69</v>
      </c>
      <c r="Q36" s="23">
        <v>0</v>
      </c>
      <c r="R36" s="23">
        <v>0</v>
      </c>
      <c r="S36" s="23">
        <v>0</v>
      </c>
      <c r="T36" s="23">
        <v>1</v>
      </c>
      <c r="U36" s="23">
        <v>0</v>
      </c>
      <c r="V36" s="23">
        <v>1</v>
      </c>
      <c r="W36" s="23">
        <v>0</v>
      </c>
      <c r="X36" s="23">
        <v>0</v>
      </c>
      <c r="Y36" s="23">
        <v>1</v>
      </c>
    </row>
    <row r="37" spans="1:25" s="23" customFormat="1">
      <c r="A37" s="22">
        <v>34</v>
      </c>
      <c r="B37" s="23" t="s">
        <v>45</v>
      </c>
      <c r="C37" s="23">
        <v>3</v>
      </c>
      <c r="D37" s="23">
        <v>3049</v>
      </c>
      <c r="E37" s="23">
        <v>0</v>
      </c>
      <c r="F37" s="23">
        <v>0</v>
      </c>
      <c r="G37" s="23">
        <v>1424</v>
      </c>
      <c r="H37" s="23">
        <v>9012</v>
      </c>
      <c r="I37" s="23">
        <v>12282</v>
      </c>
      <c r="J37" s="23">
        <v>175312</v>
      </c>
      <c r="K37" s="23">
        <v>37798</v>
      </c>
      <c r="L37" s="23">
        <v>1120</v>
      </c>
      <c r="M37" s="24">
        <v>34.454991999999997</v>
      </c>
      <c r="N37" s="23">
        <v>136.725447</v>
      </c>
      <c r="O37" s="38">
        <f t="shared" si="0"/>
        <v>-0.15199049999998238</v>
      </c>
      <c r="P37" s="23" t="s">
        <v>69</v>
      </c>
      <c r="Q37" s="23">
        <v>0</v>
      </c>
      <c r="R37" s="23">
        <v>1</v>
      </c>
      <c r="S37" s="23">
        <v>0</v>
      </c>
      <c r="T37" s="23">
        <v>0</v>
      </c>
      <c r="U37" s="23">
        <v>1</v>
      </c>
      <c r="V37" s="23">
        <v>0</v>
      </c>
      <c r="W37" s="23">
        <v>0</v>
      </c>
      <c r="X37" s="23">
        <v>0</v>
      </c>
      <c r="Y37" s="23">
        <v>1</v>
      </c>
    </row>
    <row r="38" spans="1:25" s="23" customFormat="1">
      <c r="A38" s="22">
        <v>35</v>
      </c>
      <c r="B38" s="23" t="s">
        <v>46</v>
      </c>
      <c r="C38" s="23">
        <v>0</v>
      </c>
      <c r="D38" s="23">
        <v>22134</v>
      </c>
      <c r="E38" s="23">
        <v>25</v>
      </c>
      <c r="F38" s="23">
        <v>0</v>
      </c>
      <c r="G38" s="23">
        <v>0</v>
      </c>
      <c r="H38" s="23">
        <v>19247</v>
      </c>
      <c r="I38" s="23">
        <v>32001</v>
      </c>
      <c r="J38" s="23">
        <v>67178</v>
      </c>
      <c r="K38" s="23">
        <v>88415</v>
      </c>
      <c r="L38" s="23">
        <v>11000</v>
      </c>
      <c r="M38" s="24">
        <v>34.454991999999997</v>
      </c>
      <c r="N38" s="23">
        <v>136.725447</v>
      </c>
      <c r="O38" s="38">
        <f t="shared" si="0"/>
        <v>-0.15199049999998238</v>
      </c>
      <c r="P38" s="23" t="s">
        <v>69</v>
      </c>
      <c r="Q38" s="23">
        <v>0</v>
      </c>
      <c r="R38" s="23">
        <v>1</v>
      </c>
      <c r="S38" s="23">
        <v>0</v>
      </c>
      <c r="T38" s="23">
        <v>0</v>
      </c>
      <c r="U38" s="23">
        <v>0</v>
      </c>
      <c r="V38" s="23">
        <v>1</v>
      </c>
      <c r="W38" s="23">
        <v>0</v>
      </c>
      <c r="X38" s="23">
        <v>0</v>
      </c>
      <c r="Y38" s="23">
        <v>1</v>
      </c>
    </row>
    <row r="39" spans="1:25" s="23" customFormat="1">
      <c r="A39" s="22">
        <v>36</v>
      </c>
      <c r="B39" s="23" t="s">
        <v>47</v>
      </c>
      <c r="C39" s="23">
        <v>7</v>
      </c>
      <c r="D39" s="23">
        <v>16137</v>
      </c>
      <c r="E39" s="23">
        <v>0</v>
      </c>
      <c r="F39" s="23">
        <v>0</v>
      </c>
      <c r="G39" s="23">
        <v>2</v>
      </c>
      <c r="H39" s="23">
        <v>17808</v>
      </c>
      <c r="I39" s="23">
        <v>45145</v>
      </c>
      <c r="J39" s="23">
        <v>124208</v>
      </c>
      <c r="K39" s="23">
        <v>36115</v>
      </c>
      <c r="L39" s="23">
        <v>578</v>
      </c>
      <c r="M39" s="24">
        <v>34.454991999999997</v>
      </c>
      <c r="N39" s="23">
        <v>136.725447</v>
      </c>
      <c r="O39" s="38">
        <f t="shared" si="0"/>
        <v>-0.15199049999998238</v>
      </c>
      <c r="P39" s="23" t="s">
        <v>69</v>
      </c>
      <c r="Q39" s="23">
        <v>1</v>
      </c>
      <c r="R39" s="23">
        <v>0</v>
      </c>
      <c r="S39" s="23">
        <v>0</v>
      </c>
      <c r="T39" s="23">
        <v>0</v>
      </c>
      <c r="U39" s="23">
        <v>1</v>
      </c>
      <c r="V39" s="23">
        <v>0</v>
      </c>
      <c r="W39" s="23">
        <v>0</v>
      </c>
      <c r="X39" s="23">
        <v>0</v>
      </c>
      <c r="Y39" s="23">
        <v>1</v>
      </c>
    </row>
    <row r="40" spans="1:25" s="23" customFormat="1">
      <c r="A40" s="22">
        <v>37</v>
      </c>
      <c r="B40" s="23" t="s">
        <v>48</v>
      </c>
      <c r="C40" s="23">
        <v>0</v>
      </c>
      <c r="D40" s="23">
        <v>74738</v>
      </c>
      <c r="E40" s="23">
        <v>0</v>
      </c>
      <c r="F40" s="23">
        <v>0</v>
      </c>
      <c r="G40" s="23">
        <v>0</v>
      </c>
      <c r="H40" s="23">
        <v>18455</v>
      </c>
      <c r="I40" s="23">
        <v>66766</v>
      </c>
      <c r="J40" s="23">
        <v>11328</v>
      </c>
      <c r="K40" s="23">
        <v>24425</v>
      </c>
      <c r="L40" s="23">
        <v>44288</v>
      </c>
      <c r="M40" s="24">
        <v>34.454991999999997</v>
      </c>
      <c r="N40" s="23">
        <v>136.725447</v>
      </c>
      <c r="O40" s="38">
        <f t="shared" si="0"/>
        <v>-0.15199049999998238</v>
      </c>
      <c r="P40" s="23" t="s">
        <v>69</v>
      </c>
      <c r="Q40" s="23">
        <v>1</v>
      </c>
      <c r="R40" s="23">
        <v>0</v>
      </c>
      <c r="S40" s="23">
        <v>0</v>
      </c>
      <c r="T40" s="23">
        <v>0</v>
      </c>
      <c r="U40" s="23">
        <v>0</v>
      </c>
      <c r="V40" s="23">
        <v>1</v>
      </c>
      <c r="W40" s="23">
        <v>0</v>
      </c>
      <c r="X40" s="23">
        <v>0</v>
      </c>
      <c r="Y40" s="23">
        <v>1</v>
      </c>
    </row>
    <row r="41" spans="1:25" s="23" customFormat="1">
      <c r="A41" s="22">
        <v>38</v>
      </c>
      <c r="B41" s="23" t="s">
        <v>49</v>
      </c>
      <c r="C41" s="23">
        <v>119</v>
      </c>
      <c r="D41" s="23">
        <v>13661</v>
      </c>
      <c r="E41" s="23">
        <v>7114</v>
      </c>
      <c r="F41" s="23">
        <v>0</v>
      </c>
      <c r="G41" s="23">
        <v>893</v>
      </c>
      <c r="H41" s="23">
        <v>49645</v>
      </c>
      <c r="I41" s="23">
        <v>43781</v>
      </c>
      <c r="J41" s="23">
        <v>29501</v>
      </c>
      <c r="K41" s="23">
        <v>90540</v>
      </c>
      <c r="L41" s="23">
        <v>4746</v>
      </c>
      <c r="M41" s="24">
        <v>34.454991999999997</v>
      </c>
      <c r="N41" s="23">
        <v>136.725447</v>
      </c>
      <c r="O41" s="38">
        <f t="shared" si="0"/>
        <v>-0.15199049999998238</v>
      </c>
      <c r="P41" s="23" t="s">
        <v>69</v>
      </c>
      <c r="Q41" s="23">
        <v>0</v>
      </c>
      <c r="R41" s="23">
        <v>0</v>
      </c>
      <c r="S41" s="23">
        <v>1</v>
      </c>
      <c r="T41" s="23">
        <v>0</v>
      </c>
      <c r="U41" s="23">
        <v>1</v>
      </c>
      <c r="V41" s="23">
        <v>0</v>
      </c>
      <c r="W41" s="23">
        <v>0</v>
      </c>
      <c r="X41" s="23">
        <v>0</v>
      </c>
      <c r="Y41" s="23">
        <v>1</v>
      </c>
    </row>
    <row r="42" spans="1:25" s="23" customFormat="1">
      <c r="A42" s="22">
        <v>39</v>
      </c>
      <c r="B42" s="23" t="s">
        <v>50</v>
      </c>
      <c r="C42" s="23">
        <v>0</v>
      </c>
      <c r="D42" s="23">
        <v>66576</v>
      </c>
      <c r="E42" s="23">
        <v>0</v>
      </c>
      <c r="F42" s="23">
        <v>0</v>
      </c>
      <c r="G42" s="23">
        <v>0</v>
      </c>
      <c r="H42" s="23">
        <v>19073</v>
      </c>
      <c r="I42" s="23">
        <v>74817</v>
      </c>
      <c r="J42" s="23">
        <v>30527</v>
      </c>
      <c r="K42" s="23">
        <v>47482</v>
      </c>
      <c r="L42" s="23">
        <v>1525</v>
      </c>
      <c r="M42" s="24">
        <v>34.454991999999997</v>
      </c>
      <c r="N42" s="23">
        <v>136.725447</v>
      </c>
      <c r="O42" s="38">
        <f t="shared" si="0"/>
        <v>-0.15199049999998238</v>
      </c>
      <c r="P42" s="23" t="s">
        <v>69</v>
      </c>
      <c r="Q42" s="23">
        <v>0</v>
      </c>
      <c r="R42" s="23">
        <v>0</v>
      </c>
      <c r="S42" s="23">
        <v>1</v>
      </c>
      <c r="T42" s="23">
        <v>0</v>
      </c>
      <c r="U42" s="23">
        <v>0</v>
      </c>
      <c r="V42" s="23">
        <v>1</v>
      </c>
      <c r="W42" s="23">
        <v>0</v>
      </c>
      <c r="X42" s="23">
        <v>0</v>
      </c>
      <c r="Y42" s="23">
        <v>1</v>
      </c>
    </row>
    <row r="43" spans="1:25" s="26" customFormat="1">
      <c r="A43" s="25">
        <v>40</v>
      </c>
      <c r="B43" s="26" t="s">
        <v>51</v>
      </c>
      <c r="C43" s="26">
        <v>0</v>
      </c>
      <c r="D43" s="26">
        <v>13263</v>
      </c>
      <c r="E43" s="26">
        <v>0</v>
      </c>
      <c r="F43" s="26">
        <v>0</v>
      </c>
      <c r="G43" s="26">
        <v>0</v>
      </c>
      <c r="H43" s="26">
        <v>48790</v>
      </c>
      <c r="I43" s="26">
        <v>79500</v>
      </c>
      <c r="J43" s="26">
        <v>36204</v>
      </c>
      <c r="K43" s="26">
        <v>60386</v>
      </c>
      <c r="L43" s="26">
        <v>1857</v>
      </c>
      <c r="M43" s="27">
        <v>35.039628</v>
      </c>
      <c r="N43" s="28">
        <v>135.729288</v>
      </c>
      <c r="O43" s="38">
        <f t="shared" si="0"/>
        <v>-0.56351349999999911</v>
      </c>
      <c r="P43" s="28" t="s">
        <v>70</v>
      </c>
      <c r="Q43" s="26">
        <v>0</v>
      </c>
      <c r="R43" s="26">
        <v>0</v>
      </c>
      <c r="S43" s="26">
        <v>0</v>
      </c>
      <c r="T43" s="26">
        <v>1</v>
      </c>
      <c r="U43" s="26">
        <v>1</v>
      </c>
      <c r="V43" s="26">
        <v>0</v>
      </c>
      <c r="W43" s="26">
        <v>0</v>
      </c>
      <c r="X43" s="26">
        <v>0</v>
      </c>
      <c r="Y43" s="26">
        <v>1</v>
      </c>
    </row>
    <row r="44" spans="1:25" s="26" customFormat="1">
      <c r="A44" s="25">
        <v>41</v>
      </c>
      <c r="B44" s="26" t="s">
        <v>52</v>
      </c>
      <c r="C44" s="26">
        <v>6908</v>
      </c>
      <c r="D44" s="26">
        <v>43403</v>
      </c>
      <c r="E44" s="26">
        <v>0</v>
      </c>
      <c r="F44" s="26">
        <v>0</v>
      </c>
      <c r="G44" s="26">
        <v>307</v>
      </c>
      <c r="H44" s="26">
        <v>27641</v>
      </c>
      <c r="I44" s="26">
        <v>64436</v>
      </c>
      <c r="J44" s="26">
        <v>21361</v>
      </c>
      <c r="K44" s="26">
        <v>60109</v>
      </c>
      <c r="L44" s="26">
        <v>15835</v>
      </c>
      <c r="M44" s="27">
        <v>35.039628</v>
      </c>
      <c r="N44" s="28">
        <v>135.729288</v>
      </c>
      <c r="O44" s="38">
        <f t="shared" si="0"/>
        <v>-0.56351349999999911</v>
      </c>
      <c r="P44" s="28" t="s">
        <v>70</v>
      </c>
      <c r="Q44" s="26">
        <v>0</v>
      </c>
      <c r="R44" s="26">
        <v>0</v>
      </c>
      <c r="S44" s="26">
        <v>0</v>
      </c>
      <c r="T44" s="26">
        <v>1</v>
      </c>
      <c r="U44" s="26">
        <v>0</v>
      </c>
      <c r="V44" s="26">
        <v>1</v>
      </c>
      <c r="W44" s="26">
        <v>0</v>
      </c>
      <c r="X44" s="26">
        <v>0</v>
      </c>
      <c r="Y44" s="26">
        <v>1</v>
      </c>
    </row>
    <row r="45" spans="1:25" s="26" customFormat="1">
      <c r="A45" s="25">
        <v>42</v>
      </c>
      <c r="B45" s="26" t="s">
        <v>53</v>
      </c>
      <c r="C45" s="26">
        <v>0</v>
      </c>
      <c r="D45" s="26">
        <v>8564</v>
      </c>
      <c r="E45" s="26">
        <v>0</v>
      </c>
      <c r="F45" s="26">
        <v>0</v>
      </c>
      <c r="G45" s="26">
        <v>2</v>
      </c>
      <c r="H45" s="26">
        <v>3960</v>
      </c>
      <c r="I45" s="26">
        <v>11783</v>
      </c>
      <c r="J45" s="26">
        <v>202046</v>
      </c>
      <c r="K45" s="26">
        <v>13489</v>
      </c>
      <c r="L45" s="26">
        <v>156</v>
      </c>
      <c r="M45" s="27">
        <v>35.039628</v>
      </c>
      <c r="N45" s="28">
        <v>135.729288</v>
      </c>
      <c r="O45" s="38">
        <f t="shared" si="0"/>
        <v>-0.56351349999999911</v>
      </c>
      <c r="P45" s="28" t="s">
        <v>70</v>
      </c>
      <c r="Q45" s="26">
        <v>0</v>
      </c>
      <c r="R45" s="26">
        <v>1</v>
      </c>
      <c r="S45" s="26">
        <v>0</v>
      </c>
      <c r="T45" s="26">
        <v>0</v>
      </c>
      <c r="U45" s="26">
        <v>1</v>
      </c>
      <c r="V45" s="26">
        <v>0</v>
      </c>
      <c r="W45" s="26">
        <v>0</v>
      </c>
      <c r="X45" s="26">
        <v>0</v>
      </c>
      <c r="Y45" s="26">
        <v>1</v>
      </c>
    </row>
    <row r="46" spans="1:25" s="26" customFormat="1">
      <c r="A46" s="25">
        <v>43</v>
      </c>
      <c r="B46" s="26" t="s">
        <v>54</v>
      </c>
      <c r="C46" s="26">
        <v>0</v>
      </c>
      <c r="D46" s="26">
        <v>29817</v>
      </c>
      <c r="E46" s="26">
        <v>1</v>
      </c>
      <c r="F46" s="26">
        <v>0</v>
      </c>
      <c r="G46" s="26">
        <v>22</v>
      </c>
      <c r="H46" s="26">
        <v>20233</v>
      </c>
      <c r="I46" s="26">
        <v>23297</v>
      </c>
      <c r="J46" s="26">
        <v>46066</v>
      </c>
      <c r="K46" s="26">
        <v>89193</v>
      </c>
      <c r="L46" s="26">
        <v>31371</v>
      </c>
      <c r="M46" s="27">
        <v>35.039628</v>
      </c>
      <c r="N46" s="28">
        <v>135.729288</v>
      </c>
      <c r="O46" s="38">
        <f t="shared" si="0"/>
        <v>-0.56351349999999911</v>
      </c>
      <c r="P46" s="28" t="s">
        <v>70</v>
      </c>
      <c r="Q46" s="26">
        <v>0</v>
      </c>
      <c r="R46" s="26">
        <v>1</v>
      </c>
      <c r="S46" s="26">
        <v>0</v>
      </c>
      <c r="T46" s="26">
        <v>0</v>
      </c>
      <c r="U46" s="26">
        <v>0</v>
      </c>
      <c r="V46" s="26">
        <v>1</v>
      </c>
      <c r="W46" s="26">
        <v>0</v>
      </c>
      <c r="X46" s="26">
        <v>0</v>
      </c>
      <c r="Y46" s="26">
        <v>1</v>
      </c>
    </row>
    <row r="47" spans="1:25" s="26" customFormat="1">
      <c r="A47" s="25">
        <v>44</v>
      </c>
      <c r="B47" s="26" t="s">
        <v>55</v>
      </c>
      <c r="C47" s="26">
        <v>0</v>
      </c>
      <c r="D47" s="26">
        <v>11999</v>
      </c>
      <c r="E47" s="26">
        <v>0</v>
      </c>
      <c r="F47" s="26">
        <v>0</v>
      </c>
      <c r="G47" s="26">
        <v>0</v>
      </c>
      <c r="H47" s="26">
        <v>6627</v>
      </c>
      <c r="I47" s="26">
        <v>14848</v>
      </c>
      <c r="J47" s="26">
        <v>177598</v>
      </c>
      <c r="K47" s="26">
        <v>24866</v>
      </c>
      <c r="L47" s="26">
        <v>4062</v>
      </c>
      <c r="M47" s="27">
        <v>35.039628</v>
      </c>
      <c r="N47" s="28">
        <v>135.729288</v>
      </c>
      <c r="O47" s="38">
        <f t="shared" si="0"/>
        <v>-0.56351349999999911</v>
      </c>
      <c r="P47" s="28" t="s">
        <v>70</v>
      </c>
      <c r="Q47" s="26">
        <v>1</v>
      </c>
      <c r="R47" s="26">
        <v>0</v>
      </c>
      <c r="S47" s="26">
        <v>0</v>
      </c>
      <c r="T47" s="26">
        <v>0</v>
      </c>
      <c r="U47" s="26">
        <v>1</v>
      </c>
      <c r="V47" s="26">
        <v>0</v>
      </c>
      <c r="W47" s="26">
        <v>0</v>
      </c>
      <c r="X47" s="26">
        <v>0</v>
      </c>
      <c r="Y47" s="26">
        <v>1</v>
      </c>
    </row>
    <row r="48" spans="1:25" s="26" customFormat="1">
      <c r="A48" s="25">
        <v>45</v>
      </c>
      <c r="B48" s="26" t="s">
        <v>56</v>
      </c>
      <c r="C48" s="26">
        <v>0</v>
      </c>
      <c r="D48" s="26">
        <v>56449</v>
      </c>
      <c r="E48" s="26">
        <v>150</v>
      </c>
      <c r="F48" s="26">
        <v>0</v>
      </c>
      <c r="G48" s="26">
        <v>15</v>
      </c>
      <c r="H48" s="26">
        <v>23947</v>
      </c>
      <c r="I48" s="26">
        <v>58656</v>
      </c>
      <c r="J48" s="26">
        <v>16804</v>
      </c>
      <c r="K48" s="26">
        <v>80994</v>
      </c>
      <c r="L48" s="26">
        <v>2985</v>
      </c>
      <c r="M48" s="27">
        <v>35.039628</v>
      </c>
      <c r="N48" s="28">
        <v>135.729288</v>
      </c>
      <c r="O48" s="38">
        <f t="shared" si="0"/>
        <v>-0.56351349999999911</v>
      </c>
      <c r="P48" s="28" t="s">
        <v>70</v>
      </c>
      <c r="Q48" s="26">
        <v>1</v>
      </c>
      <c r="R48" s="26">
        <v>0</v>
      </c>
      <c r="S48" s="26">
        <v>0</v>
      </c>
      <c r="T48" s="26">
        <v>0</v>
      </c>
      <c r="U48" s="26">
        <v>0</v>
      </c>
      <c r="V48" s="26">
        <v>1</v>
      </c>
      <c r="W48" s="26">
        <v>0</v>
      </c>
      <c r="X48" s="26">
        <v>0</v>
      </c>
      <c r="Y48" s="26">
        <v>1</v>
      </c>
    </row>
    <row r="49" spans="1:25" s="26" customFormat="1">
      <c r="A49" s="25">
        <v>46</v>
      </c>
      <c r="B49" s="26" t="s">
        <v>57</v>
      </c>
      <c r="C49" s="26">
        <v>0</v>
      </c>
      <c r="D49" s="26">
        <v>5041</v>
      </c>
      <c r="E49" s="26">
        <v>10</v>
      </c>
      <c r="F49" s="26">
        <v>0</v>
      </c>
      <c r="G49" s="26">
        <v>173</v>
      </c>
      <c r="H49" s="26">
        <v>4770</v>
      </c>
      <c r="I49" s="26">
        <v>6670</v>
      </c>
      <c r="J49" s="26">
        <v>194061</v>
      </c>
      <c r="K49" s="26">
        <v>28679</v>
      </c>
      <c r="L49" s="26">
        <v>596</v>
      </c>
      <c r="M49" s="27">
        <v>35.039628</v>
      </c>
      <c r="N49" s="28">
        <v>135.729288</v>
      </c>
      <c r="O49" s="38">
        <f t="shared" si="0"/>
        <v>-0.56351349999999911</v>
      </c>
      <c r="P49" s="28" t="s">
        <v>70</v>
      </c>
      <c r="Q49" s="26">
        <v>0</v>
      </c>
      <c r="R49" s="26">
        <v>0</v>
      </c>
      <c r="S49" s="26">
        <v>1</v>
      </c>
      <c r="T49" s="26">
        <v>0</v>
      </c>
      <c r="U49" s="26">
        <v>1</v>
      </c>
      <c r="V49" s="26">
        <v>0</v>
      </c>
      <c r="W49" s="26">
        <v>0</v>
      </c>
      <c r="X49" s="26">
        <v>0</v>
      </c>
      <c r="Y49" s="26">
        <v>1</v>
      </c>
    </row>
    <row r="50" spans="1:25" s="26" customFormat="1">
      <c r="A50" s="25">
        <v>47</v>
      </c>
      <c r="B50" s="26" t="s">
        <v>58</v>
      </c>
      <c r="C50" s="26">
        <v>68</v>
      </c>
      <c r="D50" s="26">
        <v>48256</v>
      </c>
      <c r="E50" s="26">
        <v>3</v>
      </c>
      <c r="F50" s="26">
        <v>0</v>
      </c>
      <c r="G50" s="26">
        <v>991</v>
      </c>
      <c r="H50" s="26">
        <v>27932</v>
      </c>
      <c r="I50" s="26">
        <v>51367</v>
      </c>
      <c r="J50" s="26">
        <v>16366</v>
      </c>
      <c r="K50" s="26">
        <v>79450</v>
      </c>
      <c r="L50" s="26">
        <v>15567</v>
      </c>
      <c r="M50" s="27">
        <v>35.039628</v>
      </c>
      <c r="N50" s="28">
        <v>135.729288</v>
      </c>
      <c r="O50" s="38">
        <f t="shared" si="0"/>
        <v>-0.56351349999999911</v>
      </c>
      <c r="P50" s="28" t="s">
        <v>70</v>
      </c>
      <c r="Q50" s="26">
        <v>0</v>
      </c>
      <c r="R50" s="26">
        <v>0</v>
      </c>
      <c r="S50" s="26">
        <v>1</v>
      </c>
      <c r="T50" s="26">
        <v>0</v>
      </c>
      <c r="U50" s="26">
        <v>0</v>
      </c>
      <c r="V50" s="26">
        <v>1</v>
      </c>
      <c r="W50" s="26">
        <v>0</v>
      </c>
      <c r="X50" s="26">
        <v>0</v>
      </c>
      <c r="Y50" s="26">
        <v>1</v>
      </c>
    </row>
    <row r="53" spans="1:25">
      <c r="A53" s="2" t="s">
        <v>101</v>
      </c>
    </row>
    <row r="54" spans="1:25">
      <c r="A54" s="30" t="s">
        <v>100</v>
      </c>
      <c r="B54" s="30" t="s">
        <v>1</v>
      </c>
      <c r="C54" s="30" t="s">
        <v>2</v>
      </c>
      <c r="D54" s="30" t="s">
        <v>3</v>
      </c>
      <c r="E54" s="30" t="s">
        <v>4</v>
      </c>
      <c r="F54" s="30" t="s">
        <v>5</v>
      </c>
      <c r="G54" s="30" t="s">
        <v>6</v>
      </c>
      <c r="H54" s="30" t="s">
        <v>7</v>
      </c>
      <c r="I54" s="30" t="s">
        <v>8</v>
      </c>
      <c r="J54" s="30" t="s">
        <v>9</v>
      </c>
      <c r="K54" s="30" t="s">
        <v>10</v>
      </c>
      <c r="L54" s="29" t="s">
        <v>110</v>
      </c>
    </row>
    <row r="55" spans="1:25">
      <c r="A55" s="30" t="s">
        <v>85</v>
      </c>
      <c r="B55" s="30">
        <v>8</v>
      </c>
      <c r="C55" s="30">
        <v>10</v>
      </c>
      <c r="D55" s="30">
        <v>9</v>
      </c>
      <c r="E55" s="30">
        <v>6</v>
      </c>
      <c r="F55" s="30">
        <v>5</v>
      </c>
      <c r="G55" s="30">
        <v>3</v>
      </c>
      <c r="H55" s="30">
        <v>4</v>
      </c>
      <c r="I55" s="30">
        <v>1</v>
      </c>
      <c r="J55" s="30">
        <v>2</v>
      </c>
      <c r="K55" s="30">
        <v>7</v>
      </c>
      <c r="L55" s="29">
        <f>SUM(B55:K55)</f>
        <v>55</v>
      </c>
    </row>
    <row r="56" spans="1:25">
      <c r="A56" s="30" t="s">
        <v>86</v>
      </c>
      <c r="B56" s="30">
        <v>10</v>
      </c>
      <c r="C56" s="30">
        <v>9</v>
      </c>
      <c r="D56" s="30">
        <v>8</v>
      </c>
      <c r="E56" s="30">
        <v>3</v>
      </c>
      <c r="F56" s="30">
        <v>5</v>
      </c>
      <c r="G56" s="30">
        <v>4</v>
      </c>
      <c r="H56" s="30">
        <v>6</v>
      </c>
      <c r="I56" s="30">
        <v>1</v>
      </c>
      <c r="J56" s="30">
        <v>2</v>
      </c>
      <c r="K56" s="30">
        <v>7</v>
      </c>
      <c r="L56" s="29">
        <f t="shared" ref="L56:L69" si="1">SUM(B56:K56)</f>
        <v>55</v>
      </c>
    </row>
    <row r="57" spans="1:25">
      <c r="A57" s="30" t="s">
        <v>87</v>
      </c>
      <c r="B57" s="30">
        <v>1</v>
      </c>
      <c r="C57" s="30">
        <v>2</v>
      </c>
      <c r="D57" s="30">
        <v>3</v>
      </c>
      <c r="E57" s="30">
        <v>10</v>
      </c>
      <c r="F57" s="30">
        <v>9</v>
      </c>
      <c r="G57" s="30">
        <v>5</v>
      </c>
      <c r="H57" s="30">
        <v>4</v>
      </c>
      <c r="I57" s="30">
        <v>6</v>
      </c>
      <c r="J57" s="30">
        <v>7</v>
      </c>
      <c r="K57" s="30">
        <v>8</v>
      </c>
      <c r="L57" s="29">
        <f t="shared" si="1"/>
        <v>55</v>
      </c>
    </row>
    <row r="58" spans="1:25">
      <c r="A58" s="30" t="s">
        <v>88</v>
      </c>
      <c r="B58" s="30">
        <v>4</v>
      </c>
      <c r="C58" s="30">
        <v>5</v>
      </c>
      <c r="D58" s="30">
        <v>6</v>
      </c>
      <c r="E58" s="30">
        <v>10</v>
      </c>
      <c r="F58" s="30">
        <v>8</v>
      </c>
      <c r="G58" s="30">
        <v>7</v>
      </c>
      <c r="H58" s="30">
        <v>3</v>
      </c>
      <c r="I58" s="30">
        <v>1</v>
      </c>
      <c r="J58" s="30">
        <v>2</v>
      </c>
      <c r="K58" s="30">
        <v>9</v>
      </c>
      <c r="L58" s="29">
        <f t="shared" si="1"/>
        <v>55</v>
      </c>
    </row>
    <row r="59" spans="1:25">
      <c r="A59" s="30" t="s">
        <v>89</v>
      </c>
      <c r="B59" s="30">
        <v>8</v>
      </c>
      <c r="C59" s="30">
        <v>10</v>
      </c>
      <c r="D59" s="30">
        <v>9</v>
      </c>
      <c r="E59" s="30">
        <v>1</v>
      </c>
      <c r="F59" s="30">
        <v>2</v>
      </c>
      <c r="G59" s="30">
        <v>3</v>
      </c>
      <c r="H59" s="30">
        <v>6</v>
      </c>
      <c r="I59" s="30">
        <v>4</v>
      </c>
      <c r="J59" s="30">
        <v>5</v>
      </c>
      <c r="K59" s="30">
        <v>7</v>
      </c>
      <c r="L59" s="29">
        <f t="shared" si="1"/>
        <v>55</v>
      </c>
    </row>
    <row r="60" spans="1:25">
      <c r="A60" s="30" t="s">
        <v>90</v>
      </c>
      <c r="B60" s="30">
        <v>8</v>
      </c>
      <c r="C60" s="30">
        <v>9</v>
      </c>
      <c r="D60" s="30">
        <v>10</v>
      </c>
      <c r="E60" s="30">
        <v>4</v>
      </c>
      <c r="F60" s="30">
        <v>5</v>
      </c>
      <c r="G60" s="30">
        <v>3</v>
      </c>
      <c r="H60" s="30">
        <v>6</v>
      </c>
      <c r="I60" s="30">
        <v>1</v>
      </c>
      <c r="J60" s="30">
        <v>2</v>
      </c>
      <c r="K60" s="30">
        <v>7</v>
      </c>
      <c r="L60" s="29">
        <f t="shared" si="1"/>
        <v>55</v>
      </c>
    </row>
    <row r="61" spans="1:25">
      <c r="A61" s="30" t="s">
        <v>91</v>
      </c>
      <c r="B61" s="30">
        <v>6</v>
      </c>
      <c r="C61" s="30">
        <v>8</v>
      </c>
      <c r="D61" s="30">
        <v>7</v>
      </c>
      <c r="E61" s="30">
        <v>3</v>
      </c>
      <c r="F61" s="30">
        <v>5</v>
      </c>
      <c r="G61" s="30">
        <v>2</v>
      </c>
      <c r="H61" s="30">
        <v>9</v>
      </c>
      <c r="I61" s="30">
        <v>1</v>
      </c>
      <c r="J61" s="30">
        <v>4</v>
      </c>
      <c r="K61" s="30">
        <v>10</v>
      </c>
      <c r="L61" s="29">
        <f t="shared" si="1"/>
        <v>55</v>
      </c>
    </row>
    <row r="62" spans="1:25">
      <c r="A62" s="30" t="s">
        <v>92</v>
      </c>
      <c r="B62" s="30">
        <v>1</v>
      </c>
      <c r="C62" s="30">
        <v>3</v>
      </c>
      <c r="D62" s="30">
        <v>2</v>
      </c>
      <c r="E62" s="30">
        <v>10</v>
      </c>
      <c r="F62" s="30">
        <v>9</v>
      </c>
      <c r="G62" s="30">
        <v>8</v>
      </c>
      <c r="H62" s="30">
        <v>4</v>
      </c>
      <c r="I62" s="30">
        <v>7</v>
      </c>
      <c r="J62" s="30">
        <v>6</v>
      </c>
      <c r="K62" s="30">
        <v>5</v>
      </c>
      <c r="L62" s="29">
        <f t="shared" si="1"/>
        <v>55</v>
      </c>
    </row>
    <row r="63" spans="1:25">
      <c r="A63" s="30" t="s">
        <v>93</v>
      </c>
      <c r="B63" s="30">
        <v>7</v>
      </c>
      <c r="C63" s="30">
        <v>10</v>
      </c>
      <c r="D63" s="30">
        <v>9</v>
      </c>
      <c r="E63" s="30">
        <v>1</v>
      </c>
      <c r="F63" s="30">
        <v>6</v>
      </c>
      <c r="G63" s="30">
        <v>2</v>
      </c>
      <c r="H63" s="30">
        <v>8</v>
      </c>
      <c r="I63" s="30">
        <v>3</v>
      </c>
      <c r="J63" s="30">
        <v>4</v>
      </c>
      <c r="K63" s="30">
        <v>5</v>
      </c>
      <c r="L63" s="29">
        <f t="shared" si="1"/>
        <v>55</v>
      </c>
    </row>
    <row r="64" spans="1:25">
      <c r="A64" s="30" t="s">
        <v>94</v>
      </c>
      <c r="B64" s="30">
        <v>1</v>
      </c>
      <c r="C64" s="30">
        <v>5</v>
      </c>
      <c r="D64" s="30">
        <v>3</v>
      </c>
      <c r="E64" s="30">
        <v>7</v>
      </c>
      <c r="F64" s="30">
        <v>6</v>
      </c>
      <c r="G64" s="30">
        <v>4</v>
      </c>
      <c r="H64" s="30">
        <v>2</v>
      </c>
      <c r="I64" s="30">
        <v>8</v>
      </c>
      <c r="J64" s="30">
        <v>10</v>
      </c>
      <c r="K64" s="30">
        <v>9</v>
      </c>
      <c r="L64" s="29">
        <f t="shared" si="1"/>
        <v>55</v>
      </c>
    </row>
    <row r="65" spans="1:24">
      <c r="A65" s="30" t="s">
        <v>95</v>
      </c>
      <c r="B65" s="30">
        <v>1</v>
      </c>
      <c r="C65" s="30">
        <v>2</v>
      </c>
      <c r="D65" s="30">
        <v>3</v>
      </c>
      <c r="E65" s="30">
        <v>10</v>
      </c>
      <c r="F65" s="30">
        <v>9</v>
      </c>
      <c r="G65" s="30">
        <v>5</v>
      </c>
      <c r="H65" s="30">
        <v>4</v>
      </c>
      <c r="I65" s="30">
        <v>6</v>
      </c>
      <c r="J65" s="30">
        <v>7</v>
      </c>
      <c r="K65" s="30">
        <v>8</v>
      </c>
      <c r="L65" s="29">
        <f t="shared" si="1"/>
        <v>55</v>
      </c>
    </row>
    <row r="66" spans="1:24">
      <c r="A66" s="30" t="s">
        <v>96</v>
      </c>
      <c r="B66" s="30">
        <v>10</v>
      </c>
      <c r="C66" s="30">
        <v>9</v>
      </c>
      <c r="D66" s="30">
        <v>8</v>
      </c>
      <c r="E66" s="30">
        <v>1</v>
      </c>
      <c r="F66" s="30">
        <v>3</v>
      </c>
      <c r="G66" s="30">
        <v>2</v>
      </c>
      <c r="H66" s="30">
        <v>7</v>
      </c>
      <c r="I66" s="30">
        <v>4</v>
      </c>
      <c r="J66" s="30">
        <v>5</v>
      </c>
      <c r="K66" s="30">
        <v>6</v>
      </c>
      <c r="L66" s="29">
        <f t="shared" si="1"/>
        <v>55</v>
      </c>
    </row>
    <row r="67" spans="1:24">
      <c r="A67" s="30" t="s">
        <v>97</v>
      </c>
      <c r="B67" s="30">
        <v>1</v>
      </c>
      <c r="C67" s="30">
        <v>8</v>
      </c>
      <c r="D67" s="30">
        <v>2</v>
      </c>
      <c r="E67" s="30">
        <v>10</v>
      </c>
      <c r="F67" s="30">
        <v>9</v>
      </c>
      <c r="G67" s="30">
        <v>5</v>
      </c>
      <c r="H67" s="30">
        <v>6</v>
      </c>
      <c r="I67" s="30">
        <v>4</v>
      </c>
      <c r="J67" s="30">
        <v>3</v>
      </c>
      <c r="K67" s="30">
        <v>7</v>
      </c>
      <c r="L67" s="29">
        <f t="shared" si="1"/>
        <v>55</v>
      </c>
    </row>
    <row r="68" spans="1:24">
      <c r="A68" s="30" t="s">
        <v>98</v>
      </c>
      <c r="B68" s="30">
        <v>1</v>
      </c>
      <c r="C68" s="30">
        <v>2</v>
      </c>
      <c r="D68" s="30">
        <v>3</v>
      </c>
      <c r="E68" s="30">
        <v>9</v>
      </c>
      <c r="F68" s="30">
        <v>10</v>
      </c>
      <c r="G68" s="30">
        <v>7</v>
      </c>
      <c r="H68" s="30">
        <v>4</v>
      </c>
      <c r="I68" s="30">
        <v>6</v>
      </c>
      <c r="J68" s="30">
        <v>5</v>
      </c>
      <c r="K68" s="30">
        <v>8</v>
      </c>
      <c r="L68" s="29">
        <f t="shared" si="1"/>
        <v>55</v>
      </c>
    </row>
    <row r="69" spans="1:24">
      <c r="A69" s="30" t="s">
        <v>99</v>
      </c>
      <c r="B69" s="30">
        <v>1</v>
      </c>
      <c r="C69" s="30">
        <v>2</v>
      </c>
      <c r="D69" s="30">
        <v>3</v>
      </c>
      <c r="E69" s="30">
        <v>10</v>
      </c>
      <c r="F69" s="30">
        <v>4</v>
      </c>
      <c r="G69" s="30">
        <v>5</v>
      </c>
      <c r="H69" s="30">
        <v>6</v>
      </c>
      <c r="I69" s="30">
        <v>9</v>
      </c>
      <c r="J69" s="30">
        <v>8</v>
      </c>
      <c r="K69" s="30">
        <v>7</v>
      </c>
      <c r="L69" s="29">
        <f t="shared" si="1"/>
        <v>55</v>
      </c>
    </row>
    <row r="70" spans="1:24">
      <c r="L70" s="29">
        <f>SUM(L55:L69)</f>
        <v>825</v>
      </c>
    </row>
    <row r="72" spans="1:24">
      <c r="A72" s="2" t="s">
        <v>102</v>
      </c>
      <c r="B72" s="29" t="s">
        <v>114</v>
      </c>
      <c r="C72" s="29" t="s">
        <v>112</v>
      </c>
      <c r="E72" s="29" t="s">
        <v>111</v>
      </c>
      <c r="F72" s="29" t="s">
        <v>113</v>
      </c>
      <c r="H72" s="29" t="s">
        <v>115</v>
      </c>
      <c r="I72" s="29" t="s">
        <v>116</v>
      </c>
      <c r="N72" s="2" t="s">
        <v>102</v>
      </c>
      <c r="O72" s="2"/>
      <c r="P72" s="29" t="s">
        <v>114</v>
      </c>
      <c r="Q72" s="29" t="s">
        <v>112</v>
      </c>
      <c r="S72" s="29" t="s">
        <v>111</v>
      </c>
      <c r="T72" s="29" t="s">
        <v>113</v>
      </c>
      <c r="V72" s="29" t="s">
        <v>115</v>
      </c>
      <c r="W72" s="29" t="s">
        <v>116</v>
      </c>
    </row>
    <row r="73" spans="1:24">
      <c r="A73" s="31" t="s">
        <v>100</v>
      </c>
      <c r="B73" s="31" t="s">
        <v>221</v>
      </c>
      <c r="C73" s="31" t="s">
        <v>222</v>
      </c>
      <c r="D73" s="31" t="s">
        <v>224</v>
      </c>
      <c r="E73" s="31" t="s">
        <v>223</v>
      </c>
      <c r="F73" s="31" t="s">
        <v>225</v>
      </c>
      <c r="G73" s="31" t="s">
        <v>226</v>
      </c>
      <c r="H73" s="31" t="s">
        <v>227</v>
      </c>
      <c r="I73" s="31" t="s">
        <v>228</v>
      </c>
      <c r="J73" s="31" t="s">
        <v>84</v>
      </c>
      <c r="K73" s="29" t="s">
        <v>110</v>
      </c>
      <c r="N73" s="31" t="s">
        <v>100</v>
      </c>
      <c r="O73" s="31"/>
      <c r="P73" s="31" t="s">
        <v>103</v>
      </c>
      <c r="Q73" s="31" t="s">
        <v>104</v>
      </c>
      <c r="R73" s="31" t="s">
        <v>105</v>
      </c>
      <c r="S73" s="31" t="s">
        <v>106</v>
      </c>
      <c r="T73" s="31" t="s">
        <v>77</v>
      </c>
      <c r="U73" s="31" t="s">
        <v>78</v>
      </c>
      <c r="V73" s="31" t="s">
        <v>107</v>
      </c>
      <c r="W73" s="31" t="s">
        <v>108</v>
      </c>
      <c r="X73" s="31" t="s">
        <v>109</v>
      </c>
    </row>
    <row r="74" spans="1:24">
      <c r="A74" s="31" t="s">
        <v>85</v>
      </c>
      <c r="B74" s="31">
        <v>1</v>
      </c>
      <c r="C74" s="31">
        <v>2</v>
      </c>
      <c r="D74" s="31">
        <v>1</v>
      </c>
      <c r="E74" s="31">
        <v>1</v>
      </c>
      <c r="F74" s="31">
        <v>2</v>
      </c>
      <c r="G74" s="31">
        <v>1</v>
      </c>
      <c r="H74" s="31">
        <v>1</v>
      </c>
      <c r="I74" s="31">
        <v>2</v>
      </c>
      <c r="J74" s="31">
        <v>1</v>
      </c>
      <c r="K74" s="29">
        <f>SUM(B74:J74)</f>
        <v>12</v>
      </c>
      <c r="N74" s="31" t="s">
        <v>85</v>
      </c>
      <c r="O74" s="31"/>
      <c r="P74" s="31">
        <v>1</v>
      </c>
      <c r="Q74" s="31">
        <v>2</v>
      </c>
      <c r="R74" s="31">
        <v>0</v>
      </c>
      <c r="S74" s="31">
        <v>0</v>
      </c>
      <c r="T74" s="31">
        <v>2</v>
      </c>
      <c r="U74" s="31">
        <v>1</v>
      </c>
      <c r="V74" s="31">
        <v>1</v>
      </c>
      <c r="W74" s="31">
        <v>2</v>
      </c>
      <c r="X74" s="31">
        <v>0</v>
      </c>
    </row>
    <row r="75" spans="1:24">
      <c r="A75" s="31" t="s">
        <v>86</v>
      </c>
      <c r="B75" s="31">
        <v>2</v>
      </c>
      <c r="C75" s="31">
        <v>2</v>
      </c>
      <c r="D75" s="31">
        <v>1</v>
      </c>
      <c r="E75" s="31">
        <v>1</v>
      </c>
      <c r="F75" s="31">
        <v>2</v>
      </c>
      <c r="G75" s="31">
        <v>1</v>
      </c>
      <c r="H75" s="31">
        <v>1</v>
      </c>
      <c r="I75" s="31">
        <v>2</v>
      </c>
      <c r="J75" s="31">
        <v>1</v>
      </c>
      <c r="K75" s="29">
        <f t="shared" ref="K75:K88" si="2">SUM(B75:J75)</f>
        <v>13</v>
      </c>
      <c r="N75" s="31" t="s">
        <v>86</v>
      </c>
      <c r="O75" s="31"/>
      <c r="P75" s="31">
        <v>2</v>
      </c>
      <c r="Q75" s="31">
        <v>2</v>
      </c>
      <c r="R75" s="31">
        <v>0</v>
      </c>
      <c r="S75" s="31">
        <v>0</v>
      </c>
      <c r="T75" s="31">
        <v>2</v>
      </c>
      <c r="U75" s="31">
        <v>1</v>
      </c>
      <c r="V75" s="31">
        <v>0</v>
      </c>
      <c r="W75" s="31">
        <v>2</v>
      </c>
      <c r="X75" s="31">
        <v>0</v>
      </c>
    </row>
    <row r="76" spans="1:24">
      <c r="A76" s="31" t="s">
        <v>87</v>
      </c>
      <c r="B76" s="31">
        <v>1</v>
      </c>
      <c r="C76" s="31">
        <v>1</v>
      </c>
      <c r="D76" s="31">
        <v>2</v>
      </c>
      <c r="E76" s="31">
        <v>2</v>
      </c>
      <c r="F76" s="31">
        <v>1</v>
      </c>
      <c r="G76" s="31">
        <v>2</v>
      </c>
      <c r="H76" s="31">
        <v>2</v>
      </c>
      <c r="I76" s="31">
        <v>1</v>
      </c>
      <c r="J76" s="31">
        <v>2</v>
      </c>
      <c r="K76" s="29">
        <f t="shared" si="2"/>
        <v>14</v>
      </c>
      <c r="N76" s="31" t="s">
        <v>87</v>
      </c>
      <c r="O76" s="31"/>
      <c r="P76" s="31">
        <v>1</v>
      </c>
      <c r="Q76" s="31">
        <v>0</v>
      </c>
      <c r="R76" s="31">
        <v>2</v>
      </c>
      <c r="S76" s="31">
        <v>2</v>
      </c>
      <c r="T76" s="31">
        <v>0</v>
      </c>
      <c r="U76" s="31">
        <v>2</v>
      </c>
      <c r="V76" s="31">
        <v>2</v>
      </c>
      <c r="W76" s="31">
        <v>0</v>
      </c>
      <c r="X76" s="31">
        <v>2</v>
      </c>
    </row>
    <row r="77" spans="1:24">
      <c r="A77" s="31" t="s">
        <v>88</v>
      </c>
      <c r="B77" s="31">
        <v>1</v>
      </c>
      <c r="C77" s="31">
        <v>1</v>
      </c>
      <c r="D77" s="31">
        <v>1</v>
      </c>
      <c r="E77" s="31">
        <v>1</v>
      </c>
      <c r="F77" s="31">
        <v>2</v>
      </c>
      <c r="G77" s="31">
        <v>1</v>
      </c>
      <c r="H77" s="31">
        <v>2</v>
      </c>
      <c r="I77" s="31">
        <v>1</v>
      </c>
      <c r="J77" s="31">
        <v>1</v>
      </c>
      <c r="K77" s="29">
        <f t="shared" si="2"/>
        <v>11</v>
      </c>
      <c r="N77" s="31" t="s">
        <v>88</v>
      </c>
      <c r="O77" s="31"/>
      <c r="P77" s="31">
        <v>1</v>
      </c>
      <c r="Q77" s="31">
        <v>1</v>
      </c>
      <c r="R77" s="31">
        <v>0</v>
      </c>
      <c r="S77" s="31">
        <v>0</v>
      </c>
      <c r="T77" s="31">
        <v>2</v>
      </c>
      <c r="U77" s="31">
        <v>0</v>
      </c>
      <c r="V77" s="31">
        <v>2</v>
      </c>
      <c r="W77" s="31">
        <v>1</v>
      </c>
      <c r="X77" s="31">
        <v>1</v>
      </c>
    </row>
    <row r="78" spans="1:24">
      <c r="A78" s="31" t="s">
        <v>89</v>
      </c>
      <c r="B78" s="31">
        <v>1</v>
      </c>
      <c r="C78" s="31">
        <v>2</v>
      </c>
      <c r="D78" s="31">
        <v>1</v>
      </c>
      <c r="E78" s="31">
        <v>1</v>
      </c>
      <c r="F78" s="31">
        <v>2</v>
      </c>
      <c r="G78" s="31">
        <v>1</v>
      </c>
      <c r="H78" s="31">
        <v>1</v>
      </c>
      <c r="I78" s="31">
        <v>2</v>
      </c>
      <c r="J78" s="31">
        <v>1</v>
      </c>
      <c r="K78" s="29">
        <f t="shared" si="2"/>
        <v>12</v>
      </c>
      <c r="N78" s="31" t="s">
        <v>89</v>
      </c>
      <c r="O78" s="31"/>
      <c r="P78" s="31">
        <v>0</v>
      </c>
      <c r="Q78" s="31">
        <v>2</v>
      </c>
      <c r="R78" s="31">
        <v>0</v>
      </c>
      <c r="S78" s="31">
        <v>1</v>
      </c>
      <c r="T78" s="31">
        <v>2</v>
      </c>
      <c r="U78" s="31">
        <v>0</v>
      </c>
      <c r="V78" s="31">
        <v>0</v>
      </c>
      <c r="W78" s="31">
        <v>2</v>
      </c>
      <c r="X78" s="31">
        <v>0</v>
      </c>
    </row>
    <row r="79" spans="1:24">
      <c r="A79" s="31" t="s">
        <v>90</v>
      </c>
      <c r="B79" s="31">
        <v>1</v>
      </c>
      <c r="C79" s="31">
        <v>2</v>
      </c>
      <c r="D79" s="31">
        <v>1</v>
      </c>
      <c r="E79" s="31">
        <v>1</v>
      </c>
      <c r="F79" s="31">
        <v>1</v>
      </c>
      <c r="G79" s="31">
        <v>1</v>
      </c>
      <c r="H79" s="31">
        <v>1</v>
      </c>
      <c r="I79" s="31">
        <v>2</v>
      </c>
      <c r="J79" s="31">
        <v>1</v>
      </c>
      <c r="K79" s="29">
        <f t="shared" si="2"/>
        <v>11</v>
      </c>
      <c r="N79" s="31" t="s">
        <v>90</v>
      </c>
      <c r="O79" s="31"/>
      <c r="P79" s="31">
        <v>1</v>
      </c>
      <c r="Q79" s="31">
        <v>2</v>
      </c>
      <c r="R79" s="31">
        <v>1</v>
      </c>
      <c r="S79" s="31">
        <v>1</v>
      </c>
      <c r="T79" s="31">
        <v>1</v>
      </c>
      <c r="U79" s="31">
        <v>1</v>
      </c>
      <c r="V79" s="31">
        <v>0</v>
      </c>
      <c r="W79" s="31">
        <v>2</v>
      </c>
      <c r="X79" s="31">
        <v>0</v>
      </c>
    </row>
    <row r="80" spans="1:24">
      <c r="A80" s="31" t="s">
        <v>91</v>
      </c>
      <c r="B80" s="31">
        <v>1</v>
      </c>
      <c r="C80" s="31">
        <v>1</v>
      </c>
      <c r="D80" s="31">
        <v>1</v>
      </c>
      <c r="E80" s="31">
        <v>1</v>
      </c>
      <c r="F80" s="31">
        <v>2</v>
      </c>
      <c r="G80" s="31">
        <v>1</v>
      </c>
      <c r="H80" s="31">
        <v>1</v>
      </c>
      <c r="I80" s="31">
        <v>2</v>
      </c>
      <c r="J80" s="31">
        <v>1</v>
      </c>
      <c r="K80" s="29">
        <f t="shared" si="2"/>
        <v>11</v>
      </c>
      <c r="N80" s="31" t="s">
        <v>91</v>
      </c>
      <c r="O80" s="31"/>
      <c r="P80" s="31">
        <v>1</v>
      </c>
      <c r="Q80" s="31">
        <v>1</v>
      </c>
      <c r="R80" s="31">
        <v>0</v>
      </c>
      <c r="S80" s="31">
        <v>0</v>
      </c>
      <c r="T80" s="31">
        <v>2</v>
      </c>
      <c r="U80" s="31">
        <v>0</v>
      </c>
      <c r="V80" s="31">
        <v>0</v>
      </c>
      <c r="W80" s="31">
        <v>2</v>
      </c>
      <c r="X80" s="31">
        <v>0</v>
      </c>
    </row>
    <row r="81" spans="1:25">
      <c r="A81" s="31" t="s">
        <v>92</v>
      </c>
      <c r="B81" s="31">
        <v>1</v>
      </c>
      <c r="C81" s="31">
        <v>1</v>
      </c>
      <c r="D81" s="31">
        <v>2</v>
      </c>
      <c r="E81" s="31">
        <v>1</v>
      </c>
      <c r="F81" s="31">
        <v>1</v>
      </c>
      <c r="G81" s="31">
        <v>2</v>
      </c>
      <c r="H81" s="31">
        <v>2</v>
      </c>
      <c r="I81" s="31">
        <v>2</v>
      </c>
      <c r="J81" s="31">
        <v>1</v>
      </c>
      <c r="K81" s="29">
        <f t="shared" si="2"/>
        <v>13</v>
      </c>
      <c r="N81" s="31" t="s">
        <v>92</v>
      </c>
      <c r="O81" s="31"/>
      <c r="P81" s="31">
        <v>1</v>
      </c>
      <c r="Q81" s="31">
        <v>0</v>
      </c>
      <c r="R81" s="31">
        <v>2</v>
      </c>
      <c r="S81" s="31">
        <v>1</v>
      </c>
      <c r="T81" s="31">
        <v>0</v>
      </c>
      <c r="U81" s="31">
        <v>2</v>
      </c>
      <c r="V81" s="31">
        <v>2</v>
      </c>
      <c r="W81" s="31">
        <v>2</v>
      </c>
      <c r="X81" s="31">
        <v>1</v>
      </c>
    </row>
    <row r="82" spans="1:25">
      <c r="A82" s="31" t="s">
        <v>93</v>
      </c>
      <c r="B82" s="31">
        <v>2</v>
      </c>
      <c r="C82" s="31">
        <v>1</v>
      </c>
      <c r="D82" s="31">
        <v>1</v>
      </c>
      <c r="E82" s="31">
        <v>1</v>
      </c>
      <c r="F82" s="31">
        <v>2</v>
      </c>
      <c r="G82" s="31">
        <v>1</v>
      </c>
      <c r="H82" s="31">
        <v>1</v>
      </c>
      <c r="I82" s="31">
        <v>2</v>
      </c>
      <c r="J82" s="31">
        <v>1</v>
      </c>
      <c r="K82" s="29">
        <f t="shared" si="2"/>
        <v>12</v>
      </c>
      <c r="N82" s="31" t="s">
        <v>93</v>
      </c>
      <c r="O82" s="31"/>
      <c r="P82" s="31">
        <v>2</v>
      </c>
      <c r="Q82" s="31">
        <v>1</v>
      </c>
      <c r="R82" s="31">
        <v>0</v>
      </c>
      <c r="S82" s="31">
        <v>1</v>
      </c>
      <c r="T82" s="31">
        <v>2</v>
      </c>
      <c r="U82" s="31">
        <v>0</v>
      </c>
      <c r="V82" s="31">
        <v>1</v>
      </c>
      <c r="W82" s="31">
        <v>2</v>
      </c>
      <c r="X82" s="31">
        <v>0</v>
      </c>
    </row>
    <row r="83" spans="1:25">
      <c r="A83" s="31" t="s">
        <v>94</v>
      </c>
      <c r="B83" s="31">
        <v>1</v>
      </c>
      <c r="C83" s="31">
        <v>1</v>
      </c>
      <c r="D83" s="31">
        <v>2</v>
      </c>
      <c r="E83" s="31">
        <v>2</v>
      </c>
      <c r="F83" s="31">
        <v>1</v>
      </c>
      <c r="G83" s="31">
        <v>2</v>
      </c>
      <c r="H83" s="31">
        <v>2</v>
      </c>
      <c r="I83" s="31">
        <v>1</v>
      </c>
      <c r="J83" s="31">
        <v>2</v>
      </c>
      <c r="K83" s="29">
        <f t="shared" si="2"/>
        <v>14</v>
      </c>
      <c r="N83" s="31" t="s">
        <v>94</v>
      </c>
      <c r="O83" s="31"/>
      <c r="P83" s="31">
        <v>0</v>
      </c>
      <c r="Q83" s="31">
        <v>0</v>
      </c>
      <c r="R83" s="31">
        <v>2</v>
      </c>
      <c r="S83" s="31">
        <v>2</v>
      </c>
      <c r="T83" s="31">
        <v>0</v>
      </c>
      <c r="U83" s="31">
        <v>2</v>
      </c>
      <c r="V83" s="31">
        <v>2</v>
      </c>
      <c r="W83" s="31">
        <v>1</v>
      </c>
      <c r="X83" s="31">
        <v>2</v>
      </c>
    </row>
    <row r="84" spans="1:25">
      <c r="A84" s="31" t="s">
        <v>95</v>
      </c>
      <c r="B84" s="31">
        <v>1</v>
      </c>
      <c r="C84" s="31">
        <v>1</v>
      </c>
      <c r="D84" s="31">
        <v>2</v>
      </c>
      <c r="E84" s="31">
        <v>2</v>
      </c>
      <c r="F84" s="31">
        <v>1</v>
      </c>
      <c r="G84" s="31">
        <v>1</v>
      </c>
      <c r="H84" s="31">
        <v>1</v>
      </c>
      <c r="I84" s="31">
        <v>1</v>
      </c>
      <c r="J84" s="31">
        <v>2</v>
      </c>
      <c r="K84" s="29">
        <f t="shared" si="2"/>
        <v>12</v>
      </c>
      <c r="N84" s="31" t="s">
        <v>95</v>
      </c>
      <c r="O84" s="31"/>
      <c r="P84" s="31">
        <v>0</v>
      </c>
      <c r="Q84" s="31">
        <v>0</v>
      </c>
      <c r="R84" s="31">
        <v>2</v>
      </c>
      <c r="S84" s="31">
        <v>2</v>
      </c>
      <c r="T84" s="31">
        <v>0</v>
      </c>
      <c r="U84" s="31">
        <v>0</v>
      </c>
      <c r="V84" s="31">
        <v>1</v>
      </c>
      <c r="W84" s="31">
        <v>0</v>
      </c>
      <c r="X84" s="31">
        <v>2</v>
      </c>
    </row>
    <row r="85" spans="1:25">
      <c r="A85" s="31" t="s">
        <v>96</v>
      </c>
      <c r="B85" s="31">
        <v>2</v>
      </c>
      <c r="C85" s="31">
        <v>1</v>
      </c>
      <c r="D85" s="31">
        <v>1</v>
      </c>
      <c r="E85" s="31">
        <v>1</v>
      </c>
      <c r="F85" s="31">
        <v>2</v>
      </c>
      <c r="G85" s="31">
        <v>1</v>
      </c>
      <c r="H85" s="31">
        <v>2</v>
      </c>
      <c r="I85" s="31">
        <v>1</v>
      </c>
      <c r="J85" s="31">
        <v>1</v>
      </c>
      <c r="K85" s="29">
        <f t="shared" si="2"/>
        <v>12</v>
      </c>
      <c r="N85" s="31" t="s">
        <v>96</v>
      </c>
      <c r="O85" s="31"/>
      <c r="P85" s="31">
        <v>2</v>
      </c>
      <c r="Q85" s="31">
        <v>1</v>
      </c>
      <c r="R85" s="31">
        <v>0</v>
      </c>
      <c r="S85" s="31">
        <v>0</v>
      </c>
      <c r="T85" s="31">
        <v>2</v>
      </c>
      <c r="U85" s="31">
        <v>0</v>
      </c>
      <c r="V85" s="31">
        <v>2</v>
      </c>
      <c r="W85" s="31">
        <v>1</v>
      </c>
      <c r="X85" s="31">
        <v>0</v>
      </c>
    </row>
    <row r="86" spans="1:25">
      <c r="A86" s="31" t="s">
        <v>97</v>
      </c>
      <c r="B86" s="31">
        <v>2</v>
      </c>
      <c r="C86" s="31">
        <v>1</v>
      </c>
      <c r="D86" s="31">
        <v>2</v>
      </c>
      <c r="E86" s="31">
        <v>2</v>
      </c>
      <c r="F86" s="31">
        <v>1</v>
      </c>
      <c r="G86" s="31">
        <v>1</v>
      </c>
      <c r="H86" s="31">
        <v>2</v>
      </c>
      <c r="I86" s="31">
        <v>1</v>
      </c>
      <c r="J86" s="31">
        <v>1</v>
      </c>
      <c r="K86" s="29">
        <f t="shared" si="2"/>
        <v>13</v>
      </c>
      <c r="N86" s="31" t="s">
        <v>97</v>
      </c>
      <c r="O86" s="31"/>
      <c r="P86" s="31">
        <v>2</v>
      </c>
      <c r="Q86" s="31">
        <v>1</v>
      </c>
      <c r="R86" s="31">
        <v>2</v>
      </c>
      <c r="S86" s="31">
        <v>2</v>
      </c>
      <c r="T86" s="31">
        <v>1</v>
      </c>
      <c r="U86" s="31">
        <v>1</v>
      </c>
      <c r="V86" s="31">
        <v>2</v>
      </c>
      <c r="W86" s="31">
        <v>1</v>
      </c>
      <c r="X86" s="31">
        <v>1</v>
      </c>
    </row>
    <row r="87" spans="1:25">
      <c r="A87" s="31" t="s">
        <v>98</v>
      </c>
      <c r="B87" s="31">
        <v>1</v>
      </c>
      <c r="C87" s="31">
        <v>1</v>
      </c>
      <c r="D87" s="31">
        <v>2</v>
      </c>
      <c r="E87" s="31">
        <v>1</v>
      </c>
      <c r="F87" s="31">
        <v>1</v>
      </c>
      <c r="G87" s="31">
        <v>1</v>
      </c>
      <c r="H87" s="31">
        <v>2</v>
      </c>
      <c r="I87" s="31">
        <v>2</v>
      </c>
      <c r="J87" s="31">
        <v>1</v>
      </c>
      <c r="K87" s="29">
        <f t="shared" si="2"/>
        <v>12</v>
      </c>
      <c r="N87" s="31" t="s">
        <v>98</v>
      </c>
      <c r="O87" s="31"/>
      <c r="P87" s="31">
        <v>1</v>
      </c>
      <c r="Q87" s="31">
        <v>0</v>
      </c>
      <c r="R87" s="31">
        <v>2</v>
      </c>
      <c r="S87" s="31">
        <v>1</v>
      </c>
      <c r="T87" s="31">
        <v>0</v>
      </c>
      <c r="U87" s="31">
        <v>2</v>
      </c>
      <c r="V87" s="31">
        <v>2</v>
      </c>
      <c r="W87" s="31">
        <v>2</v>
      </c>
      <c r="X87" s="31">
        <v>0</v>
      </c>
    </row>
    <row r="88" spans="1:25">
      <c r="A88" s="31" t="s">
        <v>99</v>
      </c>
      <c r="B88" s="31">
        <v>1</v>
      </c>
      <c r="C88" s="31">
        <v>1</v>
      </c>
      <c r="D88" s="31">
        <v>2</v>
      </c>
      <c r="E88" s="31">
        <v>2</v>
      </c>
      <c r="F88" s="31">
        <v>1</v>
      </c>
      <c r="G88" s="31">
        <v>1</v>
      </c>
      <c r="H88" s="31">
        <v>1</v>
      </c>
      <c r="I88" s="31">
        <v>2</v>
      </c>
      <c r="J88" s="31">
        <v>1</v>
      </c>
      <c r="K88" s="29">
        <f t="shared" si="2"/>
        <v>12</v>
      </c>
      <c r="N88" s="31" t="s">
        <v>99</v>
      </c>
      <c r="O88" s="31"/>
      <c r="P88" s="31">
        <v>1</v>
      </c>
      <c r="Q88" s="31">
        <v>0</v>
      </c>
      <c r="R88" s="31">
        <v>2</v>
      </c>
      <c r="S88" s="31">
        <v>2</v>
      </c>
      <c r="T88" s="31">
        <v>0</v>
      </c>
      <c r="U88" s="31">
        <v>2</v>
      </c>
      <c r="V88" s="31">
        <v>1</v>
      </c>
      <c r="W88" s="31">
        <v>2</v>
      </c>
      <c r="X88" s="31">
        <v>1</v>
      </c>
    </row>
    <row r="89" spans="1:25">
      <c r="B89" s="29">
        <f>SUM(B74:B88)</f>
        <v>19</v>
      </c>
      <c r="C89" s="29">
        <f t="shared" ref="C89:J89" si="3">SUM(C74:C88)</f>
        <v>19</v>
      </c>
      <c r="D89" s="29">
        <f t="shared" si="3"/>
        <v>22</v>
      </c>
      <c r="E89" s="29">
        <f t="shared" si="3"/>
        <v>20</v>
      </c>
      <c r="F89" s="29">
        <f t="shared" si="3"/>
        <v>22</v>
      </c>
      <c r="G89" s="29">
        <f t="shared" si="3"/>
        <v>18</v>
      </c>
      <c r="H89" s="29">
        <f t="shared" si="3"/>
        <v>22</v>
      </c>
      <c r="I89" s="29">
        <f t="shared" si="3"/>
        <v>24</v>
      </c>
      <c r="J89" s="29">
        <f t="shared" si="3"/>
        <v>18</v>
      </c>
      <c r="K89" s="29">
        <f>SUM(K74:K88,B89:J89)</f>
        <v>368</v>
      </c>
    </row>
    <row r="91" spans="1:25">
      <c r="A91" s="29" t="s">
        <v>117</v>
      </c>
      <c r="B91" s="29" t="s">
        <v>0</v>
      </c>
      <c r="C91" s="29" t="s">
        <v>1</v>
      </c>
      <c r="D91" s="29" t="s">
        <v>2</v>
      </c>
      <c r="E91" s="29" t="s">
        <v>3</v>
      </c>
      <c r="F91" s="29" t="s">
        <v>4</v>
      </c>
      <c r="G91" s="29" t="s">
        <v>5</v>
      </c>
      <c r="H91" s="29" t="s">
        <v>6</v>
      </c>
      <c r="I91" s="29" t="s">
        <v>7</v>
      </c>
      <c r="J91" s="29" t="s">
        <v>8</v>
      </c>
      <c r="K91" s="29" t="s">
        <v>9</v>
      </c>
      <c r="L91" s="29" t="s">
        <v>10</v>
      </c>
      <c r="M91" s="29" t="s">
        <v>59</v>
      </c>
      <c r="N91" s="29" t="s">
        <v>61</v>
      </c>
      <c r="P91" s="29" t="s">
        <v>63</v>
      </c>
      <c r="Q91" s="29" t="s">
        <v>73</v>
      </c>
      <c r="R91" s="29" t="s">
        <v>74</v>
      </c>
      <c r="S91" s="29" t="s">
        <v>75</v>
      </c>
      <c r="T91" s="29" t="s">
        <v>76</v>
      </c>
      <c r="U91" s="29" t="s">
        <v>78</v>
      </c>
      <c r="V91" s="29" t="s">
        <v>77</v>
      </c>
      <c r="W91" s="29" t="s">
        <v>79</v>
      </c>
      <c r="X91" s="29" t="s">
        <v>81</v>
      </c>
      <c r="Y91" s="29" t="s">
        <v>83</v>
      </c>
    </row>
    <row r="92" spans="1:25" s="7" customFormat="1">
      <c r="A92" s="7" t="s">
        <v>120</v>
      </c>
      <c r="B92" s="7" t="s">
        <v>126</v>
      </c>
      <c r="C92" s="7">
        <v>1</v>
      </c>
      <c r="D92" s="7">
        <v>10067</v>
      </c>
      <c r="E92" s="7">
        <v>17</v>
      </c>
      <c r="F92" s="7">
        <v>2</v>
      </c>
      <c r="G92" s="7">
        <v>227</v>
      </c>
      <c r="H92" s="7">
        <v>21129</v>
      </c>
      <c r="I92" s="7">
        <v>38863</v>
      </c>
      <c r="J92" s="7">
        <v>81402</v>
      </c>
      <c r="K92" s="7">
        <v>87402</v>
      </c>
      <c r="L92" s="7">
        <v>890</v>
      </c>
      <c r="M92" s="7">
        <v>35.361393</v>
      </c>
      <c r="N92" s="7">
        <v>138.727191</v>
      </c>
      <c r="P92" s="7" t="s">
        <v>158</v>
      </c>
      <c r="Q92" s="7">
        <v>1</v>
      </c>
      <c r="R92" s="7">
        <v>0</v>
      </c>
      <c r="S92" s="7">
        <v>0</v>
      </c>
      <c r="T92" s="7">
        <v>0</v>
      </c>
      <c r="U92" s="7">
        <v>1</v>
      </c>
      <c r="V92" s="7">
        <v>0</v>
      </c>
      <c r="W92" s="7">
        <v>0</v>
      </c>
      <c r="X92" s="7">
        <v>1</v>
      </c>
      <c r="Y92" s="7">
        <v>0</v>
      </c>
    </row>
    <row r="93" spans="1:25" s="10" customFormat="1">
      <c r="A93" s="26" t="s">
        <v>121</v>
      </c>
      <c r="B93" s="26" t="s">
        <v>131</v>
      </c>
      <c r="C93" s="26">
        <v>195</v>
      </c>
      <c r="D93" s="26">
        <v>20310</v>
      </c>
      <c r="E93" s="26">
        <v>566</v>
      </c>
      <c r="F93" s="26">
        <v>15</v>
      </c>
      <c r="G93" s="26">
        <v>6804</v>
      </c>
      <c r="H93" s="26">
        <v>23618</v>
      </c>
      <c r="I93" s="26">
        <v>68042</v>
      </c>
      <c r="J93" s="26">
        <v>52934</v>
      </c>
      <c r="K93" s="26">
        <v>67087</v>
      </c>
      <c r="L93" s="26">
        <v>429</v>
      </c>
      <c r="M93" s="26">
        <v>35.714874999999999</v>
      </c>
      <c r="N93" s="26">
        <v>139.79650699999999</v>
      </c>
      <c r="O93" s="26"/>
      <c r="P93" s="26" t="s">
        <v>159</v>
      </c>
      <c r="Q93" s="26">
        <v>0</v>
      </c>
      <c r="R93" s="26">
        <v>0</v>
      </c>
      <c r="S93" s="26">
        <v>1</v>
      </c>
      <c r="T93" s="26">
        <v>0</v>
      </c>
      <c r="U93" s="26">
        <v>1</v>
      </c>
      <c r="V93" s="26">
        <v>0</v>
      </c>
      <c r="W93" s="26">
        <v>0</v>
      </c>
      <c r="X93" s="26">
        <v>1</v>
      </c>
      <c r="Y93" s="26">
        <v>0</v>
      </c>
    </row>
    <row r="94" spans="1:25" s="15" customFormat="1">
      <c r="A94" s="10" t="s">
        <v>122</v>
      </c>
      <c r="B94" s="10" t="s">
        <v>127</v>
      </c>
      <c r="C94" s="10">
        <v>5</v>
      </c>
      <c r="D94" s="10">
        <v>80319</v>
      </c>
      <c r="E94" s="10">
        <v>0</v>
      </c>
      <c r="F94" s="10">
        <v>0</v>
      </c>
      <c r="G94" s="10">
        <v>804</v>
      </c>
      <c r="H94" s="10">
        <v>19414</v>
      </c>
      <c r="I94" s="10">
        <v>93101</v>
      </c>
      <c r="J94" s="10">
        <v>1826</v>
      </c>
      <c r="K94" s="10">
        <v>24299</v>
      </c>
      <c r="L94" s="10">
        <v>20232</v>
      </c>
      <c r="M94" s="10">
        <v>36.226061999999999</v>
      </c>
      <c r="N94" s="10">
        <v>140.106977</v>
      </c>
      <c r="O94" s="10"/>
      <c r="P94" s="10" t="s">
        <v>160</v>
      </c>
      <c r="Q94" s="10">
        <v>0</v>
      </c>
      <c r="R94" s="10">
        <v>0</v>
      </c>
      <c r="S94" s="10">
        <v>0</v>
      </c>
      <c r="T94" s="10">
        <v>1</v>
      </c>
      <c r="U94" s="10">
        <v>0</v>
      </c>
      <c r="V94" s="10">
        <v>1</v>
      </c>
      <c r="W94" s="10">
        <v>0</v>
      </c>
      <c r="X94" s="10">
        <v>0</v>
      </c>
      <c r="Y94" s="10">
        <v>1</v>
      </c>
    </row>
    <row r="95" spans="1:25" s="19" customFormat="1">
      <c r="A95" s="19" t="s">
        <v>152</v>
      </c>
      <c r="B95" s="19" t="s">
        <v>129</v>
      </c>
      <c r="C95" s="19">
        <v>1664</v>
      </c>
      <c r="D95" s="19">
        <v>14127</v>
      </c>
      <c r="E95" s="19">
        <v>2</v>
      </c>
      <c r="F95" s="19">
        <v>0</v>
      </c>
      <c r="G95" s="19">
        <v>174</v>
      </c>
      <c r="H95" s="19">
        <v>7676</v>
      </c>
      <c r="I95" s="19">
        <v>15005</v>
      </c>
      <c r="J95" s="19">
        <v>176248</v>
      </c>
      <c r="K95" s="19">
        <v>22970</v>
      </c>
      <c r="L95" s="19">
        <v>2134</v>
      </c>
      <c r="M95" s="19">
        <v>33.852041</v>
      </c>
      <c r="N95" s="19">
        <v>132.786631</v>
      </c>
      <c r="P95" s="19" t="s">
        <v>161</v>
      </c>
      <c r="Q95" s="19">
        <v>0</v>
      </c>
      <c r="R95" s="19">
        <v>0</v>
      </c>
      <c r="S95" s="19">
        <v>0</v>
      </c>
      <c r="T95" s="19">
        <v>1</v>
      </c>
      <c r="U95" s="19">
        <v>1</v>
      </c>
      <c r="V95" s="19">
        <v>0</v>
      </c>
      <c r="W95" s="19">
        <v>0</v>
      </c>
      <c r="X95" s="19">
        <v>0</v>
      </c>
      <c r="Y95" s="19">
        <v>1</v>
      </c>
    </row>
    <row r="96" spans="1:25" s="23" customFormat="1">
      <c r="A96" s="15" t="s">
        <v>118</v>
      </c>
      <c r="B96" s="15" t="s">
        <v>128</v>
      </c>
      <c r="C96" s="15">
        <v>0</v>
      </c>
      <c r="D96" s="15">
        <v>136404</v>
      </c>
      <c r="E96" s="15">
        <v>0</v>
      </c>
      <c r="F96" s="15">
        <v>0</v>
      </c>
      <c r="G96" s="15">
        <v>0</v>
      </c>
      <c r="H96" s="15">
        <v>34568</v>
      </c>
      <c r="I96" s="15">
        <v>61994</v>
      </c>
      <c r="J96" s="15">
        <v>1167</v>
      </c>
      <c r="K96" s="15">
        <v>4618</v>
      </c>
      <c r="L96" s="15">
        <v>1249</v>
      </c>
      <c r="M96" s="32">
        <v>35.809519999999999</v>
      </c>
      <c r="N96" s="15">
        <v>137.23834400000001</v>
      </c>
      <c r="O96" s="15"/>
      <c r="P96" s="15" t="s">
        <v>124</v>
      </c>
      <c r="Q96" s="15">
        <v>0</v>
      </c>
      <c r="R96" s="15">
        <v>0</v>
      </c>
      <c r="S96" s="15">
        <v>0</v>
      </c>
      <c r="T96" s="15">
        <v>1</v>
      </c>
      <c r="U96" s="15">
        <v>0</v>
      </c>
      <c r="V96" s="15">
        <v>1</v>
      </c>
      <c r="W96" s="15">
        <v>1</v>
      </c>
      <c r="X96" s="15">
        <v>0</v>
      </c>
      <c r="Y96" s="15">
        <v>0</v>
      </c>
    </row>
    <row r="97" spans="1:25" s="26" customFormat="1">
      <c r="A97" s="23" t="s">
        <v>119</v>
      </c>
      <c r="B97" s="23" t="s">
        <v>130</v>
      </c>
      <c r="C97" s="23">
        <v>0</v>
      </c>
      <c r="D97" s="23">
        <v>102385</v>
      </c>
      <c r="E97" s="23">
        <v>1</v>
      </c>
      <c r="F97" s="23">
        <v>0</v>
      </c>
      <c r="G97" s="23">
        <v>0</v>
      </c>
      <c r="H97" s="23">
        <v>23994</v>
      </c>
      <c r="I97" s="23">
        <v>44299</v>
      </c>
      <c r="J97" s="23">
        <v>1833</v>
      </c>
      <c r="K97" s="23">
        <v>66429</v>
      </c>
      <c r="L97" s="23">
        <v>1059</v>
      </c>
      <c r="M97" s="23">
        <v>34.332481999999999</v>
      </c>
      <c r="N97" s="23">
        <v>132.35116300000001</v>
      </c>
      <c r="O97" s="23"/>
      <c r="P97" s="23" t="s">
        <v>125</v>
      </c>
      <c r="Q97" s="23">
        <v>0</v>
      </c>
      <c r="R97" s="23">
        <v>1</v>
      </c>
      <c r="S97" s="23">
        <v>0</v>
      </c>
      <c r="T97" s="23">
        <v>0</v>
      </c>
      <c r="U97" s="23">
        <v>0</v>
      </c>
      <c r="V97" s="23">
        <v>1</v>
      </c>
      <c r="W97" s="23">
        <v>1</v>
      </c>
      <c r="X97" s="23">
        <v>0</v>
      </c>
      <c r="Y97" s="23">
        <v>0</v>
      </c>
    </row>
    <row r="100" spans="1:25" customFormat="1"/>
    <row r="101" spans="1:25" s="3" customFormat="1">
      <c r="A101" s="3" t="s">
        <v>71</v>
      </c>
      <c r="B101" s="4" t="s">
        <v>0</v>
      </c>
      <c r="C101" s="4" t="s">
        <v>1</v>
      </c>
      <c r="D101" s="4" t="s">
        <v>2</v>
      </c>
      <c r="E101" s="4" t="s">
        <v>3</v>
      </c>
      <c r="F101" s="4" t="s">
        <v>4</v>
      </c>
      <c r="G101" s="4" t="s">
        <v>5</v>
      </c>
      <c r="H101" s="4" t="s">
        <v>6</v>
      </c>
      <c r="I101" s="4" t="s">
        <v>7</v>
      </c>
      <c r="J101" s="4" t="s">
        <v>8</v>
      </c>
      <c r="K101" s="4" t="s">
        <v>9</v>
      </c>
      <c r="L101" s="4" t="s">
        <v>10</v>
      </c>
      <c r="M101" s="4" t="s">
        <v>60</v>
      </c>
      <c r="N101" s="4" t="s">
        <v>62</v>
      </c>
      <c r="O101" s="4"/>
      <c r="P101" s="4" t="s">
        <v>64</v>
      </c>
      <c r="Q101" s="5" t="s">
        <v>73</v>
      </c>
      <c r="R101" s="5" t="s">
        <v>74</v>
      </c>
      <c r="S101" s="5" t="s">
        <v>75</v>
      </c>
      <c r="T101" s="5" t="s">
        <v>76</v>
      </c>
      <c r="U101" s="5" t="s">
        <v>78</v>
      </c>
      <c r="V101" s="5" t="s">
        <v>77</v>
      </c>
      <c r="W101" s="5" t="s">
        <v>80</v>
      </c>
      <c r="X101" s="5" t="s">
        <v>82</v>
      </c>
      <c r="Y101" s="5" t="s">
        <v>84</v>
      </c>
    </row>
    <row r="102" spans="1:25" s="15" customFormat="1">
      <c r="A102" s="14">
        <v>17</v>
      </c>
      <c r="B102" s="15" t="s">
        <v>28</v>
      </c>
      <c r="C102" s="15">
        <v>0</v>
      </c>
      <c r="D102" s="15">
        <v>45903</v>
      </c>
      <c r="E102" s="15">
        <v>0</v>
      </c>
      <c r="F102" s="15">
        <v>0</v>
      </c>
      <c r="G102" s="15">
        <v>0</v>
      </c>
      <c r="H102" s="15">
        <v>45800</v>
      </c>
      <c r="I102" s="15">
        <v>82437</v>
      </c>
      <c r="J102" s="15">
        <v>8894</v>
      </c>
      <c r="K102" s="15">
        <v>48496</v>
      </c>
      <c r="L102" s="15">
        <v>8470</v>
      </c>
      <c r="M102" s="16">
        <v>36.68336</v>
      </c>
      <c r="N102" s="17">
        <v>138.55581699999999</v>
      </c>
      <c r="O102" s="17"/>
      <c r="P102" s="17" t="s">
        <v>67</v>
      </c>
      <c r="Q102" s="15">
        <v>0</v>
      </c>
      <c r="R102" s="15">
        <v>0</v>
      </c>
      <c r="S102" s="15">
        <v>0</v>
      </c>
      <c r="T102" s="15">
        <v>1</v>
      </c>
      <c r="U102" s="15">
        <v>0</v>
      </c>
      <c r="V102" s="15">
        <v>1</v>
      </c>
      <c r="W102" s="15">
        <v>0</v>
      </c>
      <c r="X102" s="15">
        <v>1</v>
      </c>
      <c r="Y102" s="15">
        <v>0</v>
      </c>
    </row>
    <row r="103" spans="1:25" s="19" customFormat="1">
      <c r="A103" s="18">
        <v>25</v>
      </c>
      <c r="B103" s="19" t="s">
        <v>36</v>
      </c>
      <c r="C103" s="19">
        <v>0</v>
      </c>
      <c r="D103" s="19">
        <v>41794</v>
      </c>
      <c r="E103" s="19">
        <v>0</v>
      </c>
      <c r="F103" s="19">
        <v>0</v>
      </c>
      <c r="G103" s="19">
        <v>0</v>
      </c>
      <c r="H103" s="19">
        <v>27207</v>
      </c>
      <c r="I103" s="19">
        <v>59218</v>
      </c>
      <c r="J103" s="19">
        <v>21404</v>
      </c>
      <c r="K103" s="19">
        <v>71759</v>
      </c>
      <c r="L103" s="19">
        <v>18618</v>
      </c>
      <c r="M103" s="20">
        <v>33.297843999999998</v>
      </c>
      <c r="N103" s="21">
        <v>131.48408599999999</v>
      </c>
      <c r="O103" s="21"/>
      <c r="P103" s="21" t="s">
        <v>68</v>
      </c>
      <c r="Q103" s="19">
        <v>0</v>
      </c>
      <c r="R103" s="19">
        <v>0</v>
      </c>
      <c r="S103" s="19">
        <v>0</v>
      </c>
      <c r="T103" s="19">
        <v>1</v>
      </c>
      <c r="U103" s="19">
        <v>0</v>
      </c>
      <c r="V103" s="19">
        <v>1</v>
      </c>
      <c r="W103" s="19">
        <v>0</v>
      </c>
      <c r="X103" s="19">
        <v>1</v>
      </c>
      <c r="Y103" s="19">
        <v>0</v>
      </c>
    </row>
    <row r="104" spans="1:25" s="7" customFormat="1">
      <c r="A104" s="6">
        <v>1</v>
      </c>
      <c r="B104" s="7" t="s">
        <v>12</v>
      </c>
      <c r="C104" s="7">
        <v>0</v>
      </c>
      <c r="D104" s="7">
        <v>132581</v>
      </c>
      <c r="E104" s="7">
        <v>0</v>
      </c>
      <c r="F104" s="7">
        <v>0</v>
      </c>
      <c r="G104" s="7">
        <v>0</v>
      </c>
      <c r="H104" s="7">
        <v>9686</v>
      </c>
      <c r="I104" s="7">
        <v>63012</v>
      </c>
      <c r="J104" s="7">
        <v>10330</v>
      </c>
      <c r="K104" s="7">
        <v>24073</v>
      </c>
      <c r="L104" s="7">
        <v>318</v>
      </c>
      <c r="M104" s="8">
        <v>36.58455</v>
      </c>
      <c r="N104" s="7">
        <v>137.61409800000001</v>
      </c>
      <c r="P104" s="7" t="s">
        <v>65</v>
      </c>
      <c r="Q104" s="7">
        <v>0</v>
      </c>
      <c r="R104" s="7">
        <v>0</v>
      </c>
      <c r="S104" s="7">
        <v>0</v>
      </c>
      <c r="T104" s="7">
        <v>1</v>
      </c>
      <c r="U104" s="7">
        <v>0</v>
      </c>
      <c r="V104" s="7">
        <v>1</v>
      </c>
      <c r="W104" s="7">
        <v>1</v>
      </c>
      <c r="X104" s="7">
        <v>0</v>
      </c>
      <c r="Y104" s="7">
        <v>0</v>
      </c>
    </row>
    <row r="106" spans="1:25">
      <c r="A106" s="29" t="s">
        <v>132</v>
      </c>
    </row>
    <row r="107" spans="1:25">
      <c r="A107" s="29">
        <v>1</v>
      </c>
      <c r="B107" s="29" t="s">
        <v>133</v>
      </c>
    </row>
    <row r="108" spans="1:25">
      <c r="A108" s="29">
        <v>2</v>
      </c>
      <c r="B108" s="29" t="s">
        <v>134</v>
      </c>
    </row>
    <row r="109" spans="1:25">
      <c r="A109" s="29">
        <v>3</v>
      </c>
      <c r="B109" s="29" t="s">
        <v>135</v>
      </c>
    </row>
    <row r="110" spans="1:25">
      <c r="A110" s="29">
        <v>4</v>
      </c>
      <c r="B110" s="29" t="s">
        <v>136</v>
      </c>
    </row>
    <row r="111" spans="1:25">
      <c r="A111" s="29">
        <v>5</v>
      </c>
      <c r="B111" s="29" t="s">
        <v>137</v>
      </c>
    </row>
    <row r="112" spans="1:25">
      <c r="A112" s="29">
        <v>6</v>
      </c>
      <c r="B112" s="29" t="s">
        <v>138</v>
      </c>
    </row>
    <row r="113" spans="1:33">
      <c r="A113" s="29">
        <v>7</v>
      </c>
      <c r="B113" s="29" t="s">
        <v>164</v>
      </c>
    </row>
    <row r="116" spans="1:33">
      <c r="AC116" s="29" t="s">
        <v>198</v>
      </c>
    </row>
    <row r="117" spans="1:33">
      <c r="A117" s="29" t="s">
        <v>139</v>
      </c>
      <c r="E117" s="7" t="s">
        <v>142</v>
      </c>
      <c r="F117" s="7"/>
      <c r="G117" s="6" t="s">
        <v>1</v>
      </c>
      <c r="H117" s="6" t="s">
        <v>2</v>
      </c>
      <c r="I117" s="6" t="s">
        <v>3</v>
      </c>
      <c r="J117" s="6" t="s">
        <v>4</v>
      </c>
      <c r="K117" s="6" t="s">
        <v>5</v>
      </c>
      <c r="L117" s="6" t="s">
        <v>6</v>
      </c>
      <c r="M117" s="6" t="s">
        <v>7</v>
      </c>
      <c r="N117" s="6" t="s">
        <v>8</v>
      </c>
      <c r="O117" s="6"/>
      <c r="P117" s="6" t="s">
        <v>9</v>
      </c>
      <c r="Q117" s="6" t="s">
        <v>10</v>
      </c>
      <c r="R117" s="7"/>
      <c r="S117" s="7"/>
      <c r="AC117" s="29" t="s">
        <v>199</v>
      </c>
      <c r="AD117" s="29" t="s">
        <v>200</v>
      </c>
      <c r="AE117" s="29" t="s">
        <v>201</v>
      </c>
      <c r="AF117" s="29" t="s">
        <v>202</v>
      </c>
      <c r="AG117" s="29" t="s">
        <v>203</v>
      </c>
    </row>
    <row r="118" spans="1:33">
      <c r="A118" s="29">
        <v>1</v>
      </c>
      <c r="B118" s="29" t="s">
        <v>140</v>
      </c>
      <c r="E118" s="7"/>
      <c r="F118" s="7" t="s">
        <v>120</v>
      </c>
      <c r="G118" s="7">
        <f t="shared" ref="G118:N118" si="4">C20/SUM($C$20:$L$20)</f>
        <v>0</v>
      </c>
      <c r="H118" s="7">
        <f t="shared" si="4"/>
        <v>0.1912625</v>
      </c>
      <c r="I118" s="7">
        <f t="shared" si="4"/>
        <v>0</v>
      </c>
      <c r="J118" s="7">
        <f t="shared" si="4"/>
        <v>0</v>
      </c>
      <c r="K118" s="7">
        <f t="shared" si="4"/>
        <v>0</v>
      </c>
      <c r="L118" s="7">
        <f t="shared" si="4"/>
        <v>0.19083333333333333</v>
      </c>
      <c r="M118" s="7">
        <f t="shared" si="4"/>
        <v>0.3434875</v>
      </c>
      <c r="N118" s="7">
        <f t="shared" si="4"/>
        <v>3.7058333333333332E-2</v>
      </c>
      <c r="O118" s="7"/>
      <c r="P118" s="7">
        <f>K20/SUM($C$20:$L$20)</f>
        <v>0.20206666666666667</v>
      </c>
      <c r="Q118" s="7">
        <f>L20/SUM($C$20:$L$20)</f>
        <v>3.5291666666666666E-2</v>
      </c>
      <c r="R118" s="7">
        <f>SUM(G118:Q118)</f>
        <v>1</v>
      </c>
      <c r="S118" s="7"/>
      <c r="AC118" s="29">
        <v>2</v>
      </c>
      <c r="AD118" s="29">
        <v>3</v>
      </c>
      <c r="AE118" s="29">
        <v>3</v>
      </c>
      <c r="AF118" s="29">
        <v>0</v>
      </c>
      <c r="AG118" s="29">
        <v>0</v>
      </c>
    </row>
    <row r="119" spans="1:33">
      <c r="A119" s="29">
        <v>2</v>
      </c>
      <c r="E119" s="7"/>
      <c r="F119" s="7" t="s">
        <v>121</v>
      </c>
      <c r="G119" s="7">
        <f t="shared" ref="G119:N119" si="5">C28/SUM($C$28:$L$28)</f>
        <v>0</v>
      </c>
      <c r="H119" s="7">
        <f t="shared" si="5"/>
        <v>0.17414166666666667</v>
      </c>
      <c r="I119" s="7">
        <f t="shared" si="5"/>
        <v>0</v>
      </c>
      <c r="J119" s="7">
        <f t="shared" si="5"/>
        <v>0</v>
      </c>
      <c r="K119" s="7">
        <f t="shared" si="5"/>
        <v>0</v>
      </c>
      <c r="L119" s="7">
        <f t="shared" si="5"/>
        <v>0.1133625</v>
      </c>
      <c r="M119" s="7">
        <f t="shared" si="5"/>
        <v>0.24674166666666666</v>
      </c>
      <c r="N119" s="7">
        <f t="shared" si="5"/>
        <v>8.9183333333333337E-2</v>
      </c>
      <c r="O119" s="7"/>
      <c r="P119" s="7">
        <f>K28/SUM($C$28:$L$28)</f>
        <v>0.29899583333333335</v>
      </c>
      <c r="Q119" s="7">
        <f>L28/SUM($C$28:$L$28)</f>
        <v>7.7575000000000005E-2</v>
      </c>
      <c r="R119" s="7">
        <f t="shared" ref="R119:R120" si="6">SUM(G119:Q119)</f>
        <v>1</v>
      </c>
      <c r="S119" s="7"/>
      <c r="AC119" s="29" t="s">
        <v>143</v>
      </c>
      <c r="AD119" s="29" t="s">
        <v>120</v>
      </c>
      <c r="AE119" s="29" t="s">
        <v>141</v>
      </c>
      <c r="AF119" s="29" t="s">
        <v>118</v>
      </c>
    </row>
    <row r="120" spans="1:33">
      <c r="A120" s="29">
        <v>3</v>
      </c>
      <c r="E120" s="7"/>
      <c r="F120" s="7" t="s">
        <v>118</v>
      </c>
      <c r="G120" s="7">
        <f t="shared" ref="G120:N120" si="7">C4/SUM($C$4:$L$4)</f>
        <v>0</v>
      </c>
      <c r="H120" s="7">
        <f t="shared" si="7"/>
        <v>0.55242083333333336</v>
      </c>
      <c r="I120" s="7">
        <f t="shared" si="7"/>
        <v>0</v>
      </c>
      <c r="J120" s="7">
        <f t="shared" si="7"/>
        <v>0</v>
      </c>
      <c r="K120" s="7">
        <f t="shared" si="7"/>
        <v>0</v>
      </c>
      <c r="L120" s="7">
        <f t="shared" si="7"/>
        <v>4.0358333333333336E-2</v>
      </c>
      <c r="M120" s="7">
        <f t="shared" si="7"/>
        <v>0.26255000000000001</v>
      </c>
      <c r="N120" s="7">
        <f t="shared" si="7"/>
        <v>4.3041666666666666E-2</v>
      </c>
      <c r="O120" s="7"/>
      <c r="P120" s="7">
        <f>K4/SUM($C$4:$L$4)</f>
        <v>0.10030416666666667</v>
      </c>
      <c r="Q120" s="7">
        <f>L4/SUM($C$4:$L$4)</f>
        <v>1.325E-3</v>
      </c>
      <c r="R120" s="7">
        <f t="shared" si="6"/>
        <v>1</v>
      </c>
      <c r="S120" s="7"/>
      <c r="AC120" s="7" t="s">
        <v>85</v>
      </c>
      <c r="AD120" s="29">
        <v>4.5473083333333335</v>
      </c>
      <c r="AE120" s="29">
        <v>4.2986708333333326</v>
      </c>
      <c r="AF120" s="29">
        <v>6.948408333333334</v>
      </c>
    </row>
    <row r="121" spans="1:33">
      <c r="E121" s="7"/>
      <c r="F121" s="7"/>
      <c r="G121" s="7"/>
      <c r="H121" s="7"/>
      <c r="I121" s="7"/>
      <c r="J121" s="7"/>
      <c r="K121" s="7"/>
      <c r="L121" s="7"/>
      <c r="M121" s="7"/>
      <c r="N121" s="7"/>
      <c r="O121" s="7"/>
      <c r="P121" s="7"/>
      <c r="Q121" s="7"/>
      <c r="R121" s="7"/>
      <c r="S121" s="7"/>
      <c r="AC121" s="7" t="s">
        <v>86</v>
      </c>
      <c r="AD121" s="29">
        <v>5.2338541666666671</v>
      </c>
      <c r="AE121" s="29">
        <v>4.7313749999999999</v>
      </c>
      <c r="AF121" s="29">
        <v>6.9614458333333324</v>
      </c>
    </row>
    <row r="122" spans="1:33">
      <c r="E122" s="7"/>
      <c r="F122" s="7"/>
      <c r="G122" s="7"/>
      <c r="H122" s="7"/>
      <c r="I122" s="7"/>
      <c r="J122" s="7"/>
      <c r="K122" s="7"/>
      <c r="L122" s="7"/>
      <c r="M122" s="7"/>
      <c r="N122" s="7"/>
      <c r="O122" s="7"/>
      <c r="P122" s="7"/>
      <c r="Q122" s="7"/>
      <c r="R122" s="7"/>
      <c r="S122" s="7"/>
      <c r="AC122" s="7" t="s">
        <v>87</v>
      </c>
      <c r="AD122" s="29">
        <v>4.6297916666666676</v>
      </c>
      <c r="AE122" s="29">
        <v>5.1507333333333332</v>
      </c>
      <c r="AF122" s="29">
        <v>3.3278125000000003</v>
      </c>
    </row>
    <row r="123" spans="1:33">
      <c r="E123" s="7"/>
      <c r="F123" s="7"/>
      <c r="G123" s="7"/>
      <c r="H123" s="7"/>
      <c r="I123" s="7"/>
      <c r="J123" s="7"/>
      <c r="K123" s="7"/>
      <c r="L123" s="7"/>
      <c r="M123" s="7"/>
      <c r="N123" s="7"/>
      <c r="O123" s="7"/>
      <c r="P123" s="7"/>
      <c r="Q123" s="7"/>
      <c r="R123" s="7"/>
      <c r="S123" s="7"/>
      <c r="AC123" s="7" t="s">
        <v>88</v>
      </c>
      <c r="AD123" s="29">
        <v>4.0814249999999994</v>
      </c>
      <c r="AE123" s="29">
        <v>3.7898208333333332</v>
      </c>
      <c r="AF123" s="29">
        <v>4.0878375000000009</v>
      </c>
    </row>
    <row r="124" spans="1:33">
      <c r="E124" s="7"/>
      <c r="F124" s="7" t="s">
        <v>120</v>
      </c>
      <c r="G124" s="6" t="s">
        <v>1</v>
      </c>
      <c r="H124" s="6" t="s">
        <v>2</v>
      </c>
      <c r="I124" s="6" t="s">
        <v>3</v>
      </c>
      <c r="J124" s="6" t="s">
        <v>4</v>
      </c>
      <c r="K124" s="6" t="s">
        <v>5</v>
      </c>
      <c r="L124" s="6" t="s">
        <v>6</v>
      </c>
      <c r="M124" s="6" t="s">
        <v>7</v>
      </c>
      <c r="N124" s="6" t="s">
        <v>8</v>
      </c>
      <c r="O124" s="6"/>
      <c r="P124" s="6" t="s">
        <v>9</v>
      </c>
      <c r="Q124" s="6" t="s">
        <v>10</v>
      </c>
      <c r="R124" s="7"/>
      <c r="S124" s="7"/>
      <c r="U124" s="29" t="s">
        <v>120</v>
      </c>
      <c r="V124" s="29" t="s">
        <v>149</v>
      </c>
      <c r="W124" s="29" t="s">
        <v>150</v>
      </c>
      <c r="X124" s="29" t="s">
        <v>144</v>
      </c>
      <c r="AC124" s="7" t="s">
        <v>89</v>
      </c>
      <c r="AD124" s="29">
        <v>5.9516583333333344</v>
      </c>
      <c r="AE124" s="29">
        <v>5.9566916666666669</v>
      </c>
      <c r="AF124" s="29">
        <v>7.9035458333333333</v>
      </c>
    </row>
    <row r="125" spans="1:33">
      <c r="E125" s="7"/>
      <c r="F125" s="7" t="s">
        <v>85</v>
      </c>
      <c r="G125" s="7">
        <f t="shared" ref="G125:G139" si="8">G$118*B55</f>
        <v>0</v>
      </c>
      <c r="H125" s="7">
        <f t="shared" ref="H125:H139" si="9">H$118*C55</f>
        <v>1.912625</v>
      </c>
      <c r="I125" s="7">
        <f t="shared" ref="I125:I139" si="10">I$118*D55</f>
        <v>0</v>
      </c>
      <c r="J125" s="7">
        <f t="shared" ref="J125:J139" si="11">J$118*E55</f>
        <v>0</v>
      </c>
      <c r="K125" s="7">
        <f t="shared" ref="K125:K139" si="12">K$118*F55</f>
        <v>0</v>
      </c>
      <c r="L125" s="7">
        <f t="shared" ref="L125:L139" si="13">L$118*G55</f>
        <v>0.57250000000000001</v>
      </c>
      <c r="M125" s="7">
        <f t="shared" ref="M125:M139" si="14">M$118*H55</f>
        <v>1.37395</v>
      </c>
      <c r="N125" s="7">
        <f t="shared" ref="N125:N139" si="15">N$118*I55</f>
        <v>3.7058333333333332E-2</v>
      </c>
      <c r="O125" s="7"/>
      <c r="P125" s="7">
        <f t="shared" ref="P125:P139" si="16">P$118*J55</f>
        <v>0.40413333333333334</v>
      </c>
      <c r="Q125" s="7">
        <f t="shared" ref="Q125:Q139" si="17">Q$118*K55</f>
        <v>0.24704166666666666</v>
      </c>
      <c r="R125" s="7">
        <f>SUM(G125:Q125)</f>
        <v>4.5473083333333335</v>
      </c>
      <c r="S125" s="7">
        <f>RANK(R125,$R$125:$R$139)</f>
        <v>14</v>
      </c>
      <c r="U125" s="29">
        <v>1</v>
      </c>
      <c r="V125" s="7" t="s">
        <v>91</v>
      </c>
      <c r="W125" s="7" t="s">
        <v>91</v>
      </c>
      <c r="X125" s="29">
        <v>1</v>
      </c>
      <c r="AC125" s="7" t="s">
        <v>90</v>
      </c>
      <c r="AD125" s="29">
        <v>5.0430208333333342</v>
      </c>
      <c r="AE125" s="29">
        <v>4.6180124999999999</v>
      </c>
      <c r="AF125" s="29">
        <v>6.9210875000000005</v>
      </c>
    </row>
    <row r="126" spans="1:33">
      <c r="E126" s="7"/>
      <c r="F126" s="7" t="s">
        <v>86</v>
      </c>
      <c r="G126" s="7">
        <f t="shared" si="8"/>
        <v>0</v>
      </c>
      <c r="H126" s="7">
        <f t="shared" si="9"/>
        <v>1.7213625000000001</v>
      </c>
      <c r="I126" s="7">
        <f t="shared" si="10"/>
        <v>0</v>
      </c>
      <c r="J126" s="7">
        <f t="shared" si="11"/>
        <v>0</v>
      </c>
      <c r="K126" s="7">
        <f t="shared" si="12"/>
        <v>0</v>
      </c>
      <c r="L126" s="7">
        <f t="shared" si="13"/>
        <v>0.76333333333333331</v>
      </c>
      <c r="M126" s="7">
        <f t="shared" si="14"/>
        <v>2.0609250000000001</v>
      </c>
      <c r="N126" s="7">
        <f t="shared" si="15"/>
        <v>3.7058333333333332E-2</v>
      </c>
      <c r="O126" s="7"/>
      <c r="P126" s="7">
        <f t="shared" si="16"/>
        <v>0.40413333333333334</v>
      </c>
      <c r="Q126" s="7">
        <f t="shared" si="17"/>
        <v>0.24704166666666666</v>
      </c>
      <c r="R126" s="7">
        <f t="shared" ref="R126:R139" si="18">SUM(G126:Q126)</f>
        <v>5.2338541666666671</v>
      </c>
      <c r="S126" s="7">
        <f t="shared" ref="S126:S139" si="19">RANK(R126,$R$125:$R$139)</f>
        <v>7</v>
      </c>
      <c r="U126" s="29">
        <v>2</v>
      </c>
      <c r="V126" s="7" t="s">
        <v>93</v>
      </c>
      <c r="W126" s="7" t="s">
        <v>93</v>
      </c>
      <c r="X126" s="29">
        <v>2</v>
      </c>
      <c r="AC126" s="7" t="s">
        <v>91</v>
      </c>
      <c r="AD126" s="29">
        <v>6.2013958333333328</v>
      </c>
      <c r="AE126" s="29">
        <v>5.9014500000000005</v>
      </c>
      <c r="AF126" s="29">
        <v>7.3205416666666672</v>
      </c>
    </row>
    <row r="127" spans="1:33">
      <c r="E127" s="7"/>
      <c r="F127" s="7" t="s">
        <v>87</v>
      </c>
      <c r="G127" s="7">
        <f t="shared" si="8"/>
        <v>0</v>
      </c>
      <c r="H127" s="7">
        <f t="shared" si="9"/>
        <v>0.382525</v>
      </c>
      <c r="I127" s="7">
        <f t="shared" si="10"/>
        <v>0</v>
      </c>
      <c r="J127" s="7">
        <f t="shared" si="11"/>
        <v>0</v>
      </c>
      <c r="K127" s="7">
        <f t="shared" si="12"/>
        <v>0</v>
      </c>
      <c r="L127" s="7">
        <f t="shared" si="13"/>
        <v>0.95416666666666661</v>
      </c>
      <c r="M127" s="7">
        <f t="shared" si="14"/>
        <v>1.37395</v>
      </c>
      <c r="N127" s="7">
        <f t="shared" si="15"/>
        <v>0.22234999999999999</v>
      </c>
      <c r="O127" s="7"/>
      <c r="P127" s="7">
        <f t="shared" si="16"/>
        <v>1.4144666666666668</v>
      </c>
      <c r="Q127" s="7">
        <f t="shared" si="17"/>
        <v>0.28233333333333333</v>
      </c>
      <c r="R127" s="7">
        <f t="shared" si="18"/>
        <v>4.6297916666666676</v>
      </c>
      <c r="S127" s="7">
        <f t="shared" si="19"/>
        <v>11</v>
      </c>
      <c r="U127" s="29">
        <v>3</v>
      </c>
      <c r="V127" s="7" t="s">
        <v>89</v>
      </c>
      <c r="W127" s="7" t="s">
        <v>89</v>
      </c>
      <c r="X127" s="29">
        <v>3</v>
      </c>
      <c r="AC127" s="7" t="s">
        <v>92</v>
      </c>
      <c r="AD127" s="29">
        <v>5.1226708333333342</v>
      </c>
      <c r="AE127" s="29">
        <v>5.2224250000000003</v>
      </c>
      <c r="AF127" s="29">
        <v>3.9400708333333339</v>
      </c>
    </row>
    <row r="128" spans="1:33">
      <c r="E128" s="7"/>
      <c r="F128" s="7" t="s">
        <v>88</v>
      </c>
      <c r="G128" s="7">
        <f t="shared" si="8"/>
        <v>0</v>
      </c>
      <c r="H128" s="7">
        <f t="shared" si="9"/>
        <v>0.95631250000000001</v>
      </c>
      <c r="I128" s="7">
        <f t="shared" si="10"/>
        <v>0</v>
      </c>
      <c r="J128" s="7">
        <f t="shared" si="11"/>
        <v>0</v>
      </c>
      <c r="K128" s="7">
        <f t="shared" si="12"/>
        <v>0</v>
      </c>
      <c r="L128" s="7">
        <f t="shared" si="13"/>
        <v>1.3358333333333332</v>
      </c>
      <c r="M128" s="7">
        <f t="shared" si="14"/>
        <v>1.0304625000000001</v>
      </c>
      <c r="N128" s="7">
        <f t="shared" si="15"/>
        <v>3.7058333333333332E-2</v>
      </c>
      <c r="O128" s="7"/>
      <c r="P128" s="7">
        <f t="shared" si="16"/>
        <v>0.40413333333333334</v>
      </c>
      <c r="Q128" s="7">
        <f t="shared" si="17"/>
        <v>0.31762499999999999</v>
      </c>
      <c r="R128" s="7">
        <f t="shared" si="18"/>
        <v>4.0814249999999994</v>
      </c>
      <c r="S128" s="7">
        <f t="shared" si="19"/>
        <v>15</v>
      </c>
      <c r="U128" s="29">
        <v>4</v>
      </c>
      <c r="V128" s="7" t="s">
        <v>96</v>
      </c>
      <c r="W128" s="7" t="s">
        <v>99</v>
      </c>
      <c r="X128" s="29">
        <v>4</v>
      </c>
      <c r="AC128" s="7" t="s">
        <v>93</v>
      </c>
      <c r="AD128" s="29">
        <v>6.1380916666666669</v>
      </c>
      <c r="AE128" s="29">
        <v>5.7934833333333335</v>
      </c>
      <c r="AF128" s="29">
        <v>8.2422916666666666</v>
      </c>
    </row>
    <row r="129" spans="5:32">
      <c r="E129" s="7"/>
      <c r="F129" s="7" t="s">
        <v>89</v>
      </c>
      <c r="G129" s="7">
        <f t="shared" si="8"/>
        <v>0</v>
      </c>
      <c r="H129" s="7">
        <f t="shared" si="9"/>
        <v>1.912625</v>
      </c>
      <c r="I129" s="7">
        <f t="shared" si="10"/>
        <v>0</v>
      </c>
      <c r="J129" s="7">
        <f t="shared" si="11"/>
        <v>0</v>
      </c>
      <c r="K129" s="7">
        <f t="shared" si="12"/>
        <v>0</v>
      </c>
      <c r="L129" s="7">
        <f t="shared" si="13"/>
        <v>0.57250000000000001</v>
      </c>
      <c r="M129" s="7">
        <f t="shared" si="14"/>
        <v>2.0609250000000001</v>
      </c>
      <c r="N129" s="7">
        <f t="shared" si="15"/>
        <v>0.14823333333333333</v>
      </c>
      <c r="O129" s="7"/>
      <c r="P129" s="7">
        <f t="shared" si="16"/>
        <v>1.0103333333333333</v>
      </c>
      <c r="Q129" s="7">
        <f t="shared" si="17"/>
        <v>0.24704166666666666</v>
      </c>
      <c r="R129" s="7">
        <f t="shared" si="18"/>
        <v>5.9516583333333344</v>
      </c>
      <c r="S129" s="7">
        <f t="shared" si="19"/>
        <v>3</v>
      </c>
      <c r="U129" s="29">
        <v>5</v>
      </c>
      <c r="V129" s="7" t="s">
        <v>99</v>
      </c>
      <c r="W129" s="7" t="s">
        <v>86</v>
      </c>
      <c r="X129" s="29">
        <v>5</v>
      </c>
      <c r="AC129" s="7" t="s">
        <v>94</v>
      </c>
      <c r="AD129" s="29">
        <v>5.0413791666666654</v>
      </c>
      <c r="AE129" s="29">
        <v>6.2192416666666661</v>
      </c>
      <c r="AF129" s="29">
        <v>4.8079375000000004</v>
      </c>
    </row>
    <row r="130" spans="5:32">
      <c r="E130" s="7"/>
      <c r="F130" s="7" t="s">
        <v>90</v>
      </c>
      <c r="G130" s="7">
        <f t="shared" si="8"/>
        <v>0</v>
      </c>
      <c r="H130" s="7">
        <f t="shared" si="9"/>
        <v>1.7213625000000001</v>
      </c>
      <c r="I130" s="7">
        <f t="shared" si="10"/>
        <v>0</v>
      </c>
      <c r="J130" s="7">
        <f t="shared" si="11"/>
        <v>0</v>
      </c>
      <c r="K130" s="7">
        <f t="shared" si="12"/>
        <v>0</v>
      </c>
      <c r="L130" s="7">
        <f t="shared" si="13"/>
        <v>0.57250000000000001</v>
      </c>
      <c r="M130" s="7">
        <f t="shared" si="14"/>
        <v>2.0609250000000001</v>
      </c>
      <c r="N130" s="7">
        <f t="shared" si="15"/>
        <v>3.7058333333333332E-2</v>
      </c>
      <c r="O130" s="7"/>
      <c r="P130" s="7">
        <f t="shared" si="16"/>
        <v>0.40413333333333334</v>
      </c>
      <c r="Q130" s="7">
        <f t="shared" si="17"/>
        <v>0.24704166666666666</v>
      </c>
      <c r="R130" s="7">
        <f t="shared" si="18"/>
        <v>5.0430208333333342</v>
      </c>
      <c r="S130" s="7">
        <f t="shared" si="19"/>
        <v>9</v>
      </c>
      <c r="U130" s="29">
        <v>6</v>
      </c>
      <c r="V130" s="7" t="s">
        <v>97</v>
      </c>
      <c r="W130" s="7" t="s">
        <v>85</v>
      </c>
      <c r="X130" s="29">
        <v>6</v>
      </c>
      <c r="AC130" s="7" t="s">
        <v>95</v>
      </c>
      <c r="AD130" s="29">
        <v>4.6297916666666676</v>
      </c>
      <c r="AE130" s="29">
        <v>5.1507333333333332</v>
      </c>
      <c r="AF130" s="29">
        <v>3.3278125000000003</v>
      </c>
    </row>
    <row r="131" spans="5:32">
      <c r="E131" s="7"/>
      <c r="F131" s="7" t="s">
        <v>91</v>
      </c>
      <c r="G131" s="7">
        <f t="shared" si="8"/>
        <v>0</v>
      </c>
      <c r="H131" s="7">
        <f t="shared" si="9"/>
        <v>1.5301</v>
      </c>
      <c r="I131" s="7">
        <f t="shared" si="10"/>
        <v>0</v>
      </c>
      <c r="J131" s="7">
        <f t="shared" si="11"/>
        <v>0</v>
      </c>
      <c r="K131" s="7">
        <f t="shared" si="12"/>
        <v>0</v>
      </c>
      <c r="L131" s="7">
        <f t="shared" si="13"/>
        <v>0.38166666666666665</v>
      </c>
      <c r="M131" s="7">
        <f t="shared" si="14"/>
        <v>3.0913875000000002</v>
      </c>
      <c r="N131" s="7">
        <f t="shared" si="15"/>
        <v>3.7058333333333332E-2</v>
      </c>
      <c r="O131" s="7"/>
      <c r="P131" s="7">
        <f t="shared" si="16"/>
        <v>0.80826666666666669</v>
      </c>
      <c r="Q131" s="7">
        <f t="shared" si="17"/>
        <v>0.35291666666666666</v>
      </c>
      <c r="R131" s="7">
        <f t="shared" si="18"/>
        <v>6.2013958333333328</v>
      </c>
      <c r="S131" s="7">
        <f t="shared" si="19"/>
        <v>1</v>
      </c>
      <c r="U131" s="29">
        <v>7</v>
      </c>
      <c r="V131" s="7" t="s">
        <v>86</v>
      </c>
      <c r="W131" s="7" t="s">
        <v>96</v>
      </c>
      <c r="X131" s="29">
        <v>7</v>
      </c>
      <c r="AC131" s="7" t="s">
        <v>96</v>
      </c>
      <c r="AD131" s="29">
        <v>5.8777583333333343</v>
      </c>
      <c r="AE131" s="29">
        <v>5.838354166666667</v>
      </c>
      <c r="AF131" s="29">
        <v>7.5719916666666665</v>
      </c>
    </row>
    <row r="132" spans="5:32">
      <c r="E132" s="7"/>
      <c r="F132" s="7" t="s">
        <v>92</v>
      </c>
      <c r="G132" s="7">
        <f t="shared" si="8"/>
        <v>0</v>
      </c>
      <c r="H132" s="7">
        <f t="shared" si="9"/>
        <v>0.57378750000000001</v>
      </c>
      <c r="I132" s="7">
        <f t="shared" si="10"/>
        <v>0</v>
      </c>
      <c r="J132" s="7">
        <f t="shared" si="11"/>
        <v>0</v>
      </c>
      <c r="K132" s="7">
        <f t="shared" si="12"/>
        <v>0</v>
      </c>
      <c r="L132" s="7">
        <f t="shared" si="13"/>
        <v>1.5266666666666666</v>
      </c>
      <c r="M132" s="7">
        <f t="shared" si="14"/>
        <v>1.37395</v>
      </c>
      <c r="N132" s="7">
        <f t="shared" si="15"/>
        <v>0.25940833333333335</v>
      </c>
      <c r="O132" s="7"/>
      <c r="P132" s="7">
        <f t="shared" si="16"/>
        <v>1.2124000000000001</v>
      </c>
      <c r="Q132" s="7">
        <f t="shared" si="17"/>
        <v>0.17645833333333333</v>
      </c>
      <c r="R132" s="7">
        <f t="shared" si="18"/>
        <v>5.1226708333333342</v>
      </c>
      <c r="S132" s="7">
        <f t="shared" si="19"/>
        <v>8</v>
      </c>
      <c r="U132" s="29">
        <v>8</v>
      </c>
      <c r="V132" s="7" t="s">
        <v>92</v>
      </c>
      <c r="W132" s="7" t="s">
        <v>97</v>
      </c>
      <c r="X132" s="29">
        <v>8</v>
      </c>
      <c r="AC132" s="7" t="s">
        <v>97</v>
      </c>
      <c r="AD132" s="29">
        <v>5.5466666666666677</v>
      </c>
      <c r="AE132" s="29">
        <v>5.237141666666667</v>
      </c>
      <c r="AF132" s="29">
        <v>6.6788125000000003</v>
      </c>
    </row>
    <row r="133" spans="5:32">
      <c r="E133" s="7"/>
      <c r="F133" s="7" t="s">
        <v>93</v>
      </c>
      <c r="G133" s="7">
        <f t="shared" si="8"/>
        <v>0</v>
      </c>
      <c r="H133" s="7">
        <f t="shared" si="9"/>
        <v>1.912625</v>
      </c>
      <c r="I133" s="7">
        <f t="shared" si="10"/>
        <v>0</v>
      </c>
      <c r="J133" s="7">
        <f t="shared" si="11"/>
        <v>0</v>
      </c>
      <c r="K133" s="7">
        <f t="shared" si="12"/>
        <v>0</v>
      </c>
      <c r="L133" s="7">
        <f t="shared" si="13"/>
        <v>0.38166666666666665</v>
      </c>
      <c r="M133" s="7">
        <f t="shared" si="14"/>
        <v>2.7479</v>
      </c>
      <c r="N133" s="7">
        <f t="shared" si="15"/>
        <v>0.111175</v>
      </c>
      <c r="O133" s="7"/>
      <c r="P133" s="7">
        <f t="shared" si="16"/>
        <v>0.80826666666666669</v>
      </c>
      <c r="Q133" s="7">
        <f t="shared" si="17"/>
        <v>0.17645833333333333</v>
      </c>
      <c r="R133" s="7">
        <f t="shared" si="18"/>
        <v>6.1380916666666669</v>
      </c>
      <c r="S133" s="7">
        <f t="shared" si="19"/>
        <v>2</v>
      </c>
      <c r="U133" s="29">
        <v>9</v>
      </c>
      <c r="V133" s="7" t="s">
        <v>90</v>
      </c>
      <c r="W133" s="7" t="s">
        <v>92</v>
      </c>
      <c r="X133" s="29">
        <v>9</v>
      </c>
      <c r="AC133" s="7" t="s">
        <v>98</v>
      </c>
      <c r="AD133" s="29">
        <v>4.6073249999999994</v>
      </c>
      <c r="AE133" s="29">
        <v>4.7794666666666661</v>
      </c>
      <c r="AF133" s="29">
        <v>3.2079208333333331</v>
      </c>
    </row>
    <row r="134" spans="5:32">
      <c r="E134" s="7"/>
      <c r="F134" s="7" t="s">
        <v>94</v>
      </c>
      <c r="G134" s="7">
        <f t="shared" si="8"/>
        <v>0</v>
      </c>
      <c r="H134" s="7">
        <f t="shared" si="9"/>
        <v>0.95631250000000001</v>
      </c>
      <c r="I134" s="7">
        <f t="shared" si="10"/>
        <v>0</v>
      </c>
      <c r="J134" s="7">
        <f t="shared" si="11"/>
        <v>0</v>
      </c>
      <c r="K134" s="7">
        <f t="shared" si="12"/>
        <v>0</v>
      </c>
      <c r="L134" s="7">
        <f t="shared" si="13"/>
        <v>0.76333333333333331</v>
      </c>
      <c r="M134" s="7">
        <f t="shared" si="14"/>
        <v>0.686975</v>
      </c>
      <c r="N134" s="7">
        <f t="shared" si="15"/>
        <v>0.29646666666666666</v>
      </c>
      <c r="O134" s="7"/>
      <c r="P134" s="7">
        <f t="shared" si="16"/>
        <v>2.0206666666666666</v>
      </c>
      <c r="Q134" s="7">
        <f t="shared" si="17"/>
        <v>0.31762499999999999</v>
      </c>
      <c r="R134" s="7">
        <f t="shared" si="18"/>
        <v>5.0413791666666654</v>
      </c>
      <c r="S134" s="7">
        <f t="shared" si="19"/>
        <v>10</v>
      </c>
      <c r="U134" s="29">
        <v>10</v>
      </c>
      <c r="V134" s="7" t="s">
        <v>94</v>
      </c>
      <c r="W134" s="7" t="s">
        <v>90</v>
      </c>
      <c r="X134" s="29">
        <v>10</v>
      </c>
      <c r="AC134" s="7" t="s">
        <v>99</v>
      </c>
      <c r="AD134" s="29">
        <v>5.5947166666666677</v>
      </c>
      <c r="AE134" s="29">
        <v>6.1331875</v>
      </c>
      <c r="AF134" s="29">
        <v>4.0810166666666667</v>
      </c>
    </row>
    <row r="135" spans="5:32">
      <c r="E135" s="7"/>
      <c r="F135" s="7" t="s">
        <v>95</v>
      </c>
      <c r="G135" s="7">
        <f t="shared" si="8"/>
        <v>0</v>
      </c>
      <c r="H135" s="7">
        <f t="shared" si="9"/>
        <v>0.382525</v>
      </c>
      <c r="I135" s="7">
        <f t="shared" si="10"/>
        <v>0</v>
      </c>
      <c r="J135" s="7">
        <f t="shared" si="11"/>
        <v>0</v>
      </c>
      <c r="K135" s="7">
        <f t="shared" si="12"/>
        <v>0</v>
      </c>
      <c r="L135" s="7">
        <f t="shared" si="13"/>
        <v>0.95416666666666661</v>
      </c>
      <c r="M135" s="7">
        <f t="shared" si="14"/>
        <v>1.37395</v>
      </c>
      <c r="N135" s="7">
        <f t="shared" si="15"/>
        <v>0.22234999999999999</v>
      </c>
      <c r="O135" s="7"/>
      <c r="P135" s="7">
        <f t="shared" si="16"/>
        <v>1.4144666666666668</v>
      </c>
      <c r="Q135" s="7">
        <f t="shared" si="17"/>
        <v>0.28233333333333333</v>
      </c>
      <c r="R135" s="7">
        <f t="shared" si="18"/>
        <v>4.6297916666666676</v>
      </c>
      <c r="S135" s="7">
        <f t="shared" si="19"/>
        <v>11</v>
      </c>
      <c r="U135" s="29">
        <v>11</v>
      </c>
      <c r="V135" s="7" t="s">
        <v>87</v>
      </c>
      <c r="W135" s="7" t="s">
        <v>94</v>
      </c>
      <c r="X135" s="29">
        <v>11</v>
      </c>
    </row>
    <row r="136" spans="5:32">
      <c r="E136" s="7"/>
      <c r="F136" s="7" t="s">
        <v>96</v>
      </c>
      <c r="G136" s="7">
        <f t="shared" si="8"/>
        <v>0</v>
      </c>
      <c r="H136" s="7">
        <f t="shared" si="9"/>
        <v>1.7213625000000001</v>
      </c>
      <c r="I136" s="7">
        <f t="shared" si="10"/>
        <v>0</v>
      </c>
      <c r="J136" s="7">
        <f t="shared" si="11"/>
        <v>0</v>
      </c>
      <c r="K136" s="7">
        <f t="shared" si="12"/>
        <v>0</v>
      </c>
      <c r="L136" s="7">
        <f t="shared" si="13"/>
        <v>0.38166666666666665</v>
      </c>
      <c r="M136" s="7">
        <f t="shared" si="14"/>
        <v>2.4044124999999998</v>
      </c>
      <c r="N136" s="7">
        <f t="shared" si="15"/>
        <v>0.14823333333333333</v>
      </c>
      <c r="O136" s="7"/>
      <c r="P136" s="7">
        <f t="shared" si="16"/>
        <v>1.0103333333333333</v>
      </c>
      <c r="Q136" s="7">
        <f t="shared" si="17"/>
        <v>0.21174999999999999</v>
      </c>
      <c r="R136" s="7">
        <f t="shared" si="18"/>
        <v>5.8777583333333343</v>
      </c>
      <c r="S136" s="7">
        <f t="shared" si="19"/>
        <v>4</v>
      </c>
      <c r="U136" s="29">
        <v>11</v>
      </c>
      <c r="V136" s="7" t="s">
        <v>95</v>
      </c>
      <c r="W136" s="7" t="s">
        <v>87</v>
      </c>
      <c r="X136" s="29">
        <v>12</v>
      </c>
    </row>
    <row r="137" spans="5:32">
      <c r="E137" s="7"/>
      <c r="F137" s="7" t="s">
        <v>97</v>
      </c>
      <c r="G137" s="7">
        <f t="shared" si="8"/>
        <v>0</v>
      </c>
      <c r="H137" s="7">
        <f t="shared" si="9"/>
        <v>1.5301</v>
      </c>
      <c r="I137" s="7">
        <f t="shared" si="10"/>
        <v>0</v>
      </c>
      <c r="J137" s="7">
        <f t="shared" si="11"/>
        <v>0</v>
      </c>
      <c r="K137" s="7">
        <f t="shared" si="12"/>
        <v>0</v>
      </c>
      <c r="L137" s="7">
        <f t="shared" si="13"/>
        <v>0.95416666666666661</v>
      </c>
      <c r="M137" s="7">
        <f t="shared" si="14"/>
        <v>2.0609250000000001</v>
      </c>
      <c r="N137" s="7">
        <f t="shared" si="15"/>
        <v>0.14823333333333333</v>
      </c>
      <c r="O137" s="7"/>
      <c r="P137" s="7">
        <f t="shared" si="16"/>
        <v>0.60620000000000007</v>
      </c>
      <c r="Q137" s="7">
        <f t="shared" si="17"/>
        <v>0.24704166666666666</v>
      </c>
      <c r="R137" s="7">
        <f t="shared" si="18"/>
        <v>5.5466666666666677</v>
      </c>
      <c r="S137" s="7">
        <f t="shared" si="19"/>
        <v>6</v>
      </c>
      <c r="U137" s="29">
        <v>13</v>
      </c>
      <c r="V137" s="7" t="s">
        <v>98</v>
      </c>
      <c r="W137" s="7" t="s">
        <v>95</v>
      </c>
      <c r="X137" s="29">
        <v>12</v>
      </c>
    </row>
    <row r="138" spans="5:32">
      <c r="E138" s="7"/>
      <c r="F138" s="7" t="s">
        <v>98</v>
      </c>
      <c r="G138" s="7">
        <f t="shared" si="8"/>
        <v>0</v>
      </c>
      <c r="H138" s="7">
        <f t="shared" si="9"/>
        <v>0.382525</v>
      </c>
      <c r="I138" s="7">
        <f t="shared" si="10"/>
        <v>0</v>
      </c>
      <c r="J138" s="7">
        <f t="shared" si="11"/>
        <v>0</v>
      </c>
      <c r="K138" s="7">
        <f t="shared" si="12"/>
        <v>0</v>
      </c>
      <c r="L138" s="7">
        <f t="shared" si="13"/>
        <v>1.3358333333333332</v>
      </c>
      <c r="M138" s="7">
        <f t="shared" si="14"/>
        <v>1.37395</v>
      </c>
      <c r="N138" s="7">
        <f t="shared" si="15"/>
        <v>0.22234999999999999</v>
      </c>
      <c r="O138" s="7"/>
      <c r="P138" s="7">
        <f t="shared" si="16"/>
        <v>1.0103333333333333</v>
      </c>
      <c r="Q138" s="7">
        <f t="shared" si="17"/>
        <v>0.28233333333333333</v>
      </c>
      <c r="R138" s="7">
        <f t="shared" si="18"/>
        <v>4.6073249999999994</v>
      </c>
      <c r="S138" s="7">
        <f t="shared" si="19"/>
        <v>13</v>
      </c>
      <c r="U138" s="29">
        <v>14</v>
      </c>
      <c r="V138" s="7" t="s">
        <v>85</v>
      </c>
      <c r="W138" s="7" t="s">
        <v>98</v>
      </c>
      <c r="X138" s="29">
        <v>14</v>
      </c>
    </row>
    <row r="139" spans="5:32">
      <c r="E139" s="7"/>
      <c r="F139" s="7" t="s">
        <v>99</v>
      </c>
      <c r="G139" s="7">
        <f t="shared" si="8"/>
        <v>0</v>
      </c>
      <c r="H139" s="7">
        <f t="shared" si="9"/>
        <v>0.382525</v>
      </c>
      <c r="I139" s="7">
        <f t="shared" si="10"/>
        <v>0</v>
      </c>
      <c r="J139" s="7">
        <f t="shared" si="11"/>
        <v>0</v>
      </c>
      <c r="K139" s="7">
        <f t="shared" si="12"/>
        <v>0</v>
      </c>
      <c r="L139" s="7">
        <f t="shared" si="13"/>
        <v>0.95416666666666661</v>
      </c>
      <c r="M139" s="7">
        <f t="shared" si="14"/>
        <v>2.0609250000000001</v>
      </c>
      <c r="N139" s="7">
        <f t="shared" si="15"/>
        <v>0.33352499999999996</v>
      </c>
      <c r="O139" s="7"/>
      <c r="P139" s="7">
        <f t="shared" si="16"/>
        <v>1.6165333333333334</v>
      </c>
      <c r="Q139" s="7">
        <f t="shared" si="17"/>
        <v>0.24704166666666666</v>
      </c>
      <c r="R139" s="7">
        <f t="shared" si="18"/>
        <v>5.5947166666666677</v>
      </c>
      <c r="S139" s="7">
        <f t="shared" si="19"/>
        <v>5</v>
      </c>
      <c r="U139" s="29">
        <v>15</v>
      </c>
      <c r="V139" s="7" t="s">
        <v>88</v>
      </c>
      <c r="W139" s="7" t="s">
        <v>88</v>
      </c>
      <c r="X139" s="29">
        <v>15</v>
      </c>
    </row>
    <row r="140" spans="5:32">
      <c r="E140" s="7"/>
      <c r="F140" s="7"/>
      <c r="G140" s="7"/>
      <c r="H140" s="7"/>
      <c r="I140" s="7"/>
      <c r="J140" s="7"/>
      <c r="K140" s="7"/>
      <c r="L140" s="7"/>
      <c r="M140" s="7"/>
      <c r="N140" s="7"/>
      <c r="O140" s="7"/>
      <c r="P140" s="7"/>
      <c r="Q140" s="7"/>
      <c r="R140" s="7"/>
      <c r="S140" s="7"/>
    </row>
    <row r="141" spans="5:32">
      <c r="E141" s="7"/>
      <c r="F141" s="7" t="s">
        <v>141</v>
      </c>
      <c r="G141" s="6" t="s">
        <v>1</v>
      </c>
      <c r="H141" s="6" t="s">
        <v>2</v>
      </c>
      <c r="I141" s="6" t="s">
        <v>3</v>
      </c>
      <c r="J141" s="6" t="s">
        <v>4</v>
      </c>
      <c r="K141" s="6" t="s">
        <v>5</v>
      </c>
      <c r="L141" s="6" t="s">
        <v>6</v>
      </c>
      <c r="M141" s="6" t="s">
        <v>7</v>
      </c>
      <c r="N141" s="6" t="s">
        <v>8</v>
      </c>
      <c r="O141" s="6"/>
      <c r="P141" s="6" t="s">
        <v>9</v>
      </c>
      <c r="Q141" s="6" t="s">
        <v>10</v>
      </c>
      <c r="R141" s="7"/>
      <c r="S141" s="7"/>
      <c r="U141" s="29" t="s">
        <v>141</v>
      </c>
      <c r="V141" s="29" t="s">
        <v>149</v>
      </c>
      <c r="W141" s="29" t="s">
        <v>150</v>
      </c>
      <c r="X141" s="29" t="s">
        <v>145</v>
      </c>
    </row>
    <row r="142" spans="5:32">
      <c r="E142" s="7"/>
      <c r="F142" s="7" t="s">
        <v>85</v>
      </c>
      <c r="G142" s="7">
        <f t="shared" ref="G142:G156" si="20">G$119*B55</f>
        <v>0</v>
      </c>
      <c r="H142" s="7">
        <f t="shared" ref="H142:H156" si="21">H$119*C55</f>
        <v>1.7414166666666666</v>
      </c>
      <c r="I142" s="7">
        <f t="shared" ref="I142:I156" si="22">I$119*D55</f>
        <v>0</v>
      </c>
      <c r="J142" s="7">
        <f t="shared" ref="J142:J156" si="23">J$119*E55</f>
        <v>0</v>
      </c>
      <c r="K142" s="7">
        <f t="shared" ref="K142:K156" si="24">K$119*F55</f>
        <v>0</v>
      </c>
      <c r="L142" s="7">
        <f t="shared" ref="L142:L156" si="25">L$119*G55</f>
        <v>0.34008749999999999</v>
      </c>
      <c r="M142" s="7">
        <f t="shared" ref="M142:M156" si="26">M$119*H55</f>
        <v>0.98696666666666666</v>
      </c>
      <c r="N142" s="7">
        <f t="shared" ref="N142:N156" si="27">N$119*I55</f>
        <v>8.9183333333333337E-2</v>
      </c>
      <c r="O142" s="7"/>
      <c r="P142" s="7">
        <f t="shared" ref="P142:P156" si="28">P$119*J55</f>
        <v>0.5979916666666667</v>
      </c>
      <c r="Q142" s="7">
        <f t="shared" ref="Q142:Q156" si="29">Q$119*K55</f>
        <v>0.54302500000000009</v>
      </c>
      <c r="R142" s="7">
        <f>SUM(G142:Q142)</f>
        <v>4.2986708333333326</v>
      </c>
      <c r="S142" s="7">
        <f>RANK(R142,$R$142:$R$156)</f>
        <v>14</v>
      </c>
      <c r="U142" s="29">
        <v>1</v>
      </c>
      <c r="V142" s="7" t="s">
        <v>94</v>
      </c>
      <c r="W142" s="7" t="s">
        <v>99</v>
      </c>
      <c r="X142" s="29">
        <v>1</v>
      </c>
    </row>
    <row r="143" spans="5:32">
      <c r="E143" s="7"/>
      <c r="F143" s="7" t="s">
        <v>86</v>
      </c>
      <c r="G143" s="7">
        <f t="shared" si="20"/>
        <v>0</v>
      </c>
      <c r="H143" s="7">
        <f t="shared" si="21"/>
        <v>1.567275</v>
      </c>
      <c r="I143" s="7">
        <f t="shared" si="22"/>
        <v>0</v>
      </c>
      <c r="J143" s="7">
        <f t="shared" si="23"/>
        <v>0</v>
      </c>
      <c r="K143" s="7">
        <f t="shared" si="24"/>
        <v>0</v>
      </c>
      <c r="L143" s="7">
        <f t="shared" si="25"/>
        <v>0.45345000000000002</v>
      </c>
      <c r="M143" s="7">
        <f t="shared" si="26"/>
        <v>1.48045</v>
      </c>
      <c r="N143" s="7">
        <f t="shared" si="27"/>
        <v>8.9183333333333337E-2</v>
      </c>
      <c r="O143" s="7"/>
      <c r="P143" s="7">
        <f t="shared" si="28"/>
        <v>0.5979916666666667</v>
      </c>
      <c r="Q143" s="7">
        <f t="shared" si="29"/>
        <v>0.54302500000000009</v>
      </c>
      <c r="R143" s="7">
        <f t="shared" ref="R143:R156" si="30">SUM(G143:Q143)</f>
        <v>4.7313749999999999</v>
      </c>
      <c r="S143" s="7">
        <f t="shared" ref="S143:S156" si="31">RANK(R143,$R$142:$R$156)</f>
        <v>12</v>
      </c>
      <c r="U143" s="29">
        <v>2</v>
      </c>
      <c r="V143" s="7" t="s">
        <v>99</v>
      </c>
      <c r="W143" s="7" t="s">
        <v>89</v>
      </c>
      <c r="X143" s="29">
        <v>2</v>
      </c>
    </row>
    <row r="144" spans="5:32">
      <c r="E144" s="7"/>
      <c r="F144" s="7" t="s">
        <v>87</v>
      </c>
      <c r="G144" s="7">
        <f t="shared" si="20"/>
        <v>0</v>
      </c>
      <c r="H144" s="7">
        <f t="shared" si="21"/>
        <v>0.34828333333333333</v>
      </c>
      <c r="I144" s="7">
        <f t="shared" si="22"/>
        <v>0</v>
      </c>
      <c r="J144" s="7">
        <f t="shared" si="23"/>
        <v>0</v>
      </c>
      <c r="K144" s="7">
        <f t="shared" si="24"/>
        <v>0</v>
      </c>
      <c r="L144" s="7">
        <f t="shared" si="25"/>
        <v>0.56681250000000005</v>
      </c>
      <c r="M144" s="7">
        <f t="shared" si="26"/>
        <v>0.98696666666666666</v>
      </c>
      <c r="N144" s="7">
        <f t="shared" si="27"/>
        <v>0.53510000000000002</v>
      </c>
      <c r="O144" s="7"/>
      <c r="P144" s="7">
        <f t="shared" si="28"/>
        <v>2.0929708333333332</v>
      </c>
      <c r="Q144" s="7">
        <f t="shared" si="29"/>
        <v>0.62060000000000004</v>
      </c>
      <c r="R144" s="7">
        <f t="shared" si="30"/>
        <v>5.1507333333333332</v>
      </c>
      <c r="S144" s="7">
        <f t="shared" si="31"/>
        <v>9</v>
      </c>
      <c r="U144" s="29">
        <v>3</v>
      </c>
      <c r="V144" s="7" t="s">
        <v>89</v>
      </c>
      <c r="W144" s="7" t="s">
        <v>91</v>
      </c>
      <c r="X144" s="29">
        <v>3</v>
      </c>
    </row>
    <row r="145" spans="5:24">
      <c r="E145" s="7"/>
      <c r="F145" s="7" t="s">
        <v>88</v>
      </c>
      <c r="G145" s="7">
        <f t="shared" si="20"/>
        <v>0</v>
      </c>
      <c r="H145" s="7">
        <f t="shared" si="21"/>
        <v>0.87070833333333331</v>
      </c>
      <c r="I145" s="7">
        <f t="shared" si="22"/>
        <v>0</v>
      </c>
      <c r="J145" s="7">
        <f t="shared" si="23"/>
        <v>0</v>
      </c>
      <c r="K145" s="7">
        <f t="shared" si="24"/>
        <v>0</v>
      </c>
      <c r="L145" s="7">
        <f t="shared" si="25"/>
        <v>0.79353750000000001</v>
      </c>
      <c r="M145" s="7">
        <f t="shared" si="26"/>
        <v>0.74022500000000002</v>
      </c>
      <c r="N145" s="7">
        <f t="shared" si="27"/>
        <v>8.9183333333333337E-2</v>
      </c>
      <c r="O145" s="7"/>
      <c r="P145" s="7">
        <f t="shared" si="28"/>
        <v>0.5979916666666667</v>
      </c>
      <c r="Q145" s="7">
        <f t="shared" si="29"/>
        <v>0.69817499999999999</v>
      </c>
      <c r="R145" s="7">
        <f t="shared" si="30"/>
        <v>3.7898208333333332</v>
      </c>
      <c r="S145" s="7">
        <f t="shared" si="31"/>
        <v>15</v>
      </c>
      <c r="U145" s="29">
        <v>4</v>
      </c>
      <c r="V145" s="7" t="s">
        <v>91</v>
      </c>
      <c r="W145" s="7" t="s">
        <v>93</v>
      </c>
      <c r="X145" s="29">
        <v>4</v>
      </c>
    </row>
    <row r="146" spans="5:24">
      <c r="E146" s="7"/>
      <c r="F146" s="7" t="s">
        <v>89</v>
      </c>
      <c r="G146" s="7">
        <f t="shared" si="20"/>
        <v>0</v>
      </c>
      <c r="H146" s="7">
        <f t="shared" si="21"/>
        <v>1.7414166666666666</v>
      </c>
      <c r="I146" s="7">
        <f t="shared" si="22"/>
        <v>0</v>
      </c>
      <c r="J146" s="7">
        <f t="shared" si="23"/>
        <v>0</v>
      </c>
      <c r="K146" s="7">
        <f t="shared" si="24"/>
        <v>0</v>
      </c>
      <c r="L146" s="7">
        <f t="shared" si="25"/>
        <v>0.34008749999999999</v>
      </c>
      <c r="M146" s="7">
        <f t="shared" si="26"/>
        <v>1.48045</v>
      </c>
      <c r="N146" s="7">
        <f t="shared" si="27"/>
        <v>0.35673333333333335</v>
      </c>
      <c r="O146" s="7"/>
      <c r="P146" s="7">
        <f t="shared" si="28"/>
        <v>1.4949791666666667</v>
      </c>
      <c r="Q146" s="7">
        <f t="shared" si="29"/>
        <v>0.54302500000000009</v>
      </c>
      <c r="R146" s="7">
        <f t="shared" si="30"/>
        <v>5.9566916666666669</v>
      </c>
      <c r="S146" s="7">
        <f t="shared" si="31"/>
        <v>3</v>
      </c>
      <c r="U146" s="29">
        <v>5</v>
      </c>
      <c r="V146" s="7" t="s">
        <v>96</v>
      </c>
      <c r="W146" s="7" t="s">
        <v>86</v>
      </c>
      <c r="X146" s="29">
        <v>5</v>
      </c>
    </row>
    <row r="147" spans="5:24">
      <c r="E147" s="7"/>
      <c r="F147" s="7" t="s">
        <v>90</v>
      </c>
      <c r="G147" s="7">
        <f t="shared" si="20"/>
        <v>0</v>
      </c>
      <c r="H147" s="7">
        <f t="shared" si="21"/>
        <v>1.567275</v>
      </c>
      <c r="I147" s="7">
        <f t="shared" si="22"/>
        <v>0</v>
      </c>
      <c r="J147" s="7">
        <f t="shared" si="23"/>
        <v>0</v>
      </c>
      <c r="K147" s="7">
        <f t="shared" si="24"/>
        <v>0</v>
      </c>
      <c r="L147" s="7">
        <f t="shared" si="25"/>
        <v>0.34008749999999999</v>
      </c>
      <c r="M147" s="7">
        <f t="shared" si="26"/>
        <v>1.48045</v>
      </c>
      <c r="N147" s="7">
        <f t="shared" si="27"/>
        <v>8.9183333333333337E-2</v>
      </c>
      <c r="O147" s="7"/>
      <c r="P147" s="7">
        <f t="shared" si="28"/>
        <v>0.5979916666666667</v>
      </c>
      <c r="Q147" s="7">
        <f t="shared" si="29"/>
        <v>0.54302500000000009</v>
      </c>
      <c r="R147" s="7">
        <f t="shared" si="30"/>
        <v>4.6180124999999999</v>
      </c>
      <c r="S147" s="7">
        <f t="shared" si="31"/>
        <v>13</v>
      </c>
      <c r="U147" s="29">
        <v>6</v>
      </c>
      <c r="V147" s="7" t="s">
        <v>93</v>
      </c>
      <c r="W147" s="7" t="s">
        <v>85</v>
      </c>
      <c r="X147" s="29">
        <v>6</v>
      </c>
    </row>
    <row r="148" spans="5:24">
      <c r="E148" s="7"/>
      <c r="F148" s="7" t="s">
        <v>91</v>
      </c>
      <c r="G148" s="7">
        <f t="shared" si="20"/>
        <v>0</v>
      </c>
      <c r="H148" s="7">
        <f t="shared" si="21"/>
        <v>1.3931333333333333</v>
      </c>
      <c r="I148" s="7">
        <f t="shared" si="22"/>
        <v>0</v>
      </c>
      <c r="J148" s="7">
        <f t="shared" si="23"/>
        <v>0</v>
      </c>
      <c r="K148" s="7">
        <f t="shared" si="24"/>
        <v>0</v>
      </c>
      <c r="L148" s="7">
        <f t="shared" si="25"/>
        <v>0.22672500000000001</v>
      </c>
      <c r="M148" s="7">
        <f t="shared" si="26"/>
        <v>2.220675</v>
      </c>
      <c r="N148" s="7">
        <f t="shared" si="27"/>
        <v>8.9183333333333337E-2</v>
      </c>
      <c r="O148" s="7"/>
      <c r="P148" s="7">
        <f t="shared" si="28"/>
        <v>1.1959833333333334</v>
      </c>
      <c r="Q148" s="7">
        <f t="shared" si="29"/>
        <v>0.77575000000000005</v>
      </c>
      <c r="R148" s="7">
        <f t="shared" si="30"/>
        <v>5.9014500000000005</v>
      </c>
      <c r="S148" s="7">
        <f t="shared" si="31"/>
        <v>4</v>
      </c>
      <c r="U148" s="29">
        <v>7</v>
      </c>
      <c r="V148" s="7" t="s">
        <v>97</v>
      </c>
      <c r="W148" s="7" t="s">
        <v>94</v>
      </c>
      <c r="X148" s="29">
        <v>7</v>
      </c>
    </row>
    <row r="149" spans="5:24">
      <c r="E149" s="7"/>
      <c r="F149" s="7" t="s">
        <v>92</v>
      </c>
      <c r="G149" s="7">
        <f t="shared" si="20"/>
        <v>0</v>
      </c>
      <c r="H149" s="7">
        <f t="shared" si="21"/>
        <v>0.52242500000000003</v>
      </c>
      <c r="I149" s="7">
        <f t="shared" si="22"/>
        <v>0</v>
      </c>
      <c r="J149" s="7">
        <f t="shared" si="23"/>
        <v>0</v>
      </c>
      <c r="K149" s="7">
        <f t="shared" si="24"/>
        <v>0</v>
      </c>
      <c r="L149" s="7">
        <f t="shared" si="25"/>
        <v>0.90690000000000004</v>
      </c>
      <c r="M149" s="7">
        <f t="shared" si="26"/>
        <v>0.98696666666666666</v>
      </c>
      <c r="N149" s="7">
        <f t="shared" si="27"/>
        <v>0.6242833333333333</v>
      </c>
      <c r="O149" s="7"/>
      <c r="P149" s="7">
        <f t="shared" si="28"/>
        <v>1.7939750000000001</v>
      </c>
      <c r="Q149" s="7">
        <f t="shared" si="29"/>
        <v>0.38787500000000003</v>
      </c>
      <c r="R149" s="7">
        <f t="shared" si="30"/>
        <v>5.2224250000000003</v>
      </c>
      <c r="S149" s="7">
        <f t="shared" si="31"/>
        <v>8</v>
      </c>
      <c r="U149" s="29">
        <v>8</v>
      </c>
      <c r="V149" s="7" t="s">
        <v>92</v>
      </c>
      <c r="W149" s="7" t="s">
        <v>96</v>
      </c>
      <c r="X149" s="29">
        <v>8</v>
      </c>
    </row>
    <row r="150" spans="5:24">
      <c r="E150" s="7"/>
      <c r="F150" s="7" t="s">
        <v>93</v>
      </c>
      <c r="G150" s="7">
        <f t="shared" si="20"/>
        <v>0</v>
      </c>
      <c r="H150" s="7">
        <f t="shared" si="21"/>
        <v>1.7414166666666666</v>
      </c>
      <c r="I150" s="7">
        <f t="shared" si="22"/>
        <v>0</v>
      </c>
      <c r="J150" s="7">
        <f t="shared" si="23"/>
        <v>0</v>
      </c>
      <c r="K150" s="7">
        <f t="shared" si="24"/>
        <v>0</v>
      </c>
      <c r="L150" s="7">
        <f t="shared" si="25"/>
        <v>0.22672500000000001</v>
      </c>
      <c r="M150" s="7">
        <f t="shared" si="26"/>
        <v>1.9739333333333333</v>
      </c>
      <c r="N150" s="7">
        <f t="shared" si="27"/>
        <v>0.26755000000000001</v>
      </c>
      <c r="O150" s="7"/>
      <c r="P150" s="7">
        <f t="shared" si="28"/>
        <v>1.1959833333333334</v>
      </c>
      <c r="Q150" s="7">
        <f t="shared" si="29"/>
        <v>0.38787500000000003</v>
      </c>
      <c r="R150" s="7">
        <f t="shared" si="30"/>
        <v>5.7934833333333335</v>
      </c>
      <c r="S150" s="7">
        <f t="shared" si="31"/>
        <v>6</v>
      </c>
      <c r="U150" s="29">
        <v>9</v>
      </c>
      <c r="V150" s="7" t="s">
        <v>87</v>
      </c>
      <c r="W150" s="7" t="s">
        <v>97</v>
      </c>
      <c r="X150" s="29">
        <v>9</v>
      </c>
    </row>
    <row r="151" spans="5:24">
      <c r="E151" s="7"/>
      <c r="F151" s="7" t="s">
        <v>94</v>
      </c>
      <c r="G151" s="7">
        <f t="shared" si="20"/>
        <v>0</v>
      </c>
      <c r="H151" s="7">
        <f t="shared" si="21"/>
        <v>0.87070833333333331</v>
      </c>
      <c r="I151" s="7">
        <f t="shared" si="22"/>
        <v>0</v>
      </c>
      <c r="J151" s="7">
        <f t="shared" si="23"/>
        <v>0</v>
      </c>
      <c r="K151" s="7">
        <f t="shared" si="24"/>
        <v>0</v>
      </c>
      <c r="L151" s="7">
        <f t="shared" si="25"/>
        <v>0.45345000000000002</v>
      </c>
      <c r="M151" s="7">
        <f t="shared" si="26"/>
        <v>0.49348333333333333</v>
      </c>
      <c r="N151" s="7">
        <f t="shared" si="27"/>
        <v>0.71346666666666669</v>
      </c>
      <c r="O151" s="7"/>
      <c r="P151" s="7">
        <f t="shared" si="28"/>
        <v>2.9899583333333335</v>
      </c>
      <c r="Q151" s="7">
        <f t="shared" si="29"/>
        <v>0.69817499999999999</v>
      </c>
      <c r="R151" s="7">
        <f t="shared" si="30"/>
        <v>6.2192416666666661</v>
      </c>
      <c r="S151" s="7">
        <f t="shared" si="31"/>
        <v>1</v>
      </c>
      <c r="U151" s="29">
        <v>9</v>
      </c>
      <c r="V151" s="7" t="s">
        <v>95</v>
      </c>
      <c r="W151" s="7" t="s">
        <v>92</v>
      </c>
      <c r="X151" s="29">
        <v>10</v>
      </c>
    </row>
    <row r="152" spans="5:24">
      <c r="E152" s="7"/>
      <c r="F152" s="7" t="s">
        <v>95</v>
      </c>
      <c r="G152" s="7">
        <f t="shared" si="20"/>
        <v>0</v>
      </c>
      <c r="H152" s="7">
        <f t="shared" si="21"/>
        <v>0.34828333333333333</v>
      </c>
      <c r="I152" s="7">
        <f t="shared" si="22"/>
        <v>0</v>
      </c>
      <c r="J152" s="7">
        <f t="shared" si="23"/>
        <v>0</v>
      </c>
      <c r="K152" s="7">
        <f t="shared" si="24"/>
        <v>0</v>
      </c>
      <c r="L152" s="7">
        <f t="shared" si="25"/>
        <v>0.56681250000000005</v>
      </c>
      <c r="M152" s="7">
        <f t="shared" si="26"/>
        <v>0.98696666666666666</v>
      </c>
      <c r="N152" s="7">
        <f t="shared" si="27"/>
        <v>0.53510000000000002</v>
      </c>
      <c r="O152" s="7"/>
      <c r="P152" s="7">
        <f t="shared" si="28"/>
        <v>2.0929708333333332</v>
      </c>
      <c r="Q152" s="7">
        <f t="shared" si="29"/>
        <v>0.62060000000000004</v>
      </c>
      <c r="R152" s="7">
        <f t="shared" si="30"/>
        <v>5.1507333333333332</v>
      </c>
      <c r="S152" s="7">
        <f t="shared" si="31"/>
        <v>9</v>
      </c>
      <c r="U152" s="29">
        <v>11</v>
      </c>
      <c r="V152" s="7" t="s">
        <v>98</v>
      </c>
      <c r="W152" s="7" t="s">
        <v>87</v>
      </c>
      <c r="X152" s="29">
        <v>11</v>
      </c>
    </row>
    <row r="153" spans="5:24">
      <c r="E153" s="7"/>
      <c r="F153" s="7" t="s">
        <v>96</v>
      </c>
      <c r="G153" s="7">
        <f t="shared" si="20"/>
        <v>0</v>
      </c>
      <c r="H153" s="7">
        <f t="shared" si="21"/>
        <v>1.567275</v>
      </c>
      <c r="I153" s="7">
        <f t="shared" si="22"/>
        <v>0</v>
      </c>
      <c r="J153" s="7">
        <f t="shared" si="23"/>
        <v>0</v>
      </c>
      <c r="K153" s="7">
        <f t="shared" si="24"/>
        <v>0</v>
      </c>
      <c r="L153" s="7">
        <f t="shared" si="25"/>
        <v>0.22672500000000001</v>
      </c>
      <c r="M153" s="7">
        <f t="shared" si="26"/>
        <v>1.7271916666666667</v>
      </c>
      <c r="N153" s="7">
        <f t="shared" si="27"/>
        <v>0.35673333333333335</v>
      </c>
      <c r="O153" s="7"/>
      <c r="P153" s="7">
        <f t="shared" si="28"/>
        <v>1.4949791666666667</v>
      </c>
      <c r="Q153" s="7">
        <f t="shared" si="29"/>
        <v>0.46545000000000003</v>
      </c>
      <c r="R153" s="7">
        <f t="shared" si="30"/>
        <v>5.838354166666667</v>
      </c>
      <c r="S153" s="7">
        <f t="shared" si="31"/>
        <v>5</v>
      </c>
      <c r="U153" s="29">
        <v>12</v>
      </c>
      <c r="V153" s="7" t="s">
        <v>86</v>
      </c>
      <c r="W153" s="7" t="s">
        <v>95</v>
      </c>
      <c r="X153" s="29">
        <v>11</v>
      </c>
    </row>
    <row r="154" spans="5:24">
      <c r="E154" s="7"/>
      <c r="F154" s="7" t="s">
        <v>97</v>
      </c>
      <c r="G154" s="7">
        <f t="shared" si="20"/>
        <v>0</v>
      </c>
      <c r="H154" s="7">
        <f t="shared" si="21"/>
        <v>1.3931333333333333</v>
      </c>
      <c r="I154" s="7">
        <f t="shared" si="22"/>
        <v>0</v>
      </c>
      <c r="J154" s="7">
        <f t="shared" si="23"/>
        <v>0</v>
      </c>
      <c r="K154" s="7">
        <f t="shared" si="24"/>
        <v>0</v>
      </c>
      <c r="L154" s="7">
        <f t="shared" si="25"/>
        <v>0.56681250000000005</v>
      </c>
      <c r="M154" s="7">
        <f t="shared" si="26"/>
        <v>1.48045</v>
      </c>
      <c r="N154" s="7">
        <f t="shared" si="27"/>
        <v>0.35673333333333335</v>
      </c>
      <c r="O154" s="7"/>
      <c r="P154" s="7">
        <f t="shared" si="28"/>
        <v>0.89698750000000005</v>
      </c>
      <c r="Q154" s="7">
        <f t="shared" si="29"/>
        <v>0.54302500000000009</v>
      </c>
      <c r="R154" s="7">
        <f t="shared" si="30"/>
        <v>5.237141666666667</v>
      </c>
      <c r="S154" s="7">
        <f t="shared" si="31"/>
        <v>7</v>
      </c>
      <c r="U154" s="29">
        <v>13</v>
      </c>
      <c r="V154" s="7" t="s">
        <v>90</v>
      </c>
      <c r="W154" s="7" t="s">
        <v>98</v>
      </c>
      <c r="X154" s="29">
        <v>13</v>
      </c>
    </row>
    <row r="155" spans="5:24">
      <c r="E155" s="7"/>
      <c r="F155" s="7" t="s">
        <v>98</v>
      </c>
      <c r="G155" s="7">
        <f t="shared" si="20"/>
        <v>0</v>
      </c>
      <c r="H155" s="7">
        <f t="shared" si="21"/>
        <v>0.34828333333333333</v>
      </c>
      <c r="I155" s="7">
        <f t="shared" si="22"/>
        <v>0</v>
      </c>
      <c r="J155" s="7">
        <f t="shared" si="23"/>
        <v>0</v>
      </c>
      <c r="K155" s="7">
        <f t="shared" si="24"/>
        <v>0</v>
      </c>
      <c r="L155" s="7">
        <f t="shared" si="25"/>
        <v>0.79353750000000001</v>
      </c>
      <c r="M155" s="7">
        <f t="shared" si="26"/>
        <v>0.98696666666666666</v>
      </c>
      <c r="N155" s="7">
        <f t="shared" si="27"/>
        <v>0.53510000000000002</v>
      </c>
      <c r="O155" s="7"/>
      <c r="P155" s="7">
        <f t="shared" si="28"/>
        <v>1.4949791666666667</v>
      </c>
      <c r="Q155" s="7">
        <f t="shared" si="29"/>
        <v>0.62060000000000004</v>
      </c>
      <c r="R155" s="7">
        <f t="shared" si="30"/>
        <v>4.7794666666666661</v>
      </c>
      <c r="S155" s="7">
        <f t="shared" si="31"/>
        <v>11</v>
      </c>
      <c r="U155" s="29">
        <v>14</v>
      </c>
      <c r="V155" s="7" t="s">
        <v>85</v>
      </c>
      <c r="W155" s="7" t="s">
        <v>90</v>
      </c>
      <c r="X155" s="29">
        <v>14</v>
      </c>
    </row>
    <row r="156" spans="5:24">
      <c r="E156" s="7"/>
      <c r="F156" s="7" t="s">
        <v>99</v>
      </c>
      <c r="G156" s="7">
        <f t="shared" si="20"/>
        <v>0</v>
      </c>
      <c r="H156" s="7">
        <f t="shared" si="21"/>
        <v>0.34828333333333333</v>
      </c>
      <c r="I156" s="7">
        <f t="shared" si="22"/>
        <v>0</v>
      </c>
      <c r="J156" s="7">
        <f t="shared" si="23"/>
        <v>0</v>
      </c>
      <c r="K156" s="7">
        <f t="shared" si="24"/>
        <v>0</v>
      </c>
      <c r="L156" s="7">
        <f t="shared" si="25"/>
        <v>0.56681250000000005</v>
      </c>
      <c r="M156" s="7">
        <f t="shared" si="26"/>
        <v>1.48045</v>
      </c>
      <c r="N156" s="7">
        <f t="shared" si="27"/>
        <v>0.80265000000000009</v>
      </c>
      <c r="O156" s="7"/>
      <c r="P156" s="7">
        <f t="shared" si="28"/>
        <v>2.3919666666666668</v>
      </c>
      <c r="Q156" s="7">
        <f t="shared" si="29"/>
        <v>0.54302500000000009</v>
      </c>
      <c r="R156" s="7">
        <f t="shared" si="30"/>
        <v>6.1331875</v>
      </c>
      <c r="S156" s="7">
        <f t="shared" si="31"/>
        <v>2</v>
      </c>
      <c r="U156" s="29">
        <v>15</v>
      </c>
      <c r="V156" s="7" t="s">
        <v>88</v>
      </c>
      <c r="W156" s="7" t="s">
        <v>88</v>
      </c>
      <c r="X156" s="29">
        <v>15</v>
      </c>
    </row>
    <row r="157" spans="5:24">
      <c r="E157" s="7"/>
      <c r="F157" s="7"/>
      <c r="G157" s="7"/>
      <c r="H157" s="7"/>
      <c r="I157" s="7"/>
      <c r="J157" s="7"/>
      <c r="K157" s="7"/>
      <c r="L157" s="7"/>
      <c r="M157" s="7"/>
      <c r="N157" s="7"/>
      <c r="O157" s="7"/>
      <c r="P157" s="7"/>
      <c r="Q157" s="7"/>
      <c r="R157" s="7"/>
      <c r="S157" s="7"/>
    </row>
    <row r="158" spans="5:24">
      <c r="E158" s="7"/>
      <c r="F158" s="7" t="s">
        <v>118</v>
      </c>
      <c r="G158" s="6" t="s">
        <v>1</v>
      </c>
      <c r="H158" s="6" t="s">
        <v>2</v>
      </c>
      <c r="I158" s="6" t="s">
        <v>3</v>
      </c>
      <c r="J158" s="6" t="s">
        <v>4</v>
      </c>
      <c r="K158" s="6" t="s">
        <v>5</v>
      </c>
      <c r="L158" s="6" t="s">
        <v>6</v>
      </c>
      <c r="M158" s="6" t="s">
        <v>7</v>
      </c>
      <c r="N158" s="6" t="s">
        <v>8</v>
      </c>
      <c r="O158" s="6"/>
      <c r="P158" s="6" t="s">
        <v>9</v>
      </c>
      <c r="Q158" s="6" t="s">
        <v>10</v>
      </c>
      <c r="R158" s="7"/>
      <c r="S158" s="7"/>
      <c r="U158" s="29" t="s">
        <v>118</v>
      </c>
      <c r="V158" s="29" t="s">
        <v>149</v>
      </c>
      <c r="W158" s="29" t="s">
        <v>150</v>
      </c>
      <c r="X158" s="29" t="s">
        <v>146</v>
      </c>
    </row>
    <row r="159" spans="5:24">
      <c r="E159" s="7"/>
      <c r="F159" s="7" t="s">
        <v>85</v>
      </c>
      <c r="G159" s="7">
        <f t="shared" ref="G159:G173" si="32">G$120*B55</f>
        <v>0</v>
      </c>
      <c r="H159" s="7">
        <f t="shared" ref="H159:H173" si="33">H$120*C55</f>
        <v>5.5242083333333341</v>
      </c>
      <c r="I159" s="7">
        <f t="shared" ref="I159:I173" si="34">I$120*D55</f>
        <v>0</v>
      </c>
      <c r="J159" s="7">
        <f t="shared" ref="J159:J173" si="35">J$120*E55</f>
        <v>0</v>
      </c>
      <c r="K159" s="7">
        <f t="shared" ref="K159:K173" si="36">K$120*F55</f>
        <v>0</v>
      </c>
      <c r="L159" s="7">
        <f t="shared" ref="L159:L173" si="37">L$120*G55</f>
        <v>0.12107500000000002</v>
      </c>
      <c r="M159" s="7">
        <f t="shared" ref="M159:M173" si="38">M$120*H55</f>
        <v>1.0502</v>
      </c>
      <c r="N159" s="7">
        <f t="shared" ref="N159:N173" si="39">N$120*I55</f>
        <v>4.3041666666666666E-2</v>
      </c>
      <c r="O159" s="7"/>
      <c r="P159" s="7">
        <f t="shared" ref="P159:P173" si="40">P$120*J55</f>
        <v>0.20060833333333333</v>
      </c>
      <c r="Q159" s="7">
        <f t="shared" ref="Q159:Q173" si="41">Q$120*K55</f>
        <v>9.2750000000000003E-3</v>
      </c>
      <c r="R159" s="7">
        <f>SUM(G159:Q159)</f>
        <v>6.948408333333334</v>
      </c>
      <c r="S159" s="7">
        <f>RANK(R159,$R$159:$R$173)</f>
        <v>6</v>
      </c>
      <c r="U159" s="29">
        <v>1</v>
      </c>
      <c r="V159" s="7" t="s">
        <v>93</v>
      </c>
      <c r="W159" s="7" t="s">
        <v>96</v>
      </c>
      <c r="X159" s="29">
        <v>1</v>
      </c>
    </row>
    <row r="160" spans="5:24">
      <c r="E160" s="7"/>
      <c r="F160" s="7" t="s">
        <v>86</v>
      </c>
      <c r="G160" s="7">
        <f t="shared" si="32"/>
        <v>0</v>
      </c>
      <c r="H160" s="7">
        <f t="shared" si="33"/>
        <v>4.9717875000000005</v>
      </c>
      <c r="I160" s="7">
        <f t="shared" si="34"/>
        <v>0</v>
      </c>
      <c r="J160" s="7">
        <f t="shared" si="35"/>
        <v>0</v>
      </c>
      <c r="K160" s="7">
        <f t="shared" si="36"/>
        <v>0</v>
      </c>
      <c r="L160" s="7">
        <f t="shared" si="37"/>
        <v>0.16143333333333335</v>
      </c>
      <c r="M160" s="7">
        <f t="shared" si="38"/>
        <v>1.5752999999999999</v>
      </c>
      <c r="N160" s="7">
        <f t="shared" si="39"/>
        <v>4.3041666666666666E-2</v>
      </c>
      <c r="O160" s="7"/>
      <c r="P160" s="7">
        <f t="shared" si="40"/>
        <v>0.20060833333333333</v>
      </c>
      <c r="Q160" s="7">
        <f t="shared" si="41"/>
        <v>9.2750000000000003E-3</v>
      </c>
      <c r="R160" s="7">
        <f t="shared" ref="R160:R173" si="42">SUM(G160:Q160)</f>
        <v>6.9614458333333324</v>
      </c>
      <c r="S160" s="7">
        <f t="shared" ref="S160:S173" si="43">RANK(R160,$R$159:$R$173)</f>
        <v>5</v>
      </c>
      <c r="U160" s="29">
        <v>2</v>
      </c>
      <c r="V160" s="7" t="s">
        <v>89</v>
      </c>
      <c r="W160" s="7" t="s">
        <v>97</v>
      </c>
      <c r="X160" s="29">
        <v>2</v>
      </c>
    </row>
    <row r="161" spans="1:24">
      <c r="E161" s="7"/>
      <c r="F161" s="7" t="s">
        <v>87</v>
      </c>
      <c r="G161" s="7">
        <f t="shared" si="32"/>
        <v>0</v>
      </c>
      <c r="H161" s="7">
        <f t="shared" si="33"/>
        <v>1.1048416666666667</v>
      </c>
      <c r="I161" s="7">
        <f t="shared" si="34"/>
        <v>0</v>
      </c>
      <c r="J161" s="7">
        <f t="shared" si="35"/>
        <v>0</v>
      </c>
      <c r="K161" s="7">
        <f t="shared" si="36"/>
        <v>0</v>
      </c>
      <c r="L161" s="7">
        <f t="shared" si="37"/>
        <v>0.20179166666666667</v>
      </c>
      <c r="M161" s="7">
        <f t="shared" si="38"/>
        <v>1.0502</v>
      </c>
      <c r="N161" s="7">
        <f t="shared" si="39"/>
        <v>0.25824999999999998</v>
      </c>
      <c r="O161" s="7"/>
      <c r="P161" s="7">
        <f t="shared" si="40"/>
        <v>0.70212916666666669</v>
      </c>
      <c r="Q161" s="7">
        <f t="shared" si="41"/>
        <v>1.06E-2</v>
      </c>
      <c r="R161" s="7">
        <f t="shared" si="42"/>
        <v>3.3278125000000003</v>
      </c>
      <c r="S161" s="7">
        <f t="shared" si="43"/>
        <v>13</v>
      </c>
      <c r="U161" s="29">
        <v>3</v>
      </c>
      <c r="V161" s="7" t="s">
        <v>96</v>
      </c>
      <c r="W161" s="7" t="s">
        <v>94</v>
      </c>
      <c r="X161" s="29">
        <v>3</v>
      </c>
    </row>
    <row r="162" spans="1:24">
      <c r="E162" s="7"/>
      <c r="F162" s="7" t="s">
        <v>88</v>
      </c>
      <c r="G162" s="7">
        <f t="shared" si="32"/>
        <v>0</v>
      </c>
      <c r="H162" s="7">
        <f t="shared" si="33"/>
        <v>2.762104166666667</v>
      </c>
      <c r="I162" s="7">
        <f t="shared" si="34"/>
        <v>0</v>
      </c>
      <c r="J162" s="7">
        <f t="shared" si="35"/>
        <v>0</v>
      </c>
      <c r="K162" s="7">
        <f t="shared" si="36"/>
        <v>0</v>
      </c>
      <c r="L162" s="7">
        <f t="shared" si="37"/>
        <v>0.28250833333333336</v>
      </c>
      <c r="M162" s="7">
        <f t="shared" si="38"/>
        <v>0.78764999999999996</v>
      </c>
      <c r="N162" s="7">
        <f t="shared" si="39"/>
        <v>4.3041666666666666E-2</v>
      </c>
      <c r="O162" s="7"/>
      <c r="P162" s="7">
        <f t="shared" si="40"/>
        <v>0.20060833333333333</v>
      </c>
      <c r="Q162" s="7">
        <f t="shared" si="41"/>
        <v>1.1925E-2</v>
      </c>
      <c r="R162" s="7">
        <f t="shared" si="42"/>
        <v>4.0878375000000009</v>
      </c>
      <c r="S162" s="7">
        <f t="shared" si="43"/>
        <v>10</v>
      </c>
      <c r="U162" s="29">
        <v>4</v>
      </c>
      <c r="V162" s="7" t="s">
        <v>91</v>
      </c>
      <c r="W162" s="7" t="s">
        <v>93</v>
      </c>
      <c r="X162" s="29">
        <v>4</v>
      </c>
    </row>
    <row r="163" spans="1:24">
      <c r="E163" s="7"/>
      <c r="F163" s="7" t="s">
        <v>89</v>
      </c>
      <c r="G163" s="7">
        <f t="shared" si="32"/>
        <v>0</v>
      </c>
      <c r="H163" s="7">
        <f t="shared" si="33"/>
        <v>5.5242083333333341</v>
      </c>
      <c r="I163" s="7">
        <f t="shared" si="34"/>
        <v>0</v>
      </c>
      <c r="J163" s="7">
        <f t="shared" si="35"/>
        <v>0</v>
      </c>
      <c r="K163" s="7">
        <f t="shared" si="36"/>
        <v>0</v>
      </c>
      <c r="L163" s="7">
        <f t="shared" si="37"/>
        <v>0.12107500000000002</v>
      </c>
      <c r="M163" s="7">
        <f t="shared" si="38"/>
        <v>1.5752999999999999</v>
      </c>
      <c r="N163" s="7">
        <f t="shared" si="39"/>
        <v>0.17216666666666666</v>
      </c>
      <c r="O163" s="7"/>
      <c r="P163" s="7">
        <f t="shared" si="40"/>
        <v>0.5015208333333333</v>
      </c>
      <c r="Q163" s="7">
        <f t="shared" si="41"/>
        <v>9.2750000000000003E-3</v>
      </c>
      <c r="R163" s="7">
        <f t="shared" si="42"/>
        <v>7.9035458333333333</v>
      </c>
      <c r="S163" s="7">
        <f t="shared" si="43"/>
        <v>2</v>
      </c>
      <c r="U163" s="29">
        <v>5</v>
      </c>
      <c r="V163" s="7" t="s">
        <v>86</v>
      </c>
      <c r="W163" s="7" t="s">
        <v>88</v>
      </c>
      <c r="X163" s="29">
        <v>5</v>
      </c>
    </row>
    <row r="164" spans="1:24">
      <c r="E164" s="7"/>
      <c r="F164" s="7" t="s">
        <v>90</v>
      </c>
      <c r="G164" s="7">
        <f t="shared" si="32"/>
        <v>0</v>
      </c>
      <c r="H164" s="7">
        <f t="shared" si="33"/>
        <v>4.9717875000000005</v>
      </c>
      <c r="I164" s="7">
        <f t="shared" si="34"/>
        <v>0</v>
      </c>
      <c r="J164" s="7">
        <f t="shared" si="35"/>
        <v>0</v>
      </c>
      <c r="K164" s="7">
        <f t="shared" si="36"/>
        <v>0</v>
      </c>
      <c r="L164" s="7">
        <f t="shared" si="37"/>
        <v>0.12107500000000002</v>
      </c>
      <c r="M164" s="7">
        <f t="shared" si="38"/>
        <v>1.5752999999999999</v>
      </c>
      <c r="N164" s="7">
        <f t="shared" si="39"/>
        <v>4.3041666666666666E-2</v>
      </c>
      <c r="O164" s="7"/>
      <c r="P164" s="7">
        <f t="shared" si="40"/>
        <v>0.20060833333333333</v>
      </c>
      <c r="Q164" s="7">
        <f t="shared" si="41"/>
        <v>9.2750000000000003E-3</v>
      </c>
      <c r="R164" s="7">
        <f t="shared" si="42"/>
        <v>6.9210875000000005</v>
      </c>
      <c r="S164" s="7">
        <f t="shared" si="43"/>
        <v>7</v>
      </c>
      <c r="U164" s="29">
        <v>6</v>
      </c>
      <c r="V164" s="7" t="s">
        <v>85</v>
      </c>
      <c r="W164" s="7" t="s">
        <v>89</v>
      </c>
      <c r="X164" s="29">
        <v>6</v>
      </c>
    </row>
    <row r="165" spans="1:24">
      <c r="E165" s="7"/>
      <c r="F165" s="7" t="s">
        <v>91</v>
      </c>
      <c r="G165" s="7">
        <f t="shared" si="32"/>
        <v>0</v>
      </c>
      <c r="H165" s="7">
        <f t="shared" si="33"/>
        <v>4.4193666666666669</v>
      </c>
      <c r="I165" s="7">
        <f t="shared" si="34"/>
        <v>0</v>
      </c>
      <c r="J165" s="7">
        <f t="shared" si="35"/>
        <v>0</v>
      </c>
      <c r="K165" s="7">
        <f t="shared" si="36"/>
        <v>0</v>
      </c>
      <c r="L165" s="7">
        <f t="shared" si="37"/>
        <v>8.0716666666666673E-2</v>
      </c>
      <c r="M165" s="7">
        <f t="shared" si="38"/>
        <v>2.3629500000000001</v>
      </c>
      <c r="N165" s="7">
        <f t="shared" si="39"/>
        <v>4.3041666666666666E-2</v>
      </c>
      <c r="O165" s="7"/>
      <c r="P165" s="7">
        <f t="shared" si="40"/>
        <v>0.40121666666666667</v>
      </c>
      <c r="Q165" s="7">
        <f t="shared" si="41"/>
        <v>1.325E-2</v>
      </c>
      <c r="R165" s="7">
        <f t="shared" si="42"/>
        <v>7.3205416666666672</v>
      </c>
      <c r="S165" s="7">
        <f t="shared" si="43"/>
        <v>4</v>
      </c>
      <c r="U165" s="29">
        <v>7</v>
      </c>
      <c r="V165" s="7" t="s">
        <v>90</v>
      </c>
      <c r="W165" s="7" t="s">
        <v>91</v>
      </c>
      <c r="X165" s="29">
        <v>7</v>
      </c>
    </row>
    <row r="166" spans="1:24">
      <c r="E166" s="7"/>
      <c r="F166" s="7" t="s">
        <v>92</v>
      </c>
      <c r="G166" s="7">
        <f t="shared" si="32"/>
        <v>0</v>
      </c>
      <c r="H166" s="7">
        <f t="shared" si="33"/>
        <v>1.6572625000000001</v>
      </c>
      <c r="I166" s="7">
        <f t="shared" si="34"/>
        <v>0</v>
      </c>
      <c r="J166" s="7">
        <f t="shared" si="35"/>
        <v>0</v>
      </c>
      <c r="K166" s="7">
        <f t="shared" si="36"/>
        <v>0</v>
      </c>
      <c r="L166" s="7">
        <f t="shared" si="37"/>
        <v>0.32286666666666669</v>
      </c>
      <c r="M166" s="7">
        <f t="shared" si="38"/>
        <v>1.0502</v>
      </c>
      <c r="N166" s="7">
        <f t="shared" si="39"/>
        <v>0.30129166666666668</v>
      </c>
      <c r="O166" s="7"/>
      <c r="P166" s="7">
        <f t="shared" si="40"/>
        <v>0.60182500000000005</v>
      </c>
      <c r="Q166" s="7">
        <f t="shared" si="41"/>
        <v>6.6249999999999998E-3</v>
      </c>
      <c r="R166" s="7">
        <f t="shared" si="42"/>
        <v>3.9400708333333339</v>
      </c>
      <c r="S166" s="7">
        <f t="shared" si="43"/>
        <v>12</v>
      </c>
      <c r="U166" s="29">
        <v>8</v>
      </c>
      <c r="V166" s="7" t="s">
        <v>97</v>
      </c>
      <c r="W166" s="7" t="s">
        <v>86</v>
      </c>
      <c r="X166" s="29">
        <v>8</v>
      </c>
    </row>
    <row r="167" spans="1:24">
      <c r="E167" s="7"/>
      <c r="F167" s="7" t="s">
        <v>93</v>
      </c>
      <c r="G167" s="7">
        <f t="shared" si="32"/>
        <v>0</v>
      </c>
      <c r="H167" s="7">
        <f t="shared" si="33"/>
        <v>5.5242083333333341</v>
      </c>
      <c r="I167" s="7">
        <f t="shared" si="34"/>
        <v>0</v>
      </c>
      <c r="J167" s="7">
        <f t="shared" si="35"/>
        <v>0</v>
      </c>
      <c r="K167" s="7">
        <f t="shared" si="36"/>
        <v>0</v>
      </c>
      <c r="L167" s="7">
        <f t="shared" si="37"/>
        <v>8.0716666666666673E-2</v>
      </c>
      <c r="M167" s="7">
        <f t="shared" si="38"/>
        <v>2.1004</v>
      </c>
      <c r="N167" s="7">
        <f t="shared" si="39"/>
        <v>0.12912499999999999</v>
      </c>
      <c r="O167" s="7"/>
      <c r="P167" s="7">
        <f t="shared" si="40"/>
        <v>0.40121666666666667</v>
      </c>
      <c r="Q167" s="7">
        <f t="shared" si="41"/>
        <v>6.6249999999999998E-3</v>
      </c>
      <c r="R167" s="7">
        <f t="shared" si="42"/>
        <v>8.2422916666666666</v>
      </c>
      <c r="S167" s="7">
        <f t="shared" si="43"/>
        <v>1</v>
      </c>
      <c r="U167" s="29">
        <v>9</v>
      </c>
      <c r="V167" s="7" t="s">
        <v>94</v>
      </c>
      <c r="W167" s="7" t="s">
        <v>85</v>
      </c>
      <c r="X167" s="29">
        <v>9</v>
      </c>
    </row>
    <row r="168" spans="1:24">
      <c r="E168" s="7"/>
      <c r="F168" s="7" t="s">
        <v>94</v>
      </c>
      <c r="G168" s="7">
        <f t="shared" si="32"/>
        <v>0</v>
      </c>
      <c r="H168" s="7">
        <f t="shared" si="33"/>
        <v>2.762104166666667</v>
      </c>
      <c r="I168" s="7">
        <f t="shared" si="34"/>
        <v>0</v>
      </c>
      <c r="J168" s="7">
        <f t="shared" si="35"/>
        <v>0</v>
      </c>
      <c r="K168" s="7">
        <f t="shared" si="36"/>
        <v>0</v>
      </c>
      <c r="L168" s="7">
        <f t="shared" si="37"/>
        <v>0.16143333333333335</v>
      </c>
      <c r="M168" s="7">
        <f t="shared" si="38"/>
        <v>0.52510000000000001</v>
      </c>
      <c r="N168" s="7">
        <f t="shared" si="39"/>
        <v>0.34433333333333332</v>
      </c>
      <c r="O168" s="7"/>
      <c r="P168" s="7">
        <f t="shared" si="40"/>
        <v>1.0030416666666666</v>
      </c>
      <c r="Q168" s="7">
        <f t="shared" si="41"/>
        <v>1.1925E-2</v>
      </c>
      <c r="R168" s="7">
        <f t="shared" si="42"/>
        <v>4.8079375000000004</v>
      </c>
      <c r="S168" s="7">
        <f t="shared" si="43"/>
        <v>9</v>
      </c>
      <c r="U168" s="29">
        <v>10</v>
      </c>
      <c r="V168" s="7" t="s">
        <v>88</v>
      </c>
      <c r="W168" s="7" t="s">
        <v>87</v>
      </c>
      <c r="X168" s="29">
        <v>10</v>
      </c>
    </row>
    <row r="169" spans="1:24">
      <c r="E169" s="7"/>
      <c r="F169" s="7" t="s">
        <v>95</v>
      </c>
      <c r="G169" s="7">
        <f t="shared" si="32"/>
        <v>0</v>
      </c>
      <c r="H169" s="7">
        <f t="shared" si="33"/>
        <v>1.1048416666666667</v>
      </c>
      <c r="I169" s="7">
        <f t="shared" si="34"/>
        <v>0</v>
      </c>
      <c r="J169" s="7">
        <f t="shared" si="35"/>
        <v>0</v>
      </c>
      <c r="K169" s="7">
        <f t="shared" si="36"/>
        <v>0</v>
      </c>
      <c r="L169" s="7">
        <f t="shared" si="37"/>
        <v>0.20179166666666667</v>
      </c>
      <c r="M169" s="7">
        <f t="shared" si="38"/>
        <v>1.0502</v>
      </c>
      <c r="N169" s="7">
        <f t="shared" si="39"/>
        <v>0.25824999999999998</v>
      </c>
      <c r="O169" s="7"/>
      <c r="P169" s="7">
        <f t="shared" si="40"/>
        <v>0.70212916666666669</v>
      </c>
      <c r="Q169" s="7">
        <f t="shared" si="41"/>
        <v>1.06E-2</v>
      </c>
      <c r="R169" s="7">
        <f t="shared" si="42"/>
        <v>3.3278125000000003</v>
      </c>
      <c r="S169" s="7">
        <f t="shared" si="43"/>
        <v>13</v>
      </c>
      <c r="U169" s="29">
        <v>11</v>
      </c>
      <c r="V169" s="7" t="s">
        <v>99</v>
      </c>
      <c r="W169" s="7" t="s">
        <v>99</v>
      </c>
      <c r="X169" s="29">
        <v>11</v>
      </c>
    </row>
    <row r="170" spans="1:24">
      <c r="E170" s="7"/>
      <c r="F170" s="7" t="s">
        <v>96</v>
      </c>
      <c r="G170" s="7">
        <f t="shared" si="32"/>
        <v>0</v>
      </c>
      <c r="H170" s="7">
        <f t="shared" si="33"/>
        <v>4.9717875000000005</v>
      </c>
      <c r="I170" s="7">
        <f t="shared" si="34"/>
        <v>0</v>
      </c>
      <c r="J170" s="7">
        <f t="shared" si="35"/>
        <v>0</v>
      </c>
      <c r="K170" s="7">
        <f t="shared" si="36"/>
        <v>0</v>
      </c>
      <c r="L170" s="7">
        <f t="shared" si="37"/>
        <v>8.0716666666666673E-2</v>
      </c>
      <c r="M170" s="7">
        <f t="shared" si="38"/>
        <v>1.83785</v>
      </c>
      <c r="N170" s="7">
        <f t="shared" si="39"/>
        <v>0.17216666666666666</v>
      </c>
      <c r="O170" s="7"/>
      <c r="P170" s="7">
        <f t="shared" si="40"/>
        <v>0.5015208333333333</v>
      </c>
      <c r="Q170" s="7">
        <f t="shared" si="41"/>
        <v>7.9500000000000005E-3</v>
      </c>
      <c r="R170" s="7">
        <f t="shared" si="42"/>
        <v>7.5719916666666665</v>
      </c>
      <c r="S170" s="7">
        <f t="shared" si="43"/>
        <v>3</v>
      </c>
      <c r="U170" s="29">
        <v>12</v>
      </c>
      <c r="V170" s="7" t="s">
        <v>92</v>
      </c>
      <c r="W170" s="7" t="s">
        <v>92</v>
      </c>
      <c r="X170" s="29">
        <v>12</v>
      </c>
    </row>
    <row r="171" spans="1:24">
      <c r="E171" s="7"/>
      <c r="F171" s="7" t="s">
        <v>97</v>
      </c>
      <c r="G171" s="7">
        <f t="shared" si="32"/>
        <v>0</v>
      </c>
      <c r="H171" s="7">
        <f t="shared" si="33"/>
        <v>4.4193666666666669</v>
      </c>
      <c r="I171" s="7">
        <f t="shared" si="34"/>
        <v>0</v>
      </c>
      <c r="J171" s="7">
        <f t="shared" si="35"/>
        <v>0</v>
      </c>
      <c r="K171" s="7">
        <f t="shared" si="36"/>
        <v>0</v>
      </c>
      <c r="L171" s="7">
        <f t="shared" si="37"/>
        <v>0.20179166666666667</v>
      </c>
      <c r="M171" s="7">
        <f t="shared" si="38"/>
        <v>1.5752999999999999</v>
      </c>
      <c r="N171" s="7">
        <f t="shared" si="39"/>
        <v>0.17216666666666666</v>
      </c>
      <c r="O171" s="7"/>
      <c r="P171" s="7">
        <f t="shared" si="40"/>
        <v>0.30091250000000003</v>
      </c>
      <c r="Q171" s="7">
        <f t="shared" si="41"/>
        <v>9.2750000000000003E-3</v>
      </c>
      <c r="R171" s="7">
        <f t="shared" si="42"/>
        <v>6.6788125000000003</v>
      </c>
      <c r="S171" s="7">
        <f t="shared" si="43"/>
        <v>8</v>
      </c>
      <c r="U171" s="29">
        <v>13</v>
      </c>
      <c r="V171" s="7" t="s">
        <v>87</v>
      </c>
      <c r="W171" s="7" t="s">
        <v>90</v>
      </c>
      <c r="X171" s="29">
        <v>13</v>
      </c>
    </row>
    <row r="172" spans="1:24">
      <c r="E172" s="7"/>
      <c r="F172" s="7" t="s">
        <v>98</v>
      </c>
      <c r="G172" s="7">
        <f t="shared" si="32"/>
        <v>0</v>
      </c>
      <c r="H172" s="7">
        <f t="shared" si="33"/>
        <v>1.1048416666666667</v>
      </c>
      <c r="I172" s="7">
        <f t="shared" si="34"/>
        <v>0</v>
      </c>
      <c r="J172" s="7">
        <f t="shared" si="35"/>
        <v>0</v>
      </c>
      <c r="K172" s="7">
        <f t="shared" si="36"/>
        <v>0</v>
      </c>
      <c r="L172" s="7">
        <f t="shared" si="37"/>
        <v>0.28250833333333336</v>
      </c>
      <c r="M172" s="7">
        <f t="shared" si="38"/>
        <v>1.0502</v>
      </c>
      <c r="N172" s="7">
        <f t="shared" si="39"/>
        <v>0.25824999999999998</v>
      </c>
      <c r="O172" s="7"/>
      <c r="P172" s="7">
        <f t="shared" si="40"/>
        <v>0.5015208333333333</v>
      </c>
      <c r="Q172" s="7">
        <f t="shared" si="41"/>
        <v>1.06E-2</v>
      </c>
      <c r="R172" s="7">
        <f t="shared" si="42"/>
        <v>3.2079208333333331</v>
      </c>
      <c r="S172" s="7">
        <f t="shared" si="43"/>
        <v>15</v>
      </c>
      <c r="U172" s="29">
        <v>13</v>
      </c>
      <c r="V172" s="7" t="s">
        <v>95</v>
      </c>
      <c r="W172" s="7" t="s">
        <v>95</v>
      </c>
      <c r="X172" s="29">
        <v>14</v>
      </c>
    </row>
    <row r="173" spans="1:24">
      <c r="E173" s="7"/>
      <c r="F173" s="7" t="s">
        <v>99</v>
      </c>
      <c r="G173" s="7">
        <f t="shared" si="32"/>
        <v>0</v>
      </c>
      <c r="H173" s="7">
        <f t="shared" si="33"/>
        <v>1.1048416666666667</v>
      </c>
      <c r="I173" s="7">
        <f t="shared" si="34"/>
        <v>0</v>
      </c>
      <c r="J173" s="7">
        <f t="shared" si="35"/>
        <v>0</v>
      </c>
      <c r="K173" s="7">
        <f t="shared" si="36"/>
        <v>0</v>
      </c>
      <c r="L173" s="7">
        <f t="shared" si="37"/>
        <v>0.20179166666666667</v>
      </c>
      <c r="M173" s="7">
        <f t="shared" si="38"/>
        <v>1.5752999999999999</v>
      </c>
      <c r="N173" s="7">
        <f t="shared" si="39"/>
        <v>0.38737499999999997</v>
      </c>
      <c r="O173" s="7"/>
      <c r="P173" s="7">
        <f t="shared" si="40"/>
        <v>0.80243333333333333</v>
      </c>
      <c r="Q173" s="7">
        <f t="shared" si="41"/>
        <v>9.2750000000000003E-3</v>
      </c>
      <c r="R173" s="7">
        <f t="shared" si="42"/>
        <v>4.0810166666666667</v>
      </c>
      <c r="S173" s="7">
        <f t="shared" si="43"/>
        <v>11</v>
      </c>
      <c r="U173" s="29">
        <v>15</v>
      </c>
      <c r="V173" s="7" t="s">
        <v>98</v>
      </c>
      <c r="W173" s="7" t="s">
        <v>98</v>
      </c>
      <c r="X173" s="29">
        <v>15</v>
      </c>
    </row>
    <row r="176" spans="1:24">
      <c r="A176" s="29">
        <v>4</v>
      </c>
      <c r="B176" s="29" t="s">
        <v>143</v>
      </c>
      <c r="C176" s="29" t="s">
        <v>120</v>
      </c>
      <c r="D176" s="29" t="s">
        <v>141</v>
      </c>
      <c r="E176" s="29" t="s">
        <v>118</v>
      </c>
      <c r="F176" s="29" t="s">
        <v>144</v>
      </c>
      <c r="G176" s="29" t="s">
        <v>145</v>
      </c>
      <c r="H176" s="29" t="s">
        <v>146</v>
      </c>
      <c r="I176" s="29" t="s">
        <v>110</v>
      </c>
      <c r="J176" s="29" t="s">
        <v>148</v>
      </c>
      <c r="L176" s="29" t="s">
        <v>151</v>
      </c>
    </row>
    <row r="177" spans="1:15">
      <c r="A177" s="29">
        <v>5</v>
      </c>
      <c r="B177" s="7" t="s">
        <v>85</v>
      </c>
      <c r="C177" s="29">
        <v>4.5473083333333335</v>
      </c>
      <c r="D177" s="29">
        <v>4.2986708333333326</v>
      </c>
      <c r="E177" s="29">
        <v>6.948408333333334</v>
      </c>
      <c r="F177" s="29">
        <f t="shared" ref="F177:F191" si="44">C177*E74*F74*I74</f>
        <v>18.189233333333334</v>
      </c>
      <c r="G177" s="29">
        <f t="shared" ref="G177:G191" si="45">D177*E74*F74*I74</f>
        <v>17.19468333333333</v>
      </c>
      <c r="H177" s="29">
        <f t="shared" ref="H177:H191" si="46">E177*E74*F74*H74</f>
        <v>13.896816666666668</v>
      </c>
      <c r="I177" s="29">
        <f>SUM(F177:H177)</f>
        <v>49.28073333333333</v>
      </c>
      <c r="J177" s="29">
        <f>RANK(I177,$I$177:$I$191)</f>
        <v>7</v>
      </c>
      <c r="L177" s="10">
        <v>1</v>
      </c>
      <c r="M177" s="10" t="s">
        <v>93</v>
      </c>
      <c r="N177" s="10">
        <v>64.210883333333328</v>
      </c>
      <c r="O177" s="10"/>
    </row>
    <row r="178" spans="1:15">
      <c r="B178" s="7" t="s">
        <v>86</v>
      </c>
      <c r="C178" s="29">
        <v>5.2338541666666671</v>
      </c>
      <c r="D178" s="29">
        <v>4.7313749999999999</v>
      </c>
      <c r="E178" s="29">
        <v>6.9614458333333324</v>
      </c>
      <c r="F178" s="29">
        <f t="shared" si="44"/>
        <v>20.935416666666669</v>
      </c>
      <c r="G178" s="29">
        <f t="shared" si="45"/>
        <v>18.9255</v>
      </c>
      <c r="H178" s="29">
        <f t="shared" si="46"/>
        <v>13.922891666666665</v>
      </c>
      <c r="I178" s="29">
        <f t="shared" ref="I178:I191" si="47">SUM(F178:H178)</f>
        <v>53.783808333333333</v>
      </c>
      <c r="J178" s="29">
        <f t="shared" ref="J178:J191" si="48">RANK(I178,$I$177:$I$191)</f>
        <v>5</v>
      </c>
      <c r="L178" s="10">
        <v>2</v>
      </c>
      <c r="M178" s="10" t="s">
        <v>89</v>
      </c>
      <c r="N178" s="10">
        <v>63.440491666666674</v>
      </c>
      <c r="O178" s="10"/>
    </row>
    <row r="179" spans="1:15">
      <c r="B179" s="7" t="s">
        <v>87</v>
      </c>
      <c r="C179" s="29">
        <v>4.6297916666666676</v>
      </c>
      <c r="D179" s="29">
        <v>5.1507333333333332</v>
      </c>
      <c r="E179" s="29">
        <v>3.3278125000000003</v>
      </c>
      <c r="F179" s="29">
        <f t="shared" si="44"/>
        <v>9.2595833333333353</v>
      </c>
      <c r="G179" s="29">
        <f t="shared" si="45"/>
        <v>10.301466666666666</v>
      </c>
      <c r="H179" s="29">
        <f t="shared" si="46"/>
        <v>13.311250000000001</v>
      </c>
      <c r="I179" s="29">
        <f t="shared" si="47"/>
        <v>32.872300000000003</v>
      </c>
      <c r="J179" s="29">
        <f t="shared" si="48"/>
        <v>10</v>
      </c>
      <c r="L179" s="10">
        <v>3</v>
      </c>
      <c r="M179" s="10" t="s">
        <v>91</v>
      </c>
      <c r="N179" s="10">
        <v>63.052466666666668</v>
      </c>
      <c r="O179" s="10"/>
    </row>
    <row r="180" spans="1:15">
      <c r="B180" s="7" t="s">
        <v>88</v>
      </c>
      <c r="C180" s="29">
        <v>4.0814249999999994</v>
      </c>
      <c r="D180" s="29">
        <v>3.7898208333333332</v>
      </c>
      <c r="E180" s="29">
        <v>4.0878375000000009</v>
      </c>
      <c r="F180" s="29">
        <f t="shared" si="44"/>
        <v>8.1628499999999988</v>
      </c>
      <c r="G180" s="29">
        <f t="shared" si="45"/>
        <v>7.5796416666666664</v>
      </c>
      <c r="H180" s="29">
        <f t="shared" si="46"/>
        <v>16.351350000000004</v>
      </c>
      <c r="I180" s="29">
        <f t="shared" si="47"/>
        <v>32.09384166666667</v>
      </c>
      <c r="J180" s="29">
        <f t="shared" si="48"/>
        <v>11</v>
      </c>
      <c r="L180" s="10">
        <v>4</v>
      </c>
      <c r="M180" s="10" t="s">
        <v>99</v>
      </c>
      <c r="N180" s="10">
        <v>55.073650000000008</v>
      </c>
      <c r="O180" s="10"/>
    </row>
    <row r="181" spans="1:15">
      <c r="B181" s="7" t="s">
        <v>89</v>
      </c>
      <c r="C181" s="29">
        <v>5.9516583333333344</v>
      </c>
      <c r="D181" s="29">
        <v>5.9566916666666669</v>
      </c>
      <c r="E181" s="29">
        <v>7.9035458333333333</v>
      </c>
      <c r="F181" s="29">
        <f t="shared" si="44"/>
        <v>23.806633333333338</v>
      </c>
      <c r="G181" s="29">
        <f t="shared" si="45"/>
        <v>23.826766666666668</v>
      </c>
      <c r="H181" s="29">
        <f t="shared" si="46"/>
        <v>15.807091666666667</v>
      </c>
      <c r="I181" s="29">
        <f t="shared" si="47"/>
        <v>63.440491666666674</v>
      </c>
      <c r="J181" s="29">
        <f t="shared" si="48"/>
        <v>2</v>
      </c>
      <c r="L181" s="10">
        <v>5</v>
      </c>
      <c r="M181" s="10" t="s">
        <v>86</v>
      </c>
      <c r="N181" s="10">
        <v>53.783808333333333</v>
      </c>
      <c r="O181" s="10"/>
    </row>
    <row r="182" spans="1:15">
      <c r="B182" s="7" t="s">
        <v>90</v>
      </c>
      <c r="C182" s="29">
        <v>5.0430208333333342</v>
      </c>
      <c r="D182" s="29">
        <v>4.6180124999999999</v>
      </c>
      <c r="E182" s="29">
        <v>6.9210875000000005</v>
      </c>
      <c r="F182" s="29">
        <f t="shared" si="44"/>
        <v>10.086041666666668</v>
      </c>
      <c r="G182" s="29">
        <f t="shared" si="45"/>
        <v>9.2360249999999997</v>
      </c>
      <c r="H182" s="29">
        <f t="shared" si="46"/>
        <v>6.9210875000000005</v>
      </c>
      <c r="I182" s="29">
        <f t="shared" si="47"/>
        <v>26.24315416666667</v>
      </c>
      <c r="J182" s="29">
        <f t="shared" si="48"/>
        <v>13</v>
      </c>
      <c r="L182" s="10">
        <v>6</v>
      </c>
      <c r="M182" s="10" t="s">
        <v>96</v>
      </c>
      <c r="N182" s="10">
        <v>53.720191666666665</v>
      </c>
      <c r="O182" s="10"/>
    </row>
    <row r="183" spans="1:15">
      <c r="B183" s="7" t="s">
        <v>91</v>
      </c>
      <c r="C183" s="29">
        <v>6.2013958333333328</v>
      </c>
      <c r="D183" s="29">
        <v>5.9014500000000005</v>
      </c>
      <c r="E183" s="29">
        <v>7.3205416666666672</v>
      </c>
      <c r="F183" s="29">
        <f t="shared" si="44"/>
        <v>24.805583333333331</v>
      </c>
      <c r="G183" s="29">
        <f t="shared" si="45"/>
        <v>23.605800000000002</v>
      </c>
      <c r="H183" s="29">
        <f t="shared" si="46"/>
        <v>14.641083333333334</v>
      </c>
      <c r="I183" s="29">
        <f t="shared" si="47"/>
        <v>63.052466666666668</v>
      </c>
      <c r="J183" s="29">
        <f t="shared" si="48"/>
        <v>3</v>
      </c>
      <c r="L183" s="10">
        <v>7</v>
      </c>
      <c r="M183" s="10" t="s">
        <v>85</v>
      </c>
      <c r="N183" s="10">
        <v>49.28073333333333</v>
      </c>
      <c r="O183" s="10"/>
    </row>
    <row r="184" spans="1:15">
      <c r="B184" s="7" t="s">
        <v>92</v>
      </c>
      <c r="C184" s="29">
        <v>5.1226708333333342</v>
      </c>
      <c r="D184" s="29">
        <v>5.2224250000000003</v>
      </c>
      <c r="E184" s="29">
        <v>3.9400708333333339</v>
      </c>
      <c r="F184" s="29">
        <f t="shared" si="44"/>
        <v>10.245341666666668</v>
      </c>
      <c r="G184" s="29">
        <f t="shared" si="45"/>
        <v>10.444850000000001</v>
      </c>
      <c r="H184" s="29">
        <f t="shared" si="46"/>
        <v>7.8801416666666677</v>
      </c>
      <c r="I184" s="29">
        <f t="shared" si="47"/>
        <v>28.570333333333338</v>
      </c>
      <c r="J184" s="29">
        <f t="shared" si="48"/>
        <v>12</v>
      </c>
      <c r="L184" s="10">
        <v>8</v>
      </c>
      <c r="M184" s="10" t="s">
        <v>97</v>
      </c>
      <c r="N184" s="10">
        <v>48.282866666666671</v>
      </c>
      <c r="O184" s="10"/>
    </row>
    <row r="185" spans="1:15">
      <c r="B185" s="7" t="s">
        <v>93</v>
      </c>
      <c r="C185" s="29">
        <v>6.1380916666666669</v>
      </c>
      <c r="D185" s="29">
        <v>5.7934833333333335</v>
      </c>
      <c r="E185" s="29">
        <v>8.2422916666666666</v>
      </c>
      <c r="F185" s="29">
        <f t="shared" si="44"/>
        <v>24.552366666666668</v>
      </c>
      <c r="G185" s="29">
        <f t="shared" si="45"/>
        <v>23.173933333333334</v>
      </c>
      <c r="H185" s="29">
        <f t="shared" si="46"/>
        <v>16.484583333333333</v>
      </c>
      <c r="I185" s="29">
        <f t="shared" si="47"/>
        <v>64.210883333333328</v>
      </c>
      <c r="J185" s="29">
        <f t="shared" si="48"/>
        <v>1</v>
      </c>
      <c r="L185" s="10">
        <v>9</v>
      </c>
      <c r="M185" s="10" t="s">
        <v>94</v>
      </c>
      <c r="N185" s="10">
        <v>41.752991666666659</v>
      </c>
      <c r="O185" s="10"/>
    </row>
    <row r="186" spans="1:15">
      <c r="B186" s="7" t="s">
        <v>94</v>
      </c>
      <c r="C186" s="29">
        <v>5.0413791666666654</v>
      </c>
      <c r="D186" s="29">
        <v>6.2192416666666661</v>
      </c>
      <c r="E186" s="29">
        <v>4.8079375000000004</v>
      </c>
      <c r="F186" s="29">
        <f t="shared" si="44"/>
        <v>10.082758333333331</v>
      </c>
      <c r="G186" s="29">
        <f t="shared" si="45"/>
        <v>12.438483333333332</v>
      </c>
      <c r="H186" s="29">
        <f t="shared" si="46"/>
        <v>19.231750000000002</v>
      </c>
      <c r="I186" s="29">
        <f t="shared" si="47"/>
        <v>41.752991666666659</v>
      </c>
      <c r="J186" s="29">
        <f t="shared" si="48"/>
        <v>9</v>
      </c>
      <c r="L186" s="10">
        <v>10</v>
      </c>
      <c r="M186" s="10" t="s">
        <v>87</v>
      </c>
      <c r="N186" s="10">
        <v>32.872300000000003</v>
      </c>
      <c r="O186" s="10"/>
    </row>
    <row r="187" spans="1:15">
      <c r="B187" s="7" t="s">
        <v>95</v>
      </c>
      <c r="C187" s="29">
        <v>4.6297916666666676</v>
      </c>
      <c r="D187" s="29">
        <v>5.1507333333333332</v>
      </c>
      <c r="E187" s="29">
        <v>3.3278125000000003</v>
      </c>
      <c r="F187" s="29">
        <f t="shared" si="44"/>
        <v>9.2595833333333353</v>
      </c>
      <c r="G187" s="29">
        <f t="shared" si="45"/>
        <v>10.301466666666666</v>
      </c>
      <c r="H187" s="29">
        <f t="shared" si="46"/>
        <v>6.6556250000000006</v>
      </c>
      <c r="I187" s="29">
        <f t="shared" si="47"/>
        <v>26.216675000000002</v>
      </c>
      <c r="J187" s="29">
        <f t="shared" si="48"/>
        <v>14</v>
      </c>
      <c r="L187" s="10">
        <v>11</v>
      </c>
      <c r="M187" s="10" t="s">
        <v>88</v>
      </c>
      <c r="N187" s="10">
        <v>32.09384166666667</v>
      </c>
      <c r="O187" s="10"/>
    </row>
    <row r="188" spans="1:15">
      <c r="B188" s="7" t="s">
        <v>96</v>
      </c>
      <c r="C188" s="29">
        <v>5.8777583333333343</v>
      </c>
      <c r="D188" s="29">
        <v>5.838354166666667</v>
      </c>
      <c r="E188" s="29">
        <v>7.5719916666666665</v>
      </c>
      <c r="F188" s="29">
        <f t="shared" si="44"/>
        <v>11.755516666666669</v>
      </c>
      <c r="G188" s="29">
        <f t="shared" si="45"/>
        <v>11.676708333333334</v>
      </c>
      <c r="H188" s="29">
        <f t="shared" si="46"/>
        <v>30.287966666666666</v>
      </c>
      <c r="I188" s="29">
        <f t="shared" si="47"/>
        <v>53.720191666666665</v>
      </c>
      <c r="J188" s="29">
        <f t="shared" si="48"/>
        <v>6</v>
      </c>
      <c r="L188" s="10">
        <v>12</v>
      </c>
      <c r="M188" s="10" t="s">
        <v>92</v>
      </c>
      <c r="N188" s="10">
        <v>28.570333333333338</v>
      </c>
      <c r="O188" s="10"/>
    </row>
    <row r="189" spans="1:15">
      <c r="B189" s="7" t="s">
        <v>97</v>
      </c>
      <c r="C189" s="29">
        <v>5.5466666666666677</v>
      </c>
      <c r="D189" s="29">
        <v>5.237141666666667</v>
      </c>
      <c r="E189" s="29">
        <v>6.6788125000000003</v>
      </c>
      <c r="F189" s="29">
        <f t="shared" si="44"/>
        <v>11.093333333333335</v>
      </c>
      <c r="G189" s="29">
        <f t="shared" si="45"/>
        <v>10.474283333333334</v>
      </c>
      <c r="H189" s="29">
        <f t="shared" si="46"/>
        <v>26.715250000000001</v>
      </c>
      <c r="I189" s="29">
        <f t="shared" si="47"/>
        <v>48.282866666666671</v>
      </c>
      <c r="J189" s="29">
        <f t="shared" si="48"/>
        <v>8</v>
      </c>
      <c r="L189" s="10">
        <v>13</v>
      </c>
      <c r="M189" s="10" t="s">
        <v>90</v>
      </c>
      <c r="N189" s="10">
        <v>26.24315416666667</v>
      </c>
      <c r="O189" s="10"/>
    </row>
    <row r="190" spans="1:15">
      <c r="B190" s="7" t="s">
        <v>98</v>
      </c>
      <c r="C190" s="29">
        <v>4.6073249999999994</v>
      </c>
      <c r="D190" s="29">
        <v>4.7794666666666661</v>
      </c>
      <c r="E190" s="29">
        <v>3.2079208333333331</v>
      </c>
      <c r="F190" s="29">
        <f t="shared" si="44"/>
        <v>9.2146499999999989</v>
      </c>
      <c r="G190" s="29">
        <f t="shared" si="45"/>
        <v>9.5589333333333322</v>
      </c>
      <c r="H190" s="29">
        <f t="shared" si="46"/>
        <v>6.4158416666666662</v>
      </c>
      <c r="I190" s="29">
        <f t="shared" si="47"/>
        <v>25.189424999999996</v>
      </c>
      <c r="J190" s="29">
        <f t="shared" si="48"/>
        <v>15</v>
      </c>
      <c r="L190" s="10">
        <v>14</v>
      </c>
      <c r="M190" s="10" t="s">
        <v>95</v>
      </c>
      <c r="N190" s="10">
        <v>26.216675000000002</v>
      </c>
      <c r="O190" s="10"/>
    </row>
    <row r="191" spans="1:15">
      <c r="B191" s="7" t="s">
        <v>99</v>
      </c>
      <c r="C191" s="29">
        <v>5.5947166666666677</v>
      </c>
      <c r="D191" s="29">
        <v>6.1331875</v>
      </c>
      <c r="E191" s="29">
        <v>4.0810166666666667</v>
      </c>
      <c r="F191" s="29">
        <f t="shared" si="44"/>
        <v>22.378866666666671</v>
      </c>
      <c r="G191" s="29">
        <f t="shared" si="45"/>
        <v>24.53275</v>
      </c>
      <c r="H191" s="29">
        <f t="shared" si="46"/>
        <v>8.1620333333333335</v>
      </c>
      <c r="I191" s="29">
        <f t="shared" si="47"/>
        <v>55.073650000000008</v>
      </c>
      <c r="J191" s="29">
        <f t="shared" si="48"/>
        <v>4</v>
      </c>
      <c r="L191" s="10">
        <v>15</v>
      </c>
      <c r="M191" s="10" t="s">
        <v>98</v>
      </c>
      <c r="N191" s="10">
        <v>25.189424999999996</v>
      </c>
      <c r="O191" s="10"/>
    </row>
    <row r="194" spans="1:43">
      <c r="A194" s="29">
        <v>6</v>
      </c>
      <c r="B194" s="29" t="s">
        <v>120</v>
      </c>
      <c r="C194" s="6" t="s">
        <v>1</v>
      </c>
      <c r="D194" s="6" t="s">
        <v>2</v>
      </c>
      <c r="E194" s="6" t="s">
        <v>3</v>
      </c>
      <c r="F194" s="6" t="s">
        <v>4</v>
      </c>
      <c r="G194" s="6" t="s">
        <v>5</v>
      </c>
      <c r="H194" s="6" t="s">
        <v>6</v>
      </c>
      <c r="I194" s="6" t="s">
        <v>7</v>
      </c>
      <c r="J194" s="6" t="s">
        <v>8</v>
      </c>
      <c r="K194" s="6" t="s">
        <v>9</v>
      </c>
      <c r="L194" s="6" t="s">
        <v>10</v>
      </c>
      <c r="M194" s="29" t="s">
        <v>110</v>
      </c>
      <c r="N194" s="29" t="s">
        <v>148</v>
      </c>
      <c r="Q194" s="29" t="s">
        <v>122</v>
      </c>
      <c r="R194" s="33" t="s">
        <v>1</v>
      </c>
      <c r="S194" s="34" t="s">
        <v>2</v>
      </c>
      <c r="T194" s="34" t="s">
        <v>3</v>
      </c>
      <c r="U194" s="34" t="s">
        <v>4</v>
      </c>
      <c r="V194" s="34" t="s">
        <v>5</v>
      </c>
      <c r="W194" s="34" t="s">
        <v>6</v>
      </c>
      <c r="X194" s="34" t="s">
        <v>7</v>
      </c>
      <c r="Y194" s="34" t="s">
        <v>8</v>
      </c>
      <c r="Z194" s="34" t="s">
        <v>9</v>
      </c>
      <c r="AA194" s="34" t="s">
        <v>10</v>
      </c>
      <c r="AB194" s="29" t="s">
        <v>110</v>
      </c>
      <c r="AC194" s="29" t="s">
        <v>148</v>
      </c>
      <c r="AE194" s="29" t="s">
        <v>118</v>
      </c>
      <c r="AF194" s="33" t="s">
        <v>1</v>
      </c>
      <c r="AG194" s="34" t="s">
        <v>2</v>
      </c>
      <c r="AH194" s="34" t="s">
        <v>3</v>
      </c>
      <c r="AI194" s="34" t="s">
        <v>4</v>
      </c>
      <c r="AJ194" s="34" t="s">
        <v>5</v>
      </c>
      <c r="AK194" s="34" t="s">
        <v>6</v>
      </c>
      <c r="AL194" s="34" t="s">
        <v>7</v>
      </c>
      <c r="AM194" s="34" t="s">
        <v>8</v>
      </c>
      <c r="AN194" s="34" t="s">
        <v>9</v>
      </c>
      <c r="AO194" s="34" t="s">
        <v>10</v>
      </c>
      <c r="AP194" s="29" t="s">
        <v>110</v>
      </c>
      <c r="AQ194" s="29" t="s">
        <v>148</v>
      </c>
    </row>
    <row r="195" spans="1:43">
      <c r="B195" s="30" t="s">
        <v>85</v>
      </c>
      <c r="C195" s="29">
        <f t="shared" ref="C195:L195" si="49">(C$92/SUM($C$92:$L$92))*B55</f>
        <v>3.3333333333333335E-5</v>
      </c>
      <c r="D195" s="29">
        <f t="shared" si="49"/>
        <v>0.41945833333333338</v>
      </c>
      <c r="E195" s="29">
        <f t="shared" si="49"/>
        <v>6.3750000000000005E-4</v>
      </c>
      <c r="F195" s="29">
        <f t="shared" si="49"/>
        <v>5.0000000000000002E-5</v>
      </c>
      <c r="G195" s="29">
        <f t="shared" si="49"/>
        <v>4.7291666666666671E-3</v>
      </c>
      <c r="H195" s="29">
        <f t="shared" si="49"/>
        <v>0.26411250000000003</v>
      </c>
      <c r="I195" s="29">
        <f t="shared" si="49"/>
        <v>0.64771666666666672</v>
      </c>
      <c r="J195" s="29">
        <f t="shared" si="49"/>
        <v>0.339175</v>
      </c>
      <c r="K195" s="29">
        <f t="shared" si="49"/>
        <v>0.72835000000000005</v>
      </c>
      <c r="L195" s="29">
        <f t="shared" si="49"/>
        <v>2.5958333333333333E-2</v>
      </c>
      <c r="M195" s="29">
        <f>SUM(C195:L195)</f>
        <v>2.4302208333333337</v>
      </c>
      <c r="N195" s="29">
        <f>RANK(M195,M195:M209)</f>
        <v>14</v>
      </c>
      <c r="Q195" s="30" t="s">
        <v>85</v>
      </c>
      <c r="R195" s="29">
        <f t="shared" ref="R195:R209" si="50">(C$94/SUM($C$94:$L$94))*B55</f>
        <v>1.6666666666666666E-4</v>
      </c>
      <c r="S195" s="29">
        <f t="shared" ref="S195:S209" si="51">(D$94/SUM($C$94:$L$94))*C55</f>
        <v>3.3466249999999995</v>
      </c>
      <c r="T195" s="29">
        <f t="shared" ref="T195:T209" si="52">(E$94/SUM($C$94:$L$94))*D55</f>
        <v>0</v>
      </c>
      <c r="U195" s="29">
        <f t="shared" ref="U195:U209" si="53">(F$94/SUM($C$94:$L$94))*E55</f>
        <v>0</v>
      </c>
      <c r="V195" s="29">
        <f t="shared" ref="V195:V209" si="54">(G$94/SUM($C$94:$L$94))*F55</f>
        <v>1.6750000000000001E-2</v>
      </c>
      <c r="W195" s="29">
        <f t="shared" ref="W195:W209" si="55">(H$94/SUM($C$94:$L$94))*G55</f>
        <v>0.242675</v>
      </c>
      <c r="X195" s="29">
        <f t="shared" ref="X195:X209" si="56">(I$94/SUM($C$94:$L$94))*H55</f>
        <v>1.5516833333333333</v>
      </c>
      <c r="Y195" s="29">
        <f t="shared" ref="Y195:Y209" si="57">(J$94/SUM($C$94:$L$94))*I55</f>
        <v>7.6083333333333333E-3</v>
      </c>
      <c r="Z195" s="29">
        <f t="shared" ref="Z195:Z209" si="58">(K$94/SUM($C$94:$L$94))*J55</f>
        <v>0.20249166666666665</v>
      </c>
      <c r="AA195" s="29">
        <f t="shared" ref="AA195:AA209" si="59">(L$94/SUM($C$94:$L$94))*K55</f>
        <v>0.59009999999999996</v>
      </c>
      <c r="AB195" s="29">
        <f>SUM(R195:AA195)</f>
        <v>5.9581</v>
      </c>
      <c r="AC195" s="29">
        <f>RANK(AB195,$AB$195:$AB$209)</f>
        <v>8</v>
      </c>
      <c r="AE195" s="30" t="s">
        <v>85</v>
      </c>
      <c r="AF195" s="29">
        <f t="shared" ref="AF195:AF209" si="60">(C$96/SUM($C$96:$L$96))*B55</f>
        <v>0</v>
      </c>
      <c r="AG195" s="29">
        <f t="shared" ref="AG195:AG209" si="61">(D$96/SUM($C$96:$L$96))*C55</f>
        <v>5.6835000000000004</v>
      </c>
      <c r="AH195" s="29">
        <f t="shared" ref="AH195:AH209" si="62">(E$96/SUM($C$96:$L$96))*D55</f>
        <v>0</v>
      </c>
      <c r="AI195" s="29">
        <f t="shared" ref="AI195:AI209" si="63">(F$96/SUM($C$96:$L$96))*E55</f>
        <v>0</v>
      </c>
      <c r="AJ195" s="29">
        <f t="shared" ref="AJ195:AJ209" si="64">(G$96/SUM($C$96:$L$96))*F55</f>
        <v>0</v>
      </c>
      <c r="AK195" s="29">
        <f t="shared" ref="AK195:AK209" si="65">(H$96/SUM($C$96:$L$96))*G55</f>
        <v>0.43210000000000004</v>
      </c>
      <c r="AL195" s="29">
        <f t="shared" ref="AL195:AL209" si="66">(I$96/SUM($C$96:$L$96))*H55</f>
        <v>1.0332333333333332</v>
      </c>
      <c r="AM195" s="29">
        <f t="shared" ref="AM195:AM209" si="67">(J$96/SUM($C$96:$L$96))*I55</f>
        <v>4.8624999999999996E-3</v>
      </c>
      <c r="AN195" s="29">
        <f t="shared" ref="AN195:AN209" si="68">(K$96/SUM($C$96:$L$96))*J55</f>
        <v>3.8483333333333335E-2</v>
      </c>
      <c r="AO195" s="29">
        <f t="shared" ref="AO195:AO209" si="69">(L$96/SUM($C$96:$L$96))*K55</f>
        <v>3.6429166666666665E-2</v>
      </c>
      <c r="AP195" s="29">
        <f>SUM(AF195:AO195)</f>
        <v>7.2286083333333337</v>
      </c>
      <c r="AQ195" s="29">
        <f>RANK(AP195,$AP$195:$AP$209)</f>
        <v>6</v>
      </c>
    </row>
    <row r="196" spans="1:43">
      <c r="B196" s="30" t="s">
        <v>86</v>
      </c>
      <c r="C196" s="29">
        <f t="shared" ref="C196:L196" si="70">(C$92/SUM($C$92:$L$92))*B56</f>
        <v>4.1666666666666672E-5</v>
      </c>
      <c r="D196" s="29">
        <f t="shared" si="70"/>
        <v>0.37751250000000003</v>
      </c>
      <c r="E196" s="29">
        <f t="shared" si="70"/>
        <v>5.6666666666666671E-4</v>
      </c>
      <c r="F196" s="29">
        <f t="shared" si="70"/>
        <v>2.5000000000000001E-5</v>
      </c>
      <c r="G196" s="29">
        <f t="shared" si="70"/>
        <v>4.7291666666666671E-3</v>
      </c>
      <c r="H196" s="29">
        <f t="shared" si="70"/>
        <v>0.35215000000000002</v>
      </c>
      <c r="I196" s="29">
        <f t="shared" si="70"/>
        <v>0.97157500000000008</v>
      </c>
      <c r="J196" s="29">
        <f t="shared" si="70"/>
        <v>0.339175</v>
      </c>
      <c r="K196" s="29">
        <f t="shared" si="70"/>
        <v>0.72835000000000005</v>
      </c>
      <c r="L196" s="29">
        <f t="shared" si="70"/>
        <v>2.5958333333333333E-2</v>
      </c>
      <c r="M196" s="29">
        <f t="shared" ref="M196:M209" si="71">SUM(C196:L196)</f>
        <v>2.8000833333333333</v>
      </c>
      <c r="N196" s="29">
        <f t="shared" ref="N196:N209" si="72">RANK(M196,M196:M210)</f>
        <v>12</v>
      </c>
      <c r="Q196" s="30" t="s">
        <v>86</v>
      </c>
      <c r="R196" s="29">
        <f t="shared" si="50"/>
        <v>2.0833333333333332E-4</v>
      </c>
      <c r="S196" s="29">
        <f t="shared" si="51"/>
        <v>3.0119624999999997</v>
      </c>
      <c r="T196" s="29">
        <f t="shared" si="52"/>
        <v>0</v>
      </c>
      <c r="U196" s="29">
        <f t="shared" si="53"/>
        <v>0</v>
      </c>
      <c r="V196" s="29">
        <f t="shared" si="54"/>
        <v>1.6750000000000001E-2</v>
      </c>
      <c r="W196" s="29">
        <f t="shared" si="55"/>
        <v>0.32356666666666667</v>
      </c>
      <c r="X196" s="29">
        <f t="shared" si="56"/>
        <v>2.3275250000000001</v>
      </c>
      <c r="Y196" s="29">
        <f t="shared" si="57"/>
        <v>7.6083333333333333E-3</v>
      </c>
      <c r="Z196" s="29">
        <f t="shared" si="58"/>
        <v>0.20249166666666665</v>
      </c>
      <c r="AA196" s="29">
        <f t="shared" si="59"/>
        <v>0.59009999999999996</v>
      </c>
      <c r="AB196" s="29">
        <f t="shared" ref="AB196:AB209" si="73">SUM(R196:AA196)</f>
        <v>6.4802125000000004</v>
      </c>
      <c r="AC196" s="29">
        <f t="shared" ref="AC196:AC209" si="74">RANK(AB196,$AB$195:$AB$209)</f>
        <v>5</v>
      </c>
      <c r="AE196" s="30" t="s">
        <v>86</v>
      </c>
      <c r="AF196" s="29">
        <f t="shared" si="60"/>
        <v>0</v>
      </c>
      <c r="AG196" s="29">
        <f t="shared" si="61"/>
        <v>5.1151499999999999</v>
      </c>
      <c r="AH196" s="29">
        <f t="shared" si="62"/>
        <v>0</v>
      </c>
      <c r="AI196" s="29">
        <f t="shared" si="63"/>
        <v>0</v>
      </c>
      <c r="AJ196" s="29">
        <f t="shared" si="64"/>
        <v>0</v>
      </c>
      <c r="AK196" s="29">
        <f t="shared" si="65"/>
        <v>0.57613333333333339</v>
      </c>
      <c r="AL196" s="29">
        <f t="shared" si="66"/>
        <v>1.5498499999999997</v>
      </c>
      <c r="AM196" s="29">
        <f t="shared" si="67"/>
        <v>4.8624999999999996E-3</v>
      </c>
      <c r="AN196" s="29">
        <f t="shared" si="68"/>
        <v>3.8483333333333335E-2</v>
      </c>
      <c r="AO196" s="29">
        <f t="shared" si="69"/>
        <v>3.6429166666666665E-2</v>
      </c>
      <c r="AP196" s="29">
        <f t="shared" ref="AP196:AP209" si="75">SUM(AF196:AO196)</f>
        <v>7.3209083333333318</v>
      </c>
      <c r="AQ196" s="29">
        <f t="shared" ref="AQ196:AQ209" si="76">RANK(AP196,$AP$195:$AP$209)</f>
        <v>4</v>
      </c>
    </row>
    <row r="197" spans="1:43">
      <c r="B197" s="30" t="s">
        <v>87</v>
      </c>
      <c r="C197" s="29">
        <f t="shared" ref="C197:L197" si="77">(C$92/SUM($C$92:$L$92))*B57</f>
        <v>4.1666666666666669E-6</v>
      </c>
      <c r="D197" s="29">
        <f t="shared" si="77"/>
        <v>8.389166666666667E-2</v>
      </c>
      <c r="E197" s="29">
        <f t="shared" si="77"/>
        <v>2.1250000000000002E-4</v>
      </c>
      <c r="F197" s="29">
        <f t="shared" si="77"/>
        <v>8.3333333333333344E-5</v>
      </c>
      <c r="G197" s="29">
        <f t="shared" si="77"/>
        <v>8.512500000000001E-3</v>
      </c>
      <c r="H197" s="29">
        <f t="shared" si="77"/>
        <v>0.44018750000000001</v>
      </c>
      <c r="I197" s="29">
        <f t="shared" si="77"/>
        <v>0.64771666666666672</v>
      </c>
      <c r="J197" s="29">
        <f t="shared" si="77"/>
        <v>2.03505</v>
      </c>
      <c r="K197" s="29">
        <f t="shared" si="77"/>
        <v>2.5492250000000003</v>
      </c>
      <c r="L197" s="29">
        <f t="shared" si="77"/>
        <v>2.9666666666666668E-2</v>
      </c>
      <c r="M197" s="29">
        <f t="shared" si="71"/>
        <v>5.7945500000000001</v>
      </c>
      <c r="N197" s="29">
        <f t="shared" si="72"/>
        <v>4</v>
      </c>
      <c r="Q197" s="30" t="s">
        <v>87</v>
      </c>
      <c r="R197" s="29">
        <f t="shared" si="50"/>
        <v>2.0833333333333333E-5</v>
      </c>
      <c r="S197" s="29">
        <f t="shared" si="51"/>
        <v>0.66932499999999995</v>
      </c>
      <c r="T197" s="29">
        <f t="shared" si="52"/>
        <v>0</v>
      </c>
      <c r="U197" s="29">
        <f t="shared" si="53"/>
        <v>0</v>
      </c>
      <c r="V197" s="29">
        <f t="shared" si="54"/>
        <v>3.015E-2</v>
      </c>
      <c r="W197" s="29">
        <f t="shared" si="55"/>
        <v>0.40445833333333336</v>
      </c>
      <c r="X197" s="29">
        <f t="shared" si="56"/>
        <v>1.5516833333333333</v>
      </c>
      <c r="Y197" s="29">
        <f t="shared" si="57"/>
        <v>4.5649999999999996E-2</v>
      </c>
      <c r="Z197" s="29">
        <f t="shared" si="58"/>
        <v>0.70872083333333324</v>
      </c>
      <c r="AA197" s="29">
        <f t="shared" si="59"/>
        <v>0.6744</v>
      </c>
      <c r="AB197" s="29">
        <f t="shared" si="73"/>
        <v>4.0844083333333341</v>
      </c>
      <c r="AC197" s="29">
        <f t="shared" si="74"/>
        <v>13</v>
      </c>
      <c r="AE197" s="30" t="s">
        <v>87</v>
      </c>
      <c r="AF197" s="29">
        <f t="shared" si="60"/>
        <v>0</v>
      </c>
      <c r="AG197" s="29">
        <f t="shared" si="61"/>
        <v>1.1367</v>
      </c>
      <c r="AH197" s="29">
        <f t="shared" si="62"/>
        <v>0</v>
      </c>
      <c r="AI197" s="29">
        <f t="shared" si="63"/>
        <v>0</v>
      </c>
      <c r="AJ197" s="29">
        <f t="shared" si="64"/>
        <v>0</v>
      </c>
      <c r="AK197" s="29">
        <f t="shared" si="65"/>
        <v>0.72016666666666673</v>
      </c>
      <c r="AL197" s="29">
        <f t="shared" si="66"/>
        <v>1.0332333333333332</v>
      </c>
      <c r="AM197" s="29">
        <f t="shared" si="67"/>
        <v>2.9175E-2</v>
      </c>
      <c r="AN197" s="29">
        <f t="shared" si="68"/>
        <v>0.13469166666666668</v>
      </c>
      <c r="AO197" s="29">
        <f t="shared" si="69"/>
        <v>4.1633333333333335E-2</v>
      </c>
      <c r="AP197" s="29">
        <f t="shared" si="75"/>
        <v>3.0956000000000006</v>
      </c>
      <c r="AQ197" s="29">
        <f t="shared" si="76"/>
        <v>14</v>
      </c>
    </row>
    <row r="198" spans="1:43">
      <c r="B198" s="30" t="s">
        <v>88</v>
      </c>
      <c r="C198" s="29">
        <f t="shared" ref="C198:L198" si="78">(C$92/SUM($C$92:$L$92))*B58</f>
        <v>1.6666666666666667E-5</v>
      </c>
      <c r="D198" s="29">
        <f t="shared" si="78"/>
        <v>0.20972916666666669</v>
      </c>
      <c r="E198" s="29">
        <f t="shared" si="78"/>
        <v>4.2500000000000003E-4</v>
      </c>
      <c r="F198" s="29">
        <f t="shared" si="78"/>
        <v>8.3333333333333344E-5</v>
      </c>
      <c r="G198" s="29">
        <f t="shared" si="78"/>
        <v>7.5666666666666669E-3</v>
      </c>
      <c r="H198" s="29">
        <f t="shared" si="78"/>
        <v>0.61626250000000005</v>
      </c>
      <c r="I198" s="29">
        <f t="shared" si="78"/>
        <v>0.48578750000000004</v>
      </c>
      <c r="J198" s="29">
        <f t="shared" si="78"/>
        <v>0.339175</v>
      </c>
      <c r="K198" s="29">
        <f t="shared" si="78"/>
        <v>0.72835000000000005</v>
      </c>
      <c r="L198" s="29">
        <f t="shared" si="78"/>
        <v>3.3375000000000002E-2</v>
      </c>
      <c r="M198" s="29">
        <f t="shared" si="71"/>
        <v>2.4207708333333335</v>
      </c>
      <c r="N198" s="29">
        <f t="shared" si="72"/>
        <v>13</v>
      </c>
      <c r="Q198" s="30" t="s">
        <v>88</v>
      </c>
      <c r="R198" s="29">
        <f t="shared" si="50"/>
        <v>8.3333333333333331E-5</v>
      </c>
      <c r="S198" s="29">
        <f t="shared" si="51"/>
        <v>1.6733124999999998</v>
      </c>
      <c r="T198" s="29">
        <f t="shared" si="52"/>
        <v>0</v>
      </c>
      <c r="U198" s="29">
        <f t="shared" si="53"/>
        <v>0</v>
      </c>
      <c r="V198" s="29">
        <f t="shared" si="54"/>
        <v>2.6800000000000001E-2</v>
      </c>
      <c r="W198" s="29">
        <f t="shared" si="55"/>
        <v>0.56624166666666664</v>
      </c>
      <c r="X198" s="29">
        <f t="shared" si="56"/>
        <v>1.1637625</v>
      </c>
      <c r="Y198" s="29">
        <f t="shared" si="57"/>
        <v>7.6083333333333333E-3</v>
      </c>
      <c r="Z198" s="29">
        <f t="shared" si="58"/>
        <v>0.20249166666666665</v>
      </c>
      <c r="AA198" s="29">
        <f t="shared" si="59"/>
        <v>0.75870000000000004</v>
      </c>
      <c r="AB198" s="29">
        <f t="shared" si="73"/>
        <v>4.399</v>
      </c>
      <c r="AC198" s="29">
        <f t="shared" si="74"/>
        <v>11</v>
      </c>
      <c r="AE198" s="30" t="s">
        <v>88</v>
      </c>
      <c r="AF198" s="29">
        <f t="shared" si="60"/>
        <v>0</v>
      </c>
      <c r="AG198" s="29">
        <f t="shared" si="61"/>
        <v>2.8417500000000002</v>
      </c>
      <c r="AH198" s="29">
        <f t="shared" si="62"/>
        <v>0</v>
      </c>
      <c r="AI198" s="29">
        <f t="shared" si="63"/>
        <v>0</v>
      </c>
      <c r="AJ198" s="29">
        <f t="shared" si="64"/>
        <v>0</v>
      </c>
      <c r="AK198" s="29">
        <f t="shared" si="65"/>
        <v>1.0082333333333335</v>
      </c>
      <c r="AL198" s="29">
        <f t="shared" si="66"/>
        <v>0.77492499999999986</v>
      </c>
      <c r="AM198" s="29">
        <f t="shared" si="67"/>
        <v>4.8624999999999996E-3</v>
      </c>
      <c r="AN198" s="29">
        <f t="shared" si="68"/>
        <v>3.8483333333333335E-2</v>
      </c>
      <c r="AO198" s="29">
        <f t="shared" si="69"/>
        <v>4.6837500000000004E-2</v>
      </c>
      <c r="AP198" s="29">
        <f t="shared" si="75"/>
        <v>4.7150916666666669</v>
      </c>
      <c r="AQ198" s="29">
        <f t="shared" si="76"/>
        <v>9</v>
      </c>
    </row>
    <row r="199" spans="1:43">
      <c r="B199" s="30" t="s">
        <v>89</v>
      </c>
      <c r="C199" s="29">
        <f t="shared" ref="C199:L199" si="79">(C$92/SUM($C$92:$L$92))*B59</f>
        <v>3.3333333333333335E-5</v>
      </c>
      <c r="D199" s="29">
        <f t="shared" si="79"/>
        <v>0.41945833333333338</v>
      </c>
      <c r="E199" s="29">
        <f t="shared" si="79"/>
        <v>6.3750000000000005E-4</v>
      </c>
      <c r="F199" s="29">
        <f t="shared" si="79"/>
        <v>8.3333333333333337E-6</v>
      </c>
      <c r="G199" s="29">
        <f t="shared" si="79"/>
        <v>1.8916666666666667E-3</v>
      </c>
      <c r="H199" s="29">
        <f t="shared" si="79"/>
        <v>0.26411250000000003</v>
      </c>
      <c r="I199" s="29">
        <f t="shared" si="79"/>
        <v>0.97157500000000008</v>
      </c>
      <c r="J199" s="29">
        <f t="shared" si="79"/>
        <v>1.3567</v>
      </c>
      <c r="K199" s="29">
        <f t="shared" si="79"/>
        <v>1.820875</v>
      </c>
      <c r="L199" s="29">
        <f t="shared" si="79"/>
        <v>2.5958333333333333E-2</v>
      </c>
      <c r="M199" s="29">
        <f t="shared" si="71"/>
        <v>4.8612500000000001</v>
      </c>
      <c r="N199" s="29">
        <f t="shared" si="72"/>
        <v>7</v>
      </c>
      <c r="Q199" s="30" t="s">
        <v>89</v>
      </c>
      <c r="R199" s="29">
        <f t="shared" si="50"/>
        <v>1.6666666666666666E-4</v>
      </c>
      <c r="S199" s="29">
        <f t="shared" si="51"/>
        <v>3.3466249999999995</v>
      </c>
      <c r="T199" s="29">
        <f t="shared" si="52"/>
        <v>0</v>
      </c>
      <c r="U199" s="29">
        <f t="shared" si="53"/>
        <v>0</v>
      </c>
      <c r="V199" s="29">
        <f t="shared" si="54"/>
        <v>6.7000000000000002E-3</v>
      </c>
      <c r="W199" s="29">
        <f t="shared" si="55"/>
        <v>0.242675</v>
      </c>
      <c r="X199" s="29">
        <f t="shared" si="56"/>
        <v>2.3275250000000001</v>
      </c>
      <c r="Y199" s="29">
        <f t="shared" si="57"/>
        <v>3.0433333333333333E-2</v>
      </c>
      <c r="Z199" s="29">
        <f t="shared" si="58"/>
        <v>0.50622916666666662</v>
      </c>
      <c r="AA199" s="29">
        <f t="shared" si="59"/>
        <v>0.59009999999999996</v>
      </c>
      <c r="AB199" s="29">
        <f t="shared" si="73"/>
        <v>7.0504541666666665</v>
      </c>
      <c r="AC199" s="29">
        <f t="shared" si="74"/>
        <v>3</v>
      </c>
      <c r="AE199" s="30" t="s">
        <v>89</v>
      </c>
      <c r="AF199" s="29">
        <f t="shared" si="60"/>
        <v>0</v>
      </c>
      <c r="AG199" s="29">
        <f t="shared" si="61"/>
        <v>5.6835000000000004</v>
      </c>
      <c r="AH199" s="29">
        <f t="shared" si="62"/>
        <v>0</v>
      </c>
      <c r="AI199" s="29">
        <f t="shared" si="63"/>
        <v>0</v>
      </c>
      <c r="AJ199" s="29">
        <f t="shared" si="64"/>
        <v>0</v>
      </c>
      <c r="AK199" s="29">
        <f t="shared" si="65"/>
        <v>0.43210000000000004</v>
      </c>
      <c r="AL199" s="29">
        <f t="shared" si="66"/>
        <v>1.5498499999999997</v>
      </c>
      <c r="AM199" s="29">
        <f t="shared" si="67"/>
        <v>1.9449999999999999E-2</v>
      </c>
      <c r="AN199" s="29">
        <f t="shared" si="68"/>
        <v>9.620833333333334E-2</v>
      </c>
      <c r="AO199" s="29">
        <f t="shared" si="69"/>
        <v>3.6429166666666665E-2</v>
      </c>
      <c r="AP199" s="29">
        <f t="shared" si="75"/>
        <v>7.8175374999999994</v>
      </c>
      <c r="AQ199" s="29">
        <f t="shared" si="76"/>
        <v>2</v>
      </c>
    </row>
    <row r="200" spans="1:43">
      <c r="B200" s="30" t="s">
        <v>90</v>
      </c>
      <c r="C200" s="29">
        <f t="shared" ref="C200:L200" si="80">(C$92/SUM($C$92:$L$92))*B60</f>
        <v>3.3333333333333335E-5</v>
      </c>
      <c r="D200" s="29">
        <f t="shared" si="80"/>
        <v>0.37751250000000003</v>
      </c>
      <c r="E200" s="29">
        <f t="shared" si="80"/>
        <v>7.0833333333333338E-4</v>
      </c>
      <c r="F200" s="29">
        <f t="shared" si="80"/>
        <v>3.3333333333333335E-5</v>
      </c>
      <c r="G200" s="29">
        <f t="shared" si="80"/>
        <v>4.7291666666666671E-3</v>
      </c>
      <c r="H200" s="29">
        <f t="shared" si="80"/>
        <v>0.26411250000000003</v>
      </c>
      <c r="I200" s="29">
        <f t="shared" si="80"/>
        <v>0.97157500000000008</v>
      </c>
      <c r="J200" s="29">
        <f t="shared" si="80"/>
        <v>0.339175</v>
      </c>
      <c r="K200" s="29">
        <f t="shared" si="80"/>
        <v>0.72835000000000005</v>
      </c>
      <c r="L200" s="29">
        <f t="shared" si="80"/>
        <v>2.5958333333333333E-2</v>
      </c>
      <c r="M200" s="29">
        <f t="shared" si="71"/>
        <v>2.7121875000000006</v>
      </c>
      <c r="N200" s="29">
        <f t="shared" si="72"/>
        <v>13</v>
      </c>
      <c r="Q200" s="30" t="s">
        <v>90</v>
      </c>
      <c r="R200" s="29">
        <f t="shared" si="50"/>
        <v>1.6666666666666666E-4</v>
      </c>
      <c r="S200" s="29">
        <f t="shared" si="51"/>
        <v>3.0119624999999997</v>
      </c>
      <c r="T200" s="29">
        <f t="shared" si="52"/>
        <v>0</v>
      </c>
      <c r="U200" s="29">
        <f t="shared" si="53"/>
        <v>0</v>
      </c>
      <c r="V200" s="29">
        <f t="shared" si="54"/>
        <v>1.6750000000000001E-2</v>
      </c>
      <c r="W200" s="29">
        <f t="shared" si="55"/>
        <v>0.242675</v>
      </c>
      <c r="X200" s="29">
        <f t="shared" si="56"/>
        <v>2.3275250000000001</v>
      </c>
      <c r="Y200" s="29">
        <f t="shared" si="57"/>
        <v>7.6083333333333333E-3</v>
      </c>
      <c r="Z200" s="29">
        <f t="shared" si="58"/>
        <v>0.20249166666666665</v>
      </c>
      <c r="AA200" s="29">
        <f t="shared" si="59"/>
        <v>0.59009999999999996</v>
      </c>
      <c r="AB200" s="29">
        <f t="shared" si="73"/>
        <v>6.3992791666666671</v>
      </c>
      <c r="AC200" s="29">
        <f t="shared" si="74"/>
        <v>6</v>
      </c>
      <c r="AE200" s="30" t="s">
        <v>90</v>
      </c>
      <c r="AF200" s="29">
        <f t="shared" si="60"/>
        <v>0</v>
      </c>
      <c r="AG200" s="29">
        <f t="shared" si="61"/>
        <v>5.1151499999999999</v>
      </c>
      <c r="AH200" s="29">
        <f t="shared" si="62"/>
        <v>0</v>
      </c>
      <c r="AI200" s="29">
        <f t="shared" si="63"/>
        <v>0</v>
      </c>
      <c r="AJ200" s="29">
        <f t="shared" si="64"/>
        <v>0</v>
      </c>
      <c r="AK200" s="29">
        <f t="shared" si="65"/>
        <v>0.43210000000000004</v>
      </c>
      <c r="AL200" s="29">
        <f t="shared" si="66"/>
        <v>1.5498499999999997</v>
      </c>
      <c r="AM200" s="29">
        <f t="shared" si="67"/>
        <v>4.8624999999999996E-3</v>
      </c>
      <c r="AN200" s="29">
        <f t="shared" si="68"/>
        <v>3.8483333333333335E-2</v>
      </c>
      <c r="AO200" s="29">
        <f t="shared" si="69"/>
        <v>3.6429166666666665E-2</v>
      </c>
      <c r="AP200" s="29">
        <f t="shared" si="75"/>
        <v>7.176874999999999</v>
      </c>
      <c r="AQ200" s="29">
        <f t="shared" si="76"/>
        <v>7</v>
      </c>
    </row>
    <row r="201" spans="1:43">
      <c r="B201" s="30" t="s">
        <v>91</v>
      </c>
      <c r="C201" s="29">
        <f t="shared" ref="C201:L201" si="81">(C$92/SUM($C$92:$L$92))*B61</f>
        <v>2.5000000000000001E-5</v>
      </c>
      <c r="D201" s="29">
        <f t="shared" si="81"/>
        <v>0.33556666666666668</v>
      </c>
      <c r="E201" s="29">
        <f t="shared" si="81"/>
        <v>4.9583333333333337E-4</v>
      </c>
      <c r="F201" s="29">
        <f t="shared" si="81"/>
        <v>2.5000000000000001E-5</v>
      </c>
      <c r="G201" s="29">
        <f t="shared" si="81"/>
        <v>4.7291666666666671E-3</v>
      </c>
      <c r="H201" s="29">
        <f t="shared" si="81"/>
        <v>0.17607500000000001</v>
      </c>
      <c r="I201" s="29">
        <f t="shared" si="81"/>
        <v>1.4573625000000001</v>
      </c>
      <c r="J201" s="29">
        <f t="shared" si="81"/>
        <v>0.339175</v>
      </c>
      <c r="K201" s="29">
        <f t="shared" si="81"/>
        <v>1.4567000000000001</v>
      </c>
      <c r="L201" s="29">
        <f t="shared" si="81"/>
        <v>3.7083333333333336E-2</v>
      </c>
      <c r="M201" s="29">
        <f t="shared" si="71"/>
        <v>3.8072375000000003</v>
      </c>
      <c r="N201" s="29">
        <f t="shared" si="72"/>
        <v>11</v>
      </c>
      <c r="Q201" s="30" t="s">
        <v>91</v>
      </c>
      <c r="R201" s="29">
        <f t="shared" si="50"/>
        <v>1.25E-4</v>
      </c>
      <c r="S201" s="29">
        <f t="shared" si="51"/>
        <v>2.6772999999999998</v>
      </c>
      <c r="T201" s="29">
        <f t="shared" si="52"/>
        <v>0</v>
      </c>
      <c r="U201" s="29">
        <f t="shared" si="53"/>
        <v>0</v>
      </c>
      <c r="V201" s="29">
        <f t="shared" si="54"/>
        <v>1.6750000000000001E-2</v>
      </c>
      <c r="W201" s="29">
        <f t="shared" si="55"/>
        <v>0.16178333333333333</v>
      </c>
      <c r="X201" s="29">
        <f t="shared" si="56"/>
        <v>3.4912874999999999</v>
      </c>
      <c r="Y201" s="29">
        <f t="shared" si="57"/>
        <v>7.6083333333333333E-3</v>
      </c>
      <c r="Z201" s="29">
        <f t="shared" si="58"/>
        <v>0.40498333333333331</v>
      </c>
      <c r="AA201" s="29">
        <f t="shared" si="59"/>
        <v>0.84299999999999997</v>
      </c>
      <c r="AB201" s="29">
        <f t="shared" si="73"/>
        <v>7.6028374999999997</v>
      </c>
      <c r="AC201" s="29">
        <f t="shared" si="74"/>
        <v>1</v>
      </c>
      <c r="AE201" s="30" t="s">
        <v>91</v>
      </c>
      <c r="AF201" s="29">
        <f t="shared" si="60"/>
        <v>0</v>
      </c>
      <c r="AG201" s="29">
        <f t="shared" si="61"/>
        <v>4.5468000000000002</v>
      </c>
      <c r="AH201" s="29">
        <f t="shared" si="62"/>
        <v>0</v>
      </c>
      <c r="AI201" s="29">
        <f t="shared" si="63"/>
        <v>0</v>
      </c>
      <c r="AJ201" s="29">
        <f t="shared" si="64"/>
        <v>0</v>
      </c>
      <c r="AK201" s="29">
        <f t="shared" si="65"/>
        <v>0.28806666666666669</v>
      </c>
      <c r="AL201" s="29">
        <f t="shared" si="66"/>
        <v>2.3247749999999998</v>
      </c>
      <c r="AM201" s="29">
        <f t="shared" si="67"/>
        <v>4.8624999999999996E-3</v>
      </c>
      <c r="AN201" s="29">
        <f t="shared" si="68"/>
        <v>7.6966666666666669E-2</v>
      </c>
      <c r="AO201" s="29">
        <f t="shared" si="69"/>
        <v>5.2041666666666667E-2</v>
      </c>
      <c r="AP201" s="29">
        <f t="shared" si="75"/>
        <v>7.2935124999999994</v>
      </c>
      <c r="AQ201" s="29">
        <f t="shared" si="76"/>
        <v>5</v>
      </c>
    </row>
    <row r="202" spans="1:43">
      <c r="B202" s="30" t="s">
        <v>92</v>
      </c>
      <c r="C202" s="29">
        <f t="shared" ref="C202:L202" si="82">(C$92/SUM($C$92:$L$92))*B62</f>
        <v>4.1666666666666669E-6</v>
      </c>
      <c r="D202" s="29">
        <f t="shared" si="82"/>
        <v>0.12583749999999999</v>
      </c>
      <c r="E202" s="29">
        <f t="shared" si="82"/>
        <v>1.4166666666666668E-4</v>
      </c>
      <c r="F202" s="29">
        <f t="shared" si="82"/>
        <v>8.3333333333333344E-5</v>
      </c>
      <c r="G202" s="29">
        <f t="shared" si="82"/>
        <v>8.512500000000001E-3</v>
      </c>
      <c r="H202" s="29">
        <f t="shared" si="82"/>
        <v>0.70430000000000004</v>
      </c>
      <c r="I202" s="29">
        <f t="shared" si="82"/>
        <v>0.64771666666666672</v>
      </c>
      <c r="J202" s="29">
        <f t="shared" si="82"/>
        <v>2.374225</v>
      </c>
      <c r="K202" s="29">
        <f t="shared" si="82"/>
        <v>2.1850500000000004</v>
      </c>
      <c r="L202" s="29">
        <f t="shared" si="82"/>
        <v>1.8541666666666668E-2</v>
      </c>
      <c r="M202" s="29">
        <f t="shared" si="71"/>
        <v>6.0644125000000004</v>
      </c>
      <c r="N202" s="29">
        <f t="shared" si="72"/>
        <v>3</v>
      </c>
      <c r="Q202" s="30" t="s">
        <v>92</v>
      </c>
      <c r="R202" s="29">
        <f t="shared" si="50"/>
        <v>2.0833333333333333E-5</v>
      </c>
      <c r="S202" s="29">
        <f t="shared" si="51"/>
        <v>1.0039875</v>
      </c>
      <c r="T202" s="29">
        <f t="shared" si="52"/>
        <v>0</v>
      </c>
      <c r="U202" s="29">
        <f t="shared" si="53"/>
        <v>0</v>
      </c>
      <c r="V202" s="29">
        <f t="shared" si="54"/>
        <v>3.015E-2</v>
      </c>
      <c r="W202" s="29">
        <f t="shared" si="55"/>
        <v>0.64713333333333334</v>
      </c>
      <c r="X202" s="29">
        <f t="shared" si="56"/>
        <v>1.5516833333333333</v>
      </c>
      <c r="Y202" s="29">
        <f t="shared" si="57"/>
        <v>5.3258333333333331E-2</v>
      </c>
      <c r="Z202" s="29">
        <f t="shared" si="58"/>
        <v>0.60747499999999999</v>
      </c>
      <c r="AA202" s="29">
        <f t="shared" si="59"/>
        <v>0.42149999999999999</v>
      </c>
      <c r="AB202" s="29">
        <f t="shared" si="73"/>
        <v>4.3152083333333326</v>
      </c>
      <c r="AC202" s="29">
        <f t="shared" si="74"/>
        <v>12</v>
      </c>
      <c r="AE202" s="30" t="s">
        <v>92</v>
      </c>
      <c r="AF202" s="29">
        <f t="shared" si="60"/>
        <v>0</v>
      </c>
      <c r="AG202" s="29">
        <f t="shared" si="61"/>
        <v>1.70505</v>
      </c>
      <c r="AH202" s="29">
        <f t="shared" si="62"/>
        <v>0</v>
      </c>
      <c r="AI202" s="29">
        <f t="shared" si="63"/>
        <v>0</v>
      </c>
      <c r="AJ202" s="29">
        <f t="shared" si="64"/>
        <v>0</v>
      </c>
      <c r="AK202" s="29">
        <f t="shared" si="65"/>
        <v>1.1522666666666668</v>
      </c>
      <c r="AL202" s="29">
        <f t="shared" si="66"/>
        <v>1.0332333333333332</v>
      </c>
      <c r="AM202" s="29">
        <f t="shared" si="67"/>
        <v>3.4037499999999998E-2</v>
      </c>
      <c r="AN202" s="29">
        <f t="shared" si="68"/>
        <v>0.11545</v>
      </c>
      <c r="AO202" s="29">
        <f t="shared" si="69"/>
        <v>2.6020833333333333E-2</v>
      </c>
      <c r="AP202" s="29">
        <f t="shared" si="75"/>
        <v>4.0660583333333333</v>
      </c>
      <c r="AQ202" s="29">
        <f t="shared" si="76"/>
        <v>11</v>
      </c>
    </row>
    <row r="203" spans="1:43">
      <c r="B203" s="30" t="s">
        <v>93</v>
      </c>
      <c r="C203" s="29">
        <f t="shared" ref="C203:L203" si="83">(C$92/SUM($C$92:$L$92))*B63</f>
        <v>2.9166666666666666E-5</v>
      </c>
      <c r="D203" s="29">
        <f t="shared" si="83"/>
        <v>0.41945833333333338</v>
      </c>
      <c r="E203" s="29">
        <f t="shared" si="83"/>
        <v>6.3750000000000005E-4</v>
      </c>
      <c r="F203" s="29">
        <f t="shared" si="83"/>
        <v>8.3333333333333337E-6</v>
      </c>
      <c r="G203" s="29">
        <f t="shared" si="83"/>
        <v>5.6750000000000004E-3</v>
      </c>
      <c r="H203" s="29">
        <f t="shared" si="83"/>
        <v>0.17607500000000001</v>
      </c>
      <c r="I203" s="29">
        <f t="shared" si="83"/>
        <v>1.2954333333333334</v>
      </c>
      <c r="J203" s="29">
        <f t="shared" si="83"/>
        <v>1.017525</v>
      </c>
      <c r="K203" s="29">
        <f t="shared" si="83"/>
        <v>1.4567000000000001</v>
      </c>
      <c r="L203" s="29">
        <f t="shared" si="83"/>
        <v>1.8541666666666668E-2</v>
      </c>
      <c r="M203" s="29">
        <f t="shared" si="71"/>
        <v>4.390083333333334</v>
      </c>
      <c r="N203" s="29">
        <f t="shared" si="72"/>
        <v>8</v>
      </c>
      <c r="Q203" s="30" t="s">
        <v>93</v>
      </c>
      <c r="R203" s="29">
        <f t="shared" si="50"/>
        <v>1.4583333333333332E-4</v>
      </c>
      <c r="S203" s="29">
        <f t="shared" si="51"/>
        <v>3.3466249999999995</v>
      </c>
      <c r="T203" s="29">
        <f t="shared" si="52"/>
        <v>0</v>
      </c>
      <c r="U203" s="29">
        <f t="shared" si="53"/>
        <v>0</v>
      </c>
      <c r="V203" s="29">
        <f t="shared" si="54"/>
        <v>2.01E-2</v>
      </c>
      <c r="W203" s="29">
        <f t="shared" si="55"/>
        <v>0.16178333333333333</v>
      </c>
      <c r="X203" s="29">
        <f t="shared" si="56"/>
        <v>3.1033666666666666</v>
      </c>
      <c r="Y203" s="29">
        <f t="shared" si="57"/>
        <v>2.2824999999999998E-2</v>
      </c>
      <c r="Z203" s="29">
        <f t="shared" si="58"/>
        <v>0.40498333333333331</v>
      </c>
      <c r="AA203" s="29">
        <f t="shared" si="59"/>
        <v>0.42149999999999999</v>
      </c>
      <c r="AB203" s="29">
        <f t="shared" si="73"/>
        <v>7.481329166666665</v>
      </c>
      <c r="AC203" s="29">
        <f t="shared" si="74"/>
        <v>2</v>
      </c>
      <c r="AE203" s="30" t="s">
        <v>93</v>
      </c>
      <c r="AF203" s="29">
        <f t="shared" si="60"/>
        <v>0</v>
      </c>
      <c r="AG203" s="29">
        <f t="shared" si="61"/>
        <v>5.6835000000000004</v>
      </c>
      <c r="AH203" s="29">
        <f t="shared" si="62"/>
        <v>0</v>
      </c>
      <c r="AI203" s="29">
        <f t="shared" si="63"/>
        <v>0</v>
      </c>
      <c r="AJ203" s="29">
        <f t="shared" si="64"/>
        <v>0</v>
      </c>
      <c r="AK203" s="29">
        <f t="shared" si="65"/>
        <v>0.28806666666666669</v>
      </c>
      <c r="AL203" s="29">
        <f t="shared" si="66"/>
        <v>2.0664666666666665</v>
      </c>
      <c r="AM203" s="29">
        <f t="shared" si="67"/>
        <v>1.45875E-2</v>
      </c>
      <c r="AN203" s="29">
        <f t="shared" si="68"/>
        <v>7.6966666666666669E-2</v>
      </c>
      <c r="AO203" s="29">
        <f t="shared" si="69"/>
        <v>2.6020833333333333E-2</v>
      </c>
      <c r="AP203" s="29">
        <f t="shared" si="75"/>
        <v>8.1556083333333333</v>
      </c>
      <c r="AQ203" s="29">
        <f t="shared" si="76"/>
        <v>1</v>
      </c>
    </row>
    <row r="204" spans="1:43">
      <c r="B204" s="30" t="s">
        <v>94</v>
      </c>
      <c r="C204" s="29">
        <f t="shared" ref="C204:L204" si="84">(C$92/SUM($C$92:$L$92))*B64</f>
        <v>4.1666666666666669E-6</v>
      </c>
      <c r="D204" s="29">
        <f t="shared" si="84"/>
        <v>0.20972916666666669</v>
      </c>
      <c r="E204" s="29">
        <f t="shared" si="84"/>
        <v>2.1250000000000002E-4</v>
      </c>
      <c r="F204" s="29">
        <f t="shared" si="84"/>
        <v>5.8333333333333333E-5</v>
      </c>
      <c r="G204" s="29">
        <f t="shared" si="84"/>
        <v>5.6750000000000004E-3</v>
      </c>
      <c r="H204" s="29">
        <f t="shared" si="84"/>
        <v>0.35215000000000002</v>
      </c>
      <c r="I204" s="29">
        <f t="shared" si="84"/>
        <v>0.32385833333333336</v>
      </c>
      <c r="J204" s="29">
        <f t="shared" si="84"/>
        <v>2.7134</v>
      </c>
      <c r="K204" s="29">
        <f t="shared" si="84"/>
        <v>3.64175</v>
      </c>
      <c r="L204" s="29">
        <f t="shared" si="84"/>
        <v>3.3375000000000002E-2</v>
      </c>
      <c r="M204" s="29">
        <f t="shared" si="71"/>
        <v>7.2802125000000002</v>
      </c>
      <c r="N204" s="29">
        <f t="shared" si="72"/>
        <v>2</v>
      </c>
      <c r="Q204" s="30" t="s">
        <v>94</v>
      </c>
      <c r="R204" s="29">
        <f t="shared" si="50"/>
        <v>2.0833333333333333E-5</v>
      </c>
      <c r="S204" s="29">
        <f t="shared" si="51"/>
        <v>1.6733124999999998</v>
      </c>
      <c r="T204" s="29">
        <f t="shared" si="52"/>
        <v>0</v>
      </c>
      <c r="U204" s="29">
        <f t="shared" si="53"/>
        <v>0</v>
      </c>
      <c r="V204" s="29">
        <f t="shared" si="54"/>
        <v>2.01E-2</v>
      </c>
      <c r="W204" s="29">
        <f t="shared" si="55"/>
        <v>0.32356666666666667</v>
      </c>
      <c r="X204" s="29">
        <f t="shared" si="56"/>
        <v>0.77584166666666665</v>
      </c>
      <c r="Y204" s="29">
        <f t="shared" si="57"/>
        <v>6.0866666666666666E-2</v>
      </c>
      <c r="Z204" s="29">
        <f t="shared" si="58"/>
        <v>1.0124583333333332</v>
      </c>
      <c r="AA204" s="29">
        <f t="shared" si="59"/>
        <v>0.75870000000000004</v>
      </c>
      <c r="AB204" s="29">
        <f t="shared" si="73"/>
        <v>4.6248666666666667</v>
      </c>
      <c r="AC204" s="29">
        <f t="shared" si="74"/>
        <v>10</v>
      </c>
      <c r="AE204" s="30" t="s">
        <v>94</v>
      </c>
      <c r="AF204" s="29">
        <f t="shared" si="60"/>
        <v>0</v>
      </c>
      <c r="AG204" s="29">
        <f t="shared" si="61"/>
        <v>2.8417500000000002</v>
      </c>
      <c r="AH204" s="29">
        <f t="shared" si="62"/>
        <v>0</v>
      </c>
      <c r="AI204" s="29">
        <f t="shared" si="63"/>
        <v>0</v>
      </c>
      <c r="AJ204" s="29">
        <f t="shared" si="64"/>
        <v>0</v>
      </c>
      <c r="AK204" s="29">
        <f t="shared" si="65"/>
        <v>0.57613333333333339</v>
      </c>
      <c r="AL204" s="29">
        <f t="shared" si="66"/>
        <v>0.51661666666666661</v>
      </c>
      <c r="AM204" s="29">
        <f t="shared" si="67"/>
        <v>3.8899999999999997E-2</v>
      </c>
      <c r="AN204" s="29">
        <f t="shared" si="68"/>
        <v>0.19241666666666668</v>
      </c>
      <c r="AO204" s="29">
        <f t="shared" si="69"/>
        <v>4.6837500000000004E-2</v>
      </c>
      <c r="AP204" s="29">
        <f t="shared" si="75"/>
        <v>4.2126541666666668</v>
      </c>
      <c r="AQ204" s="29">
        <f t="shared" si="76"/>
        <v>10</v>
      </c>
    </row>
    <row r="205" spans="1:43">
      <c r="B205" s="30" t="s">
        <v>95</v>
      </c>
      <c r="C205" s="29">
        <f t="shared" ref="C205:L205" si="85">(C$92/SUM($C$92:$L$92))*B65</f>
        <v>4.1666666666666669E-6</v>
      </c>
      <c r="D205" s="29">
        <f t="shared" si="85"/>
        <v>8.389166666666667E-2</v>
      </c>
      <c r="E205" s="29">
        <f t="shared" si="85"/>
        <v>2.1250000000000002E-4</v>
      </c>
      <c r="F205" s="29">
        <f t="shared" si="85"/>
        <v>8.3333333333333344E-5</v>
      </c>
      <c r="G205" s="29">
        <f t="shared" si="85"/>
        <v>8.512500000000001E-3</v>
      </c>
      <c r="H205" s="29">
        <f t="shared" si="85"/>
        <v>0.44018750000000001</v>
      </c>
      <c r="I205" s="29">
        <f t="shared" si="85"/>
        <v>0.64771666666666672</v>
      </c>
      <c r="J205" s="29">
        <f t="shared" si="85"/>
        <v>2.03505</v>
      </c>
      <c r="K205" s="29">
        <f t="shared" si="85"/>
        <v>2.5492250000000003</v>
      </c>
      <c r="L205" s="29">
        <f t="shared" si="85"/>
        <v>2.9666666666666668E-2</v>
      </c>
      <c r="M205" s="29">
        <f t="shared" si="71"/>
        <v>5.7945500000000001</v>
      </c>
      <c r="N205" s="29">
        <f t="shared" si="72"/>
        <v>2</v>
      </c>
      <c r="Q205" s="30" t="s">
        <v>95</v>
      </c>
      <c r="R205" s="29">
        <f t="shared" si="50"/>
        <v>2.0833333333333333E-5</v>
      </c>
      <c r="S205" s="29">
        <f t="shared" si="51"/>
        <v>0.66932499999999995</v>
      </c>
      <c r="T205" s="29">
        <f t="shared" si="52"/>
        <v>0</v>
      </c>
      <c r="U205" s="29">
        <f t="shared" si="53"/>
        <v>0</v>
      </c>
      <c r="V205" s="29">
        <f t="shared" si="54"/>
        <v>3.015E-2</v>
      </c>
      <c r="W205" s="29">
        <f t="shared" si="55"/>
        <v>0.40445833333333336</v>
      </c>
      <c r="X205" s="29">
        <f t="shared" si="56"/>
        <v>1.5516833333333333</v>
      </c>
      <c r="Y205" s="29">
        <f t="shared" si="57"/>
        <v>4.5649999999999996E-2</v>
      </c>
      <c r="Z205" s="29">
        <f t="shared" si="58"/>
        <v>0.70872083333333324</v>
      </c>
      <c r="AA205" s="29">
        <f t="shared" si="59"/>
        <v>0.6744</v>
      </c>
      <c r="AB205" s="29">
        <f t="shared" si="73"/>
        <v>4.0844083333333341</v>
      </c>
      <c r="AC205" s="29">
        <f t="shared" si="74"/>
        <v>13</v>
      </c>
      <c r="AE205" s="30" t="s">
        <v>95</v>
      </c>
      <c r="AF205" s="29">
        <f t="shared" si="60"/>
        <v>0</v>
      </c>
      <c r="AG205" s="29">
        <f t="shared" si="61"/>
        <v>1.1367</v>
      </c>
      <c r="AH205" s="29">
        <f t="shared" si="62"/>
        <v>0</v>
      </c>
      <c r="AI205" s="29">
        <f t="shared" si="63"/>
        <v>0</v>
      </c>
      <c r="AJ205" s="29">
        <f t="shared" si="64"/>
        <v>0</v>
      </c>
      <c r="AK205" s="29">
        <f t="shared" si="65"/>
        <v>0.72016666666666673</v>
      </c>
      <c r="AL205" s="29">
        <f t="shared" si="66"/>
        <v>1.0332333333333332</v>
      </c>
      <c r="AM205" s="29">
        <f t="shared" si="67"/>
        <v>2.9175E-2</v>
      </c>
      <c r="AN205" s="29">
        <f t="shared" si="68"/>
        <v>0.13469166666666668</v>
      </c>
      <c r="AO205" s="29">
        <f t="shared" si="69"/>
        <v>4.1633333333333335E-2</v>
      </c>
      <c r="AP205" s="29">
        <f t="shared" si="75"/>
        <v>3.0956000000000006</v>
      </c>
      <c r="AQ205" s="29">
        <f t="shared" si="76"/>
        <v>14</v>
      </c>
    </row>
    <row r="206" spans="1:43">
      <c r="B206" s="30" t="s">
        <v>96</v>
      </c>
      <c r="C206" s="29">
        <f t="shared" ref="C206:L206" si="86">(C$92/SUM($C$92:$L$92))*B66</f>
        <v>4.1666666666666672E-5</v>
      </c>
      <c r="D206" s="29">
        <f t="shared" si="86"/>
        <v>0.37751250000000003</v>
      </c>
      <c r="E206" s="29">
        <f t="shared" si="86"/>
        <v>5.6666666666666671E-4</v>
      </c>
      <c r="F206" s="29">
        <f t="shared" si="86"/>
        <v>8.3333333333333337E-6</v>
      </c>
      <c r="G206" s="29">
        <f t="shared" si="86"/>
        <v>2.8375000000000002E-3</v>
      </c>
      <c r="H206" s="29">
        <f t="shared" si="86"/>
        <v>0.17607500000000001</v>
      </c>
      <c r="I206" s="29">
        <f t="shared" si="86"/>
        <v>1.1335041666666668</v>
      </c>
      <c r="J206" s="29">
        <f t="shared" si="86"/>
        <v>1.3567</v>
      </c>
      <c r="K206" s="29">
        <f t="shared" si="86"/>
        <v>1.820875</v>
      </c>
      <c r="L206" s="29">
        <f t="shared" si="86"/>
        <v>2.2249999999999999E-2</v>
      </c>
      <c r="M206" s="29">
        <f t="shared" si="71"/>
        <v>4.8903708333333329</v>
      </c>
      <c r="N206" s="29">
        <f t="shared" si="72"/>
        <v>8</v>
      </c>
      <c r="Q206" s="30" t="s">
        <v>96</v>
      </c>
      <c r="R206" s="29">
        <f t="shared" si="50"/>
        <v>2.0833333333333332E-4</v>
      </c>
      <c r="S206" s="29">
        <f t="shared" si="51"/>
        <v>3.0119624999999997</v>
      </c>
      <c r="T206" s="29">
        <f t="shared" si="52"/>
        <v>0</v>
      </c>
      <c r="U206" s="29">
        <f t="shared" si="53"/>
        <v>0</v>
      </c>
      <c r="V206" s="29">
        <f t="shared" si="54"/>
        <v>1.005E-2</v>
      </c>
      <c r="W206" s="29">
        <f t="shared" si="55"/>
        <v>0.16178333333333333</v>
      </c>
      <c r="X206" s="29">
        <f t="shared" si="56"/>
        <v>2.7154458333333333</v>
      </c>
      <c r="Y206" s="29">
        <f t="shared" si="57"/>
        <v>3.0433333333333333E-2</v>
      </c>
      <c r="Z206" s="29">
        <f t="shared" si="58"/>
        <v>0.50622916666666662</v>
      </c>
      <c r="AA206" s="29">
        <f t="shared" si="59"/>
        <v>0.50580000000000003</v>
      </c>
      <c r="AB206" s="29">
        <f t="shared" si="73"/>
        <v>6.9419124999999999</v>
      </c>
      <c r="AC206" s="29">
        <f t="shared" si="74"/>
        <v>4</v>
      </c>
      <c r="AE206" s="30" t="s">
        <v>96</v>
      </c>
      <c r="AF206" s="29">
        <f t="shared" si="60"/>
        <v>0</v>
      </c>
      <c r="AG206" s="29">
        <f t="shared" si="61"/>
        <v>5.1151499999999999</v>
      </c>
      <c r="AH206" s="29">
        <f t="shared" si="62"/>
        <v>0</v>
      </c>
      <c r="AI206" s="29">
        <f t="shared" si="63"/>
        <v>0</v>
      </c>
      <c r="AJ206" s="29">
        <f t="shared" si="64"/>
        <v>0</v>
      </c>
      <c r="AK206" s="29">
        <f t="shared" si="65"/>
        <v>0.28806666666666669</v>
      </c>
      <c r="AL206" s="29">
        <f t="shared" si="66"/>
        <v>1.8081583333333331</v>
      </c>
      <c r="AM206" s="29">
        <f t="shared" si="67"/>
        <v>1.9449999999999999E-2</v>
      </c>
      <c r="AN206" s="29">
        <f t="shared" si="68"/>
        <v>9.620833333333334E-2</v>
      </c>
      <c r="AO206" s="29">
        <f t="shared" si="69"/>
        <v>3.1225000000000003E-2</v>
      </c>
      <c r="AP206" s="29">
        <f t="shared" si="75"/>
        <v>7.3582583333333327</v>
      </c>
      <c r="AQ206" s="29">
        <f t="shared" si="76"/>
        <v>3</v>
      </c>
    </row>
    <row r="207" spans="1:43">
      <c r="B207" s="30" t="s">
        <v>97</v>
      </c>
      <c r="C207" s="29">
        <f t="shared" ref="C207:L207" si="87">(C$92/SUM($C$92:$L$92))*B67</f>
        <v>4.1666666666666669E-6</v>
      </c>
      <c r="D207" s="29">
        <f t="shared" si="87"/>
        <v>0.33556666666666668</v>
      </c>
      <c r="E207" s="29">
        <f t="shared" si="87"/>
        <v>1.4166666666666668E-4</v>
      </c>
      <c r="F207" s="29">
        <f t="shared" si="87"/>
        <v>8.3333333333333344E-5</v>
      </c>
      <c r="G207" s="29">
        <f t="shared" si="87"/>
        <v>8.512500000000001E-3</v>
      </c>
      <c r="H207" s="29">
        <f t="shared" si="87"/>
        <v>0.44018750000000001</v>
      </c>
      <c r="I207" s="29">
        <f t="shared" si="87"/>
        <v>0.97157500000000008</v>
      </c>
      <c r="J207" s="29">
        <f t="shared" si="87"/>
        <v>1.3567</v>
      </c>
      <c r="K207" s="29">
        <f t="shared" si="87"/>
        <v>1.0925250000000002</v>
      </c>
      <c r="L207" s="29">
        <f t="shared" si="87"/>
        <v>2.5958333333333333E-2</v>
      </c>
      <c r="M207" s="29">
        <f t="shared" si="71"/>
        <v>4.231254166666667</v>
      </c>
      <c r="N207" s="29">
        <f t="shared" si="72"/>
        <v>9</v>
      </c>
      <c r="Q207" s="30" t="s">
        <v>97</v>
      </c>
      <c r="R207" s="29">
        <f t="shared" si="50"/>
        <v>2.0833333333333333E-5</v>
      </c>
      <c r="S207" s="29">
        <f t="shared" si="51"/>
        <v>2.6772999999999998</v>
      </c>
      <c r="T207" s="29">
        <f t="shared" si="52"/>
        <v>0</v>
      </c>
      <c r="U207" s="29">
        <f t="shared" si="53"/>
        <v>0</v>
      </c>
      <c r="V207" s="29">
        <f t="shared" si="54"/>
        <v>3.015E-2</v>
      </c>
      <c r="W207" s="29">
        <f t="shared" si="55"/>
        <v>0.40445833333333336</v>
      </c>
      <c r="X207" s="29">
        <f t="shared" si="56"/>
        <v>2.3275250000000001</v>
      </c>
      <c r="Y207" s="29">
        <f t="shared" si="57"/>
        <v>3.0433333333333333E-2</v>
      </c>
      <c r="Z207" s="29">
        <f t="shared" si="58"/>
        <v>0.30373749999999999</v>
      </c>
      <c r="AA207" s="29">
        <f t="shared" si="59"/>
        <v>0.59009999999999996</v>
      </c>
      <c r="AB207" s="29">
        <f t="shared" si="73"/>
        <v>6.3637249999999987</v>
      </c>
      <c r="AC207" s="29">
        <f t="shared" si="74"/>
        <v>7</v>
      </c>
      <c r="AE207" s="30" t="s">
        <v>97</v>
      </c>
      <c r="AF207" s="29">
        <f t="shared" si="60"/>
        <v>0</v>
      </c>
      <c r="AG207" s="29">
        <f t="shared" si="61"/>
        <v>4.5468000000000002</v>
      </c>
      <c r="AH207" s="29">
        <f t="shared" si="62"/>
        <v>0</v>
      </c>
      <c r="AI207" s="29">
        <f t="shared" si="63"/>
        <v>0</v>
      </c>
      <c r="AJ207" s="29">
        <f t="shared" si="64"/>
        <v>0</v>
      </c>
      <c r="AK207" s="29">
        <f t="shared" si="65"/>
        <v>0.72016666666666673</v>
      </c>
      <c r="AL207" s="29">
        <f t="shared" si="66"/>
        <v>1.5498499999999997</v>
      </c>
      <c r="AM207" s="29">
        <f t="shared" si="67"/>
        <v>1.9449999999999999E-2</v>
      </c>
      <c r="AN207" s="29">
        <f t="shared" si="68"/>
        <v>5.7724999999999999E-2</v>
      </c>
      <c r="AO207" s="29">
        <f t="shared" si="69"/>
        <v>3.6429166666666665E-2</v>
      </c>
      <c r="AP207" s="29">
        <f t="shared" si="75"/>
        <v>6.9304208333333319</v>
      </c>
      <c r="AQ207" s="29">
        <f t="shared" si="76"/>
        <v>8</v>
      </c>
    </row>
    <row r="208" spans="1:43">
      <c r="B208" s="30" t="s">
        <v>98</v>
      </c>
      <c r="C208" s="29">
        <f t="shared" ref="C208:L208" si="88">(C$92/SUM($C$92:$L$92))*B68</f>
        <v>4.1666666666666669E-6</v>
      </c>
      <c r="D208" s="29">
        <f t="shared" si="88"/>
        <v>8.389166666666667E-2</v>
      </c>
      <c r="E208" s="29">
        <f t="shared" si="88"/>
        <v>2.1250000000000002E-4</v>
      </c>
      <c r="F208" s="29">
        <f t="shared" si="88"/>
        <v>7.5000000000000007E-5</v>
      </c>
      <c r="G208" s="29">
        <f t="shared" si="88"/>
        <v>9.4583333333333342E-3</v>
      </c>
      <c r="H208" s="29">
        <f t="shared" si="88"/>
        <v>0.61626250000000005</v>
      </c>
      <c r="I208" s="29">
        <f t="shared" si="88"/>
        <v>0.64771666666666672</v>
      </c>
      <c r="J208" s="29">
        <f t="shared" si="88"/>
        <v>2.03505</v>
      </c>
      <c r="K208" s="29">
        <f t="shared" si="88"/>
        <v>1.820875</v>
      </c>
      <c r="L208" s="29">
        <f t="shared" si="88"/>
        <v>2.9666666666666668E-2</v>
      </c>
      <c r="M208" s="29">
        <f t="shared" si="71"/>
        <v>5.2432125000000003</v>
      </c>
      <c r="N208" s="29">
        <f t="shared" si="72"/>
        <v>7</v>
      </c>
      <c r="Q208" s="30" t="s">
        <v>98</v>
      </c>
      <c r="R208" s="29">
        <f t="shared" si="50"/>
        <v>2.0833333333333333E-5</v>
      </c>
      <c r="S208" s="29">
        <f t="shared" si="51"/>
        <v>0.66932499999999995</v>
      </c>
      <c r="T208" s="29">
        <f t="shared" si="52"/>
        <v>0</v>
      </c>
      <c r="U208" s="29">
        <f t="shared" si="53"/>
        <v>0</v>
      </c>
      <c r="V208" s="29">
        <f t="shared" si="54"/>
        <v>3.3500000000000002E-2</v>
      </c>
      <c r="W208" s="29">
        <f t="shared" si="55"/>
        <v>0.56624166666666664</v>
      </c>
      <c r="X208" s="29">
        <f t="shared" si="56"/>
        <v>1.5516833333333333</v>
      </c>
      <c r="Y208" s="29">
        <f t="shared" si="57"/>
        <v>4.5649999999999996E-2</v>
      </c>
      <c r="Z208" s="29">
        <f t="shared" si="58"/>
        <v>0.50622916666666662</v>
      </c>
      <c r="AA208" s="29">
        <f t="shared" si="59"/>
        <v>0.6744</v>
      </c>
      <c r="AB208" s="29">
        <f t="shared" si="73"/>
        <v>4.0470500000000005</v>
      </c>
      <c r="AC208" s="29">
        <f t="shared" si="74"/>
        <v>15</v>
      </c>
      <c r="AE208" s="30" t="s">
        <v>98</v>
      </c>
      <c r="AF208" s="29">
        <f t="shared" si="60"/>
        <v>0</v>
      </c>
      <c r="AG208" s="29">
        <f t="shared" si="61"/>
        <v>1.1367</v>
      </c>
      <c r="AH208" s="29">
        <f t="shared" si="62"/>
        <v>0</v>
      </c>
      <c r="AI208" s="29">
        <f t="shared" si="63"/>
        <v>0</v>
      </c>
      <c r="AJ208" s="29">
        <f t="shared" si="64"/>
        <v>0</v>
      </c>
      <c r="AK208" s="29">
        <f t="shared" si="65"/>
        <v>1.0082333333333335</v>
      </c>
      <c r="AL208" s="29">
        <f t="shared" si="66"/>
        <v>1.0332333333333332</v>
      </c>
      <c r="AM208" s="29">
        <f t="shared" si="67"/>
        <v>2.9175E-2</v>
      </c>
      <c r="AN208" s="29">
        <f t="shared" si="68"/>
        <v>9.620833333333334E-2</v>
      </c>
      <c r="AO208" s="29">
        <f t="shared" si="69"/>
        <v>4.1633333333333335E-2</v>
      </c>
      <c r="AP208" s="29">
        <f t="shared" si="75"/>
        <v>3.3451833333333334</v>
      </c>
      <c r="AQ208" s="29">
        <f t="shared" si="76"/>
        <v>13</v>
      </c>
    </row>
    <row r="209" spans="2:43">
      <c r="B209" s="30" t="s">
        <v>99</v>
      </c>
      <c r="C209" s="29">
        <f t="shared" ref="C209:L209" si="89">(C$92/SUM($C$92:$L$92))*B69</f>
        <v>4.1666666666666669E-6</v>
      </c>
      <c r="D209" s="29">
        <f t="shared" si="89"/>
        <v>8.389166666666667E-2</v>
      </c>
      <c r="E209" s="29">
        <f t="shared" si="89"/>
        <v>2.1250000000000002E-4</v>
      </c>
      <c r="F209" s="29">
        <f t="shared" si="89"/>
        <v>8.3333333333333344E-5</v>
      </c>
      <c r="G209" s="29">
        <f t="shared" si="89"/>
        <v>3.7833333333333334E-3</v>
      </c>
      <c r="H209" s="29">
        <f t="shared" si="89"/>
        <v>0.44018750000000001</v>
      </c>
      <c r="I209" s="29">
        <f t="shared" si="89"/>
        <v>0.97157500000000008</v>
      </c>
      <c r="J209" s="29">
        <f t="shared" si="89"/>
        <v>3.052575</v>
      </c>
      <c r="K209" s="29">
        <f t="shared" si="89"/>
        <v>2.9134000000000002</v>
      </c>
      <c r="L209" s="29">
        <f t="shared" si="89"/>
        <v>2.5958333333333333E-2</v>
      </c>
      <c r="M209" s="29">
        <f t="shared" si="71"/>
        <v>7.4916708333333339</v>
      </c>
      <c r="N209" s="29">
        <f t="shared" si="72"/>
        <v>1</v>
      </c>
      <c r="Q209" s="30" t="s">
        <v>99</v>
      </c>
      <c r="R209" s="29">
        <f t="shared" si="50"/>
        <v>2.0833333333333333E-5</v>
      </c>
      <c r="S209" s="29">
        <f t="shared" si="51"/>
        <v>0.66932499999999995</v>
      </c>
      <c r="T209" s="29">
        <f t="shared" si="52"/>
        <v>0</v>
      </c>
      <c r="U209" s="29">
        <f t="shared" si="53"/>
        <v>0</v>
      </c>
      <c r="V209" s="29">
        <f t="shared" si="54"/>
        <v>1.34E-2</v>
      </c>
      <c r="W209" s="29">
        <f t="shared" si="55"/>
        <v>0.40445833333333336</v>
      </c>
      <c r="X209" s="29">
        <f t="shared" si="56"/>
        <v>2.3275250000000001</v>
      </c>
      <c r="Y209" s="29">
        <f t="shared" si="57"/>
        <v>6.8474999999999994E-2</v>
      </c>
      <c r="Z209" s="29">
        <f t="shared" si="58"/>
        <v>0.80996666666666661</v>
      </c>
      <c r="AA209" s="29">
        <f t="shared" si="59"/>
        <v>0.59009999999999996</v>
      </c>
      <c r="AB209" s="29">
        <f t="shared" si="73"/>
        <v>4.8832708333333326</v>
      </c>
      <c r="AC209" s="29">
        <f t="shared" si="74"/>
        <v>9</v>
      </c>
      <c r="AE209" s="30" t="s">
        <v>99</v>
      </c>
      <c r="AF209" s="29">
        <f t="shared" si="60"/>
        <v>0</v>
      </c>
      <c r="AG209" s="29">
        <f t="shared" si="61"/>
        <v>1.1367</v>
      </c>
      <c r="AH209" s="29">
        <f t="shared" si="62"/>
        <v>0</v>
      </c>
      <c r="AI209" s="29">
        <f t="shared" si="63"/>
        <v>0</v>
      </c>
      <c r="AJ209" s="29">
        <f t="shared" si="64"/>
        <v>0</v>
      </c>
      <c r="AK209" s="29">
        <f t="shared" si="65"/>
        <v>0.72016666666666673</v>
      </c>
      <c r="AL209" s="29">
        <f t="shared" si="66"/>
        <v>1.5498499999999997</v>
      </c>
      <c r="AM209" s="29">
        <f t="shared" si="67"/>
        <v>4.3762499999999996E-2</v>
      </c>
      <c r="AN209" s="29">
        <f t="shared" si="68"/>
        <v>0.15393333333333334</v>
      </c>
      <c r="AO209" s="29">
        <f t="shared" si="69"/>
        <v>3.6429166666666665E-2</v>
      </c>
      <c r="AP209" s="29">
        <f t="shared" si="75"/>
        <v>3.6408416666666668</v>
      </c>
      <c r="AQ209" s="29">
        <f t="shared" si="76"/>
        <v>12</v>
      </c>
    </row>
    <row r="211" spans="2:43">
      <c r="B211" s="29" t="s">
        <v>141</v>
      </c>
      <c r="C211" s="6" t="s">
        <v>1</v>
      </c>
      <c r="D211" s="6" t="s">
        <v>2</v>
      </c>
      <c r="E211" s="6" t="s">
        <v>3</v>
      </c>
      <c r="F211" s="6" t="s">
        <v>4</v>
      </c>
      <c r="G211" s="6" t="s">
        <v>5</v>
      </c>
      <c r="H211" s="6" t="s">
        <v>6</v>
      </c>
      <c r="I211" s="6" t="s">
        <v>7</v>
      </c>
      <c r="J211" s="6" t="s">
        <v>8</v>
      </c>
      <c r="K211" s="6" t="s">
        <v>9</v>
      </c>
      <c r="L211" s="6" t="s">
        <v>10</v>
      </c>
      <c r="M211" s="29" t="s">
        <v>110</v>
      </c>
      <c r="N211" s="29" t="s">
        <v>148</v>
      </c>
      <c r="Q211" s="29" t="s">
        <v>152</v>
      </c>
      <c r="R211" s="33" t="s">
        <v>1</v>
      </c>
      <c r="S211" s="34" t="s">
        <v>2</v>
      </c>
      <c r="T211" s="34" t="s">
        <v>3</v>
      </c>
      <c r="U211" s="34" t="s">
        <v>4</v>
      </c>
      <c r="V211" s="34" t="s">
        <v>5</v>
      </c>
      <c r="W211" s="34" t="s">
        <v>6</v>
      </c>
      <c r="X211" s="34" t="s">
        <v>7</v>
      </c>
      <c r="Y211" s="34" t="s">
        <v>8</v>
      </c>
      <c r="Z211" s="34" t="s">
        <v>9</v>
      </c>
      <c r="AA211" s="34" t="s">
        <v>10</v>
      </c>
      <c r="AB211" s="29" t="s">
        <v>110</v>
      </c>
      <c r="AC211" s="29" t="s">
        <v>148</v>
      </c>
      <c r="AE211" s="29" t="s">
        <v>119</v>
      </c>
      <c r="AF211" s="33" t="s">
        <v>1</v>
      </c>
      <c r="AG211" s="34" t="s">
        <v>2</v>
      </c>
      <c r="AH211" s="34" t="s">
        <v>3</v>
      </c>
      <c r="AI211" s="34" t="s">
        <v>4</v>
      </c>
      <c r="AJ211" s="34" t="s">
        <v>5</v>
      </c>
      <c r="AK211" s="34" t="s">
        <v>6</v>
      </c>
      <c r="AL211" s="34" t="s">
        <v>7</v>
      </c>
      <c r="AM211" s="34" t="s">
        <v>8</v>
      </c>
      <c r="AN211" s="34" t="s">
        <v>9</v>
      </c>
      <c r="AO211" s="34" t="s">
        <v>10</v>
      </c>
      <c r="AP211" s="29" t="s">
        <v>110</v>
      </c>
      <c r="AQ211" s="29" t="s">
        <v>148</v>
      </c>
    </row>
    <row r="212" spans="2:43">
      <c r="B212" s="30" t="s">
        <v>85</v>
      </c>
      <c r="C212" s="29">
        <f t="shared" ref="C212:L212" si="90">(C$93/SUM($C$93:$L$93))*B55</f>
        <v>6.4999999999999997E-3</v>
      </c>
      <c r="D212" s="29">
        <f t="shared" si="90"/>
        <v>0.84625000000000006</v>
      </c>
      <c r="E212" s="29">
        <f t="shared" si="90"/>
        <v>2.1225000000000001E-2</v>
      </c>
      <c r="F212" s="29">
        <f t="shared" si="90"/>
        <v>3.7500000000000001E-4</v>
      </c>
      <c r="G212" s="29">
        <f t="shared" si="90"/>
        <v>0.14174999999999999</v>
      </c>
      <c r="H212" s="29">
        <f t="shared" si="90"/>
        <v>0.29522500000000002</v>
      </c>
      <c r="I212" s="29">
        <f t="shared" si="90"/>
        <v>1.1340333333333332</v>
      </c>
      <c r="J212" s="29">
        <f t="shared" si="90"/>
        <v>0.22055833333333333</v>
      </c>
      <c r="K212" s="29">
        <f t="shared" si="90"/>
        <v>0.55905833333333332</v>
      </c>
      <c r="L212" s="29">
        <f t="shared" si="90"/>
        <v>1.2512499999999999E-2</v>
      </c>
      <c r="M212" s="29">
        <f>SUM(C212:L212)</f>
        <v>3.2374874999999999</v>
      </c>
      <c r="N212" s="29">
        <f>RANK(M212,$M$212:$M$226)</f>
        <v>14</v>
      </c>
      <c r="Q212" s="30" t="s">
        <v>85</v>
      </c>
      <c r="R212" s="29">
        <f t="shared" ref="R212:R226" si="91">(C$95/SUM($C$95:$L$96))*B55</f>
        <v>2.7733333333333332E-2</v>
      </c>
      <c r="S212" s="29">
        <f t="shared" ref="S212:S226" si="92">(D$95/SUM($C$95:$L$96))*C55</f>
        <v>0.29431249999999998</v>
      </c>
      <c r="T212" s="29">
        <f t="shared" ref="T212:T226" si="93">(E$95/SUM($C$95:$L$96))*D55</f>
        <v>3.7500000000000003E-5</v>
      </c>
      <c r="U212" s="29">
        <f t="shared" ref="U212:U226" si="94">(F$95/SUM($C$95:$L$96))*E55</f>
        <v>0</v>
      </c>
      <c r="V212" s="29">
        <f t="shared" ref="V212:V226" si="95">(G$95/SUM($C$95:$L$96))*F55</f>
        <v>1.8124999999999999E-3</v>
      </c>
      <c r="W212" s="29">
        <f t="shared" ref="W212:W226" si="96">(H$95/SUM($C$95:$L$96))*G55</f>
        <v>4.7975000000000004E-2</v>
      </c>
      <c r="X212" s="29">
        <f t="shared" ref="X212:X226" si="97">(I$95/SUM($C$95:$L$96))*H55</f>
        <v>0.12504166666666666</v>
      </c>
      <c r="Y212" s="29">
        <f t="shared" ref="Y212:Y226" si="98">(J$95/SUM($C$95:$L$96))*I55</f>
        <v>0.36718333333333331</v>
      </c>
      <c r="Z212" s="29">
        <f t="shared" ref="Z212:Z226" si="99">(K$95/SUM($C$95:$L$96))*J55</f>
        <v>9.570833333333334E-2</v>
      </c>
      <c r="AA212" s="29">
        <f t="shared" ref="AA212:AA226" si="100">(L$95/SUM($C$95:$L$96))*K55</f>
        <v>3.1120833333333337E-2</v>
      </c>
      <c r="AB212" s="29">
        <f>SUM(R212:AA212)</f>
        <v>0.99092499999999994</v>
      </c>
      <c r="AC212" s="29">
        <f>RANK(AB212,$AB$212:$AB$226)</f>
        <v>14</v>
      </c>
      <c r="AE212" s="30" t="s">
        <v>85</v>
      </c>
      <c r="AF212" s="29">
        <f t="shared" ref="AF212:AF226" si="101">(C$97/SUM($C$97:$L$97))*B55</f>
        <v>0</v>
      </c>
      <c r="AG212" s="29">
        <f t="shared" ref="AG212:AG226" si="102">(D$97/SUM($C$97:$L$97))*C55</f>
        <v>4.2660416666666663</v>
      </c>
      <c r="AH212" s="29">
        <f t="shared" ref="AH212:AH226" si="103">(E$97/SUM($C$97:$L$97))*D55</f>
        <v>3.7500000000000003E-5</v>
      </c>
      <c r="AI212" s="29">
        <f t="shared" ref="AI212:AI226" si="104">(F$97/SUM($C$97:$L$97))*E55</f>
        <v>0</v>
      </c>
      <c r="AJ212" s="29">
        <f t="shared" ref="AJ212:AJ226" si="105">(G$97/SUM($C$97:$L$97))*F55</f>
        <v>0</v>
      </c>
      <c r="AK212" s="29">
        <f t="shared" ref="AK212:AK226" si="106">(H$97/SUM($C$97:$L$97))*G55</f>
        <v>0.299925</v>
      </c>
      <c r="AL212" s="29">
        <f t="shared" ref="AL212:AL226" si="107">(I$97/SUM($C$97:$L$97))*H55</f>
        <v>0.73831666666666662</v>
      </c>
      <c r="AM212" s="29">
        <f t="shared" ref="AM212:AM226" si="108">(J$97/SUM($C$97:$L$97))*I55</f>
        <v>7.6375000000000002E-3</v>
      </c>
      <c r="AN212" s="29">
        <f t="shared" ref="AN212:AN226" si="109">(K$97/SUM($C$97:$L$97))*J55</f>
        <v>0.55357500000000004</v>
      </c>
      <c r="AO212" s="29">
        <f t="shared" ref="AO212:AO226" si="110">(L$97/SUM($C$97:$L$97))*K55</f>
        <v>3.0887499999999998E-2</v>
      </c>
      <c r="AP212" s="29">
        <f>SUM(AF212:AO212)</f>
        <v>5.8964208333333348</v>
      </c>
      <c r="AQ212" s="29">
        <f>RANK(AP212,$AP$212:$AP$226)</f>
        <v>7</v>
      </c>
    </row>
    <row r="213" spans="2:43">
      <c r="B213" s="30" t="s">
        <v>86</v>
      </c>
      <c r="C213" s="29">
        <f t="shared" ref="C213:L213" si="111">(C$93/SUM($C$93:$L$93))*B56</f>
        <v>8.1250000000000003E-3</v>
      </c>
      <c r="D213" s="29">
        <f t="shared" si="111"/>
        <v>0.761625</v>
      </c>
      <c r="E213" s="29">
        <f t="shared" si="111"/>
        <v>1.8866666666666667E-2</v>
      </c>
      <c r="F213" s="29">
        <f t="shared" si="111"/>
        <v>1.875E-4</v>
      </c>
      <c r="G213" s="29">
        <f t="shared" si="111"/>
        <v>0.14174999999999999</v>
      </c>
      <c r="H213" s="29">
        <f t="shared" si="111"/>
        <v>0.39363333333333334</v>
      </c>
      <c r="I213" s="29">
        <f t="shared" si="111"/>
        <v>1.70105</v>
      </c>
      <c r="J213" s="29">
        <f t="shared" si="111"/>
        <v>0.22055833333333333</v>
      </c>
      <c r="K213" s="29">
        <f t="shared" si="111"/>
        <v>0.55905833333333332</v>
      </c>
      <c r="L213" s="29">
        <f t="shared" si="111"/>
        <v>1.2512499999999999E-2</v>
      </c>
      <c r="M213" s="29">
        <f t="shared" ref="M213:M226" si="112">SUM(C213:L213)</f>
        <v>3.817366666666667</v>
      </c>
      <c r="N213" s="29">
        <f t="shared" ref="N213:N226" si="113">RANK(M213,$M$212:$M$226)</f>
        <v>12</v>
      </c>
      <c r="Q213" s="30" t="s">
        <v>86</v>
      </c>
      <c r="R213" s="29">
        <f t="shared" si="91"/>
        <v>3.4666666666666665E-2</v>
      </c>
      <c r="S213" s="29">
        <f t="shared" si="92"/>
        <v>0.26488125000000001</v>
      </c>
      <c r="T213" s="29">
        <f t="shared" si="93"/>
        <v>3.3333333333333335E-5</v>
      </c>
      <c r="U213" s="29">
        <f t="shared" si="94"/>
        <v>0</v>
      </c>
      <c r="V213" s="29">
        <f t="shared" si="95"/>
        <v>1.8124999999999999E-3</v>
      </c>
      <c r="W213" s="29">
        <f t="shared" si="96"/>
        <v>6.3966666666666672E-2</v>
      </c>
      <c r="X213" s="29">
        <f t="shared" si="97"/>
        <v>0.18756249999999999</v>
      </c>
      <c r="Y213" s="29">
        <f t="shared" si="98"/>
        <v>0.36718333333333331</v>
      </c>
      <c r="Z213" s="29">
        <f t="shared" si="99"/>
        <v>9.570833333333334E-2</v>
      </c>
      <c r="AA213" s="29">
        <f t="shared" si="100"/>
        <v>3.1120833333333337E-2</v>
      </c>
      <c r="AB213" s="29">
        <f t="shared" ref="AB213:AB226" si="114">SUM(R213:AA213)</f>
        <v>1.0469354166666667</v>
      </c>
      <c r="AC213" s="29">
        <f t="shared" ref="AC213:AC226" si="115">RANK(AB213,$AB$212:$AB$226)</f>
        <v>12</v>
      </c>
      <c r="AE213" s="30" t="s">
        <v>86</v>
      </c>
      <c r="AF213" s="29">
        <f t="shared" si="101"/>
        <v>0</v>
      </c>
      <c r="AG213" s="29">
        <f t="shared" si="102"/>
        <v>3.8394374999999998</v>
      </c>
      <c r="AH213" s="29">
        <f t="shared" si="103"/>
        <v>3.3333333333333335E-5</v>
      </c>
      <c r="AI213" s="29">
        <f t="shared" si="104"/>
        <v>0</v>
      </c>
      <c r="AJ213" s="29">
        <f t="shared" si="105"/>
        <v>0</v>
      </c>
      <c r="AK213" s="29">
        <f t="shared" si="106"/>
        <v>0.39989999999999998</v>
      </c>
      <c r="AL213" s="29">
        <f t="shared" si="107"/>
        <v>1.107475</v>
      </c>
      <c r="AM213" s="29">
        <f t="shared" si="108"/>
        <v>7.6375000000000002E-3</v>
      </c>
      <c r="AN213" s="29">
        <f t="shared" si="109"/>
        <v>0.55357500000000004</v>
      </c>
      <c r="AO213" s="29">
        <f t="shared" si="110"/>
        <v>3.0887499999999998E-2</v>
      </c>
      <c r="AP213" s="29">
        <f t="shared" ref="AP213:AP226" si="116">SUM(AF213:AO213)</f>
        <v>5.9389458333333343</v>
      </c>
      <c r="AQ213" s="29">
        <f t="shared" ref="AQ213:AQ226" si="117">RANK(AP213,$AP$212:$AP$226)</f>
        <v>5</v>
      </c>
    </row>
    <row r="214" spans="2:43">
      <c r="B214" s="30" t="s">
        <v>87</v>
      </c>
      <c r="C214" s="29">
        <f t="shared" ref="C214:L214" si="118">(C$93/SUM($C$93:$L$93))*B57</f>
        <v>8.1249999999999996E-4</v>
      </c>
      <c r="D214" s="29">
        <f t="shared" si="118"/>
        <v>0.16925000000000001</v>
      </c>
      <c r="E214" s="29">
        <f t="shared" si="118"/>
        <v>7.0749999999999997E-3</v>
      </c>
      <c r="F214" s="29">
        <f t="shared" si="118"/>
        <v>6.2500000000000001E-4</v>
      </c>
      <c r="G214" s="29">
        <f t="shared" si="118"/>
        <v>0.25514999999999999</v>
      </c>
      <c r="H214" s="29">
        <f t="shared" si="118"/>
        <v>0.49204166666666665</v>
      </c>
      <c r="I214" s="29">
        <f t="shared" si="118"/>
        <v>1.1340333333333332</v>
      </c>
      <c r="J214" s="29">
        <f t="shared" si="118"/>
        <v>1.32335</v>
      </c>
      <c r="K214" s="29">
        <f t="shared" si="118"/>
        <v>1.9567041666666667</v>
      </c>
      <c r="L214" s="29">
        <f t="shared" si="118"/>
        <v>1.43E-2</v>
      </c>
      <c r="M214" s="29">
        <f t="shared" si="112"/>
        <v>5.3533416666666671</v>
      </c>
      <c r="N214" s="29">
        <f t="shared" si="113"/>
        <v>4</v>
      </c>
      <c r="Q214" s="30" t="s">
        <v>87</v>
      </c>
      <c r="R214" s="29">
        <f t="shared" si="91"/>
        <v>3.4666666666666665E-3</v>
      </c>
      <c r="S214" s="29">
        <f t="shared" si="92"/>
        <v>5.8862499999999998E-2</v>
      </c>
      <c r="T214" s="29">
        <f t="shared" si="93"/>
        <v>1.2500000000000001E-5</v>
      </c>
      <c r="U214" s="29">
        <f t="shared" si="94"/>
        <v>0</v>
      </c>
      <c r="V214" s="29">
        <f t="shared" si="95"/>
        <v>3.2624999999999998E-3</v>
      </c>
      <c r="W214" s="29">
        <f t="shared" si="96"/>
        <v>7.995833333333334E-2</v>
      </c>
      <c r="X214" s="29">
        <f t="shared" si="97"/>
        <v>0.12504166666666666</v>
      </c>
      <c r="Y214" s="29">
        <f t="shared" si="98"/>
        <v>2.2031000000000001</v>
      </c>
      <c r="Z214" s="29">
        <f t="shared" si="99"/>
        <v>0.33497916666666672</v>
      </c>
      <c r="AA214" s="29">
        <f t="shared" si="100"/>
        <v>3.556666666666667E-2</v>
      </c>
      <c r="AB214" s="29">
        <f t="shared" si="114"/>
        <v>2.8442500000000002</v>
      </c>
      <c r="AC214" s="29">
        <f t="shared" si="115"/>
        <v>4</v>
      </c>
      <c r="AE214" s="30" t="s">
        <v>87</v>
      </c>
      <c r="AF214" s="29">
        <f t="shared" si="101"/>
        <v>0</v>
      </c>
      <c r="AG214" s="29">
        <f t="shared" si="102"/>
        <v>0.85320833333333335</v>
      </c>
      <c r="AH214" s="29">
        <f t="shared" si="103"/>
        <v>1.2500000000000001E-5</v>
      </c>
      <c r="AI214" s="29">
        <f t="shared" si="104"/>
        <v>0</v>
      </c>
      <c r="AJ214" s="29">
        <f t="shared" si="105"/>
        <v>0</v>
      </c>
      <c r="AK214" s="29">
        <f t="shared" si="106"/>
        <v>0.49987499999999996</v>
      </c>
      <c r="AL214" s="29">
        <f t="shared" si="107"/>
        <v>0.73831666666666662</v>
      </c>
      <c r="AM214" s="29">
        <f t="shared" si="108"/>
        <v>4.5825000000000005E-2</v>
      </c>
      <c r="AN214" s="29">
        <f t="shared" si="109"/>
        <v>1.9375125000000002</v>
      </c>
      <c r="AO214" s="29">
        <f t="shared" si="110"/>
        <v>3.5299999999999998E-2</v>
      </c>
      <c r="AP214" s="29">
        <f t="shared" si="116"/>
        <v>4.1100500000000002</v>
      </c>
      <c r="AQ214" s="29">
        <f t="shared" si="117"/>
        <v>12</v>
      </c>
    </row>
    <row r="215" spans="2:43">
      <c r="B215" s="30" t="s">
        <v>88</v>
      </c>
      <c r="C215" s="29">
        <f t="shared" ref="C215:L215" si="119">(C$93/SUM($C$93:$L$93))*B58</f>
        <v>3.2499999999999999E-3</v>
      </c>
      <c r="D215" s="29">
        <f t="shared" si="119"/>
        <v>0.42312500000000003</v>
      </c>
      <c r="E215" s="29">
        <f t="shared" si="119"/>
        <v>1.4149999999999999E-2</v>
      </c>
      <c r="F215" s="29">
        <f t="shared" si="119"/>
        <v>6.2500000000000001E-4</v>
      </c>
      <c r="G215" s="29">
        <f t="shared" si="119"/>
        <v>0.2268</v>
      </c>
      <c r="H215" s="29">
        <f t="shared" si="119"/>
        <v>0.68885833333333335</v>
      </c>
      <c r="I215" s="29">
        <f t="shared" si="119"/>
        <v>0.85052499999999998</v>
      </c>
      <c r="J215" s="29">
        <f t="shared" si="119"/>
        <v>0.22055833333333333</v>
      </c>
      <c r="K215" s="29">
        <f t="shared" si="119"/>
        <v>0.55905833333333332</v>
      </c>
      <c r="L215" s="29">
        <f t="shared" si="119"/>
        <v>1.6087500000000001E-2</v>
      </c>
      <c r="M215" s="29">
        <f t="shared" si="112"/>
        <v>3.0030375</v>
      </c>
      <c r="N215" s="29">
        <f t="shared" si="113"/>
        <v>15</v>
      </c>
      <c r="Q215" s="30" t="s">
        <v>88</v>
      </c>
      <c r="R215" s="29">
        <f t="shared" si="91"/>
        <v>1.3866666666666666E-2</v>
      </c>
      <c r="S215" s="29">
        <f t="shared" si="92"/>
        <v>0.14715624999999999</v>
      </c>
      <c r="T215" s="29">
        <f t="shared" si="93"/>
        <v>2.5000000000000001E-5</v>
      </c>
      <c r="U215" s="29">
        <f t="shared" si="94"/>
        <v>0</v>
      </c>
      <c r="V215" s="29">
        <f t="shared" si="95"/>
        <v>2.8999999999999998E-3</v>
      </c>
      <c r="W215" s="29">
        <f t="shared" si="96"/>
        <v>0.11194166666666668</v>
      </c>
      <c r="X215" s="29">
        <f t="shared" si="97"/>
        <v>9.3781249999999997E-2</v>
      </c>
      <c r="Y215" s="29">
        <f t="shared" si="98"/>
        <v>0.36718333333333331</v>
      </c>
      <c r="Z215" s="29">
        <f t="shared" si="99"/>
        <v>9.570833333333334E-2</v>
      </c>
      <c r="AA215" s="29">
        <f t="shared" si="100"/>
        <v>4.0012500000000006E-2</v>
      </c>
      <c r="AB215" s="29">
        <f t="shared" si="114"/>
        <v>0.87257499999999988</v>
      </c>
      <c r="AC215" s="29">
        <f t="shared" si="115"/>
        <v>15</v>
      </c>
      <c r="AE215" s="30" t="s">
        <v>88</v>
      </c>
      <c r="AF215" s="29">
        <f t="shared" si="101"/>
        <v>0</v>
      </c>
      <c r="AG215" s="29">
        <f t="shared" si="102"/>
        <v>2.1330208333333331</v>
      </c>
      <c r="AH215" s="29">
        <f t="shared" si="103"/>
        <v>2.5000000000000001E-5</v>
      </c>
      <c r="AI215" s="29">
        <f t="shared" si="104"/>
        <v>0</v>
      </c>
      <c r="AJ215" s="29">
        <f t="shared" si="105"/>
        <v>0</v>
      </c>
      <c r="AK215" s="29">
        <f t="shared" si="106"/>
        <v>0.69982499999999992</v>
      </c>
      <c r="AL215" s="29">
        <f t="shared" si="107"/>
        <v>0.55373749999999999</v>
      </c>
      <c r="AM215" s="29">
        <f t="shared" si="108"/>
        <v>7.6375000000000002E-3</v>
      </c>
      <c r="AN215" s="29">
        <f t="shared" si="109"/>
        <v>0.55357500000000004</v>
      </c>
      <c r="AO215" s="29">
        <f t="shared" si="110"/>
        <v>3.9712499999999998E-2</v>
      </c>
      <c r="AP215" s="29">
        <f t="shared" si="116"/>
        <v>3.9875333333333325</v>
      </c>
      <c r="AQ215" s="29">
        <f t="shared" si="117"/>
        <v>14</v>
      </c>
    </row>
    <row r="216" spans="2:43">
      <c r="B216" s="30" t="s">
        <v>89</v>
      </c>
      <c r="C216" s="29">
        <f t="shared" ref="C216:L216" si="120">(C$93/SUM($C$93:$L$93))*B59</f>
        <v>6.4999999999999997E-3</v>
      </c>
      <c r="D216" s="29">
        <f t="shared" si="120"/>
        <v>0.84625000000000006</v>
      </c>
      <c r="E216" s="29">
        <f t="shared" si="120"/>
        <v>2.1225000000000001E-2</v>
      </c>
      <c r="F216" s="29">
        <f t="shared" si="120"/>
        <v>6.2500000000000001E-5</v>
      </c>
      <c r="G216" s="29">
        <f t="shared" si="120"/>
        <v>5.67E-2</v>
      </c>
      <c r="H216" s="29">
        <f t="shared" si="120"/>
        <v>0.29522500000000002</v>
      </c>
      <c r="I216" s="29">
        <f t="shared" si="120"/>
        <v>1.70105</v>
      </c>
      <c r="J216" s="29">
        <f t="shared" si="120"/>
        <v>0.88223333333333331</v>
      </c>
      <c r="K216" s="29">
        <f t="shared" si="120"/>
        <v>1.3976458333333333</v>
      </c>
      <c r="L216" s="29">
        <f t="shared" si="120"/>
        <v>1.2512499999999999E-2</v>
      </c>
      <c r="M216" s="29">
        <f t="shared" si="112"/>
        <v>5.2194041666666662</v>
      </c>
      <c r="N216" s="29">
        <f t="shared" si="113"/>
        <v>8</v>
      </c>
      <c r="Q216" s="30" t="s">
        <v>89</v>
      </c>
      <c r="R216" s="29">
        <f t="shared" si="91"/>
        <v>2.7733333333333332E-2</v>
      </c>
      <c r="S216" s="29">
        <f t="shared" si="92"/>
        <v>0.29431249999999998</v>
      </c>
      <c r="T216" s="29">
        <f t="shared" si="93"/>
        <v>3.7500000000000003E-5</v>
      </c>
      <c r="U216" s="29">
        <f t="shared" si="94"/>
        <v>0</v>
      </c>
      <c r="V216" s="29">
        <f t="shared" si="95"/>
        <v>7.2499999999999995E-4</v>
      </c>
      <c r="W216" s="29">
        <f t="shared" si="96"/>
        <v>4.7975000000000004E-2</v>
      </c>
      <c r="X216" s="29">
        <f t="shared" si="97"/>
        <v>0.18756249999999999</v>
      </c>
      <c r="Y216" s="29">
        <f t="shared" si="98"/>
        <v>1.4687333333333332</v>
      </c>
      <c r="Z216" s="29">
        <f t="shared" si="99"/>
        <v>0.23927083333333335</v>
      </c>
      <c r="AA216" s="29">
        <f t="shared" si="100"/>
        <v>3.1120833333333337E-2</v>
      </c>
      <c r="AB216" s="29">
        <f t="shared" si="114"/>
        <v>2.2974708333333336</v>
      </c>
      <c r="AC216" s="29">
        <f t="shared" si="115"/>
        <v>7</v>
      </c>
      <c r="AE216" s="30" t="s">
        <v>89</v>
      </c>
      <c r="AF216" s="29">
        <f t="shared" si="101"/>
        <v>0</v>
      </c>
      <c r="AG216" s="29">
        <f t="shared" si="102"/>
        <v>4.2660416666666663</v>
      </c>
      <c r="AH216" s="29">
        <f t="shared" si="103"/>
        <v>3.7500000000000003E-5</v>
      </c>
      <c r="AI216" s="29">
        <f t="shared" si="104"/>
        <v>0</v>
      </c>
      <c r="AJ216" s="29">
        <f t="shared" si="105"/>
        <v>0</v>
      </c>
      <c r="AK216" s="29">
        <f t="shared" si="106"/>
        <v>0.299925</v>
      </c>
      <c r="AL216" s="29">
        <f t="shared" si="107"/>
        <v>1.107475</v>
      </c>
      <c r="AM216" s="29">
        <f t="shared" si="108"/>
        <v>3.0550000000000001E-2</v>
      </c>
      <c r="AN216" s="29">
        <f t="shared" si="109"/>
        <v>1.3839375</v>
      </c>
      <c r="AO216" s="29">
        <f t="shared" si="110"/>
        <v>3.0887499999999998E-2</v>
      </c>
      <c r="AP216" s="29">
        <f t="shared" si="116"/>
        <v>7.1188541666666669</v>
      </c>
      <c r="AQ216" s="29">
        <f t="shared" si="117"/>
        <v>1</v>
      </c>
    </row>
    <row r="217" spans="2:43">
      <c r="B217" s="30" t="s">
        <v>90</v>
      </c>
      <c r="C217" s="29">
        <f t="shared" ref="C217:L217" si="121">(C$93/SUM($C$93:$L$93))*B60</f>
        <v>6.4999999999999997E-3</v>
      </c>
      <c r="D217" s="29">
        <f t="shared" si="121"/>
        <v>0.761625</v>
      </c>
      <c r="E217" s="29">
        <f t="shared" si="121"/>
        <v>2.3583333333333335E-2</v>
      </c>
      <c r="F217" s="29">
        <f t="shared" si="121"/>
        <v>2.5000000000000001E-4</v>
      </c>
      <c r="G217" s="29">
        <f t="shared" si="121"/>
        <v>0.14174999999999999</v>
      </c>
      <c r="H217" s="29">
        <f t="shared" si="121"/>
        <v>0.29522500000000002</v>
      </c>
      <c r="I217" s="29">
        <f t="shared" si="121"/>
        <v>1.70105</v>
      </c>
      <c r="J217" s="29">
        <f t="shared" si="121"/>
        <v>0.22055833333333333</v>
      </c>
      <c r="K217" s="29">
        <f t="shared" si="121"/>
        <v>0.55905833333333332</v>
      </c>
      <c r="L217" s="29">
        <f t="shared" si="121"/>
        <v>1.2512499999999999E-2</v>
      </c>
      <c r="M217" s="29">
        <f t="shared" si="112"/>
        <v>3.7221125000000002</v>
      </c>
      <c r="N217" s="29">
        <f t="shared" si="113"/>
        <v>13</v>
      </c>
      <c r="Q217" s="30" t="s">
        <v>90</v>
      </c>
      <c r="R217" s="29">
        <f t="shared" si="91"/>
        <v>2.7733333333333332E-2</v>
      </c>
      <c r="S217" s="29">
        <f t="shared" si="92"/>
        <v>0.26488125000000001</v>
      </c>
      <c r="T217" s="29">
        <f t="shared" si="93"/>
        <v>4.1666666666666672E-5</v>
      </c>
      <c r="U217" s="29">
        <f t="shared" si="94"/>
        <v>0</v>
      </c>
      <c r="V217" s="29">
        <f t="shared" si="95"/>
        <v>1.8124999999999999E-3</v>
      </c>
      <c r="W217" s="29">
        <f t="shared" si="96"/>
        <v>4.7975000000000004E-2</v>
      </c>
      <c r="X217" s="29">
        <f t="shared" si="97"/>
        <v>0.18756249999999999</v>
      </c>
      <c r="Y217" s="29">
        <f t="shared" si="98"/>
        <v>0.36718333333333331</v>
      </c>
      <c r="Z217" s="29">
        <f t="shared" si="99"/>
        <v>9.570833333333334E-2</v>
      </c>
      <c r="AA217" s="29">
        <f t="shared" si="100"/>
        <v>3.1120833333333337E-2</v>
      </c>
      <c r="AB217" s="29">
        <f t="shared" si="114"/>
        <v>1.02401875</v>
      </c>
      <c r="AC217" s="29">
        <f t="shared" si="115"/>
        <v>13</v>
      </c>
      <c r="AE217" s="30" t="s">
        <v>90</v>
      </c>
      <c r="AF217" s="29">
        <f t="shared" si="101"/>
        <v>0</v>
      </c>
      <c r="AG217" s="29">
        <f t="shared" si="102"/>
        <v>3.8394374999999998</v>
      </c>
      <c r="AH217" s="29">
        <f t="shared" si="103"/>
        <v>4.1666666666666672E-5</v>
      </c>
      <c r="AI217" s="29">
        <f t="shared" si="104"/>
        <v>0</v>
      </c>
      <c r="AJ217" s="29">
        <f t="shared" si="105"/>
        <v>0</v>
      </c>
      <c r="AK217" s="29">
        <f t="shared" si="106"/>
        <v>0.299925</v>
      </c>
      <c r="AL217" s="29">
        <f t="shared" si="107"/>
        <v>1.107475</v>
      </c>
      <c r="AM217" s="29">
        <f t="shared" si="108"/>
        <v>7.6375000000000002E-3</v>
      </c>
      <c r="AN217" s="29">
        <f t="shared" si="109"/>
        <v>0.55357500000000004</v>
      </c>
      <c r="AO217" s="29">
        <f t="shared" si="110"/>
        <v>3.0887499999999998E-2</v>
      </c>
      <c r="AP217" s="29">
        <f t="shared" si="116"/>
        <v>5.8389791666666682</v>
      </c>
      <c r="AQ217" s="29">
        <f t="shared" si="117"/>
        <v>8</v>
      </c>
    </row>
    <row r="218" spans="2:43">
      <c r="B218" s="30" t="s">
        <v>91</v>
      </c>
      <c r="C218" s="29">
        <f t="shared" ref="C218:L218" si="122">(C$93/SUM($C$93:$L$93))*B61</f>
        <v>4.875E-3</v>
      </c>
      <c r="D218" s="29">
        <f t="shared" si="122"/>
        <v>0.67700000000000005</v>
      </c>
      <c r="E218" s="29">
        <f t="shared" si="122"/>
        <v>1.6508333333333333E-2</v>
      </c>
      <c r="F218" s="29">
        <f t="shared" si="122"/>
        <v>1.875E-4</v>
      </c>
      <c r="G218" s="29">
        <f t="shared" si="122"/>
        <v>0.14174999999999999</v>
      </c>
      <c r="H218" s="29">
        <f t="shared" si="122"/>
        <v>0.19681666666666667</v>
      </c>
      <c r="I218" s="29">
        <f t="shared" si="122"/>
        <v>2.5515749999999997</v>
      </c>
      <c r="J218" s="29">
        <f t="shared" si="122"/>
        <v>0.22055833333333333</v>
      </c>
      <c r="K218" s="29">
        <f t="shared" si="122"/>
        <v>1.1181166666666666</v>
      </c>
      <c r="L218" s="29">
        <f t="shared" si="122"/>
        <v>1.7875000000000002E-2</v>
      </c>
      <c r="M218" s="29">
        <f t="shared" si="112"/>
        <v>4.9452625000000001</v>
      </c>
      <c r="N218" s="29">
        <f t="shared" si="113"/>
        <v>10</v>
      </c>
      <c r="Q218" s="30" t="s">
        <v>91</v>
      </c>
      <c r="R218" s="29">
        <f t="shared" si="91"/>
        <v>2.0799999999999999E-2</v>
      </c>
      <c r="S218" s="29">
        <f t="shared" si="92"/>
        <v>0.23544999999999999</v>
      </c>
      <c r="T218" s="29">
        <f t="shared" si="93"/>
        <v>2.9166666666666666E-5</v>
      </c>
      <c r="U218" s="29">
        <f t="shared" si="94"/>
        <v>0</v>
      </c>
      <c r="V218" s="29">
        <f t="shared" si="95"/>
        <v>1.8124999999999999E-3</v>
      </c>
      <c r="W218" s="29">
        <f t="shared" si="96"/>
        <v>3.1983333333333336E-2</v>
      </c>
      <c r="X218" s="29">
        <f t="shared" si="97"/>
        <v>0.28134375</v>
      </c>
      <c r="Y218" s="29">
        <f t="shared" si="98"/>
        <v>0.36718333333333331</v>
      </c>
      <c r="Z218" s="29">
        <f t="shared" si="99"/>
        <v>0.19141666666666668</v>
      </c>
      <c r="AA218" s="29">
        <f t="shared" si="100"/>
        <v>4.4458333333333336E-2</v>
      </c>
      <c r="AB218" s="29">
        <f t="shared" si="114"/>
        <v>1.1744770833333333</v>
      </c>
      <c r="AC218" s="29">
        <f t="shared" si="115"/>
        <v>11</v>
      </c>
      <c r="AE218" s="30" t="s">
        <v>91</v>
      </c>
      <c r="AF218" s="29">
        <f t="shared" si="101"/>
        <v>0</v>
      </c>
      <c r="AG218" s="29">
        <f t="shared" si="102"/>
        <v>3.4128333333333334</v>
      </c>
      <c r="AH218" s="29">
        <f t="shared" si="103"/>
        <v>2.9166666666666666E-5</v>
      </c>
      <c r="AI218" s="29">
        <f t="shared" si="104"/>
        <v>0</v>
      </c>
      <c r="AJ218" s="29">
        <f t="shared" si="105"/>
        <v>0</v>
      </c>
      <c r="AK218" s="29">
        <f t="shared" si="106"/>
        <v>0.19994999999999999</v>
      </c>
      <c r="AL218" s="29">
        <f t="shared" si="107"/>
        <v>1.6612125</v>
      </c>
      <c r="AM218" s="29">
        <f t="shared" si="108"/>
        <v>7.6375000000000002E-3</v>
      </c>
      <c r="AN218" s="29">
        <f t="shared" si="109"/>
        <v>1.1071500000000001</v>
      </c>
      <c r="AO218" s="29">
        <f t="shared" si="110"/>
        <v>4.4124999999999998E-2</v>
      </c>
      <c r="AP218" s="29">
        <f t="shared" si="116"/>
        <v>6.4329375000000004</v>
      </c>
      <c r="AQ218" s="29">
        <f t="shared" si="117"/>
        <v>4</v>
      </c>
    </row>
    <row r="219" spans="2:43">
      <c r="B219" s="30" t="s">
        <v>92</v>
      </c>
      <c r="C219" s="29">
        <f t="shared" ref="C219:L219" si="123">(C$93/SUM($C$93:$L$93))*B62</f>
        <v>8.1249999999999996E-4</v>
      </c>
      <c r="D219" s="29">
        <f t="shared" si="123"/>
        <v>0.25387500000000002</v>
      </c>
      <c r="E219" s="29">
        <f t="shared" si="123"/>
        <v>4.7166666666666668E-3</v>
      </c>
      <c r="F219" s="29">
        <f t="shared" si="123"/>
        <v>6.2500000000000001E-4</v>
      </c>
      <c r="G219" s="29">
        <f t="shared" si="123"/>
        <v>0.25514999999999999</v>
      </c>
      <c r="H219" s="29">
        <f t="shared" si="123"/>
        <v>0.78726666666666667</v>
      </c>
      <c r="I219" s="29">
        <f t="shared" si="123"/>
        <v>1.1340333333333332</v>
      </c>
      <c r="J219" s="29">
        <f t="shared" si="123"/>
        <v>1.5439083333333332</v>
      </c>
      <c r="K219" s="29">
        <f t="shared" si="123"/>
        <v>1.6771750000000001</v>
      </c>
      <c r="L219" s="29">
        <f t="shared" si="123"/>
        <v>8.937500000000001E-3</v>
      </c>
      <c r="M219" s="29">
        <f t="shared" si="112"/>
        <v>5.6665000000000001</v>
      </c>
      <c r="N219" s="29">
        <f t="shared" si="113"/>
        <v>3</v>
      </c>
      <c r="Q219" s="30" t="s">
        <v>92</v>
      </c>
      <c r="R219" s="29">
        <f t="shared" si="91"/>
        <v>3.4666666666666665E-3</v>
      </c>
      <c r="S219" s="29">
        <f t="shared" si="92"/>
        <v>8.8293750000000004E-2</v>
      </c>
      <c r="T219" s="29">
        <f t="shared" si="93"/>
        <v>8.3333333333333337E-6</v>
      </c>
      <c r="U219" s="29">
        <f t="shared" si="94"/>
        <v>0</v>
      </c>
      <c r="V219" s="29">
        <f t="shared" si="95"/>
        <v>3.2624999999999998E-3</v>
      </c>
      <c r="W219" s="29">
        <f t="shared" si="96"/>
        <v>0.12793333333333334</v>
      </c>
      <c r="X219" s="29">
        <f t="shared" si="97"/>
        <v>0.12504166666666666</v>
      </c>
      <c r="Y219" s="29">
        <f t="shared" si="98"/>
        <v>2.5702833333333333</v>
      </c>
      <c r="Z219" s="29">
        <f t="shared" si="99"/>
        <v>0.28712500000000002</v>
      </c>
      <c r="AA219" s="29">
        <f t="shared" si="100"/>
        <v>2.2229166666666668E-2</v>
      </c>
      <c r="AB219" s="29">
        <f t="shared" si="114"/>
        <v>3.2276437499999999</v>
      </c>
      <c r="AC219" s="29">
        <f t="shared" si="115"/>
        <v>3</v>
      </c>
      <c r="AE219" s="30" t="s">
        <v>92</v>
      </c>
      <c r="AF219" s="29">
        <f t="shared" si="101"/>
        <v>0</v>
      </c>
      <c r="AG219" s="29">
        <f t="shared" si="102"/>
        <v>1.2798125</v>
      </c>
      <c r="AH219" s="29">
        <f t="shared" si="103"/>
        <v>8.3333333333333337E-6</v>
      </c>
      <c r="AI219" s="29">
        <f t="shared" si="104"/>
        <v>0</v>
      </c>
      <c r="AJ219" s="29">
        <f t="shared" si="105"/>
        <v>0</v>
      </c>
      <c r="AK219" s="29">
        <f t="shared" si="106"/>
        <v>0.79979999999999996</v>
      </c>
      <c r="AL219" s="29">
        <f t="shared" si="107"/>
        <v>0.73831666666666662</v>
      </c>
      <c r="AM219" s="29">
        <f t="shared" si="108"/>
        <v>5.3462500000000003E-2</v>
      </c>
      <c r="AN219" s="29">
        <f t="shared" si="109"/>
        <v>1.6607250000000002</v>
      </c>
      <c r="AO219" s="29">
        <f t="shared" si="110"/>
        <v>2.2062499999999999E-2</v>
      </c>
      <c r="AP219" s="29">
        <f t="shared" si="116"/>
        <v>4.5541875000000003</v>
      </c>
      <c r="AQ219" s="29">
        <f t="shared" si="117"/>
        <v>11</v>
      </c>
    </row>
    <row r="220" spans="2:43">
      <c r="B220" s="30" t="s">
        <v>93</v>
      </c>
      <c r="C220" s="29">
        <f t="shared" ref="C220:L220" si="124">(C$93/SUM($C$93:$L$93))*B63</f>
        <v>5.6874999999999998E-3</v>
      </c>
      <c r="D220" s="29">
        <f t="shared" si="124"/>
        <v>0.84625000000000006</v>
      </c>
      <c r="E220" s="29">
        <f t="shared" si="124"/>
        <v>2.1225000000000001E-2</v>
      </c>
      <c r="F220" s="29">
        <f t="shared" si="124"/>
        <v>6.2500000000000001E-5</v>
      </c>
      <c r="G220" s="29">
        <f t="shared" si="124"/>
        <v>0.1701</v>
      </c>
      <c r="H220" s="29">
        <f t="shared" si="124"/>
        <v>0.19681666666666667</v>
      </c>
      <c r="I220" s="29">
        <f t="shared" si="124"/>
        <v>2.2680666666666665</v>
      </c>
      <c r="J220" s="29">
        <f t="shared" si="124"/>
        <v>0.66167500000000001</v>
      </c>
      <c r="K220" s="29">
        <f t="shared" si="124"/>
        <v>1.1181166666666666</v>
      </c>
      <c r="L220" s="29">
        <f t="shared" si="124"/>
        <v>8.937500000000001E-3</v>
      </c>
      <c r="M220" s="29">
        <f t="shared" si="112"/>
        <v>5.2969374999999994</v>
      </c>
      <c r="N220" s="29">
        <f t="shared" si="113"/>
        <v>7</v>
      </c>
      <c r="Q220" s="30" t="s">
        <v>93</v>
      </c>
      <c r="R220" s="29">
        <f t="shared" si="91"/>
        <v>2.4266666666666666E-2</v>
      </c>
      <c r="S220" s="29">
        <f t="shared" si="92"/>
        <v>0.29431249999999998</v>
      </c>
      <c r="T220" s="29">
        <f t="shared" si="93"/>
        <v>3.7500000000000003E-5</v>
      </c>
      <c r="U220" s="29">
        <f t="shared" si="94"/>
        <v>0</v>
      </c>
      <c r="V220" s="29">
        <f t="shared" si="95"/>
        <v>2.1749999999999999E-3</v>
      </c>
      <c r="W220" s="29">
        <f t="shared" si="96"/>
        <v>3.1983333333333336E-2</v>
      </c>
      <c r="X220" s="29">
        <f t="shared" si="97"/>
        <v>0.25008333333333332</v>
      </c>
      <c r="Y220" s="29">
        <f t="shared" si="98"/>
        <v>1.10155</v>
      </c>
      <c r="Z220" s="29">
        <f t="shared" si="99"/>
        <v>0.19141666666666668</v>
      </c>
      <c r="AA220" s="29">
        <f t="shared" si="100"/>
        <v>2.2229166666666668E-2</v>
      </c>
      <c r="AB220" s="29">
        <f t="shared" si="114"/>
        <v>1.9180541666666666</v>
      </c>
      <c r="AC220" s="29">
        <f t="shared" si="115"/>
        <v>10</v>
      </c>
      <c r="AE220" s="30" t="s">
        <v>93</v>
      </c>
      <c r="AF220" s="29">
        <f t="shared" si="101"/>
        <v>0</v>
      </c>
      <c r="AG220" s="29">
        <f t="shared" si="102"/>
        <v>4.2660416666666663</v>
      </c>
      <c r="AH220" s="29">
        <f t="shared" si="103"/>
        <v>3.7500000000000003E-5</v>
      </c>
      <c r="AI220" s="29">
        <f t="shared" si="104"/>
        <v>0</v>
      </c>
      <c r="AJ220" s="29">
        <f t="shared" si="105"/>
        <v>0</v>
      </c>
      <c r="AK220" s="29">
        <f t="shared" si="106"/>
        <v>0.19994999999999999</v>
      </c>
      <c r="AL220" s="29">
        <f t="shared" si="107"/>
        <v>1.4766333333333332</v>
      </c>
      <c r="AM220" s="29">
        <f t="shared" si="108"/>
        <v>2.2912500000000002E-2</v>
      </c>
      <c r="AN220" s="29">
        <f t="shared" si="109"/>
        <v>1.1071500000000001</v>
      </c>
      <c r="AO220" s="29">
        <f t="shared" si="110"/>
        <v>2.2062499999999999E-2</v>
      </c>
      <c r="AP220" s="29">
        <f t="shared" si="116"/>
        <v>7.0947874999999998</v>
      </c>
      <c r="AQ220" s="29">
        <f t="shared" si="117"/>
        <v>2</v>
      </c>
    </row>
    <row r="221" spans="2:43">
      <c r="B221" s="30" t="s">
        <v>94</v>
      </c>
      <c r="C221" s="29">
        <f t="shared" ref="C221:L221" si="125">(C$93/SUM($C$93:$L$93))*B64</f>
        <v>8.1249999999999996E-4</v>
      </c>
      <c r="D221" s="29">
        <f t="shared" si="125"/>
        <v>0.42312500000000003</v>
      </c>
      <c r="E221" s="29">
        <f t="shared" si="125"/>
        <v>7.0749999999999997E-3</v>
      </c>
      <c r="F221" s="29">
        <f t="shared" si="125"/>
        <v>4.3750000000000001E-4</v>
      </c>
      <c r="G221" s="29">
        <f t="shared" si="125"/>
        <v>0.1701</v>
      </c>
      <c r="H221" s="29">
        <f t="shared" si="125"/>
        <v>0.39363333333333334</v>
      </c>
      <c r="I221" s="29">
        <f t="shared" si="125"/>
        <v>0.56701666666666661</v>
      </c>
      <c r="J221" s="29">
        <f t="shared" si="125"/>
        <v>1.7644666666666666</v>
      </c>
      <c r="K221" s="29">
        <f t="shared" si="125"/>
        <v>2.7952916666666665</v>
      </c>
      <c r="L221" s="29">
        <f t="shared" si="125"/>
        <v>1.6087500000000001E-2</v>
      </c>
      <c r="M221" s="29">
        <f t="shared" si="112"/>
        <v>6.138045833333333</v>
      </c>
      <c r="N221" s="29">
        <f t="shared" si="113"/>
        <v>2</v>
      </c>
      <c r="Q221" s="30" t="s">
        <v>94</v>
      </c>
      <c r="R221" s="29">
        <f t="shared" si="91"/>
        <v>3.4666666666666665E-3</v>
      </c>
      <c r="S221" s="29">
        <f t="shared" si="92"/>
        <v>0.14715624999999999</v>
      </c>
      <c r="T221" s="29">
        <f t="shared" si="93"/>
        <v>1.2500000000000001E-5</v>
      </c>
      <c r="U221" s="29">
        <f t="shared" si="94"/>
        <v>0</v>
      </c>
      <c r="V221" s="29">
        <f t="shared" si="95"/>
        <v>2.1749999999999999E-3</v>
      </c>
      <c r="W221" s="29">
        <f t="shared" si="96"/>
        <v>6.3966666666666672E-2</v>
      </c>
      <c r="X221" s="29">
        <f t="shared" si="97"/>
        <v>6.2520833333333331E-2</v>
      </c>
      <c r="Y221" s="29">
        <f t="shared" si="98"/>
        <v>2.9374666666666664</v>
      </c>
      <c r="Z221" s="29">
        <f t="shared" si="99"/>
        <v>0.4785416666666667</v>
      </c>
      <c r="AA221" s="29">
        <f t="shared" si="100"/>
        <v>4.0012500000000006E-2</v>
      </c>
      <c r="AB221" s="29">
        <f t="shared" si="114"/>
        <v>3.7353187499999998</v>
      </c>
      <c r="AC221" s="29">
        <f t="shared" si="115"/>
        <v>2</v>
      </c>
      <c r="AE221" s="30" t="s">
        <v>94</v>
      </c>
      <c r="AF221" s="29">
        <f t="shared" si="101"/>
        <v>0</v>
      </c>
      <c r="AG221" s="29">
        <f t="shared" si="102"/>
        <v>2.1330208333333331</v>
      </c>
      <c r="AH221" s="29">
        <f t="shared" si="103"/>
        <v>1.2500000000000001E-5</v>
      </c>
      <c r="AI221" s="29">
        <f t="shared" si="104"/>
        <v>0</v>
      </c>
      <c r="AJ221" s="29">
        <f t="shared" si="105"/>
        <v>0</v>
      </c>
      <c r="AK221" s="29">
        <f t="shared" si="106"/>
        <v>0.39989999999999998</v>
      </c>
      <c r="AL221" s="29">
        <f t="shared" si="107"/>
        <v>0.36915833333333331</v>
      </c>
      <c r="AM221" s="29">
        <f t="shared" si="108"/>
        <v>6.1100000000000002E-2</v>
      </c>
      <c r="AN221" s="29">
        <f t="shared" si="109"/>
        <v>2.7678750000000001</v>
      </c>
      <c r="AO221" s="29">
        <f t="shared" si="110"/>
        <v>3.9712499999999998E-2</v>
      </c>
      <c r="AP221" s="29">
        <f t="shared" si="116"/>
        <v>5.7707791666666672</v>
      </c>
      <c r="AQ221" s="29">
        <f t="shared" si="117"/>
        <v>9</v>
      </c>
    </row>
    <row r="222" spans="2:43">
      <c r="B222" s="30" t="s">
        <v>95</v>
      </c>
      <c r="C222" s="29">
        <f t="shared" ref="C222:L222" si="126">(C$93/SUM($C$93:$L$93))*B65</f>
        <v>8.1249999999999996E-4</v>
      </c>
      <c r="D222" s="29">
        <f t="shared" si="126"/>
        <v>0.16925000000000001</v>
      </c>
      <c r="E222" s="29">
        <f t="shared" si="126"/>
        <v>7.0749999999999997E-3</v>
      </c>
      <c r="F222" s="29">
        <f t="shared" si="126"/>
        <v>6.2500000000000001E-4</v>
      </c>
      <c r="G222" s="29">
        <f t="shared" si="126"/>
        <v>0.25514999999999999</v>
      </c>
      <c r="H222" s="29">
        <f t="shared" si="126"/>
        <v>0.49204166666666665</v>
      </c>
      <c r="I222" s="29">
        <f t="shared" si="126"/>
        <v>1.1340333333333332</v>
      </c>
      <c r="J222" s="29">
        <f t="shared" si="126"/>
        <v>1.32335</v>
      </c>
      <c r="K222" s="29">
        <f t="shared" si="126"/>
        <v>1.9567041666666667</v>
      </c>
      <c r="L222" s="29">
        <f t="shared" si="126"/>
        <v>1.43E-2</v>
      </c>
      <c r="M222" s="29">
        <f t="shared" si="112"/>
        <v>5.3533416666666671</v>
      </c>
      <c r="N222" s="29">
        <f t="shared" si="113"/>
        <v>4</v>
      </c>
      <c r="Q222" s="30" t="s">
        <v>95</v>
      </c>
      <c r="R222" s="29">
        <f t="shared" si="91"/>
        <v>3.4666666666666665E-3</v>
      </c>
      <c r="S222" s="29">
        <f t="shared" si="92"/>
        <v>5.8862499999999998E-2</v>
      </c>
      <c r="T222" s="29">
        <f t="shared" si="93"/>
        <v>1.2500000000000001E-5</v>
      </c>
      <c r="U222" s="29">
        <f t="shared" si="94"/>
        <v>0</v>
      </c>
      <c r="V222" s="29">
        <f t="shared" si="95"/>
        <v>3.2624999999999998E-3</v>
      </c>
      <c r="W222" s="29">
        <f t="shared" si="96"/>
        <v>7.995833333333334E-2</v>
      </c>
      <c r="X222" s="29">
        <f t="shared" si="97"/>
        <v>0.12504166666666666</v>
      </c>
      <c r="Y222" s="29">
        <f t="shared" si="98"/>
        <v>2.2031000000000001</v>
      </c>
      <c r="Z222" s="29">
        <f t="shared" si="99"/>
        <v>0.33497916666666672</v>
      </c>
      <c r="AA222" s="29">
        <f t="shared" si="100"/>
        <v>3.556666666666667E-2</v>
      </c>
      <c r="AB222" s="29">
        <f t="shared" si="114"/>
        <v>2.8442500000000002</v>
      </c>
      <c r="AC222" s="29">
        <f t="shared" si="115"/>
        <v>4</v>
      </c>
      <c r="AE222" s="30" t="s">
        <v>95</v>
      </c>
      <c r="AF222" s="29">
        <f t="shared" si="101"/>
        <v>0</v>
      </c>
      <c r="AG222" s="29">
        <f t="shared" si="102"/>
        <v>0.85320833333333335</v>
      </c>
      <c r="AH222" s="29">
        <f t="shared" si="103"/>
        <v>1.2500000000000001E-5</v>
      </c>
      <c r="AI222" s="29">
        <f t="shared" si="104"/>
        <v>0</v>
      </c>
      <c r="AJ222" s="29">
        <f t="shared" si="105"/>
        <v>0</v>
      </c>
      <c r="AK222" s="29">
        <f t="shared" si="106"/>
        <v>0.49987499999999996</v>
      </c>
      <c r="AL222" s="29">
        <f t="shared" si="107"/>
        <v>0.73831666666666662</v>
      </c>
      <c r="AM222" s="29">
        <f t="shared" si="108"/>
        <v>4.5825000000000005E-2</v>
      </c>
      <c r="AN222" s="29">
        <f t="shared" si="109"/>
        <v>1.9375125000000002</v>
      </c>
      <c r="AO222" s="29">
        <f t="shared" si="110"/>
        <v>3.5299999999999998E-2</v>
      </c>
      <c r="AP222" s="29">
        <f t="shared" si="116"/>
        <v>4.1100500000000002</v>
      </c>
      <c r="AQ222" s="29">
        <f t="shared" si="117"/>
        <v>12</v>
      </c>
    </row>
    <row r="223" spans="2:43">
      <c r="B223" s="30" t="s">
        <v>96</v>
      </c>
      <c r="C223" s="29">
        <f t="shared" ref="C223:L223" si="127">(C$93/SUM($C$93:$L$93))*B66</f>
        <v>8.1250000000000003E-3</v>
      </c>
      <c r="D223" s="29">
        <f t="shared" si="127"/>
        <v>0.761625</v>
      </c>
      <c r="E223" s="29">
        <f t="shared" si="127"/>
        <v>1.8866666666666667E-2</v>
      </c>
      <c r="F223" s="29">
        <f t="shared" si="127"/>
        <v>6.2500000000000001E-5</v>
      </c>
      <c r="G223" s="29">
        <f t="shared" si="127"/>
        <v>8.5050000000000001E-2</v>
      </c>
      <c r="H223" s="29">
        <f t="shared" si="127"/>
        <v>0.19681666666666667</v>
      </c>
      <c r="I223" s="29">
        <f t="shared" si="127"/>
        <v>1.9845583333333332</v>
      </c>
      <c r="J223" s="29">
        <f t="shared" si="127"/>
        <v>0.88223333333333331</v>
      </c>
      <c r="K223" s="29">
        <f t="shared" si="127"/>
        <v>1.3976458333333333</v>
      </c>
      <c r="L223" s="29">
        <f t="shared" si="127"/>
        <v>1.0725E-2</v>
      </c>
      <c r="M223" s="29">
        <f t="shared" si="112"/>
        <v>5.3457083333333326</v>
      </c>
      <c r="N223" s="29">
        <f t="shared" si="113"/>
        <v>6</v>
      </c>
      <c r="Q223" s="30" t="s">
        <v>96</v>
      </c>
      <c r="R223" s="29">
        <f t="shared" si="91"/>
        <v>3.4666666666666665E-2</v>
      </c>
      <c r="S223" s="29">
        <f t="shared" si="92"/>
        <v>0.26488125000000001</v>
      </c>
      <c r="T223" s="29">
        <f t="shared" si="93"/>
        <v>3.3333333333333335E-5</v>
      </c>
      <c r="U223" s="29">
        <f t="shared" si="94"/>
        <v>0</v>
      </c>
      <c r="V223" s="29">
        <f t="shared" si="95"/>
        <v>1.0874999999999999E-3</v>
      </c>
      <c r="W223" s="29">
        <f t="shared" si="96"/>
        <v>3.1983333333333336E-2</v>
      </c>
      <c r="X223" s="29">
        <f t="shared" si="97"/>
        <v>0.21882291666666664</v>
      </c>
      <c r="Y223" s="29">
        <f t="shared" si="98"/>
        <v>1.4687333333333332</v>
      </c>
      <c r="Z223" s="29">
        <f t="shared" si="99"/>
        <v>0.23927083333333335</v>
      </c>
      <c r="AA223" s="29">
        <f t="shared" si="100"/>
        <v>2.6675000000000004E-2</v>
      </c>
      <c r="AB223" s="29">
        <f t="shared" si="114"/>
        <v>2.2861541666666665</v>
      </c>
      <c r="AC223" s="29">
        <f t="shared" si="115"/>
        <v>8</v>
      </c>
      <c r="AE223" s="30" t="s">
        <v>96</v>
      </c>
      <c r="AF223" s="29">
        <f t="shared" si="101"/>
        <v>0</v>
      </c>
      <c r="AG223" s="29">
        <f t="shared" si="102"/>
        <v>3.8394374999999998</v>
      </c>
      <c r="AH223" s="29">
        <f t="shared" si="103"/>
        <v>3.3333333333333335E-5</v>
      </c>
      <c r="AI223" s="29">
        <f t="shared" si="104"/>
        <v>0</v>
      </c>
      <c r="AJ223" s="29">
        <f t="shared" si="105"/>
        <v>0</v>
      </c>
      <c r="AK223" s="29">
        <f t="shared" si="106"/>
        <v>0.19994999999999999</v>
      </c>
      <c r="AL223" s="29">
        <f t="shared" si="107"/>
        <v>1.2920541666666665</v>
      </c>
      <c r="AM223" s="29">
        <f t="shared" si="108"/>
        <v>3.0550000000000001E-2</v>
      </c>
      <c r="AN223" s="29">
        <f t="shared" si="109"/>
        <v>1.3839375</v>
      </c>
      <c r="AO223" s="29">
        <f t="shared" si="110"/>
        <v>2.6474999999999999E-2</v>
      </c>
      <c r="AP223" s="29">
        <f t="shared" si="116"/>
        <v>6.7724374999999997</v>
      </c>
      <c r="AQ223" s="29">
        <f t="shared" si="117"/>
        <v>3</v>
      </c>
    </row>
    <row r="224" spans="2:43">
      <c r="B224" s="30" t="s">
        <v>97</v>
      </c>
      <c r="C224" s="29">
        <f t="shared" ref="C224:L224" si="128">(C$93/SUM($C$93:$L$93))*B67</f>
        <v>8.1249999999999996E-4</v>
      </c>
      <c r="D224" s="29">
        <f t="shared" si="128"/>
        <v>0.67700000000000005</v>
      </c>
      <c r="E224" s="29">
        <f t="shared" si="128"/>
        <v>4.7166666666666668E-3</v>
      </c>
      <c r="F224" s="29">
        <f t="shared" si="128"/>
        <v>6.2500000000000001E-4</v>
      </c>
      <c r="G224" s="29">
        <f t="shared" si="128"/>
        <v>0.25514999999999999</v>
      </c>
      <c r="H224" s="29">
        <f t="shared" si="128"/>
        <v>0.49204166666666665</v>
      </c>
      <c r="I224" s="29">
        <f t="shared" si="128"/>
        <v>1.70105</v>
      </c>
      <c r="J224" s="29">
        <f t="shared" si="128"/>
        <v>0.88223333333333331</v>
      </c>
      <c r="K224" s="29">
        <f t="shared" si="128"/>
        <v>0.83858750000000004</v>
      </c>
      <c r="L224" s="29">
        <f t="shared" si="128"/>
        <v>1.2512499999999999E-2</v>
      </c>
      <c r="M224" s="29">
        <f t="shared" si="112"/>
        <v>4.8647291666666668</v>
      </c>
      <c r="N224" s="29">
        <f t="shared" si="113"/>
        <v>11</v>
      </c>
      <c r="Q224" s="30" t="s">
        <v>97</v>
      </c>
      <c r="R224" s="29">
        <f t="shared" si="91"/>
        <v>3.4666666666666665E-3</v>
      </c>
      <c r="S224" s="29">
        <f t="shared" si="92"/>
        <v>0.23544999999999999</v>
      </c>
      <c r="T224" s="29">
        <f t="shared" si="93"/>
        <v>8.3333333333333337E-6</v>
      </c>
      <c r="U224" s="29">
        <f t="shared" si="94"/>
        <v>0</v>
      </c>
      <c r="V224" s="29">
        <f t="shared" si="95"/>
        <v>3.2624999999999998E-3</v>
      </c>
      <c r="W224" s="29">
        <f t="shared" si="96"/>
        <v>7.995833333333334E-2</v>
      </c>
      <c r="X224" s="29">
        <f t="shared" si="97"/>
        <v>0.18756249999999999</v>
      </c>
      <c r="Y224" s="29">
        <f t="shared" si="98"/>
        <v>1.4687333333333332</v>
      </c>
      <c r="Z224" s="29">
        <f t="shared" si="99"/>
        <v>0.14356250000000001</v>
      </c>
      <c r="AA224" s="29">
        <f t="shared" si="100"/>
        <v>3.1120833333333337E-2</v>
      </c>
      <c r="AB224" s="29">
        <f t="shared" si="114"/>
        <v>2.1531249999999997</v>
      </c>
      <c r="AC224" s="29">
        <f t="shared" si="115"/>
        <v>9</v>
      </c>
      <c r="AE224" s="30" t="s">
        <v>97</v>
      </c>
      <c r="AF224" s="29">
        <f t="shared" si="101"/>
        <v>0</v>
      </c>
      <c r="AG224" s="29">
        <f t="shared" si="102"/>
        <v>3.4128333333333334</v>
      </c>
      <c r="AH224" s="29">
        <f t="shared" si="103"/>
        <v>8.3333333333333337E-6</v>
      </c>
      <c r="AI224" s="29">
        <f t="shared" si="104"/>
        <v>0</v>
      </c>
      <c r="AJ224" s="29">
        <f t="shared" si="105"/>
        <v>0</v>
      </c>
      <c r="AK224" s="29">
        <f t="shared" si="106"/>
        <v>0.49987499999999996</v>
      </c>
      <c r="AL224" s="29">
        <f t="shared" si="107"/>
        <v>1.107475</v>
      </c>
      <c r="AM224" s="29">
        <f t="shared" si="108"/>
        <v>3.0550000000000001E-2</v>
      </c>
      <c r="AN224" s="29">
        <f t="shared" si="109"/>
        <v>0.83036250000000011</v>
      </c>
      <c r="AO224" s="29">
        <f t="shared" si="110"/>
        <v>3.0887499999999998E-2</v>
      </c>
      <c r="AP224" s="29">
        <f t="shared" si="116"/>
        <v>5.9119916666666672</v>
      </c>
      <c r="AQ224" s="29">
        <f t="shared" si="117"/>
        <v>6</v>
      </c>
    </row>
    <row r="225" spans="2:43">
      <c r="B225" s="30" t="s">
        <v>98</v>
      </c>
      <c r="C225" s="29">
        <f t="shared" ref="C225:L225" si="129">(C$93/SUM($C$93:$L$93))*B68</f>
        <v>8.1249999999999996E-4</v>
      </c>
      <c r="D225" s="29">
        <f t="shared" si="129"/>
        <v>0.16925000000000001</v>
      </c>
      <c r="E225" s="29">
        <f t="shared" si="129"/>
        <v>7.0749999999999997E-3</v>
      </c>
      <c r="F225" s="29">
        <f t="shared" si="129"/>
        <v>5.6250000000000007E-4</v>
      </c>
      <c r="G225" s="29">
        <f t="shared" si="129"/>
        <v>0.28349999999999997</v>
      </c>
      <c r="H225" s="29">
        <f t="shared" si="129"/>
        <v>0.68885833333333335</v>
      </c>
      <c r="I225" s="29">
        <f t="shared" si="129"/>
        <v>1.1340333333333332</v>
      </c>
      <c r="J225" s="29">
        <f t="shared" si="129"/>
        <v>1.32335</v>
      </c>
      <c r="K225" s="29">
        <f t="shared" si="129"/>
        <v>1.3976458333333333</v>
      </c>
      <c r="L225" s="29">
        <f t="shared" si="129"/>
        <v>1.43E-2</v>
      </c>
      <c r="M225" s="29">
        <f t="shared" si="112"/>
        <v>5.0193875000000006</v>
      </c>
      <c r="N225" s="29">
        <f t="shared" si="113"/>
        <v>9</v>
      </c>
      <c r="Q225" s="30" t="s">
        <v>98</v>
      </c>
      <c r="R225" s="29">
        <f t="shared" si="91"/>
        <v>3.4666666666666665E-3</v>
      </c>
      <c r="S225" s="29">
        <f t="shared" si="92"/>
        <v>5.8862499999999998E-2</v>
      </c>
      <c r="T225" s="29">
        <f t="shared" si="93"/>
        <v>1.2500000000000001E-5</v>
      </c>
      <c r="U225" s="29">
        <f t="shared" si="94"/>
        <v>0</v>
      </c>
      <c r="V225" s="29">
        <f t="shared" si="95"/>
        <v>3.6249999999999998E-3</v>
      </c>
      <c r="W225" s="29">
        <f t="shared" si="96"/>
        <v>0.11194166666666668</v>
      </c>
      <c r="X225" s="29">
        <f t="shared" si="97"/>
        <v>0.12504166666666666</v>
      </c>
      <c r="Y225" s="29">
        <f t="shared" si="98"/>
        <v>2.2031000000000001</v>
      </c>
      <c r="Z225" s="29">
        <f t="shared" si="99"/>
        <v>0.23927083333333335</v>
      </c>
      <c r="AA225" s="29">
        <f t="shared" si="100"/>
        <v>3.556666666666667E-2</v>
      </c>
      <c r="AB225" s="29">
        <f t="shared" si="114"/>
        <v>2.7808875</v>
      </c>
      <c r="AC225" s="29">
        <f t="shared" si="115"/>
        <v>6</v>
      </c>
      <c r="AE225" s="30" t="s">
        <v>98</v>
      </c>
      <c r="AF225" s="29">
        <f t="shared" si="101"/>
        <v>0</v>
      </c>
      <c r="AG225" s="29">
        <f t="shared" si="102"/>
        <v>0.85320833333333335</v>
      </c>
      <c r="AH225" s="29">
        <f t="shared" si="103"/>
        <v>1.2500000000000001E-5</v>
      </c>
      <c r="AI225" s="29">
        <f t="shared" si="104"/>
        <v>0</v>
      </c>
      <c r="AJ225" s="29">
        <f t="shared" si="105"/>
        <v>0</v>
      </c>
      <c r="AK225" s="29">
        <f t="shared" si="106"/>
        <v>0.69982499999999992</v>
      </c>
      <c r="AL225" s="29">
        <f t="shared" si="107"/>
        <v>0.73831666666666662</v>
      </c>
      <c r="AM225" s="29">
        <f t="shared" si="108"/>
        <v>4.5825000000000005E-2</v>
      </c>
      <c r="AN225" s="29">
        <f t="shared" si="109"/>
        <v>1.3839375</v>
      </c>
      <c r="AO225" s="29">
        <f t="shared" si="110"/>
        <v>3.5299999999999998E-2</v>
      </c>
      <c r="AP225" s="29">
        <f t="shared" si="116"/>
        <v>3.7564249999999997</v>
      </c>
      <c r="AQ225" s="29">
        <f t="shared" si="117"/>
        <v>15</v>
      </c>
    </row>
    <row r="226" spans="2:43">
      <c r="B226" s="30" t="s">
        <v>99</v>
      </c>
      <c r="C226" s="29">
        <f t="shared" ref="C226:L226" si="130">(C$93/SUM($C$93:$L$93))*B69</f>
        <v>8.1249999999999996E-4</v>
      </c>
      <c r="D226" s="29">
        <f t="shared" si="130"/>
        <v>0.16925000000000001</v>
      </c>
      <c r="E226" s="29">
        <f t="shared" si="130"/>
        <v>7.0749999999999997E-3</v>
      </c>
      <c r="F226" s="29">
        <f t="shared" si="130"/>
        <v>6.2500000000000001E-4</v>
      </c>
      <c r="G226" s="29">
        <f t="shared" si="130"/>
        <v>0.1134</v>
      </c>
      <c r="H226" s="29">
        <f t="shared" si="130"/>
        <v>0.49204166666666665</v>
      </c>
      <c r="I226" s="29">
        <f t="shared" si="130"/>
        <v>1.70105</v>
      </c>
      <c r="J226" s="29">
        <f t="shared" si="130"/>
        <v>1.985025</v>
      </c>
      <c r="K226" s="29">
        <f t="shared" si="130"/>
        <v>2.2362333333333333</v>
      </c>
      <c r="L226" s="29">
        <f t="shared" si="130"/>
        <v>1.2512499999999999E-2</v>
      </c>
      <c r="M226" s="29">
        <f t="shared" si="112"/>
        <v>6.718024999999999</v>
      </c>
      <c r="N226" s="29">
        <f t="shared" si="113"/>
        <v>1</v>
      </c>
      <c r="Q226" s="30" t="s">
        <v>99</v>
      </c>
      <c r="R226" s="29">
        <f t="shared" si="91"/>
        <v>3.4666666666666665E-3</v>
      </c>
      <c r="S226" s="29">
        <f t="shared" si="92"/>
        <v>5.8862499999999998E-2</v>
      </c>
      <c r="T226" s="29">
        <f t="shared" si="93"/>
        <v>1.2500000000000001E-5</v>
      </c>
      <c r="U226" s="29">
        <f t="shared" si="94"/>
        <v>0</v>
      </c>
      <c r="V226" s="29">
        <f t="shared" si="95"/>
        <v>1.4499999999999999E-3</v>
      </c>
      <c r="W226" s="29">
        <f t="shared" si="96"/>
        <v>7.995833333333334E-2</v>
      </c>
      <c r="X226" s="29">
        <f t="shared" si="97"/>
        <v>0.18756249999999999</v>
      </c>
      <c r="Y226" s="29">
        <f t="shared" si="98"/>
        <v>3.3046499999999996</v>
      </c>
      <c r="Z226" s="29">
        <f t="shared" si="99"/>
        <v>0.38283333333333336</v>
      </c>
      <c r="AA226" s="29">
        <f t="shared" si="100"/>
        <v>3.1120833333333337E-2</v>
      </c>
      <c r="AB226" s="29">
        <f t="shared" si="114"/>
        <v>4.0499166666666664</v>
      </c>
      <c r="AC226" s="29">
        <f t="shared" si="115"/>
        <v>1</v>
      </c>
      <c r="AE226" s="30" t="s">
        <v>99</v>
      </c>
      <c r="AF226" s="29">
        <f t="shared" si="101"/>
        <v>0</v>
      </c>
      <c r="AG226" s="29">
        <f t="shared" si="102"/>
        <v>0.85320833333333335</v>
      </c>
      <c r="AH226" s="29">
        <f t="shared" si="103"/>
        <v>1.2500000000000001E-5</v>
      </c>
      <c r="AI226" s="29">
        <f t="shared" si="104"/>
        <v>0</v>
      </c>
      <c r="AJ226" s="29">
        <f t="shared" si="105"/>
        <v>0</v>
      </c>
      <c r="AK226" s="29">
        <f t="shared" si="106"/>
        <v>0.49987499999999996</v>
      </c>
      <c r="AL226" s="29">
        <f t="shared" si="107"/>
        <v>1.107475</v>
      </c>
      <c r="AM226" s="29">
        <f t="shared" si="108"/>
        <v>6.8737500000000007E-2</v>
      </c>
      <c r="AN226" s="29">
        <f t="shared" si="109"/>
        <v>2.2143000000000002</v>
      </c>
      <c r="AO226" s="29">
        <f t="shared" si="110"/>
        <v>3.0887499999999998E-2</v>
      </c>
      <c r="AP226" s="29">
        <f t="shared" si="116"/>
        <v>4.7744958333333338</v>
      </c>
      <c r="AQ226" s="29">
        <f t="shared" si="117"/>
        <v>10</v>
      </c>
    </row>
    <row r="229" spans="2:43">
      <c r="B229" s="29" t="s">
        <v>153</v>
      </c>
      <c r="C229" s="29" t="s">
        <v>143</v>
      </c>
      <c r="D229" s="29" t="s">
        <v>148</v>
      </c>
      <c r="F229" s="29" t="s">
        <v>154</v>
      </c>
      <c r="G229" s="29" t="s">
        <v>143</v>
      </c>
      <c r="H229" s="29" t="s">
        <v>148</v>
      </c>
      <c r="J229" s="29" t="s">
        <v>155</v>
      </c>
      <c r="K229" s="29" t="s">
        <v>143</v>
      </c>
      <c r="L229" s="29" t="s">
        <v>148</v>
      </c>
      <c r="N229" s="29" t="s">
        <v>145</v>
      </c>
      <c r="P229" s="29" t="s">
        <v>143</v>
      </c>
      <c r="Q229" s="29" t="s">
        <v>148</v>
      </c>
      <c r="S229" s="35" t="s">
        <v>156</v>
      </c>
      <c r="T229" s="36" t="s">
        <v>143</v>
      </c>
      <c r="U229" s="36" t="s">
        <v>147</v>
      </c>
      <c r="W229" s="35" t="s">
        <v>157</v>
      </c>
      <c r="X229" s="36" t="s">
        <v>143</v>
      </c>
      <c r="Y229" s="36" t="s">
        <v>147</v>
      </c>
      <c r="AA229" s="35"/>
      <c r="AB229" s="36"/>
      <c r="AC229" s="36"/>
    </row>
    <row r="230" spans="2:43">
      <c r="B230" s="29">
        <f t="shared" ref="B230:B244" si="131">AP195*E74*F74*H74</f>
        <v>14.457216666666667</v>
      </c>
      <c r="C230" s="30" t="s">
        <v>93</v>
      </c>
      <c r="D230" s="29">
        <f>RANK(B230,B$230:B$244)</f>
        <v>9</v>
      </c>
      <c r="F230" s="29">
        <f t="shared" ref="F230:F244" si="132">AP212*C74*F74*H74</f>
        <v>23.585683333333339</v>
      </c>
      <c r="G230" s="30" t="s">
        <v>93</v>
      </c>
      <c r="H230" s="29">
        <f>RANK(F230,F$230:F$244)</f>
        <v>4</v>
      </c>
      <c r="J230" s="29">
        <f t="shared" ref="J230:J244" si="133">M195*B74*G74*I74</f>
        <v>4.8604416666666674</v>
      </c>
      <c r="K230" s="30" t="s">
        <v>93</v>
      </c>
      <c r="L230" s="29">
        <f>RANK(J230,J$230:J$244)</f>
        <v>14</v>
      </c>
      <c r="N230" s="29">
        <f t="shared" ref="N230:N244" si="134">M212*D74*G74*I74</f>
        <v>6.4749749999999997</v>
      </c>
      <c r="P230" s="30" t="s">
        <v>93</v>
      </c>
      <c r="Q230" s="29">
        <f>RANK(N230,N$230:N$244)</f>
        <v>13</v>
      </c>
      <c r="S230" s="29">
        <f t="shared" ref="S230:S244" si="135">AB195*E74*F74*J74</f>
        <v>11.9162</v>
      </c>
      <c r="T230" s="30" t="s">
        <v>93</v>
      </c>
      <c r="U230" s="29">
        <f>RANK(S230,S$230:S$244)</f>
        <v>10</v>
      </c>
      <c r="W230" s="29">
        <f t="shared" ref="W230:W243" si="136">AB212*E74*G74*J74</f>
        <v>0.99092499999999994</v>
      </c>
      <c r="X230" s="30" t="s">
        <v>93</v>
      </c>
      <c r="Y230" s="29">
        <f>RANK(W230,W$230:W$244)</f>
        <v>13</v>
      </c>
    </row>
    <row r="231" spans="2:43">
      <c r="B231" s="29">
        <f t="shared" si="131"/>
        <v>14.641816666666664</v>
      </c>
      <c r="C231" s="30" t="s">
        <v>97</v>
      </c>
      <c r="D231" s="29">
        <f t="shared" ref="D231:D244" si="137">RANK(B231,B$230:B$244)</f>
        <v>7</v>
      </c>
      <c r="F231" s="29">
        <f t="shared" si="132"/>
        <v>23.755783333333337</v>
      </c>
      <c r="G231" s="30" t="s">
        <v>97</v>
      </c>
      <c r="H231" s="29">
        <f t="shared" ref="H231:H244" si="138">RANK(F231,F$230:F$244)</f>
        <v>3</v>
      </c>
      <c r="J231" s="29">
        <f t="shared" si="133"/>
        <v>11.200333333333333</v>
      </c>
      <c r="K231" s="30" t="s">
        <v>97</v>
      </c>
      <c r="L231" s="29">
        <f t="shared" ref="L231:L244" si="139">RANK(J231,J$230:J$244)</f>
        <v>6</v>
      </c>
      <c r="N231" s="29">
        <f t="shared" si="134"/>
        <v>7.634733333333334</v>
      </c>
      <c r="P231" s="30" t="s">
        <v>97</v>
      </c>
      <c r="Q231" s="29">
        <f t="shared" ref="Q231:Q244" si="140">RANK(N231,N$230:N$244)</f>
        <v>11</v>
      </c>
      <c r="S231" s="29">
        <f t="shared" si="135"/>
        <v>12.960425000000001</v>
      </c>
      <c r="T231" s="30" t="s">
        <v>97</v>
      </c>
      <c r="U231" s="29">
        <f t="shared" ref="U231:U244" si="141">RANK(S231,S$230:S$244)</f>
        <v>8</v>
      </c>
      <c r="W231" s="29">
        <f t="shared" si="136"/>
        <v>1.0469354166666667</v>
      </c>
      <c r="X231" s="30" t="s">
        <v>97</v>
      </c>
      <c r="Y231" s="29">
        <f t="shared" ref="Y231:Y244" si="142">RANK(W231,W$230:W$244)</f>
        <v>11</v>
      </c>
    </row>
    <row r="232" spans="2:43">
      <c r="B232" s="29">
        <f t="shared" si="131"/>
        <v>12.382400000000002</v>
      </c>
      <c r="C232" s="30" t="s">
        <v>92</v>
      </c>
      <c r="D232" s="29">
        <f t="shared" si="137"/>
        <v>10</v>
      </c>
      <c r="F232" s="29">
        <f t="shared" si="132"/>
        <v>8.2201000000000004</v>
      </c>
      <c r="G232" s="30" t="s">
        <v>92</v>
      </c>
      <c r="H232" s="29">
        <f t="shared" si="138"/>
        <v>12</v>
      </c>
      <c r="J232" s="29">
        <f t="shared" si="133"/>
        <v>11.5891</v>
      </c>
      <c r="K232" s="30" t="s">
        <v>92</v>
      </c>
      <c r="L232" s="29">
        <f t="shared" si="139"/>
        <v>5</v>
      </c>
      <c r="N232" s="29">
        <f t="shared" si="134"/>
        <v>21.413366666666668</v>
      </c>
      <c r="P232" s="30" t="s">
        <v>92</v>
      </c>
      <c r="Q232" s="29">
        <f t="shared" si="140"/>
        <v>4</v>
      </c>
      <c r="S232" s="29">
        <f t="shared" si="135"/>
        <v>16.337633333333336</v>
      </c>
      <c r="T232" s="30" t="s">
        <v>92</v>
      </c>
      <c r="U232" s="29">
        <f t="shared" si="141"/>
        <v>2</v>
      </c>
      <c r="W232" s="29">
        <f t="shared" si="136"/>
        <v>22.754000000000001</v>
      </c>
      <c r="X232" s="30" t="s">
        <v>92</v>
      </c>
      <c r="Y232" s="29">
        <f t="shared" si="142"/>
        <v>2</v>
      </c>
    </row>
    <row r="233" spans="2:43">
      <c r="B233" s="29">
        <f t="shared" si="131"/>
        <v>18.860366666666668</v>
      </c>
      <c r="C233" s="30" t="s">
        <v>91</v>
      </c>
      <c r="D233" s="29">
        <f t="shared" si="137"/>
        <v>3</v>
      </c>
      <c r="F233" s="29">
        <f t="shared" si="132"/>
        <v>15.95013333333333</v>
      </c>
      <c r="G233" s="30" t="s">
        <v>91</v>
      </c>
      <c r="H233" s="29">
        <f t="shared" si="138"/>
        <v>5</v>
      </c>
      <c r="J233" s="29">
        <f t="shared" si="133"/>
        <v>2.4207708333333335</v>
      </c>
      <c r="K233" s="30" t="s">
        <v>91</v>
      </c>
      <c r="L233" s="29">
        <f t="shared" si="139"/>
        <v>15</v>
      </c>
      <c r="N233" s="29">
        <f t="shared" si="134"/>
        <v>3.0030375</v>
      </c>
      <c r="P233" s="30" t="s">
        <v>91</v>
      </c>
      <c r="Q233" s="29">
        <f t="shared" si="140"/>
        <v>15</v>
      </c>
      <c r="S233" s="29">
        <f t="shared" si="135"/>
        <v>8.798</v>
      </c>
      <c r="T233" s="30" t="s">
        <v>91</v>
      </c>
      <c r="U233" s="29">
        <f t="shared" si="141"/>
        <v>12</v>
      </c>
      <c r="W233" s="29">
        <f t="shared" si="136"/>
        <v>0.87257499999999988</v>
      </c>
      <c r="X233" s="30" t="s">
        <v>91</v>
      </c>
      <c r="Y233" s="29">
        <f t="shared" si="142"/>
        <v>15</v>
      </c>
    </row>
    <row r="234" spans="2:43">
      <c r="B234" s="29">
        <f t="shared" si="131"/>
        <v>15.635074999999999</v>
      </c>
      <c r="C234" s="30" t="s">
        <v>99</v>
      </c>
      <c r="D234" s="29">
        <f t="shared" si="137"/>
        <v>6</v>
      </c>
      <c r="F234" s="29">
        <f t="shared" si="132"/>
        <v>28.475416666666668</v>
      </c>
      <c r="G234" s="30" t="s">
        <v>99</v>
      </c>
      <c r="H234" s="29">
        <f t="shared" si="138"/>
        <v>1</v>
      </c>
      <c r="J234" s="29">
        <f t="shared" si="133"/>
        <v>9.7225000000000001</v>
      </c>
      <c r="K234" s="30" t="s">
        <v>99</v>
      </c>
      <c r="L234" s="29">
        <f t="shared" si="139"/>
        <v>9</v>
      </c>
      <c r="N234" s="29">
        <f t="shared" si="134"/>
        <v>10.438808333333332</v>
      </c>
      <c r="P234" s="30" t="s">
        <v>99</v>
      </c>
      <c r="Q234" s="29">
        <f t="shared" si="140"/>
        <v>8</v>
      </c>
      <c r="S234" s="29">
        <f t="shared" si="135"/>
        <v>14.100908333333333</v>
      </c>
      <c r="T234" s="30" t="s">
        <v>99</v>
      </c>
      <c r="U234" s="29">
        <f t="shared" si="141"/>
        <v>6</v>
      </c>
      <c r="W234" s="29">
        <f t="shared" si="136"/>
        <v>2.2974708333333336</v>
      </c>
      <c r="X234" s="30" t="s">
        <v>99</v>
      </c>
      <c r="Y234" s="29">
        <f t="shared" si="142"/>
        <v>7</v>
      </c>
    </row>
    <row r="235" spans="2:43">
      <c r="B235" s="29">
        <f t="shared" si="131"/>
        <v>7.176874999999999</v>
      </c>
      <c r="C235" s="30" t="s">
        <v>87</v>
      </c>
      <c r="D235" s="29">
        <f t="shared" si="137"/>
        <v>13</v>
      </c>
      <c r="F235" s="29">
        <f t="shared" si="132"/>
        <v>11.677958333333336</v>
      </c>
      <c r="G235" s="30" t="s">
        <v>87</v>
      </c>
      <c r="H235" s="29">
        <f t="shared" si="138"/>
        <v>9</v>
      </c>
      <c r="J235" s="29">
        <f t="shared" si="133"/>
        <v>5.4243750000000013</v>
      </c>
      <c r="K235" s="30" t="s">
        <v>87</v>
      </c>
      <c r="L235" s="29">
        <f t="shared" si="139"/>
        <v>13</v>
      </c>
      <c r="N235" s="29">
        <f t="shared" si="134"/>
        <v>7.4442250000000003</v>
      </c>
      <c r="P235" s="30" t="s">
        <v>87</v>
      </c>
      <c r="Q235" s="29">
        <f t="shared" si="140"/>
        <v>12</v>
      </c>
      <c r="S235" s="29">
        <f t="shared" si="135"/>
        <v>6.3992791666666671</v>
      </c>
      <c r="T235" s="30" t="s">
        <v>87</v>
      </c>
      <c r="U235" s="29">
        <f t="shared" si="141"/>
        <v>13</v>
      </c>
      <c r="W235" s="29">
        <f t="shared" si="136"/>
        <v>1.02401875</v>
      </c>
      <c r="X235" s="30" t="s">
        <v>87</v>
      </c>
      <c r="Y235" s="29">
        <f t="shared" si="142"/>
        <v>12</v>
      </c>
    </row>
    <row r="236" spans="2:43">
      <c r="B236" s="29">
        <f t="shared" si="131"/>
        <v>14.587024999999999</v>
      </c>
      <c r="C236" s="30" t="s">
        <v>90</v>
      </c>
      <c r="D236" s="29">
        <f t="shared" si="137"/>
        <v>8</v>
      </c>
      <c r="F236" s="29">
        <f t="shared" si="132"/>
        <v>12.865875000000001</v>
      </c>
      <c r="G236" s="30" t="s">
        <v>90</v>
      </c>
      <c r="H236" s="29">
        <f t="shared" si="138"/>
        <v>7</v>
      </c>
      <c r="J236" s="29">
        <f t="shared" si="133"/>
        <v>7.6144750000000005</v>
      </c>
      <c r="K236" s="30" t="s">
        <v>90</v>
      </c>
      <c r="L236" s="29">
        <f t="shared" si="139"/>
        <v>11</v>
      </c>
      <c r="N236" s="29">
        <f t="shared" si="134"/>
        <v>9.8905250000000002</v>
      </c>
      <c r="P236" s="30" t="s">
        <v>90</v>
      </c>
      <c r="Q236" s="29">
        <f t="shared" si="140"/>
        <v>9</v>
      </c>
      <c r="S236" s="29">
        <f t="shared" si="135"/>
        <v>15.205674999999999</v>
      </c>
      <c r="T236" s="30" t="s">
        <v>90</v>
      </c>
      <c r="U236" s="29">
        <f t="shared" si="141"/>
        <v>4</v>
      </c>
      <c r="W236" s="29">
        <f t="shared" si="136"/>
        <v>1.1744770833333333</v>
      </c>
      <c r="X236" s="30" t="s">
        <v>90</v>
      </c>
      <c r="Y236" s="29">
        <f t="shared" si="142"/>
        <v>10</v>
      </c>
    </row>
    <row r="237" spans="2:43">
      <c r="B237" s="29">
        <f t="shared" si="131"/>
        <v>8.1321166666666667</v>
      </c>
      <c r="C237" s="30" t="s">
        <v>96</v>
      </c>
      <c r="D237" s="29">
        <f t="shared" si="137"/>
        <v>11</v>
      </c>
      <c r="F237" s="29">
        <f t="shared" si="132"/>
        <v>9.1083750000000006</v>
      </c>
      <c r="G237" s="30" t="s">
        <v>96</v>
      </c>
      <c r="H237" s="29">
        <f t="shared" si="138"/>
        <v>11</v>
      </c>
      <c r="J237" s="29">
        <f t="shared" si="133"/>
        <v>24.257650000000002</v>
      </c>
      <c r="K237" s="30" t="s">
        <v>96</v>
      </c>
      <c r="L237" s="29">
        <f t="shared" si="139"/>
        <v>1</v>
      </c>
      <c r="N237" s="29">
        <f t="shared" si="134"/>
        <v>45.332000000000001</v>
      </c>
      <c r="P237" s="30" t="s">
        <v>96</v>
      </c>
      <c r="Q237" s="29">
        <f t="shared" si="140"/>
        <v>1</v>
      </c>
      <c r="S237" s="29">
        <f t="shared" si="135"/>
        <v>4.3152083333333326</v>
      </c>
      <c r="T237" s="30" t="s">
        <v>96</v>
      </c>
      <c r="U237" s="29">
        <f t="shared" si="141"/>
        <v>14</v>
      </c>
      <c r="W237" s="29">
        <f t="shared" si="136"/>
        <v>6.4552874999999998</v>
      </c>
      <c r="X237" s="30" t="s">
        <v>96</v>
      </c>
      <c r="Y237" s="29">
        <f t="shared" si="142"/>
        <v>4</v>
      </c>
    </row>
    <row r="238" spans="2:43">
      <c r="B238" s="29">
        <f t="shared" si="131"/>
        <v>16.311216666666667</v>
      </c>
      <c r="C238" s="30" t="s">
        <v>85</v>
      </c>
      <c r="D238" s="29">
        <f t="shared" si="137"/>
        <v>5</v>
      </c>
      <c r="F238" s="29">
        <f t="shared" si="132"/>
        <v>14.189575</v>
      </c>
      <c r="G238" s="30" t="s">
        <v>85</v>
      </c>
      <c r="H238" s="29">
        <f t="shared" si="138"/>
        <v>6</v>
      </c>
      <c r="J238" s="29">
        <f t="shared" si="133"/>
        <v>17.560333333333336</v>
      </c>
      <c r="K238" s="30" t="s">
        <v>85</v>
      </c>
      <c r="L238" s="29">
        <f t="shared" si="139"/>
        <v>2</v>
      </c>
      <c r="N238" s="29">
        <f t="shared" si="134"/>
        <v>10.593874999999999</v>
      </c>
      <c r="P238" s="30" t="s">
        <v>85</v>
      </c>
      <c r="Q238" s="29">
        <f t="shared" si="140"/>
        <v>7</v>
      </c>
      <c r="S238" s="29">
        <f t="shared" si="135"/>
        <v>14.96265833333333</v>
      </c>
      <c r="T238" s="30" t="s">
        <v>85</v>
      </c>
      <c r="U238" s="29">
        <f t="shared" si="141"/>
        <v>5</v>
      </c>
      <c r="W238" s="29">
        <f t="shared" si="136"/>
        <v>1.9180541666666666</v>
      </c>
      <c r="X238" s="30" t="s">
        <v>85</v>
      </c>
      <c r="Y238" s="29">
        <f t="shared" si="142"/>
        <v>9</v>
      </c>
    </row>
    <row r="239" spans="2:43">
      <c r="B239" s="29">
        <f t="shared" si="131"/>
        <v>16.850616666666667</v>
      </c>
      <c r="C239" s="30" t="s">
        <v>88</v>
      </c>
      <c r="D239" s="29">
        <f t="shared" si="137"/>
        <v>4</v>
      </c>
      <c r="F239" s="29">
        <f t="shared" si="132"/>
        <v>11.541558333333334</v>
      </c>
      <c r="G239" s="30" t="s">
        <v>88</v>
      </c>
      <c r="H239" s="29">
        <f t="shared" si="138"/>
        <v>10</v>
      </c>
      <c r="J239" s="29">
        <f t="shared" si="133"/>
        <v>14.560425</v>
      </c>
      <c r="K239" s="30" t="s">
        <v>88</v>
      </c>
      <c r="L239" s="29">
        <f t="shared" si="139"/>
        <v>4</v>
      </c>
      <c r="N239" s="29">
        <f t="shared" si="134"/>
        <v>24.552183333333332</v>
      </c>
      <c r="P239" s="30" t="s">
        <v>88</v>
      </c>
      <c r="Q239" s="29">
        <f t="shared" si="140"/>
        <v>3</v>
      </c>
      <c r="S239" s="29">
        <f t="shared" si="135"/>
        <v>18.499466666666667</v>
      </c>
      <c r="T239" s="30" t="s">
        <v>88</v>
      </c>
      <c r="U239" s="29">
        <f t="shared" si="141"/>
        <v>1</v>
      </c>
      <c r="W239" s="29">
        <f t="shared" si="136"/>
        <v>29.882549999999998</v>
      </c>
      <c r="X239" s="30" t="s">
        <v>88</v>
      </c>
      <c r="Y239" s="29">
        <f t="shared" si="142"/>
        <v>1</v>
      </c>
    </row>
    <row r="240" spans="2:43">
      <c r="B240" s="29">
        <f t="shared" si="131"/>
        <v>6.1912000000000011</v>
      </c>
      <c r="C240" s="30" t="s">
        <v>95</v>
      </c>
      <c r="D240" s="29">
        <f t="shared" si="137"/>
        <v>15</v>
      </c>
      <c r="F240" s="29">
        <f t="shared" si="132"/>
        <v>4.1100500000000002</v>
      </c>
      <c r="G240" s="30" t="s">
        <v>95</v>
      </c>
      <c r="H240" s="29">
        <f t="shared" si="138"/>
        <v>15</v>
      </c>
      <c r="J240" s="29">
        <f t="shared" si="133"/>
        <v>5.7945500000000001</v>
      </c>
      <c r="K240" s="30" t="s">
        <v>95</v>
      </c>
      <c r="L240" s="29">
        <f t="shared" si="139"/>
        <v>12</v>
      </c>
      <c r="N240" s="29">
        <f t="shared" si="134"/>
        <v>10.706683333333334</v>
      </c>
      <c r="P240" s="30" t="s">
        <v>95</v>
      </c>
      <c r="Q240" s="29">
        <f t="shared" si="140"/>
        <v>6</v>
      </c>
      <c r="S240" s="29">
        <f t="shared" si="135"/>
        <v>16.337633333333336</v>
      </c>
      <c r="T240" s="30" t="s">
        <v>95</v>
      </c>
      <c r="U240" s="29">
        <f t="shared" si="141"/>
        <v>2</v>
      </c>
      <c r="W240" s="29">
        <f t="shared" si="136"/>
        <v>11.377000000000001</v>
      </c>
      <c r="X240" s="30" t="s">
        <v>95</v>
      </c>
      <c r="Y240" s="29">
        <f t="shared" si="142"/>
        <v>3</v>
      </c>
    </row>
    <row r="241" spans="1:25">
      <c r="B241" s="29">
        <f t="shared" si="131"/>
        <v>29.433033333333331</v>
      </c>
      <c r="C241" s="30" t="s">
        <v>86</v>
      </c>
      <c r="D241" s="29">
        <f t="shared" si="137"/>
        <v>1</v>
      </c>
      <c r="F241" s="29">
        <f t="shared" si="132"/>
        <v>27.089749999999999</v>
      </c>
      <c r="G241" s="30" t="s">
        <v>86</v>
      </c>
      <c r="H241" s="29">
        <f t="shared" si="138"/>
        <v>2</v>
      </c>
      <c r="J241" s="29">
        <f t="shared" si="133"/>
        <v>9.7807416666666658</v>
      </c>
      <c r="K241" s="30" t="s">
        <v>86</v>
      </c>
      <c r="L241" s="29">
        <f t="shared" si="139"/>
        <v>8</v>
      </c>
      <c r="N241" s="29">
        <f t="shared" si="134"/>
        <v>5.3457083333333326</v>
      </c>
      <c r="P241" s="30" t="s">
        <v>86</v>
      </c>
      <c r="Q241" s="29">
        <f t="shared" si="140"/>
        <v>14</v>
      </c>
      <c r="S241" s="29">
        <f t="shared" si="135"/>
        <v>13.883825</v>
      </c>
      <c r="T241" s="30" t="s">
        <v>86</v>
      </c>
      <c r="U241" s="29">
        <f t="shared" si="141"/>
        <v>7</v>
      </c>
      <c r="W241" s="29">
        <f t="shared" si="136"/>
        <v>2.2861541666666665</v>
      </c>
      <c r="X241" s="30" t="s">
        <v>86</v>
      </c>
      <c r="Y241" s="29">
        <f t="shared" si="142"/>
        <v>8</v>
      </c>
    </row>
    <row r="242" spans="1:25">
      <c r="B242" s="29">
        <f t="shared" si="131"/>
        <v>27.721683333333328</v>
      </c>
      <c r="C242" s="30" t="s">
        <v>89</v>
      </c>
      <c r="D242" s="29">
        <f t="shared" si="137"/>
        <v>2</v>
      </c>
      <c r="F242" s="29">
        <f t="shared" si="132"/>
        <v>11.823983333333334</v>
      </c>
      <c r="G242" s="30" t="s">
        <v>89</v>
      </c>
      <c r="H242" s="29">
        <f t="shared" si="138"/>
        <v>8</v>
      </c>
      <c r="J242" s="29">
        <f t="shared" si="133"/>
        <v>8.462508333333334</v>
      </c>
      <c r="K242" s="30" t="s">
        <v>89</v>
      </c>
      <c r="L242" s="29">
        <f t="shared" si="139"/>
        <v>10</v>
      </c>
      <c r="N242" s="29">
        <f t="shared" si="134"/>
        <v>9.7294583333333335</v>
      </c>
      <c r="P242" s="30" t="s">
        <v>89</v>
      </c>
      <c r="Q242" s="29">
        <f t="shared" si="140"/>
        <v>10</v>
      </c>
      <c r="S242" s="29">
        <f t="shared" si="135"/>
        <v>12.727449999999997</v>
      </c>
      <c r="T242" s="30" t="s">
        <v>89</v>
      </c>
      <c r="U242" s="29">
        <f t="shared" si="141"/>
        <v>9</v>
      </c>
      <c r="W242" s="29">
        <f t="shared" si="136"/>
        <v>4.3062499999999995</v>
      </c>
      <c r="X242" s="30" t="s">
        <v>89</v>
      </c>
      <c r="Y242" s="29">
        <f t="shared" si="142"/>
        <v>5</v>
      </c>
    </row>
    <row r="243" spans="1:25">
      <c r="B243" s="29">
        <f t="shared" si="131"/>
        <v>6.6903666666666668</v>
      </c>
      <c r="C243" s="30" t="s">
        <v>98</v>
      </c>
      <c r="D243" s="29">
        <f t="shared" si="137"/>
        <v>14</v>
      </c>
      <c r="F243" s="29">
        <f t="shared" si="132"/>
        <v>7.5128499999999994</v>
      </c>
      <c r="G243" s="30" t="s">
        <v>98</v>
      </c>
      <c r="H243" s="29">
        <f t="shared" si="138"/>
        <v>13</v>
      </c>
      <c r="J243" s="29">
        <f t="shared" si="133"/>
        <v>10.486425000000001</v>
      </c>
      <c r="K243" s="30" t="s">
        <v>98</v>
      </c>
      <c r="L243" s="29">
        <f t="shared" si="139"/>
        <v>7</v>
      </c>
      <c r="N243" s="29">
        <f t="shared" si="134"/>
        <v>20.077550000000002</v>
      </c>
      <c r="P243" s="30" t="s">
        <v>98</v>
      </c>
      <c r="Q243" s="29">
        <f t="shared" si="140"/>
        <v>5</v>
      </c>
      <c r="S243" s="29">
        <f t="shared" si="135"/>
        <v>4.0470500000000005</v>
      </c>
      <c r="T243" s="30" t="s">
        <v>98</v>
      </c>
      <c r="U243" s="29">
        <f t="shared" si="141"/>
        <v>15</v>
      </c>
      <c r="W243" s="29">
        <f t="shared" si="136"/>
        <v>2.7808875</v>
      </c>
      <c r="X243" s="30" t="s">
        <v>98</v>
      </c>
      <c r="Y243" s="29">
        <f t="shared" si="142"/>
        <v>6</v>
      </c>
    </row>
    <row r="244" spans="1:25">
      <c r="B244" s="29">
        <f t="shared" si="131"/>
        <v>7.2816833333333335</v>
      </c>
      <c r="C244" s="30" t="s">
        <v>94</v>
      </c>
      <c r="D244" s="29">
        <f t="shared" si="137"/>
        <v>12</v>
      </c>
      <c r="F244" s="29">
        <f t="shared" si="132"/>
        <v>4.7744958333333338</v>
      </c>
      <c r="G244" s="30" t="s">
        <v>94</v>
      </c>
      <c r="H244" s="29">
        <f t="shared" si="138"/>
        <v>14</v>
      </c>
      <c r="J244" s="29">
        <f t="shared" si="133"/>
        <v>14.983341666666668</v>
      </c>
      <c r="K244" s="30" t="s">
        <v>94</v>
      </c>
      <c r="L244" s="29">
        <f t="shared" si="139"/>
        <v>3</v>
      </c>
      <c r="N244" s="29">
        <f t="shared" si="134"/>
        <v>26.872099999999996</v>
      </c>
      <c r="P244" s="30" t="s">
        <v>94</v>
      </c>
      <c r="Q244" s="29">
        <f t="shared" si="140"/>
        <v>2</v>
      </c>
      <c r="S244" s="29">
        <f t="shared" si="135"/>
        <v>9.7665416666666651</v>
      </c>
      <c r="T244" s="30" t="s">
        <v>94</v>
      </c>
      <c r="U244" s="29">
        <f t="shared" si="141"/>
        <v>11</v>
      </c>
      <c r="W244" s="29">
        <v>0.99092499999999994</v>
      </c>
      <c r="X244" s="30" t="s">
        <v>94</v>
      </c>
      <c r="Y244" s="29">
        <f t="shared" si="142"/>
        <v>13</v>
      </c>
    </row>
    <row r="246" spans="1:25">
      <c r="B246" s="29" t="s">
        <v>163</v>
      </c>
      <c r="C246" s="29" t="s">
        <v>143</v>
      </c>
      <c r="D246" s="29" t="s">
        <v>118</v>
      </c>
      <c r="E246" s="29" t="s">
        <v>119</v>
      </c>
      <c r="F246" s="29" t="s">
        <v>120</v>
      </c>
      <c r="G246" s="29" t="s">
        <v>141</v>
      </c>
      <c r="H246" s="29" t="s">
        <v>122</v>
      </c>
      <c r="I246" s="29" t="s">
        <v>152</v>
      </c>
    </row>
    <row r="247" spans="1:25">
      <c r="A247" s="10">
        <v>64.210883333333328</v>
      </c>
      <c r="B247" s="10">
        <v>1</v>
      </c>
      <c r="C247" s="10" t="s">
        <v>93</v>
      </c>
      <c r="D247" s="29">
        <f>ABS(B247-D230)</f>
        <v>8</v>
      </c>
      <c r="E247" s="29">
        <f>ABS(B247-H230)</f>
        <v>3</v>
      </c>
      <c r="F247" s="29">
        <f>ABS(B247-L230)</f>
        <v>13</v>
      </c>
      <c r="G247" s="29">
        <f>ABS(B247-Q230)</f>
        <v>12</v>
      </c>
      <c r="H247" s="29">
        <f>ABS(B247-U230)</f>
        <v>9</v>
      </c>
      <c r="I247" s="29">
        <f>ABS(B247-Y230)</f>
        <v>12</v>
      </c>
    </row>
    <row r="248" spans="1:25">
      <c r="A248" s="10">
        <v>48.282866666666671</v>
      </c>
      <c r="B248" s="10">
        <v>8</v>
      </c>
      <c r="C248" s="10" t="s">
        <v>97</v>
      </c>
      <c r="D248" s="29">
        <f t="shared" ref="D248:D260" si="143">ABS(B248-D231)</f>
        <v>1</v>
      </c>
      <c r="E248" s="29">
        <f t="shared" ref="E248:E261" si="144">ABS(B248-H231)</f>
        <v>5</v>
      </c>
      <c r="F248" s="29">
        <f t="shared" ref="F248:F261" si="145">ABS(B248-L231)</f>
        <v>2</v>
      </c>
      <c r="G248" s="29">
        <f t="shared" ref="G248:G261" si="146">ABS(B248-Q231)</f>
        <v>3</v>
      </c>
      <c r="H248" s="29">
        <f t="shared" ref="H248:H261" si="147">ABS(B248-U231)</f>
        <v>0</v>
      </c>
      <c r="I248" s="29">
        <f t="shared" ref="I248:I260" si="148">ABS(B248-Y231)</f>
        <v>3</v>
      </c>
    </row>
    <row r="249" spans="1:25">
      <c r="A249" s="10">
        <v>28.570333333333338</v>
      </c>
      <c r="B249" s="10">
        <v>12</v>
      </c>
      <c r="C249" s="10" t="s">
        <v>92</v>
      </c>
      <c r="D249" s="29">
        <f t="shared" si="143"/>
        <v>2</v>
      </c>
      <c r="E249" s="29">
        <f t="shared" si="144"/>
        <v>0</v>
      </c>
      <c r="F249" s="29">
        <f t="shared" si="145"/>
        <v>7</v>
      </c>
      <c r="G249" s="29">
        <f t="shared" si="146"/>
        <v>8</v>
      </c>
      <c r="H249" s="29">
        <f t="shared" si="147"/>
        <v>10</v>
      </c>
      <c r="I249" s="29">
        <f t="shared" si="148"/>
        <v>10</v>
      </c>
    </row>
    <row r="250" spans="1:25">
      <c r="A250" s="10">
        <v>63.052466666666668</v>
      </c>
      <c r="B250" s="10">
        <v>3</v>
      </c>
      <c r="C250" s="10" t="s">
        <v>91</v>
      </c>
      <c r="D250" s="29">
        <f t="shared" si="143"/>
        <v>0</v>
      </c>
      <c r="E250" s="29">
        <f t="shared" si="144"/>
        <v>2</v>
      </c>
      <c r="F250" s="29">
        <f t="shared" si="145"/>
        <v>12</v>
      </c>
      <c r="G250" s="29">
        <f t="shared" si="146"/>
        <v>12</v>
      </c>
      <c r="H250" s="29">
        <f t="shared" si="147"/>
        <v>9</v>
      </c>
      <c r="I250" s="29">
        <f t="shared" si="148"/>
        <v>12</v>
      </c>
    </row>
    <row r="251" spans="1:25">
      <c r="A251" s="10">
        <v>55.073650000000008</v>
      </c>
      <c r="B251" s="10">
        <v>4</v>
      </c>
      <c r="C251" s="10" t="s">
        <v>99</v>
      </c>
      <c r="D251" s="29">
        <f t="shared" si="143"/>
        <v>2</v>
      </c>
      <c r="E251" s="29">
        <f t="shared" si="144"/>
        <v>3</v>
      </c>
      <c r="F251" s="29">
        <f t="shared" si="145"/>
        <v>5</v>
      </c>
      <c r="G251" s="29">
        <f t="shared" si="146"/>
        <v>4</v>
      </c>
      <c r="H251" s="29">
        <f t="shared" si="147"/>
        <v>2</v>
      </c>
      <c r="I251" s="29">
        <f t="shared" si="148"/>
        <v>3</v>
      </c>
    </row>
    <row r="252" spans="1:25">
      <c r="A252" s="10">
        <v>32.872300000000003</v>
      </c>
      <c r="B252" s="10">
        <v>10</v>
      </c>
      <c r="C252" s="10" t="s">
        <v>87</v>
      </c>
      <c r="D252" s="29">
        <f t="shared" si="143"/>
        <v>3</v>
      </c>
      <c r="E252" s="29">
        <f t="shared" si="144"/>
        <v>1</v>
      </c>
      <c r="F252" s="29">
        <f t="shared" si="145"/>
        <v>3</v>
      </c>
      <c r="G252" s="29">
        <f t="shared" si="146"/>
        <v>2</v>
      </c>
      <c r="H252" s="29">
        <f t="shared" si="147"/>
        <v>3</v>
      </c>
      <c r="I252" s="29">
        <f t="shared" si="148"/>
        <v>2</v>
      </c>
    </row>
    <row r="253" spans="1:25">
      <c r="A253" s="10">
        <v>26.24315416666667</v>
      </c>
      <c r="B253" s="10">
        <v>13</v>
      </c>
      <c r="C253" s="10" t="s">
        <v>90</v>
      </c>
      <c r="D253" s="29">
        <f t="shared" si="143"/>
        <v>5</v>
      </c>
      <c r="E253" s="29">
        <f t="shared" si="144"/>
        <v>6</v>
      </c>
      <c r="F253" s="29">
        <f t="shared" si="145"/>
        <v>2</v>
      </c>
      <c r="G253" s="29">
        <f t="shared" si="146"/>
        <v>4</v>
      </c>
      <c r="H253" s="29">
        <f t="shared" si="147"/>
        <v>9</v>
      </c>
      <c r="I253" s="29">
        <f t="shared" si="148"/>
        <v>3</v>
      </c>
    </row>
    <row r="254" spans="1:25">
      <c r="A254" s="10">
        <v>53.720191666666665</v>
      </c>
      <c r="B254" s="10">
        <v>6</v>
      </c>
      <c r="C254" s="10" t="s">
        <v>96</v>
      </c>
      <c r="D254" s="29">
        <f t="shared" si="143"/>
        <v>5</v>
      </c>
      <c r="E254" s="29">
        <f t="shared" si="144"/>
        <v>5</v>
      </c>
      <c r="F254" s="29">
        <f t="shared" si="145"/>
        <v>5</v>
      </c>
      <c r="G254" s="29">
        <f t="shared" si="146"/>
        <v>5</v>
      </c>
      <c r="H254" s="29">
        <f t="shared" si="147"/>
        <v>8</v>
      </c>
      <c r="I254" s="29">
        <f t="shared" si="148"/>
        <v>2</v>
      </c>
    </row>
    <row r="255" spans="1:25">
      <c r="A255" s="10">
        <v>49.28073333333333</v>
      </c>
      <c r="B255" s="10">
        <v>7</v>
      </c>
      <c r="C255" s="10" t="s">
        <v>85</v>
      </c>
      <c r="D255" s="29">
        <f t="shared" si="143"/>
        <v>2</v>
      </c>
      <c r="E255" s="29">
        <f t="shared" si="144"/>
        <v>1</v>
      </c>
      <c r="F255" s="29">
        <f t="shared" si="145"/>
        <v>5</v>
      </c>
      <c r="G255" s="29">
        <f t="shared" si="146"/>
        <v>0</v>
      </c>
      <c r="H255" s="29">
        <f t="shared" si="147"/>
        <v>2</v>
      </c>
      <c r="I255" s="29">
        <f t="shared" si="148"/>
        <v>2</v>
      </c>
    </row>
    <row r="256" spans="1:25">
      <c r="A256" s="10">
        <v>32.09384166666667</v>
      </c>
      <c r="B256" s="10">
        <v>11</v>
      </c>
      <c r="C256" s="10" t="s">
        <v>88</v>
      </c>
      <c r="D256" s="29">
        <f t="shared" si="143"/>
        <v>7</v>
      </c>
      <c r="E256" s="29">
        <f t="shared" si="144"/>
        <v>1</v>
      </c>
      <c r="F256" s="29">
        <f t="shared" si="145"/>
        <v>7</v>
      </c>
      <c r="G256" s="29">
        <f t="shared" si="146"/>
        <v>8</v>
      </c>
      <c r="H256" s="29">
        <f t="shared" si="147"/>
        <v>10</v>
      </c>
      <c r="I256" s="29">
        <f t="shared" si="148"/>
        <v>10</v>
      </c>
    </row>
    <row r="257" spans="1:16">
      <c r="A257" s="10">
        <v>26.216675000000002</v>
      </c>
      <c r="B257" s="10">
        <v>14</v>
      </c>
      <c r="C257" s="10" t="s">
        <v>95</v>
      </c>
      <c r="D257" s="29">
        <f t="shared" si="143"/>
        <v>1</v>
      </c>
      <c r="E257" s="29">
        <f t="shared" si="144"/>
        <v>1</v>
      </c>
      <c r="F257" s="29">
        <f t="shared" si="145"/>
        <v>2</v>
      </c>
      <c r="G257" s="29">
        <f t="shared" si="146"/>
        <v>8</v>
      </c>
      <c r="H257" s="29">
        <f t="shared" si="147"/>
        <v>12</v>
      </c>
      <c r="I257" s="29">
        <f t="shared" si="148"/>
        <v>11</v>
      </c>
    </row>
    <row r="258" spans="1:16">
      <c r="A258" s="10">
        <v>53.783808333333333</v>
      </c>
      <c r="B258" s="10">
        <v>5</v>
      </c>
      <c r="C258" s="10" t="s">
        <v>86</v>
      </c>
      <c r="D258" s="29">
        <f t="shared" si="143"/>
        <v>4</v>
      </c>
      <c r="E258" s="29">
        <f t="shared" si="144"/>
        <v>3</v>
      </c>
      <c r="F258" s="29">
        <f t="shared" si="145"/>
        <v>3</v>
      </c>
      <c r="G258" s="29">
        <f t="shared" si="146"/>
        <v>9</v>
      </c>
      <c r="H258" s="29">
        <f t="shared" si="147"/>
        <v>2</v>
      </c>
      <c r="I258" s="29">
        <f t="shared" si="148"/>
        <v>3</v>
      </c>
    </row>
    <row r="259" spans="1:16">
      <c r="A259" s="10">
        <v>63.440491666666674</v>
      </c>
      <c r="B259" s="10">
        <v>2</v>
      </c>
      <c r="C259" s="10" t="s">
        <v>89</v>
      </c>
      <c r="D259" s="29">
        <f t="shared" si="143"/>
        <v>0</v>
      </c>
      <c r="E259" s="29">
        <f t="shared" si="144"/>
        <v>6</v>
      </c>
      <c r="F259" s="29">
        <f t="shared" si="145"/>
        <v>8</v>
      </c>
      <c r="G259" s="29">
        <f t="shared" si="146"/>
        <v>8</v>
      </c>
      <c r="H259" s="29">
        <f t="shared" si="147"/>
        <v>7</v>
      </c>
      <c r="I259" s="29">
        <f t="shared" si="148"/>
        <v>3</v>
      </c>
    </row>
    <row r="260" spans="1:16">
      <c r="A260" s="10">
        <v>25.189424999999996</v>
      </c>
      <c r="B260" s="10">
        <v>15</v>
      </c>
      <c r="C260" s="10" t="s">
        <v>98</v>
      </c>
      <c r="D260" s="29">
        <f t="shared" si="143"/>
        <v>1</v>
      </c>
      <c r="E260" s="29">
        <f t="shared" si="144"/>
        <v>2</v>
      </c>
      <c r="F260" s="29">
        <f t="shared" si="145"/>
        <v>8</v>
      </c>
      <c r="G260" s="29">
        <f t="shared" si="146"/>
        <v>10</v>
      </c>
      <c r="H260" s="29">
        <f t="shared" si="147"/>
        <v>0</v>
      </c>
      <c r="I260" s="29">
        <f t="shared" si="148"/>
        <v>9</v>
      </c>
    </row>
    <row r="261" spans="1:16">
      <c r="A261" s="10">
        <v>41.752991666666659</v>
      </c>
      <c r="B261" s="10">
        <v>9</v>
      </c>
      <c r="C261" s="10" t="s">
        <v>94</v>
      </c>
      <c r="D261" s="29">
        <f>ABS(B261-D244)</f>
        <v>3</v>
      </c>
      <c r="E261" s="29">
        <f t="shared" si="144"/>
        <v>5</v>
      </c>
      <c r="F261" s="29">
        <f t="shared" si="145"/>
        <v>6</v>
      </c>
      <c r="G261" s="29">
        <f t="shared" si="146"/>
        <v>7</v>
      </c>
      <c r="H261" s="29">
        <f t="shared" si="147"/>
        <v>2</v>
      </c>
      <c r="I261" s="29">
        <f>ABS(B261-Y244)</f>
        <v>4</v>
      </c>
      <c r="L261" s="29" t="s">
        <v>204</v>
      </c>
      <c r="M261" s="29" t="s">
        <v>205</v>
      </c>
      <c r="N261" s="29" t="s">
        <v>206</v>
      </c>
      <c r="O261" s="29" t="s">
        <v>207</v>
      </c>
      <c r="P261" s="29" t="s">
        <v>208</v>
      </c>
    </row>
    <row r="262" spans="1:16">
      <c r="D262" s="29">
        <f>SUM(D247:D261)</f>
        <v>44</v>
      </c>
      <c r="E262" s="29">
        <f t="shared" ref="E262:I262" si="149">SUM(E247:E261)</f>
        <v>44</v>
      </c>
      <c r="F262" s="29">
        <f t="shared" si="149"/>
        <v>88</v>
      </c>
      <c r="G262" s="29">
        <f t="shared" si="149"/>
        <v>100</v>
      </c>
      <c r="H262" s="29">
        <f t="shared" si="149"/>
        <v>85</v>
      </c>
      <c r="I262" s="29">
        <f t="shared" si="149"/>
        <v>89</v>
      </c>
      <c r="L262" s="29" t="s">
        <v>199</v>
      </c>
      <c r="M262" s="29" t="s">
        <v>200</v>
      </c>
      <c r="N262" s="29" t="s">
        <v>201</v>
      </c>
      <c r="O262" s="29" t="s">
        <v>202</v>
      </c>
      <c r="P262" s="29" t="s">
        <v>203</v>
      </c>
    </row>
    <row r="263" spans="1:16">
      <c r="L263" s="29">
        <v>2</v>
      </c>
      <c r="M263" s="29">
        <v>3</v>
      </c>
      <c r="N263" s="29">
        <v>3</v>
      </c>
      <c r="O263" s="29">
        <v>0</v>
      </c>
      <c r="P263" s="29">
        <v>0</v>
      </c>
    </row>
    <row r="267" spans="1:16">
      <c r="C267" s="29" t="s">
        <v>166</v>
      </c>
      <c r="D267" s="29" t="s">
        <v>165</v>
      </c>
    </row>
    <row r="268" spans="1:16">
      <c r="B268" s="29" t="s">
        <v>120</v>
      </c>
      <c r="C268" s="7" t="s">
        <v>158</v>
      </c>
      <c r="D268" s="29">
        <v>88</v>
      </c>
    </row>
    <row r="269" spans="1:16">
      <c r="B269" s="29" t="s">
        <v>141</v>
      </c>
      <c r="C269" s="26" t="s">
        <v>159</v>
      </c>
      <c r="D269" s="29">
        <v>100</v>
      </c>
    </row>
    <row r="270" spans="1:16">
      <c r="B270" s="29" t="s">
        <v>122</v>
      </c>
      <c r="C270" s="10" t="s">
        <v>160</v>
      </c>
      <c r="D270" s="29">
        <v>85</v>
      </c>
      <c r="F270" s="29">
        <v>1</v>
      </c>
    </row>
    <row r="271" spans="1:16">
      <c r="B271" s="29" t="s">
        <v>152</v>
      </c>
      <c r="C271" s="19" t="s">
        <v>161</v>
      </c>
      <c r="D271" s="29">
        <v>91</v>
      </c>
      <c r="F271" s="29">
        <v>3</v>
      </c>
    </row>
    <row r="272" spans="1:16">
      <c r="B272" s="29" t="s">
        <v>118</v>
      </c>
      <c r="C272" s="15" t="s">
        <v>124</v>
      </c>
      <c r="D272" s="29">
        <v>44</v>
      </c>
      <c r="F272" s="29">
        <v>1</v>
      </c>
    </row>
    <row r="273" spans="1:12">
      <c r="B273" s="29" t="s">
        <v>119</v>
      </c>
      <c r="C273" s="23" t="s">
        <v>125</v>
      </c>
      <c r="D273" s="29">
        <v>44</v>
      </c>
    </row>
    <row r="275" spans="1:12">
      <c r="A275" s="29">
        <v>7</v>
      </c>
      <c r="B275" s="29" t="s">
        <v>167</v>
      </c>
    </row>
    <row r="276" spans="1:12">
      <c r="B276" s="29">
        <v>1</v>
      </c>
      <c r="C276" s="29" t="s">
        <v>124</v>
      </c>
      <c r="D276" s="29">
        <v>44</v>
      </c>
      <c r="F276" s="29">
        <v>1</v>
      </c>
      <c r="G276" s="29" t="s">
        <v>180</v>
      </c>
      <c r="H276" s="1" t="s">
        <v>174</v>
      </c>
      <c r="I276" s="1" t="s">
        <v>168</v>
      </c>
      <c r="J276" s="1" t="s">
        <v>169</v>
      </c>
      <c r="L276" s="29" t="s">
        <v>190</v>
      </c>
    </row>
    <row r="277" spans="1:12">
      <c r="B277" s="29">
        <v>2</v>
      </c>
      <c r="C277" s="29" t="s">
        <v>125</v>
      </c>
      <c r="D277" s="29">
        <v>44</v>
      </c>
      <c r="F277" s="29">
        <v>1</v>
      </c>
      <c r="G277" s="29" t="s">
        <v>179</v>
      </c>
      <c r="H277" s="1" t="s">
        <v>174</v>
      </c>
      <c r="I277" s="37" t="s">
        <v>170</v>
      </c>
      <c r="J277" s="1" t="s">
        <v>169</v>
      </c>
      <c r="L277" s="29" t="s">
        <v>191</v>
      </c>
    </row>
    <row r="278" spans="1:12">
      <c r="B278" s="29">
        <v>3</v>
      </c>
      <c r="C278" s="29" t="s">
        <v>160</v>
      </c>
      <c r="D278" s="29">
        <v>85</v>
      </c>
      <c r="F278" s="29">
        <v>4</v>
      </c>
      <c r="G278" s="29" t="s">
        <v>181</v>
      </c>
      <c r="H278" s="10" t="s">
        <v>175</v>
      </c>
      <c r="I278" s="29" t="s">
        <v>186</v>
      </c>
      <c r="J278" s="29" t="s">
        <v>188</v>
      </c>
    </row>
    <row r="279" spans="1:12">
      <c r="B279" s="29">
        <v>4</v>
      </c>
      <c r="C279" s="29" t="s">
        <v>158</v>
      </c>
      <c r="D279" s="29">
        <v>88</v>
      </c>
      <c r="F279" s="29">
        <v>6</v>
      </c>
      <c r="G279" s="29" t="s">
        <v>182</v>
      </c>
      <c r="H279" s="10" t="s">
        <v>175</v>
      </c>
      <c r="I279" s="29" t="s">
        <v>187</v>
      </c>
      <c r="J279" s="29" t="s">
        <v>188</v>
      </c>
    </row>
    <row r="280" spans="1:12">
      <c r="B280" s="29">
        <v>5</v>
      </c>
      <c r="C280" s="29" t="s">
        <v>161</v>
      </c>
      <c r="D280" s="29">
        <v>91</v>
      </c>
      <c r="F280" s="29">
        <v>3</v>
      </c>
      <c r="G280" s="29" t="s">
        <v>183</v>
      </c>
      <c r="H280" s="29" t="s">
        <v>185</v>
      </c>
      <c r="I280" s="10" t="s">
        <v>72</v>
      </c>
      <c r="J280" s="10" t="s">
        <v>177</v>
      </c>
    </row>
    <row r="281" spans="1:12">
      <c r="B281" s="29">
        <v>6</v>
      </c>
      <c r="C281" s="29" t="s">
        <v>159</v>
      </c>
      <c r="D281" s="29">
        <v>100</v>
      </c>
      <c r="F281" s="29">
        <v>5</v>
      </c>
      <c r="G281" s="29" t="s">
        <v>184</v>
      </c>
      <c r="H281" s="29" t="s">
        <v>162</v>
      </c>
      <c r="I281" s="10" t="s">
        <v>72</v>
      </c>
      <c r="J281" s="29" t="s">
        <v>188</v>
      </c>
    </row>
    <row r="282" spans="1:12">
      <c r="G282" s="29" t="s">
        <v>171</v>
      </c>
      <c r="H282" s="10" t="s">
        <v>175</v>
      </c>
      <c r="I282" s="10" t="s">
        <v>72</v>
      </c>
      <c r="J282" s="10" t="s">
        <v>177</v>
      </c>
    </row>
    <row r="283" spans="1:12">
      <c r="G283" s="29" t="s">
        <v>172</v>
      </c>
      <c r="H283" s="10" t="s">
        <v>176</v>
      </c>
      <c r="I283" s="10" t="s">
        <v>72</v>
      </c>
      <c r="J283" s="10" t="s">
        <v>177</v>
      </c>
    </row>
    <row r="284" spans="1:12">
      <c r="G284" s="29" t="s">
        <v>173</v>
      </c>
      <c r="H284" s="10" t="s">
        <v>178</v>
      </c>
      <c r="I284" s="10" t="s">
        <v>72</v>
      </c>
      <c r="J284" s="10" t="s">
        <v>177</v>
      </c>
    </row>
    <row r="287" spans="1:12">
      <c r="B287" s="29" t="s">
        <v>189</v>
      </c>
    </row>
  </sheetData>
  <sortState xmlns:xlrd2="http://schemas.microsoft.com/office/spreadsheetml/2017/richdata2" ref="C276:D281">
    <sortCondition ref="D276:D281"/>
  </sortState>
  <mergeCells count="5">
    <mergeCell ref="C1:L1"/>
    <mergeCell ref="M1:P1"/>
    <mergeCell ref="Q1:T1"/>
    <mergeCell ref="U1:V1"/>
    <mergeCell ref="W1:Y1"/>
  </mergeCells>
  <phoneticPr fontId="1"/>
  <pageMargins left="0.75" right="0.75" top="1" bottom="1" header="0.5" footer="0.5"/>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5C4C-FFB3-BE48-A0C2-2EAA6332A3A6}">
  <dimension ref="A1:Y79"/>
  <sheetViews>
    <sheetView workbookViewId="0">
      <selection activeCell="D80" sqref="D80"/>
    </sheetView>
  </sheetViews>
  <sheetFormatPr baseColWidth="10" defaultRowHeight="14"/>
  <sheetData>
    <row r="1" spans="1:25">
      <c r="A1" s="2"/>
      <c r="B1" s="29"/>
      <c r="C1" s="68" t="s">
        <v>192</v>
      </c>
      <c r="D1" s="69"/>
      <c r="E1" s="69"/>
      <c r="F1" s="69"/>
      <c r="G1" s="69"/>
      <c r="H1" s="69"/>
      <c r="I1" s="69"/>
      <c r="J1" s="69"/>
      <c r="K1" s="69"/>
      <c r="L1" s="70"/>
      <c r="M1" s="68" t="s">
        <v>193</v>
      </c>
      <c r="N1" s="69"/>
      <c r="O1" s="70"/>
      <c r="P1" s="68" t="s">
        <v>194</v>
      </c>
      <c r="Q1" s="69"/>
      <c r="R1" s="69"/>
      <c r="S1" s="70"/>
      <c r="T1" s="68" t="s">
        <v>195</v>
      </c>
      <c r="U1" s="70"/>
      <c r="V1" s="68" t="s">
        <v>196</v>
      </c>
      <c r="W1" s="69"/>
      <c r="X1" s="70"/>
      <c r="Y1" s="29"/>
    </row>
    <row r="2" spans="1:25">
      <c r="A2" s="3" t="s">
        <v>71</v>
      </c>
      <c r="B2" s="4" t="s">
        <v>0</v>
      </c>
      <c r="C2" s="4" t="s">
        <v>1</v>
      </c>
      <c r="D2" s="4" t="s">
        <v>2</v>
      </c>
      <c r="E2" s="4" t="s">
        <v>3</v>
      </c>
      <c r="F2" s="4" t="s">
        <v>4</v>
      </c>
      <c r="G2" s="4" t="s">
        <v>5</v>
      </c>
      <c r="H2" s="4" t="s">
        <v>6</v>
      </c>
      <c r="I2" s="4" t="s">
        <v>7</v>
      </c>
      <c r="J2" s="4" t="s">
        <v>8</v>
      </c>
      <c r="K2" s="4" t="s">
        <v>9</v>
      </c>
      <c r="L2" s="4" t="s">
        <v>10</v>
      </c>
      <c r="M2" s="4" t="s">
        <v>60</v>
      </c>
      <c r="N2" s="4" t="s">
        <v>62</v>
      </c>
      <c r="O2" s="4" t="s">
        <v>64</v>
      </c>
      <c r="P2" s="5" t="s">
        <v>73</v>
      </c>
      <c r="Q2" s="5" t="s">
        <v>74</v>
      </c>
      <c r="R2" s="5" t="s">
        <v>75</v>
      </c>
      <c r="S2" s="5" t="s">
        <v>76</v>
      </c>
      <c r="T2" s="5" t="s">
        <v>78</v>
      </c>
      <c r="U2" s="5" t="s">
        <v>77</v>
      </c>
      <c r="V2" s="5" t="s">
        <v>80</v>
      </c>
      <c r="W2" s="5" t="s">
        <v>82</v>
      </c>
      <c r="X2" s="5" t="s">
        <v>84</v>
      </c>
      <c r="Y2" s="3"/>
    </row>
    <row r="3" spans="1:25">
      <c r="A3" s="6">
        <v>0</v>
      </c>
      <c r="B3" s="7" t="s">
        <v>11</v>
      </c>
      <c r="C3" s="7">
        <v>0</v>
      </c>
      <c r="D3" s="7">
        <v>81</v>
      </c>
      <c r="E3" s="7">
        <v>0</v>
      </c>
      <c r="F3" s="7">
        <v>0</v>
      </c>
      <c r="G3" s="7">
        <v>2</v>
      </c>
      <c r="H3" s="7">
        <v>65421</v>
      </c>
      <c r="I3" s="7">
        <v>6312</v>
      </c>
      <c r="J3" s="7">
        <v>15086</v>
      </c>
      <c r="K3" s="7">
        <v>153063</v>
      </c>
      <c r="L3" s="7">
        <v>35</v>
      </c>
      <c r="M3" s="8">
        <v>36.58455</v>
      </c>
      <c r="N3" s="7">
        <v>137.61409800000001</v>
      </c>
      <c r="O3" s="7" t="s">
        <v>65</v>
      </c>
      <c r="P3" s="7">
        <v>0</v>
      </c>
      <c r="Q3" s="7">
        <v>0</v>
      </c>
      <c r="R3" s="7">
        <v>0</v>
      </c>
      <c r="S3" s="7">
        <v>1</v>
      </c>
      <c r="T3" s="7">
        <v>1</v>
      </c>
      <c r="U3" s="7">
        <v>0</v>
      </c>
      <c r="V3" s="7">
        <v>1</v>
      </c>
      <c r="W3" s="7">
        <v>0</v>
      </c>
      <c r="X3" s="7">
        <v>0</v>
      </c>
      <c r="Y3" s="7"/>
    </row>
    <row r="4" spans="1:25">
      <c r="A4" s="6">
        <v>1</v>
      </c>
      <c r="B4" s="7" t="s">
        <v>12</v>
      </c>
      <c r="C4" s="7">
        <v>0</v>
      </c>
      <c r="D4" s="7">
        <v>132581</v>
      </c>
      <c r="E4" s="7">
        <v>0</v>
      </c>
      <c r="F4" s="7">
        <v>0</v>
      </c>
      <c r="G4" s="7">
        <v>0</v>
      </c>
      <c r="H4" s="7">
        <v>9686</v>
      </c>
      <c r="I4" s="7">
        <v>63012</v>
      </c>
      <c r="J4" s="7">
        <v>10330</v>
      </c>
      <c r="K4" s="7">
        <v>24073</v>
      </c>
      <c r="L4" s="7">
        <v>318</v>
      </c>
      <c r="M4" s="8">
        <v>36.58455</v>
      </c>
      <c r="N4" s="7">
        <v>137.61409800000001</v>
      </c>
      <c r="O4" s="7" t="s">
        <v>65</v>
      </c>
      <c r="P4" s="7">
        <v>0</v>
      </c>
      <c r="Q4" s="7">
        <v>0</v>
      </c>
      <c r="R4" s="7">
        <v>0</v>
      </c>
      <c r="S4" s="7">
        <v>1</v>
      </c>
      <c r="T4" s="7">
        <v>0</v>
      </c>
      <c r="U4" s="7">
        <v>1</v>
      </c>
      <c r="V4" s="7">
        <v>1</v>
      </c>
      <c r="W4" s="7">
        <v>0</v>
      </c>
      <c r="X4" s="7">
        <v>0</v>
      </c>
      <c r="Y4" s="7"/>
    </row>
    <row r="5" spans="1:25">
      <c r="A5" s="6">
        <v>2</v>
      </c>
      <c r="B5" s="7" t="s">
        <v>13</v>
      </c>
      <c r="C5" s="7">
        <v>0</v>
      </c>
      <c r="D5" s="7">
        <v>54</v>
      </c>
      <c r="E5" s="7">
        <v>1</v>
      </c>
      <c r="F5" s="7">
        <v>0</v>
      </c>
      <c r="G5" s="7">
        <v>0</v>
      </c>
      <c r="H5" s="7">
        <v>2748</v>
      </c>
      <c r="I5" s="7">
        <v>278</v>
      </c>
      <c r="J5" s="7">
        <v>119065</v>
      </c>
      <c r="K5" s="7">
        <v>117839</v>
      </c>
      <c r="L5" s="7">
        <v>15</v>
      </c>
      <c r="M5" s="8">
        <v>36.58455</v>
      </c>
      <c r="N5" s="7">
        <v>137.61409800000001</v>
      </c>
      <c r="O5" s="7" t="s">
        <v>65</v>
      </c>
      <c r="P5" s="7">
        <v>0</v>
      </c>
      <c r="Q5" s="7">
        <v>1</v>
      </c>
      <c r="R5" s="7">
        <v>0</v>
      </c>
      <c r="S5" s="7">
        <v>0</v>
      </c>
      <c r="T5" s="7">
        <v>1</v>
      </c>
      <c r="U5" s="7">
        <v>0</v>
      </c>
      <c r="V5" s="7">
        <v>1</v>
      </c>
      <c r="W5" s="7">
        <v>0</v>
      </c>
      <c r="X5" s="7">
        <v>0</v>
      </c>
      <c r="Y5" s="7"/>
    </row>
    <row r="6" spans="1:25">
      <c r="A6" s="6">
        <v>3</v>
      </c>
      <c r="B6" s="7" t="s">
        <v>14</v>
      </c>
      <c r="C6" s="7">
        <v>5174</v>
      </c>
      <c r="D6" s="7">
        <v>86853</v>
      </c>
      <c r="E6" s="7">
        <v>0</v>
      </c>
      <c r="F6" s="7">
        <v>0</v>
      </c>
      <c r="G6" s="7">
        <v>0</v>
      </c>
      <c r="H6" s="7">
        <v>9771</v>
      </c>
      <c r="I6" s="7">
        <v>11138</v>
      </c>
      <c r="J6" s="7">
        <v>8017</v>
      </c>
      <c r="K6" s="7">
        <v>93915</v>
      </c>
      <c r="L6" s="7">
        <v>25132</v>
      </c>
      <c r="M6" s="8">
        <v>36.58455</v>
      </c>
      <c r="N6" s="7">
        <v>137.61409800000001</v>
      </c>
      <c r="O6" s="7" t="s">
        <v>65</v>
      </c>
      <c r="P6" s="7">
        <v>0</v>
      </c>
      <c r="Q6" s="7">
        <v>1</v>
      </c>
      <c r="R6" s="7">
        <v>0</v>
      </c>
      <c r="S6" s="7">
        <v>0</v>
      </c>
      <c r="T6" s="7">
        <v>0</v>
      </c>
      <c r="U6" s="7">
        <v>1</v>
      </c>
      <c r="V6" s="7">
        <v>1</v>
      </c>
      <c r="W6" s="7">
        <v>0</v>
      </c>
      <c r="X6" s="7">
        <v>0</v>
      </c>
      <c r="Y6" s="7"/>
    </row>
    <row r="7" spans="1:25">
      <c r="A7" s="6">
        <v>4</v>
      </c>
      <c r="B7" s="7" t="s">
        <v>15</v>
      </c>
      <c r="C7" s="7">
        <v>0</v>
      </c>
      <c r="D7" s="7">
        <v>0</v>
      </c>
      <c r="E7" s="7">
        <v>0</v>
      </c>
      <c r="F7" s="7">
        <v>0</v>
      </c>
      <c r="G7" s="7">
        <v>0</v>
      </c>
      <c r="H7" s="7">
        <v>1</v>
      </c>
      <c r="I7" s="7">
        <v>1</v>
      </c>
      <c r="J7" s="7">
        <v>233003</v>
      </c>
      <c r="K7" s="7">
        <v>6995</v>
      </c>
      <c r="L7" s="7">
        <v>0</v>
      </c>
      <c r="M7" s="8">
        <v>36.58455</v>
      </c>
      <c r="N7" s="7">
        <v>137.61409800000001</v>
      </c>
      <c r="O7" s="7" t="s">
        <v>65</v>
      </c>
      <c r="P7" s="7">
        <v>1</v>
      </c>
      <c r="Q7" s="7">
        <v>0</v>
      </c>
      <c r="R7" s="7">
        <v>0</v>
      </c>
      <c r="S7" s="7">
        <v>0</v>
      </c>
      <c r="T7" s="7">
        <v>1</v>
      </c>
      <c r="U7" s="7">
        <v>0</v>
      </c>
      <c r="V7" s="7">
        <v>1</v>
      </c>
      <c r="W7" s="7">
        <v>0</v>
      </c>
      <c r="X7" s="7">
        <v>0</v>
      </c>
      <c r="Y7" s="7"/>
    </row>
    <row r="8" spans="1:25">
      <c r="A8" s="6">
        <v>5</v>
      </c>
      <c r="B8" s="7" t="s">
        <v>16</v>
      </c>
      <c r="C8" s="7">
        <v>0</v>
      </c>
      <c r="D8" s="7">
        <v>132581</v>
      </c>
      <c r="E8" s="7">
        <v>0</v>
      </c>
      <c r="F8" s="7">
        <v>0</v>
      </c>
      <c r="G8" s="7">
        <v>0</v>
      </c>
      <c r="H8" s="7">
        <v>9686</v>
      </c>
      <c r="I8" s="7">
        <v>63012</v>
      </c>
      <c r="J8" s="7">
        <v>10330</v>
      </c>
      <c r="K8" s="7">
        <v>24073</v>
      </c>
      <c r="L8" s="7">
        <v>318</v>
      </c>
      <c r="M8" s="8">
        <v>36.58455</v>
      </c>
      <c r="N8" s="7">
        <v>137.61409800000001</v>
      </c>
      <c r="O8" s="7" t="s">
        <v>65</v>
      </c>
      <c r="P8" s="7">
        <v>1</v>
      </c>
      <c r="Q8" s="7">
        <v>0</v>
      </c>
      <c r="R8" s="7">
        <v>0</v>
      </c>
      <c r="S8" s="7">
        <v>0</v>
      </c>
      <c r="T8" s="7">
        <v>0</v>
      </c>
      <c r="U8" s="7">
        <v>1</v>
      </c>
      <c r="V8" s="7">
        <v>1</v>
      </c>
      <c r="W8" s="7">
        <v>0</v>
      </c>
      <c r="X8" s="7">
        <v>0</v>
      </c>
      <c r="Y8" s="7"/>
    </row>
    <row r="9" spans="1:25">
      <c r="A9" s="6">
        <v>6</v>
      </c>
      <c r="B9" s="7" t="s">
        <v>17</v>
      </c>
      <c r="C9" s="7">
        <v>367</v>
      </c>
      <c r="D9" s="7">
        <v>33275</v>
      </c>
      <c r="E9" s="7">
        <v>219</v>
      </c>
      <c r="F9" s="7">
        <v>3</v>
      </c>
      <c r="G9" s="7">
        <v>891</v>
      </c>
      <c r="H9" s="7">
        <v>20879</v>
      </c>
      <c r="I9" s="7">
        <v>69491</v>
      </c>
      <c r="J9" s="7">
        <v>59285</v>
      </c>
      <c r="K9" s="7">
        <v>53624</v>
      </c>
      <c r="L9" s="7">
        <v>1966</v>
      </c>
      <c r="M9" s="8">
        <v>36.58455</v>
      </c>
      <c r="N9" s="7">
        <v>137.61409800000001</v>
      </c>
      <c r="O9" s="7" t="s">
        <v>65</v>
      </c>
      <c r="P9" s="7">
        <v>0</v>
      </c>
      <c r="Q9" s="7">
        <v>0</v>
      </c>
      <c r="R9" s="7">
        <v>1</v>
      </c>
      <c r="S9" s="7">
        <v>0</v>
      </c>
      <c r="T9" s="7">
        <v>1</v>
      </c>
      <c r="U9" s="7">
        <v>0</v>
      </c>
      <c r="V9" s="7">
        <v>1</v>
      </c>
      <c r="W9" s="7">
        <v>0</v>
      </c>
      <c r="X9" s="7">
        <v>0</v>
      </c>
      <c r="Y9" s="7"/>
    </row>
    <row r="10" spans="1:25">
      <c r="A10" s="6">
        <v>7</v>
      </c>
      <c r="B10" s="7" t="s">
        <v>18</v>
      </c>
      <c r="C10" s="7">
        <v>34107</v>
      </c>
      <c r="D10" s="7">
        <v>42221</v>
      </c>
      <c r="E10" s="7">
        <v>294</v>
      </c>
      <c r="F10" s="7">
        <v>0</v>
      </c>
      <c r="G10" s="7">
        <v>4334</v>
      </c>
      <c r="H10" s="7">
        <v>22183</v>
      </c>
      <c r="I10" s="7">
        <v>64074</v>
      </c>
      <c r="J10" s="7">
        <v>18994</v>
      </c>
      <c r="K10" s="7">
        <v>45066</v>
      </c>
      <c r="L10" s="7">
        <v>8727</v>
      </c>
      <c r="M10" s="8">
        <v>36.58455</v>
      </c>
      <c r="N10" s="7">
        <v>137.61409800000001</v>
      </c>
      <c r="O10" s="7" t="s">
        <v>65</v>
      </c>
      <c r="P10" s="7">
        <v>0</v>
      </c>
      <c r="Q10" s="7">
        <v>0</v>
      </c>
      <c r="R10" s="7">
        <v>1</v>
      </c>
      <c r="S10" s="7">
        <v>0</v>
      </c>
      <c r="T10" s="7">
        <v>0</v>
      </c>
      <c r="U10" s="7">
        <v>1</v>
      </c>
      <c r="V10" s="7">
        <v>1</v>
      </c>
      <c r="W10" s="7">
        <v>0</v>
      </c>
      <c r="X10" s="7">
        <v>0</v>
      </c>
      <c r="Y10" s="7"/>
    </row>
    <row r="11" spans="1:25">
      <c r="A11" s="9">
        <v>8</v>
      </c>
      <c r="B11" s="10" t="s">
        <v>19</v>
      </c>
      <c r="C11" s="10">
        <v>0</v>
      </c>
      <c r="D11" s="10">
        <v>166</v>
      </c>
      <c r="E11" s="10">
        <v>0</v>
      </c>
      <c r="F11" s="10">
        <v>0</v>
      </c>
      <c r="G11" s="10">
        <v>0</v>
      </c>
      <c r="H11" s="10">
        <v>8477</v>
      </c>
      <c r="I11" s="10">
        <v>5166</v>
      </c>
      <c r="J11" s="10">
        <v>103846</v>
      </c>
      <c r="K11" s="10">
        <v>122345</v>
      </c>
      <c r="L11" s="10">
        <v>0</v>
      </c>
      <c r="M11" s="11">
        <v>36.58455</v>
      </c>
      <c r="N11" s="10">
        <v>137.61409800000001</v>
      </c>
      <c r="O11" s="10" t="s">
        <v>123</v>
      </c>
      <c r="P11" s="10">
        <v>0</v>
      </c>
      <c r="Q11" s="10">
        <v>0</v>
      </c>
      <c r="R11" s="10">
        <v>0</v>
      </c>
      <c r="S11" s="10">
        <v>1</v>
      </c>
      <c r="T11" s="10">
        <v>1</v>
      </c>
      <c r="U11" s="10">
        <v>0</v>
      </c>
      <c r="V11" s="10">
        <v>1</v>
      </c>
      <c r="W11" s="10">
        <v>0</v>
      </c>
      <c r="X11" s="10">
        <v>0</v>
      </c>
      <c r="Y11" s="10"/>
    </row>
    <row r="12" spans="1:25">
      <c r="A12" s="9">
        <v>9</v>
      </c>
      <c r="B12" s="10" t="s">
        <v>20</v>
      </c>
      <c r="C12" s="10">
        <v>4</v>
      </c>
      <c r="D12" s="10">
        <v>174063</v>
      </c>
      <c r="E12" s="10">
        <v>0</v>
      </c>
      <c r="F12" s="10">
        <v>0</v>
      </c>
      <c r="G12" s="10">
        <v>1</v>
      </c>
      <c r="H12" s="10">
        <v>4758</v>
      </c>
      <c r="I12" s="10">
        <v>29293</v>
      </c>
      <c r="J12" s="10">
        <v>9055</v>
      </c>
      <c r="K12" s="10">
        <v>22623</v>
      </c>
      <c r="L12" s="10">
        <v>203</v>
      </c>
      <c r="M12" s="12">
        <v>35.419294999999998</v>
      </c>
      <c r="N12" s="13">
        <v>136.406172</v>
      </c>
      <c r="O12" s="13" t="s">
        <v>66</v>
      </c>
      <c r="P12" s="10">
        <v>0</v>
      </c>
      <c r="Q12" s="10">
        <v>0</v>
      </c>
      <c r="R12" s="10">
        <v>0</v>
      </c>
      <c r="S12" s="10">
        <v>1</v>
      </c>
      <c r="T12" s="10">
        <v>0</v>
      </c>
      <c r="U12" s="10">
        <v>1</v>
      </c>
      <c r="V12" s="10">
        <v>1</v>
      </c>
      <c r="W12" s="10">
        <v>0</v>
      </c>
      <c r="X12" s="10">
        <v>0</v>
      </c>
      <c r="Y12" s="10"/>
    </row>
    <row r="13" spans="1:25">
      <c r="A13" s="9">
        <v>10</v>
      </c>
      <c r="B13" s="10" t="s">
        <v>21</v>
      </c>
      <c r="C13" s="10">
        <v>0</v>
      </c>
      <c r="D13" s="10">
        <v>4898</v>
      </c>
      <c r="E13" s="10">
        <v>0</v>
      </c>
      <c r="F13" s="10">
        <v>0</v>
      </c>
      <c r="G13" s="10">
        <v>0</v>
      </c>
      <c r="H13" s="10">
        <v>19842</v>
      </c>
      <c r="I13" s="10">
        <v>12154</v>
      </c>
      <c r="J13" s="10">
        <v>76547</v>
      </c>
      <c r="K13" s="10">
        <v>125726</v>
      </c>
      <c r="L13" s="10">
        <v>833</v>
      </c>
      <c r="M13" s="12">
        <v>35.419294999999998</v>
      </c>
      <c r="N13" s="13">
        <v>136.406172</v>
      </c>
      <c r="O13" s="13" t="s">
        <v>66</v>
      </c>
      <c r="P13" s="10">
        <v>0</v>
      </c>
      <c r="Q13" s="10">
        <v>1</v>
      </c>
      <c r="R13" s="10">
        <v>0</v>
      </c>
      <c r="S13" s="10">
        <v>0</v>
      </c>
      <c r="T13" s="10">
        <v>1</v>
      </c>
      <c r="U13" s="10">
        <v>0</v>
      </c>
      <c r="V13" s="10">
        <v>1</v>
      </c>
      <c r="W13" s="10">
        <v>0</v>
      </c>
      <c r="X13" s="10">
        <v>0</v>
      </c>
      <c r="Y13" s="10"/>
    </row>
    <row r="14" spans="1:25">
      <c r="A14" s="9">
        <v>11</v>
      </c>
      <c r="B14" s="10" t="s">
        <v>22</v>
      </c>
      <c r="C14" s="10">
        <v>0</v>
      </c>
      <c r="D14" s="10">
        <v>39770</v>
      </c>
      <c r="E14" s="10">
        <v>111</v>
      </c>
      <c r="F14" s="10">
        <v>2</v>
      </c>
      <c r="G14" s="10">
        <v>187</v>
      </c>
      <c r="H14" s="10">
        <v>34581</v>
      </c>
      <c r="I14" s="10">
        <v>57620</v>
      </c>
      <c r="J14" s="10">
        <v>12286</v>
      </c>
      <c r="K14" s="10">
        <v>73135</v>
      </c>
      <c r="L14" s="10">
        <v>22308</v>
      </c>
      <c r="M14" s="12">
        <v>35.419294999999998</v>
      </c>
      <c r="N14" s="13">
        <v>136.406172</v>
      </c>
      <c r="O14" s="13" t="s">
        <v>66</v>
      </c>
      <c r="P14" s="10">
        <v>0</v>
      </c>
      <c r="Q14" s="10">
        <v>1</v>
      </c>
      <c r="R14" s="10">
        <v>0</v>
      </c>
      <c r="S14" s="10">
        <v>0</v>
      </c>
      <c r="T14" s="10">
        <v>0</v>
      </c>
      <c r="U14" s="10">
        <v>1</v>
      </c>
      <c r="V14" s="10">
        <v>1</v>
      </c>
      <c r="W14" s="10">
        <v>0</v>
      </c>
      <c r="X14" s="10">
        <v>0</v>
      </c>
      <c r="Y14" s="10"/>
    </row>
    <row r="15" spans="1:25">
      <c r="A15" s="9">
        <v>12</v>
      </c>
      <c r="B15" s="10" t="s">
        <v>23</v>
      </c>
      <c r="C15" s="10">
        <v>0</v>
      </c>
      <c r="D15" s="10">
        <v>675</v>
      </c>
      <c r="E15" s="10">
        <v>23</v>
      </c>
      <c r="F15" s="10">
        <v>0</v>
      </c>
      <c r="G15" s="10">
        <v>0</v>
      </c>
      <c r="H15" s="10">
        <v>24261</v>
      </c>
      <c r="I15" s="10">
        <v>28667</v>
      </c>
      <c r="J15" s="10">
        <v>94537</v>
      </c>
      <c r="K15" s="10">
        <v>91597</v>
      </c>
      <c r="L15" s="10">
        <v>240</v>
      </c>
      <c r="M15" s="12">
        <v>35.419294999999998</v>
      </c>
      <c r="N15" s="13">
        <v>136.406172</v>
      </c>
      <c r="O15" s="13" t="s">
        <v>66</v>
      </c>
      <c r="P15" s="10">
        <v>1</v>
      </c>
      <c r="Q15" s="10">
        <v>0</v>
      </c>
      <c r="R15" s="10">
        <v>0</v>
      </c>
      <c r="S15" s="10">
        <v>0</v>
      </c>
      <c r="T15" s="10">
        <v>1</v>
      </c>
      <c r="U15" s="10">
        <v>0</v>
      </c>
      <c r="V15" s="10">
        <v>1</v>
      </c>
      <c r="W15" s="10">
        <v>0</v>
      </c>
      <c r="X15" s="10">
        <v>0</v>
      </c>
      <c r="Y15" s="10"/>
    </row>
    <row r="16" spans="1:25">
      <c r="A16" s="9">
        <v>13</v>
      </c>
      <c r="B16" s="10" t="s">
        <v>24</v>
      </c>
      <c r="C16" s="10">
        <v>222</v>
      </c>
      <c r="D16" s="10">
        <v>118975</v>
      </c>
      <c r="E16" s="10">
        <v>0</v>
      </c>
      <c r="F16" s="10">
        <v>4</v>
      </c>
      <c r="G16" s="10">
        <v>39</v>
      </c>
      <c r="H16" s="10">
        <v>14115</v>
      </c>
      <c r="I16" s="10">
        <v>78216</v>
      </c>
      <c r="J16" s="10">
        <v>2472</v>
      </c>
      <c r="K16" s="10">
        <v>18691</v>
      </c>
      <c r="L16" s="10">
        <v>7266</v>
      </c>
      <c r="M16" s="12">
        <v>35.419294999999998</v>
      </c>
      <c r="N16" s="13">
        <v>136.406172</v>
      </c>
      <c r="O16" s="13" t="s">
        <v>66</v>
      </c>
      <c r="P16" s="10">
        <v>1</v>
      </c>
      <c r="Q16" s="10">
        <v>0</v>
      </c>
      <c r="R16" s="10">
        <v>0</v>
      </c>
      <c r="S16" s="10">
        <v>0</v>
      </c>
      <c r="T16" s="10">
        <v>0</v>
      </c>
      <c r="U16" s="10">
        <v>1</v>
      </c>
      <c r="V16" s="10">
        <v>1</v>
      </c>
      <c r="W16" s="10">
        <v>0</v>
      </c>
      <c r="X16" s="10">
        <v>0</v>
      </c>
      <c r="Y16" s="10"/>
    </row>
    <row r="17" spans="1:25">
      <c r="A17" s="9">
        <v>14</v>
      </c>
      <c r="B17" s="10" t="s">
        <v>25</v>
      </c>
      <c r="C17" s="10">
        <v>0</v>
      </c>
      <c r="D17" s="10">
        <v>6</v>
      </c>
      <c r="E17" s="10">
        <v>0</v>
      </c>
      <c r="F17" s="10">
        <v>0</v>
      </c>
      <c r="G17" s="10">
        <v>0</v>
      </c>
      <c r="H17" s="10">
        <v>47454</v>
      </c>
      <c r="I17" s="10">
        <v>3934</v>
      </c>
      <c r="J17" s="10">
        <v>68564</v>
      </c>
      <c r="K17" s="10">
        <v>120040</v>
      </c>
      <c r="L17" s="10">
        <v>2</v>
      </c>
      <c r="M17" s="12">
        <v>35.419294999999998</v>
      </c>
      <c r="N17" s="13">
        <v>136.406172</v>
      </c>
      <c r="O17" s="13" t="s">
        <v>66</v>
      </c>
      <c r="P17" s="10">
        <v>0</v>
      </c>
      <c r="Q17" s="10">
        <v>0</v>
      </c>
      <c r="R17" s="10">
        <v>1</v>
      </c>
      <c r="S17" s="10">
        <v>0</v>
      </c>
      <c r="T17" s="10">
        <v>1</v>
      </c>
      <c r="U17" s="10">
        <v>0</v>
      </c>
      <c r="V17" s="10">
        <v>1</v>
      </c>
      <c r="W17" s="10">
        <v>0</v>
      </c>
      <c r="X17" s="10">
        <v>0</v>
      </c>
      <c r="Y17" s="10"/>
    </row>
    <row r="18" spans="1:25">
      <c r="A18" s="9">
        <v>15</v>
      </c>
      <c r="B18" s="10" t="s">
        <v>26</v>
      </c>
      <c r="C18" s="10">
        <v>124241</v>
      </c>
      <c r="D18" s="10">
        <v>27490</v>
      </c>
      <c r="E18" s="10">
        <v>353</v>
      </c>
      <c r="F18" s="10">
        <v>15</v>
      </c>
      <c r="G18" s="10">
        <v>3500</v>
      </c>
      <c r="H18" s="10">
        <v>11873</v>
      </c>
      <c r="I18" s="10">
        <v>36474</v>
      </c>
      <c r="J18" s="10">
        <v>2346</v>
      </c>
      <c r="K18" s="10">
        <v>8875</v>
      </c>
      <c r="L18" s="10">
        <v>24833</v>
      </c>
      <c r="M18" s="12">
        <v>35.419294999999998</v>
      </c>
      <c r="N18" s="13">
        <v>136.406172</v>
      </c>
      <c r="O18" s="13" t="s">
        <v>66</v>
      </c>
      <c r="P18" s="10">
        <v>0</v>
      </c>
      <c r="Q18" s="10">
        <v>0</v>
      </c>
      <c r="R18" s="10">
        <v>1</v>
      </c>
      <c r="S18" s="10">
        <v>0</v>
      </c>
      <c r="T18" s="10">
        <v>0</v>
      </c>
      <c r="U18" s="10">
        <v>1</v>
      </c>
      <c r="V18" s="10">
        <v>1</v>
      </c>
      <c r="W18" s="10">
        <v>0</v>
      </c>
      <c r="X18" s="10">
        <v>0</v>
      </c>
      <c r="Y18" s="10"/>
    </row>
    <row r="19" spans="1:25">
      <c r="A19" s="14">
        <v>16</v>
      </c>
      <c r="B19" s="15" t="s">
        <v>27</v>
      </c>
      <c r="C19" s="15">
        <v>1</v>
      </c>
      <c r="D19" s="15">
        <v>35027</v>
      </c>
      <c r="E19" s="15">
        <v>307</v>
      </c>
      <c r="F19" s="15">
        <v>0</v>
      </c>
      <c r="G19" s="15">
        <v>10201</v>
      </c>
      <c r="H19" s="15">
        <v>13536</v>
      </c>
      <c r="I19" s="15">
        <v>37517</v>
      </c>
      <c r="J19" s="15">
        <v>72977</v>
      </c>
      <c r="K19" s="15">
        <v>32146</v>
      </c>
      <c r="L19" s="15">
        <v>38288</v>
      </c>
      <c r="M19" s="16">
        <v>36.68336</v>
      </c>
      <c r="N19" s="17">
        <v>138.55581699999999</v>
      </c>
      <c r="O19" s="17" t="s">
        <v>67</v>
      </c>
      <c r="P19" s="15">
        <v>0</v>
      </c>
      <c r="Q19" s="15">
        <v>0</v>
      </c>
      <c r="R19" s="15">
        <v>0</v>
      </c>
      <c r="S19" s="15">
        <v>1</v>
      </c>
      <c r="T19" s="15">
        <v>1</v>
      </c>
      <c r="U19" s="15">
        <v>0</v>
      </c>
      <c r="V19" s="15">
        <v>0</v>
      </c>
      <c r="W19" s="15">
        <v>1</v>
      </c>
      <c r="X19" s="15">
        <v>0</v>
      </c>
      <c r="Y19" s="15"/>
    </row>
    <row r="20" spans="1:25">
      <c r="A20" s="14">
        <v>17</v>
      </c>
      <c r="B20" s="15" t="s">
        <v>28</v>
      </c>
      <c r="C20" s="15">
        <v>0</v>
      </c>
      <c r="D20" s="15">
        <v>45903</v>
      </c>
      <c r="E20" s="15">
        <v>0</v>
      </c>
      <c r="F20" s="15">
        <v>0</v>
      </c>
      <c r="G20" s="15">
        <v>0</v>
      </c>
      <c r="H20" s="15">
        <v>45800</v>
      </c>
      <c r="I20" s="15">
        <v>82437</v>
      </c>
      <c r="J20" s="15">
        <v>8894</v>
      </c>
      <c r="K20" s="15">
        <v>48496</v>
      </c>
      <c r="L20" s="15">
        <v>8470</v>
      </c>
      <c r="M20" s="16">
        <v>36.68336</v>
      </c>
      <c r="N20" s="17">
        <v>138.55581699999999</v>
      </c>
      <c r="O20" s="17" t="s">
        <v>67</v>
      </c>
      <c r="P20" s="15">
        <v>0</v>
      </c>
      <c r="Q20" s="15">
        <v>0</v>
      </c>
      <c r="R20" s="15">
        <v>0</v>
      </c>
      <c r="S20" s="15">
        <v>1</v>
      </c>
      <c r="T20" s="15">
        <v>0</v>
      </c>
      <c r="U20" s="15">
        <v>1</v>
      </c>
      <c r="V20" s="15">
        <v>0</v>
      </c>
      <c r="W20" s="15">
        <v>1</v>
      </c>
      <c r="X20" s="15">
        <v>0</v>
      </c>
      <c r="Y20" s="15"/>
    </row>
    <row r="21" spans="1:25">
      <c r="A21" s="14">
        <v>18</v>
      </c>
      <c r="B21" s="15" t="s">
        <v>29</v>
      </c>
      <c r="C21" s="15">
        <v>0</v>
      </c>
      <c r="D21" s="15">
        <v>13364</v>
      </c>
      <c r="E21" s="15">
        <v>0</v>
      </c>
      <c r="F21" s="15">
        <v>0</v>
      </c>
      <c r="G21" s="15">
        <v>40</v>
      </c>
      <c r="H21" s="15">
        <v>28901</v>
      </c>
      <c r="I21" s="15">
        <v>47021</v>
      </c>
      <c r="J21" s="15">
        <v>24298</v>
      </c>
      <c r="K21" s="15">
        <v>123169</v>
      </c>
      <c r="L21" s="15">
        <v>3207</v>
      </c>
      <c r="M21" s="16">
        <v>36.68336</v>
      </c>
      <c r="N21" s="17">
        <v>138.55581699999999</v>
      </c>
      <c r="O21" s="17" t="s">
        <v>67</v>
      </c>
      <c r="P21" s="15">
        <v>0</v>
      </c>
      <c r="Q21" s="15">
        <v>1</v>
      </c>
      <c r="R21" s="15">
        <v>0</v>
      </c>
      <c r="S21" s="15">
        <v>0</v>
      </c>
      <c r="T21" s="15">
        <v>1</v>
      </c>
      <c r="U21" s="15">
        <v>0</v>
      </c>
      <c r="V21" s="15">
        <v>0</v>
      </c>
      <c r="W21" s="15">
        <v>1</v>
      </c>
      <c r="X21" s="15">
        <v>0</v>
      </c>
      <c r="Y21" s="15"/>
    </row>
    <row r="22" spans="1:25">
      <c r="A22" s="14">
        <v>19</v>
      </c>
      <c r="B22" s="15" t="s">
        <v>30</v>
      </c>
      <c r="C22" s="15">
        <v>3</v>
      </c>
      <c r="D22" s="15">
        <v>26548</v>
      </c>
      <c r="E22" s="15">
        <v>0</v>
      </c>
      <c r="F22" s="15">
        <v>0</v>
      </c>
      <c r="G22" s="15">
        <v>0</v>
      </c>
      <c r="H22" s="15">
        <v>19458</v>
      </c>
      <c r="I22" s="15">
        <v>43786</v>
      </c>
      <c r="J22" s="15">
        <v>87698</v>
      </c>
      <c r="K22" s="15">
        <v>59140</v>
      </c>
      <c r="L22" s="15">
        <v>3367</v>
      </c>
      <c r="M22" s="16">
        <v>36.68336</v>
      </c>
      <c r="N22" s="17">
        <v>138.55581699999999</v>
      </c>
      <c r="O22" s="17" t="s">
        <v>67</v>
      </c>
      <c r="P22" s="15">
        <v>0</v>
      </c>
      <c r="Q22" s="15">
        <v>1</v>
      </c>
      <c r="R22" s="15">
        <v>0</v>
      </c>
      <c r="S22" s="15">
        <v>0</v>
      </c>
      <c r="T22" s="15">
        <v>0</v>
      </c>
      <c r="U22" s="15">
        <v>1</v>
      </c>
      <c r="V22" s="15">
        <v>0</v>
      </c>
      <c r="W22" s="15">
        <v>1</v>
      </c>
      <c r="X22" s="15">
        <v>0</v>
      </c>
      <c r="Y22" s="15"/>
    </row>
    <row r="23" spans="1:25">
      <c r="A23" s="14">
        <v>20</v>
      </c>
      <c r="B23" s="15" t="s">
        <v>31</v>
      </c>
      <c r="C23" s="15">
        <v>7</v>
      </c>
      <c r="D23" s="15">
        <v>11716</v>
      </c>
      <c r="E23" s="15">
        <v>5558</v>
      </c>
      <c r="F23" s="15">
        <v>1</v>
      </c>
      <c r="G23" s="15">
        <v>1362</v>
      </c>
      <c r="H23" s="15">
        <v>36715</v>
      </c>
      <c r="I23" s="15">
        <v>38151</v>
      </c>
      <c r="J23" s="15">
        <v>32129</v>
      </c>
      <c r="K23" s="15">
        <v>107109</v>
      </c>
      <c r="L23" s="15">
        <v>7252</v>
      </c>
      <c r="M23" s="16">
        <v>36.68336</v>
      </c>
      <c r="N23" s="17">
        <v>138.55581699999999</v>
      </c>
      <c r="O23" s="17" t="s">
        <v>67</v>
      </c>
      <c r="P23" s="15">
        <v>1</v>
      </c>
      <c r="Q23" s="15">
        <v>0</v>
      </c>
      <c r="R23" s="15">
        <v>0</v>
      </c>
      <c r="S23" s="15">
        <v>0</v>
      </c>
      <c r="T23" s="15">
        <v>1</v>
      </c>
      <c r="U23" s="15">
        <v>0</v>
      </c>
      <c r="V23" s="15">
        <v>0</v>
      </c>
      <c r="W23" s="15">
        <v>1</v>
      </c>
      <c r="X23" s="15">
        <v>0</v>
      </c>
      <c r="Y23" s="15"/>
    </row>
    <row r="24" spans="1:25">
      <c r="A24" s="14">
        <v>21</v>
      </c>
      <c r="B24" s="15" t="s">
        <v>32</v>
      </c>
      <c r="C24" s="15">
        <v>0</v>
      </c>
      <c r="D24" s="15">
        <v>40306</v>
      </c>
      <c r="E24" s="15">
        <v>0</v>
      </c>
      <c r="F24" s="15">
        <v>0</v>
      </c>
      <c r="G24" s="15">
        <v>0</v>
      </c>
      <c r="H24" s="15">
        <v>22592</v>
      </c>
      <c r="I24" s="15">
        <v>62789</v>
      </c>
      <c r="J24" s="15">
        <v>39547</v>
      </c>
      <c r="K24" s="15">
        <v>63408</v>
      </c>
      <c r="L24" s="15">
        <v>11358</v>
      </c>
      <c r="M24" s="16">
        <v>36.68336</v>
      </c>
      <c r="N24" s="17">
        <v>138.55581699999999</v>
      </c>
      <c r="O24" s="17" t="s">
        <v>67</v>
      </c>
      <c r="P24" s="15">
        <v>1</v>
      </c>
      <c r="Q24" s="15">
        <v>0</v>
      </c>
      <c r="R24" s="15">
        <v>0</v>
      </c>
      <c r="S24" s="15">
        <v>0</v>
      </c>
      <c r="T24" s="15">
        <v>0</v>
      </c>
      <c r="U24" s="15">
        <v>1</v>
      </c>
      <c r="V24" s="15">
        <v>0</v>
      </c>
      <c r="W24" s="15">
        <v>1</v>
      </c>
      <c r="X24" s="15">
        <v>0</v>
      </c>
      <c r="Y24" s="15"/>
    </row>
    <row r="25" spans="1:25">
      <c r="A25" s="14">
        <v>22</v>
      </c>
      <c r="B25" s="15" t="s">
        <v>33</v>
      </c>
      <c r="C25" s="15">
        <v>13910</v>
      </c>
      <c r="D25" s="15">
        <v>52229</v>
      </c>
      <c r="E25" s="15">
        <v>25</v>
      </c>
      <c r="F25" s="15">
        <v>0</v>
      </c>
      <c r="G25" s="15">
        <v>4696</v>
      </c>
      <c r="H25" s="15">
        <v>14566</v>
      </c>
      <c r="I25" s="15">
        <v>38134</v>
      </c>
      <c r="J25" s="15">
        <v>63013</v>
      </c>
      <c r="K25" s="15">
        <v>40164</v>
      </c>
      <c r="L25" s="15">
        <v>13263</v>
      </c>
      <c r="M25" s="16">
        <v>36.68336</v>
      </c>
      <c r="N25" s="17">
        <v>138.55581699999999</v>
      </c>
      <c r="O25" s="17" t="s">
        <v>67</v>
      </c>
      <c r="P25" s="15">
        <v>0</v>
      </c>
      <c r="Q25" s="15">
        <v>0</v>
      </c>
      <c r="R25" s="15">
        <v>1</v>
      </c>
      <c r="S25" s="15">
        <v>0</v>
      </c>
      <c r="T25" s="15">
        <v>1</v>
      </c>
      <c r="U25" s="15">
        <v>0</v>
      </c>
      <c r="V25" s="15">
        <v>0</v>
      </c>
      <c r="W25" s="15">
        <v>1</v>
      </c>
      <c r="X25" s="15">
        <v>0</v>
      </c>
      <c r="Y25" s="15"/>
    </row>
    <row r="26" spans="1:25">
      <c r="A26" s="14">
        <v>23</v>
      </c>
      <c r="B26" s="15" t="s">
        <v>34</v>
      </c>
      <c r="C26" s="15">
        <v>183</v>
      </c>
      <c r="D26" s="15">
        <v>18767</v>
      </c>
      <c r="E26" s="15">
        <v>6</v>
      </c>
      <c r="F26" s="15">
        <v>0</v>
      </c>
      <c r="G26" s="15">
        <v>6051</v>
      </c>
      <c r="H26" s="15">
        <v>15218</v>
      </c>
      <c r="I26" s="15">
        <v>21651</v>
      </c>
      <c r="J26" s="15">
        <v>52386</v>
      </c>
      <c r="K26" s="15">
        <v>99268</v>
      </c>
      <c r="L26" s="15">
        <v>26470</v>
      </c>
      <c r="M26" s="16">
        <v>36.68336</v>
      </c>
      <c r="N26" s="17">
        <v>138.55581699999999</v>
      </c>
      <c r="O26" s="17" t="s">
        <v>67</v>
      </c>
      <c r="P26" s="15">
        <v>0</v>
      </c>
      <c r="Q26" s="15">
        <v>0</v>
      </c>
      <c r="R26" s="15">
        <v>1</v>
      </c>
      <c r="S26" s="15">
        <v>0</v>
      </c>
      <c r="T26" s="15">
        <v>0</v>
      </c>
      <c r="U26" s="15">
        <v>1</v>
      </c>
      <c r="V26" s="15">
        <v>0</v>
      </c>
      <c r="W26" s="15">
        <v>1</v>
      </c>
      <c r="X26" s="15">
        <v>0</v>
      </c>
      <c r="Y26" s="15"/>
    </row>
    <row r="27" spans="1:25">
      <c r="A27" s="18">
        <v>24</v>
      </c>
      <c r="B27" s="19" t="s">
        <v>35</v>
      </c>
      <c r="C27" s="19">
        <v>0</v>
      </c>
      <c r="D27" s="19">
        <v>41583</v>
      </c>
      <c r="E27" s="19">
        <v>0</v>
      </c>
      <c r="F27" s="19">
        <v>0</v>
      </c>
      <c r="G27" s="19">
        <v>670</v>
      </c>
      <c r="H27" s="19">
        <v>19034</v>
      </c>
      <c r="I27" s="19">
        <v>32311</v>
      </c>
      <c r="J27" s="19">
        <v>60557</v>
      </c>
      <c r="K27" s="19">
        <v>67455</v>
      </c>
      <c r="L27" s="19">
        <v>18390</v>
      </c>
      <c r="M27" s="20">
        <v>33.297843999999998</v>
      </c>
      <c r="N27" s="21">
        <v>131.48408599999999</v>
      </c>
      <c r="O27" s="21" t="s">
        <v>68</v>
      </c>
      <c r="P27" s="19">
        <v>0</v>
      </c>
      <c r="Q27" s="19">
        <v>0</v>
      </c>
      <c r="R27" s="19">
        <v>0</v>
      </c>
      <c r="S27" s="19">
        <v>1</v>
      </c>
      <c r="T27" s="19">
        <v>1</v>
      </c>
      <c r="U27" s="19">
        <v>0</v>
      </c>
      <c r="V27" s="19">
        <v>0</v>
      </c>
      <c r="W27" s="19">
        <v>1</v>
      </c>
      <c r="X27" s="19">
        <v>0</v>
      </c>
      <c r="Y27" s="19"/>
    </row>
    <row r="28" spans="1:25">
      <c r="A28" s="18">
        <v>25</v>
      </c>
      <c r="B28" s="19" t="s">
        <v>36</v>
      </c>
      <c r="C28" s="19">
        <v>0</v>
      </c>
      <c r="D28" s="19">
        <v>41794</v>
      </c>
      <c r="E28" s="19">
        <v>0</v>
      </c>
      <c r="F28" s="19">
        <v>0</v>
      </c>
      <c r="G28" s="19">
        <v>0</v>
      </c>
      <c r="H28" s="19">
        <v>27207</v>
      </c>
      <c r="I28" s="19">
        <v>59218</v>
      </c>
      <c r="J28" s="19">
        <v>21404</v>
      </c>
      <c r="K28" s="19">
        <v>71759</v>
      </c>
      <c r="L28" s="19">
        <v>18618</v>
      </c>
      <c r="M28" s="20">
        <v>33.297843999999998</v>
      </c>
      <c r="N28" s="21">
        <v>131.48408599999999</v>
      </c>
      <c r="O28" s="21" t="s">
        <v>68</v>
      </c>
      <c r="P28" s="19">
        <v>0</v>
      </c>
      <c r="Q28" s="19">
        <v>0</v>
      </c>
      <c r="R28" s="19">
        <v>0</v>
      </c>
      <c r="S28" s="19">
        <v>1</v>
      </c>
      <c r="T28" s="19">
        <v>0</v>
      </c>
      <c r="U28" s="19">
        <v>1</v>
      </c>
      <c r="V28" s="19">
        <v>0</v>
      </c>
      <c r="W28" s="19">
        <v>1</v>
      </c>
      <c r="X28" s="19">
        <v>0</v>
      </c>
      <c r="Y28" s="19"/>
    </row>
    <row r="29" spans="1:25">
      <c r="A29" s="18">
        <v>26</v>
      </c>
      <c r="B29" s="19" t="s">
        <v>37</v>
      </c>
      <c r="C29" s="19">
        <v>802</v>
      </c>
      <c r="D29" s="19">
        <v>17313</v>
      </c>
      <c r="E29" s="19">
        <v>24</v>
      </c>
      <c r="F29" s="19">
        <v>29</v>
      </c>
      <c r="G29" s="19">
        <v>4170</v>
      </c>
      <c r="H29" s="19">
        <v>28769</v>
      </c>
      <c r="I29" s="19">
        <v>36757</v>
      </c>
      <c r="J29" s="19">
        <v>64541</v>
      </c>
      <c r="K29" s="19">
        <v>85431</v>
      </c>
      <c r="L29" s="19">
        <v>2164</v>
      </c>
      <c r="M29" s="20">
        <v>33.297843999999998</v>
      </c>
      <c r="N29" s="21">
        <v>131.48408599999999</v>
      </c>
      <c r="O29" s="21" t="s">
        <v>68</v>
      </c>
      <c r="P29" s="19">
        <v>0</v>
      </c>
      <c r="Q29" s="19">
        <v>1</v>
      </c>
      <c r="R29" s="19">
        <v>0</v>
      </c>
      <c r="S29" s="19">
        <v>0</v>
      </c>
      <c r="T29" s="19">
        <v>1</v>
      </c>
      <c r="U29" s="19">
        <v>0</v>
      </c>
      <c r="V29" s="19">
        <v>0</v>
      </c>
      <c r="W29" s="19">
        <v>1</v>
      </c>
      <c r="X29" s="19">
        <v>0</v>
      </c>
      <c r="Y29" s="19"/>
    </row>
    <row r="30" spans="1:25">
      <c r="A30" s="18">
        <v>27</v>
      </c>
      <c r="B30" s="19" t="s">
        <v>38</v>
      </c>
      <c r="C30" s="19">
        <v>0</v>
      </c>
      <c r="D30" s="19">
        <v>14691</v>
      </c>
      <c r="E30" s="19">
        <v>725</v>
      </c>
      <c r="F30" s="19">
        <v>0</v>
      </c>
      <c r="G30" s="19">
        <v>23</v>
      </c>
      <c r="H30" s="19">
        <v>30335</v>
      </c>
      <c r="I30" s="19">
        <v>38394</v>
      </c>
      <c r="J30" s="19">
        <v>62549</v>
      </c>
      <c r="K30" s="19">
        <v>89540</v>
      </c>
      <c r="L30" s="19">
        <v>3743</v>
      </c>
      <c r="M30" s="20">
        <v>33.297843999999998</v>
      </c>
      <c r="N30" s="21">
        <v>131.48408599999999</v>
      </c>
      <c r="O30" s="21" t="s">
        <v>68</v>
      </c>
      <c r="P30" s="19">
        <v>0</v>
      </c>
      <c r="Q30" s="19">
        <v>1</v>
      </c>
      <c r="R30" s="19">
        <v>0</v>
      </c>
      <c r="S30" s="19">
        <v>0</v>
      </c>
      <c r="T30" s="19">
        <v>0</v>
      </c>
      <c r="U30" s="19">
        <v>1</v>
      </c>
      <c r="V30" s="19">
        <v>0</v>
      </c>
      <c r="W30" s="19">
        <v>1</v>
      </c>
      <c r="X30" s="19">
        <v>0</v>
      </c>
      <c r="Y30" s="19"/>
    </row>
    <row r="31" spans="1:25">
      <c r="A31" s="18">
        <v>28</v>
      </c>
      <c r="B31" s="19" t="s">
        <v>39</v>
      </c>
      <c r="C31" s="19">
        <v>4</v>
      </c>
      <c r="D31" s="19">
        <v>10151</v>
      </c>
      <c r="E31" s="19">
        <v>2</v>
      </c>
      <c r="F31" s="19">
        <v>25</v>
      </c>
      <c r="G31" s="19">
        <v>400</v>
      </c>
      <c r="H31" s="19">
        <v>22560</v>
      </c>
      <c r="I31" s="19">
        <v>37630</v>
      </c>
      <c r="J31" s="19">
        <v>71264</v>
      </c>
      <c r="K31" s="19">
        <v>95289</v>
      </c>
      <c r="L31" s="19">
        <v>2675</v>
      </c>
      <c r="M31" s="20">
        <v>33.297843999999998</v>
      </c>
      <c r="N31" s="21">
        <v>131.48408599999999</v>
      </c>
      <c r="O31" s="21" t="s">
        <v>68</v>
      </c>
      <c r="P31" s="19">
        <v>1</v>
      </c>
      <c r="Q31" s="19">
        <v>0</v>
      </c>
      <c r="R31" s="19">
        <v>0</v>
      </c>
      <c r="S31" s="19">
        <v>0</v>
      </c>
      <c r="T31" s="19">
        <v>1</v>
      </c>
      <c r="U31" s="19">
        <v>0</v>
      </c>
      <c r="V31" s="19">
        <v>0</v>
      </c>
      <c r="W31" s="19">
        <v>1</v>
      </c>
      <c r="X31" s="19">
        <v>0</v>
      </c>
      <c r="Y31" s="19"/>
    </row>
    <row r="32" spans="1:25">
      <c r="A32" s="18">
        <v>29</v>
      </c>
      <c r="B32" s="19" t="s">
        <v>40</v>
      </c>
      <c r="C32" s="19">
        <v>0</v>
      </c>
      <c r="D32" s="19">
        <v>38970</v>
      </c>
      <c r="E32" s="19">
        <v>21</v>
      </c>
      <c r="F32" s="19">
        <v>0</v>
      </c>
      <c r="G32" s="19">
        <v>62</v>
      </c>
      <c r="H32" s="19">
        <v>17649</v>
      </c>
      <c r="I32" s="19">
        <v>48950</v>
      </c>
      <c r="J32" s="19">
        <v>68775</v>
      </c>
      <c r="K32" s="19">
        <v>57275</v>
      </c>
      <c r="L32" s="19">
        <v>8298</v>
      </c>
      <c r="M32" s="20">
        <v>33.297843999999998</v>
      </c>
      <c r="N32" s="21">
        <v>131.48408599999999</v>
      </c>
      <c r="O32" s="21" t="s">
        <v>68</v>
      </c>
      <c r="P32" s="19">
        <v>1</v>
      </c>
      <c r="Q32" s="19">
        <v>0</v>
      </c>
      <c r="R32" s="19">
        <v>0</v>
      </c>
      <c r="S32" s="19">
        <v>0</v>
      </c>
      <c r="T32" s="19">
        <v>0</v>
      </c>
      <c r="U32" s="19">
        <v>1</v>
      </c>
      <c r="V32" s="19">
        <v>0</v>
      </c>
      <c r="W32" s="19">
        <v>1</v>
      </c>
      <c r="X32" s="19">
        <v>0</v>
      </c>
      <c r="Y32" s="19"/>
    </row>
    <row r="33" spans="1:25">
      <c r="A33" s="18">
        <v>30</v>
      </c>
      <c r="B33" s="19" t="s">
        <v>41</v>
      </c>
      <c r="C33" s="19">
        <v>2861</v>
      </c>
      <c r="D33" s="19">
        <v>6314</v>
      </c>
      <c r="E33" s="19">
        <v>574</v>
      </c>
      <c r="F33" s="19">
        <v>0</v>
      </c>
      <c r="G33" s="19">
        <v>848</v>
      </c>
      <c r="H33" s="19">
        <v>12243</v>
      </c>
      <c r="I33" s="19">
        <v>10283</v>
      </c>
      <c r="J33" s="19">
        <v>66461</v>
      </c>
      <c r="K33" s="19">
        <v>117418</v>
      </c>
      <c r="L33" s="19">
        <v>22998</v>
      </c>
      <c r="M33" s="20">
        <v>33.297843999999998</v>
      </c>
      <c r="N33" s="21">
        <v>131.48408599999999</v>
      </c>
      <c r="O33" s="21" t="s">
        <v>68</v>
      </c>
      <c r="P33" s="19">
        <v>0</v>
      </c>
      <c r="Q33" s="19">
        <v>0</v>
      </c>
      <c r="R33" s="19">
        <v>1</v>
      </c>
      <c r="S33" s="19">
        <v>0</v>
      </c>
      <c r="T33" s="19">
        <v>1</v>
      </c>
      <c r="U33" s="19">
        <v>0</v>
      </c>
      <c r="V33" s="19">
        <v>0</v>
      </c>
      <c r="W33" s="19">
        <v>1</v>
      </c>
      <c r="X33" s="19">
        <v>0</v>
      </c>
      <c r="Y33" s="19"/>
    </row>
    <row r="34" spans="1:25">
      <c r="A34" s="18">
        <v>31</v>
      </c>
      <c r="B34" s="19" t="s">
        <v>42</v>
      </c>
      <c r="C34" s="19">
        <v>16</v>
      </c>
      <c r="D34" s="19">
        <v>49024</v>
      </c>
      <c r="E34" s="19">
        <v>93</v>
      </c>
      <c r="F34" s="19">
        <v>0</v>
      </c>
      <c r="G34" s="19">
        <v>777</v>
      </c>
      <c r="H34" s="19">
        <v>30257</v>
      </c>
      <c r="I34" s="19">
        <v>61163</v>
      </c>
      <c r="J34" s="19">
        <v>22481</v>
      </c>
      <c r="K34" s="19">
        <v>66059</v>
      </c>
      <c r="L34" s="19">
        <v>10130</v>
      </c>
      <c r="M34" s="20">
        <v>33.297843999999998</v>
      </c>
      <c r="N34" s="21">
        <v>131.48408599999999</v>
      </c>
      <c r="O34" s="21" t="s">
        <v>68</v>
      </c>
      <c r="P34" s="19">
        <v>0</v>
      </c>
      <c r="Q34" s="19">
        <v>0</v>
      </c>
      <c r="R34" s="19">
        <v>1</v>
      </c>
      <c r="S34" s="19">
        <v>0</v>
      </c>
      <c r="T34" s="19">
        <v>0</v>
      </c>
      <c r="U34" s="19">
        <v>1</v>
      </c>
      <c r="V34" s="19">
        <v>0</v>
      </c>
      <c r="W34" s="19">
        <v>1</v>
      </c>
      <c r="X34" s="19">
        <v>0</v>
      </c>
      <c r="Y34" s="19"/>
    </row>
    <row r="35" spans="1:25">
      <c r="A35" s="22">
        <v>32</v>
      </c>
      <c r="B35" s="23" t="s">
        <v>43</v>
      </c>
      <c r="C35" s="23">
        <v>0</v>
      </c>
      <c r="D35" s="23">
        <v>5044</v>
      </c>
      <c r="E35" s="23">
        <v>0</v>
      </c>
      <c r="F35" s="23">
        <v>0</v>
      </c>
      <c r="G35" s="23">
        <v>0</v>
      </c>
      <c r="H35" s="23">
        <v>6868</v>
      </c>
      <c r="I35" s="23">
        <v>11062</v>
      </c>
      <c r="J35" s="23">
        <v>178557</v>
      </c>
      <c r="K35" s="23">
        <v>36375</v>
      </c>
      <c r="L35" s="23">
        <v>2094</v>
      </c>
      <c r="M35" s="24">
        <v>34.454991999999997</v>
      </c>
      <c r="N35" s="23">
        <v>136.725447</v>
      </c>
      <c r="O35" s="23" t="s">
        <v>69</v>
      </c>
      <c r="P35" s="23">
        <v>0</v>
      </c>
      <c r="Q35" s="23">
        <v>0</v>
      </c>
      <c r="R35" s="23">
        <v>0</v>
      </c>
      <c r="S35" s="23">
        <v>1</v>
      </c>
      <c r="T35" s="23">
        <v>1</v>
      </c>
      <c r="U35" s="23">
        <v>0</v>
      </c>
      <c r="V35" s="23">
        <v>0</v>
      </c>
      <c r="W35" s="23">
        <v>0</v>
      </c>
      <c r="X35" s="23">
        <v>1</v>
      </c>
      <c r="Y35" s="23"/>
    </row>
    <row r="36" spans="1:25">
      <c r="A36" s="22">
        <v>33</v>
      </c>
      <c r="B36" s="23" t="s">
        <v>44</v>
      </c>
      <c r="C36" s="23">
        <v>0</v>
      </c>
      <c r="D36" s="23">
        <v>93395</v>
      </c>
      <c r="E36" s="23">
        <v>0</v>
      </c>
      <c r="F36" s="23">
        <v>0</v>
      </c>
      <c r="G36" s="23">
        <v>0</v>
      </c>
      <c r="H36" s="23">
        <v>9625</v>
      </c>
      <c r="I36" s="23">
        <v>39203</v>
      </c>
      <c r="J36" s="23">
        <v>25441</v>
      </c>
      <c r="K36" s="23">
        <v>67893</v>
      </c>
      <c r="L36" s="23">
        <v>4443</v>
      </c>
      <c r="M36" s="24">
        <v>34.454991999999997</v>
      </c>
      <c r="N36" s="23">
        <v>136.725447</v>
      </c>
      <c r="O36" s="23" t="s">
        <v>69</v>
      </c>
      <c r="P36" s="23">
        <v>0</v>
      </c>
      <c r="Q36" s="23">
        <v>0</v>
      </c>
      <c r="R36" s="23">
        <v>0</v>
      </c>
      <c r="S36" s="23">
        <v>1</v>
      </c>
      <c r="T36" s="23">
        <v>0</v>
      </c>
      <c r="U36" s="23">
        <v>1</v>
      </c>
      <c r="V36" s="23">
        <v>0</v>
      </c>
      <c r="W36" s="23">
        <v>0</v>
      </c>
      <c r="X36" s="23">
        <v>1</v>
      </c>
      <c r="Y36" s="23"/>
    </row>
    <row r="37" spans="1:25">
      <c r="A37" s="22">
        <v>34</v>
      </c>
      <c r="B37" s="23" t="s">
        <v>45</v>
      </c>
      <c r="C37" s="23">
        <v>3</v>
      </c>
      <c r="D37" s="23">
        <v>3049</v>
      </c>
      <c r="E37" s="23">
        <v>0</v>
      </c>
      <c r="F37" s="23">
        <v>0</v>
      </c>
      <c r="G37" s="23">
        <v>1424</v>
      </c>
      <c r="H37" s="23">
        <v>9012</v>
      </c>
      <c r="I37" s="23">
        <v>12282</v>
      </c>
      <c r="J37" s="23">
        <v>175312</v>
      </c>
      <c r="K37" s="23">
        <v>37798</v>
      </c>
      <c r="L37" s="23">
        <v>1120</v>
      </c>
      <c r="M37" s="24">
        <v>34.454991999999997</v>
      </c>
      <c r="N37" s="23">
        <v>136.725447</v>
      </c>
      <c r="O37" s="23" t="s">
        <v>69</v>
      </c>
      <c r="P37" s="23">
        <v>0</v>
      </c>
      <c r="Q37" s="23">
        <v>1</v>
      </c>
      <c r="R37" s="23">
        <v>0</v>
      </c>
      <c r="S37" s="23">
        <v>0</v>
      </c>
      <c r="T37" s="23">
        <v>1</v>
      </c>
      <c r="U37" s="23">
        <v>0</v>
      </c>
      <c r="V37" s="23">
        <v>0</v>
      </c>
      <c r="W37" s="23">
        <v>0</v>
      </c>
      <c r="X37" s="23">
        <v>1</v>
      </c>
      <c r="Y37" s="23"/>
    </row>
    <row r="38" spans="1:25">
      <c r="A38" s="22">
        <v>35</v>
      </c>
      <c r="B38" s="23" t="s">
        <v>46</v>
      </c>
      <c r="C38" s="23">
        <v>0</v>
      </c>
      <c r="D38" s="23">
        <v>22134</v>
      </c>
      <c r="E38" s="23">
        <v>25</v>
      </c>
      <c r="F38" s="23">
        <v>0</v>
      </c>
      <c r="G38" s="23">
        <v>0</v>
      </c>
      <c r="H38" s="23">
        <v>19247</v>
      </c>
      <c r="I38" s="23">
        <v>32001</v>
      </c>
      <c r="J38" s="23">
        <v>67178</v>
      </c>
      <c r="K38" s="23">
        <v>88415</v>
      </c>
      <c r="L38" s="23">
        <v>11000</v>
      </c>
      <c r="M38" s="24">
        <v>34.454991999999997</v>
      </c>
      <c r="N38" s="23">
        <v>136.725447</v>
      </c>
      <c r="O38" s="23" t="s">
        <v>69</v>
      </c>
      <c r="P38" s="23">
        <v>0</v>
      </c>
      <c r="Q38" s="23">
        <v>1</v>
      </c>
      <c r="R38" s="23">
        <v>0</v>
      </c>
      <c r="S38" s="23">
        <v>0</v>
      </c>
      <c r="T38" s="23">
        <v>0</v>
      </c>
      <c r="U38" s="23">
        <v>1</v>
      </c>
      <c r="V38" s="23">
        <v>0</v>
      </c>
      <c r="W38" s="23">
        <v>0</v>
      </c>
      <c r="X38" s="23">
        <v>1</v>
      </c>
      <c r="Y38" s="23"/>
    </row>
    <row r="39" spans="1:25">
      <c r="A39" s="22">
        <v>36</v>
      </c>
      <c r="B39" s="23" t="s">
        <v>47</v>
      </c>
      <c r="C39" s="23">
        <v>7</v>
      </c>
      <c r="D39" s="23">
        <v>16137</v>
      </c>
      <c r="E39" s="23">
        <v>0</v>
      </c>
      <c r="F39" s="23">
        <v>0</v>
      </c>
      <c r="G39" s="23">
        <v>2</v>
      </c>
      <c r="H39" s="23">
        <v>17808</v>
      </c>
      <c r="I39" s="23">
        <v>45145</v>
      </c>
      <c r="J39" s="23">
        <v>124208</v>
      </c>
      <c r="K39" s="23">
        <v>36115</v>
      </c>
      <c r="L39" s="23">
        <v>578</v>
      </c>
      <c r="M39" s="24">
        <v>34.454991999999997</v>
      </c>
      <c r="N39" s="23">
        <v>136.725447</v>
      </c>
      <c r="O39" s="23" t="s">
        <v>69</v>
      </c>
      <c r="P39" s="23">
        <v>1</v>
      </c>
      <c r="Q39" s="23">
        <v>0</v>
      </c>
      <c r="R39" s="23">
        <v>0</v>
      </c>
      <c r="S39" s="23">
        <v>0</v>
      </c>
      <c r="T39" s="23">
        <v>1</v>
      </c>
      <c r="U39" s="23">
        <v>0</v>
      </c>
      <c r="V39" s="23">
        <v>0</v>
      </c>
      <c r="W39" s="23">
        <v>0</v>
      </c>
      <c r="X39" s="23">
        <v>1</v>
      </c>
      <c r="Y39" s="23"/>
    </row>
    <row r="40" spans="1:25">
      <c r="A40" s="22">
        <v>37</v>
      </c>
      <c r="B40" s="23" t="s">
        <v>48</v>
      </c>
      <c r="C40" s="23">
        <v>0</v>
      </c>
      <c r="D40" s="23">
        <v>74738</v>
      </c>
      <c r="E40" s="23">
        <v>0</v>
      </c>
      <c r="F40" s="23">
        <v>0</v>
      </c>
      <c r="G40" s="23">
        <v>0</v>
      </c>
      <c r="H40" s="23">
        <v>18455</v>
      </c>
      <c r="I40" s="23">
        <v>66766</v>
      </c>
      <c r="J40" s="23">
        <v>11328</v>
      </c>
      <c r="K40" s="23">
        <v>24425</v>
      </c>
      <c r="L40" s="23">
        <v>44288</v>
      </c>
      <c r="M40" s="24">
        <v>34.454991999999997</v>
      </c>
      <c r="N40" s="23">
        <v>136.725447</v>
      </c>
      <c r="O40" s="23" t="s">
        <v>69</v>
      </c>
      <c r="P40" s="23">
        <v>1</v>
      </c>
      <c r="Q40" s="23">
        <v>0</v>
      </c>
      <c r="R40" s="23">
        <v>0</v>
      </c>
      <c r="S40" s="23">
        <v>0</v>
      </c>
      <c r="T40" s="23">
        <v>0</v>
      </c>
      <c r="U40" s="23">
        <v>1</v>
      </c>
      <c r="V40" s="23">
        <v>0</v>
      </c>
      <c r="W40" s="23">
        <v>0</v>
      </c>
      <c r="X40" s="23">
        <v>1</v>
      </c>
      <c r="Y40" s="23"/>
    </row>
    <row r="41" spans="1:25">
      <c r="A41" s="22">
        <v>38</v>
      </c>
      <c r="B41" s="23" t="s">
        <v>49</v>
      </c>
      <c r="C41" s="23">
        <v>119</v>
      </c>
      <c r="D41" s="23">
        <v>13661</v>
      </c>
      <c r="E41" s="23">
        <v>7114</v>
      </c>
      <c r="F41" s="23">
        <v>0</v>
      </c>
      <c r="G41" s="23">
        <v>893</v>
      </c>
      <c r="H41" s="23">
        <v>49645</v>
      </c>
      <c r="I41" s="23">
        <v>43781</v>
      </c>
      <c r="J41" s="23">
        <v>29501</v>
      </c>
      <c r="K41" s="23">
        <v>90540</v>
      </c>
      <c r="L41" s="23">
        <v>4746</v>
      </c>
      <c r="M41" s="24">
        <v>34.454991999999997</v>
      </c>
      <c r="N41" s="23">
        <v>136.725447</v>
      </c>
      <c r="O41" s="23" t="s">
        <v>69</v>
      </c>
      <c r="P41" s="23">
        <v>0</v>
      </c>
      <c r="Q41" s="23">
        <v>0</v>
      </c>
      <c r="R41" s="23">
        <v>1</v>
      </c>
      <c r="S41" s="23">
        <v>0</v>
      </c>
      <c r="T41" s="23">
        <v>1</v>
      </c>
      <c r="U41" s="23">
        <v>0</v>
      </c>
      <c r="V41" s="23">
        <v>0</v>
      </c>
      <c r="W41" s="23">
        <v>0</v>
      </c>
      <c r="X41" s="23">
        <v>1</v>
      </c>
      <c r="Y41" s="23"/>
    </row>
    <row r="42" spans="1:25">
      <c r="A42" s="22">
        <v>39</v>
      </c>
      <c r="B42" s="23" t="s">
        <v>50</v>
      </c>
      <c r="C42" s="23">
        <v>0</v>
      </c>
      <c r="D42" s="23">
        <v>66576</v>
      </c>
      <c r="E42" s="23">
        <v>0</v>
      </c>
      <c r="F42" s="23">
        <v>0</v>
      </c>
      <c r="G42" s="23">
        <v>0</v>
      </c>
      <c r="H42" s="23">
        <v>19073</v>
      </c>
      <c r="I42" s="23">
        <v>74817</v>
      </c>
      <c r="J42" s="23">
        <v>30527</v>
      </c>
      <c r="K42" s="23">
        <v>47482</v>
      </c>
      <c r="L42" s="23">
        <v>1525</v>
      </c>
      <c r="M42" s="24">
        <v>34.454991999999997</v>
      </c>
      <c r="N42" s="23">
        <v>136.725447</v>
      </c>
      <c r="O42" s="23" t="s">
        <v>69</v>
      </c>
      <c r="P42" s="23">
        <v>0</v>
      </c>
      <c r="Q42" s="23">
        <v>0</v>
      </c>
      <c r="R42" s="23">
        <v>1</v>
      </c>
      <c r="S42" s="23">
        <v>0</v>
      </c>
      <c r="T42" s="23">
        <v>0</v>
      </c>
      <c r="U42" s="23">
        <v>1</v>
      </c>
      <c r="V42" s="23">
        <v>0</v>
      </c>
      <c r="W42" s="23">
        <v>0</v>
      </c>
      <c r="X42" s="23">
        <v>1</v>
      </c>
      <c r="Y42" s="23"/>
    </row>
    <row r="43" spans="1:25">
      <c r="A43" s="25">
        <v>40</v>
      </c>
      <c r="B43" s="26" t="s">
        <v>51</v>
      </c>
      <c r="C43" s="26">
        <v>0</v>
      </c>
      <c r="D43" s="26">
        <v>13263</v>
      </c>
      <c r="E43" s="26">
        <v>0</v>
      </c>
      <c r="F43" s="26">
        <v>0</v>
      </c>
      <c r="G43" s="26">
        <v>0</v>
      </c>
      <c r="H43" s="26">
        <v>48790</v>
      </c>
      <c r="I43" s="26">
        <v>79500</v>
      </c>
      <c r="J43" s="26">
        <v>36204</v>
      </c>
      <c r="K43" s="26">
        <v>60386</v>
      </c>
      <c r="L43" s="26">
        <v>1857</v>
      </c>
      <c r="M43" s="27">
        <v>35.039628</v>
      </c>
      <c r="N43" s="28">
        <v>135.729288</v>
      </c>
      <c r="O43" s="28" t="s">
        <v>70</v>
      </c>
      <c r="P43" s="26">
        <v>0</v>
      </c>
      <c r="Q43" s="26">
        <v>0</v>
      </c>
      <c r="R43" s="26">
        <v>0</v>
      </c>
      <c r="S43" s="26">
        <v>1</v>
      </c>
      <c r="T43" s="26">
        <v>1</v>
      </c>
      <c r="U43" s="26">
        <v>0</v>
      </c>
      <c r="V43" s="26">
        <v>0</v>
      </c>
      <c r="W43" s="26">
        <v>0</v>
      </c>
      <c r="X43" s="26">
        <v>1</v>
      </c>
      <c r="Y43" s="26"/>
    </row>
    <row r="44" spans="1:25">
      <c r="A44" s="25">
        <v>41</v>
      </c>
      <c r="B44" s="26" t="s">
        <v>52</v>
      </c>
      <c r="C44" s="26">
        <v>6908</v>
      </c>
      <c r="D44" s="26">
        <v>43403</v>
      </c>
      <c r="E44" s="26">
        <v>0</v>
      </c>
      <c r="F44" s="26">
        <v>0</v>
      </c>
      <c r="G44" s="26">
        <v>307</v>
      </c>
      <c r="H44" s="26">
        <v>27641</v>
      </c>
      <c r="I44" s="26">
        <v>64436</v>
      </c>
      <c r="J44" s="26">
        <v>21361</v>
      </c>
      <c r="K44" s="26">
        <v>60109</v>
      </c>
      <c r="L44" s="26">
        <v>15835</v>
      </c>
      <c r="M44" s="27">
        <v>35.039628</v>
      </c>
      <c r="N44" s="28">
        <v>135.729288</v>
      </c>
      <c r="O44" s="28" t="s">
        <v>70</v>
      </c>
      <c r="P44" s="26">
        <v>0</v>
      </c>
      <c r="Q44" s="26">
        <v>0</v>
      </c>
      <c r="R44" s="26">
        <v>0</v>
      </c>
      <c r="S44" s="26">
        <v>1</v>
      </c>
      <c r="T44" s="26">
        <v>0</v>
      </c>
      <c r="U44" s="26">
        <v>1</v>
      </c>
      <c r="V44" s="26">
        <v>0</v>
      </c>
      <c r="W44" s="26">
        <v>0</v>
      </c>
      <c r="X44" s="26">
        <v>1</v>
      </c>
      <c r="Y44" s="26"/>
    </row>
    <row r="45" spans="1:25">
      <c r="A45" s="25">
        <v>42</v>
      </c>
      <c r="B45" s="26" t="s">
        <v>53</v>
      </c>
      <c r="C45" s="26">
        <v>0</v>
      </c>
      <c r="D45" s="26">
        <v>8564</v>
      </c>
      <c r="E45" s="26">
        <v>0</v>
      </c>
      <c r="F45" s="26">
        <v>0</v>
      </c>
      <c r="G45" s="26">
        <v>2</v>
      </c>
      <c r="H45" s="26">
        <v>3960</v>
      </c>
      <c r="I45" s="26">
        <v>11783</v>
      </c>
      <c r="J45" s="26">
        <v>202046</v>
      </c>
      <c r="K45" s="26">
        <v>13489</v>
      </c>
      <c r="L45" s="26">
        <v>156</v>
      </c>
      <c r="M45" s="27">
        <v>35.039628</v>
      </c>
      <c r="N45" s="28">
        <v>135.729288</v>
      </c>
      <c r="O45" s="28" t="s">
        <v>70</v>
      </c>
      <c r="P45" s="26">
        <v>0</v>
      </c>
      <c r="Q45" s="26">
        <v>1</v>
      </c>
      <c r="R45" s="26">
        <v>0</v>
      </c>
      <c r="S45" s="26">
        <v>0</v>
      </c>
      <c r="T45" s="26">
        <v>1</v>
      </c>
      <c r="U45" s="26">
        <v>0</v>
      </c>
      <c r="V45" s="26">
        <v>0</v>
      </c>
      <c r="W45" s="26">
        <v>0</v>
      </c>
      <c r="X45" s="26">
        <v>1</v>
      </c>
      <c r="Y45" s="26"/>
    </row>
    <row r="46" spans="1:25">
      <c r="A46" s="25">
        <v>43</v>
      </c>
      <c r="B46" s="26" t="s">
        <v>54</v>
      </c>
      <c r="C46" s="26">
        <v>0</v>
      </c>
      <c r="D46" s="26">
        <v>29817</v>
      </c>
      <c r="E46" s="26">
        <v>1</v>
      </c>
      <c r="F46" s="26">
        <v>0</v>
      </c>
      <c r="G46" s="26">
        <v>22</v>
      </c>
      <c r="H46" s="26">
        <v>20233</v>
      </c>
      <c r="I46" s="26">
        <v>23297</v>
      </c>
      <c r="J46" s="26">
        <v>46066</v>
      </c>
      <c r="K46" s="26">
        <v>89193</v>
      </c>
      <c r="L46" s="26">
        <v>31371</v>
      </c>
      <c r="M46" s="27">
        <v>35.039628</v>
      </c>
      <c r="N46" s="28">
        <v>135.729288</v>
      </c>
      <c r="O46" s="28" t="s">
        <v>70</v>
      </c>
      <c r="P46" s="26">
        <v>0</v>
      </c>
      <c r="Q46" s="26">
        <v>1</v>
      </c>
      <c r="R46" s="26">
        <v>0</v>
      </c>
      <c r="S46" s="26">
        <v>0</v>
      </c>
      <c r="T46" s="26">
        <v>0</v>
      </c>
      <c r="U46" s="26">
        <v>1</v>
      </c>
      <c r="V46" s="26">
        <v>0</v>
      </c>
      <c r="W46" s="26">
        <v>0</v>
      </c>
      <c r="X46" s="26">
        <v>1</v>
      </c>
      <c r="Y46" s="26"/>
    </row>
    <row r="47" spans="1:25">
      <c r="A47" s="25">
        <v>44</v>
      </c>
      <c r="B47" s="26" t="s">
        <v>55</v>
      </c>
      <c r="C47" s="26">
        <v>0</v>
      </c>
      <c r="D47" s="26">
        <v>11999</v>
      </c>
      <c r="E47" s="26">
        <v>0</v>
      </c>
      <c r="F47" s="26">
        <v>0</v>
      </c>
      <c r="G47" s="26">
        <v>0</v>
      </c>
      <c r="H47" s="26">
        <v>6627</v>
      </c>
      <c r="I47" s="26">
        <v>14848</v>
      </c>
      <c r="J47" s="26">
        <v>177598</v>
      </c>
      <c r="K47" s="26">
        <v>24866</v>
      </c>
      <c r="L47" s="26">
        <v>4062</v>
      </c>
      <c r="M47" s="27">
        <v>35.039628</v>
      </c>
      <c r="N47" s="28">
        <v>135.729288</v>
      </c>
      <c r="O47" s="28" t="s">
        <v>70</v>
      </c>
      <c r="P47" s="26">
        <v>1</v>
      </c>
      <c r="Q47" s="26">
        <v>0</v>
      </c>
      <c r="R47" s="26">
        <v>0</v>
      </c>
      <c r="S47" s="26">
        <v>0</v>
      </c>
      <c r="T47" s="26">
        <v>1</v>
      </c>
      <c r="U47" s="26">
        <v>0</v>
      </c>
      <c r="V47" s="26">
        <v>0</v>
      </c>
      <c r="W47" s="26">
        <v>0</v>
      </c>
      <c r="X47" s="26">
        <v>1</v>
      </c>
      <c r="Y47" s="26"/>
    </row>
    <row r="48" spans="1:25">
      <c r="A48" s="25">
        <v>45</v>
      </c>
      <c r="B48" s="26" t="s">
        <v>56</v>
      </c>
      <c r="C48" s="26">
        <v>0</v>
      </c>
      <c r="D48" s="26">
        <v>56449</v>
      </c>
      <c r="E48" s="26">
        <v>150</v>
      </c>
      <c r="F48" s="26">
        <v>0</v>
      </c>
      <c r="G48" s="26">
        <v>15</v>
      </c>
      <c r="H48" s="26">
        <v>23947</v>
      </c>
      <c r="I48" s="26">
        <v>58656</v>
      </c>
      <c r="J48" s="26">
        <v>16804</v>
      </c>
      <c r="K48" s="26">
        <v>80994</v>
      </c>
      <c r="L48" s="26">
        <v>2985</v>
      </c>
      <c r="M48" s="27">
        <v>35.039628</v>
      </c>
      <c r="N48" s="28">
        <v>135.729288</v>
      </c>
      <c r="O48" s="28" t="s">
        <v>70</v>
      </c>
      <c r="P48" s="26">
        <v>1</v>
      </c>
      <c r="Q48" s="26">
        <v>0</v>
      </c>
      <c r="R48" s="26">
        <v>0</v>
      </c>
      <c r="S48" s="26">
        <v>0</v>
      </c>
      <c r="T48" s="26">
        <v>0</v>
      </c>
      <c r="U48" s="26">
        <v>1</v>
      </c>
      <c r="V48" s="26">
        <v>0</v>
      </c>
      <c r="W48" s="26">
        <v>0</v>
      </c>
      <c r="X48" s="26">
        <v>1</v>
      </c>
      <c r="Y48" s="26"/>
    </row>
    <row r="49" spans="1:25">
      <c r="A49" s="25">
        <v>46</v>
      </c>
      <c r="B49" s="26" t="s">
        <v>57</v>
      </c>
      <c r="C49" s="26">
        <v>0</v>
      </c>
      <c r="D49" s="26">
        <v>5041</v>
      </c>
      <c r="E49" s="26">
        <v>10</v>
      </c>
      <c r="F49" s="26">
        <v>0</v>
      </c>
      <c r="G49" s="26">
        <v>173</v>
      </c>
      <c r="H49" s="26">
        <v>4770</v>
      </c>
      <c r="I49" s="26">
        <v>6670</v>
      </c>
      <c r="J49" s="26">
        <v>194061</v>
      </c>
      <c r="K49" s="26">
        <v>28679</v>
      </c>
      <c r="L49" s="26">
        <v>596</v>
      </c>
      <c r="M49" s="27">
        <v>35.039628</v>
      </c>
      <c r="N49" s="28">
        <v>135.729288</v>
      </c>
      <c r="O49" s="28" t="s">
        <v>70</v>
      </c>
      <c r="P49" s="26">
        <v>0</v>
      </c>
      <c r="Q49" s="26">
        <v>0</v>
      </c>
      <c r="R49" s="26">
        <v>1</v>
      </c>
      <c r="S49" s="26">
        <v>0</v>
      </c>
      <c r="T49" s="26">
        <v>1</v>
      </c>
      <c r="U49" s="26">
        <v>0</v>
      </c>
      <c r="V49" s="26">
        <v>0</v>
      </c>
      <c r="W49" s="26">
        <v>0</v>
      </c>
      <c r="X49" s="26">
        <v>1</v>
      </c>
      <c r="Y49" s="26"/>
    </row>
    <row r="50" spans="1:25">
      <c r="A50" s="25">
        <v>47</v>
      </c>
      <c r="B50" s="26" t="s">
        <v>58</v>
      </c>
      <c r="C50" s="26">
        <v>68</v>
      </c>
      <c r="D50" s="26">
        <v>48256</v>
      </c>
      <c r="E50" s="26">
        <v>3</v>
      </c>
      <c r="F50" s="26">
        <v>0</v>
      </c>
      <c r="G50" s="26">
        <v>991</v>
      </c>
      <c r="H50" s="26">
        <v>27932</v>
      </c>
      <c r="I50" s="26">
        <v>51367</v>
      </c>
      <c r="J50" s="26">
        <v>16366</v>
      </c>
      <c r="K50" s="26">
        <v>79450</v>
      </c>
      <c r="L50" s="26">
        <v>15567</v>
      </c>
      <c r="M50" s="27">
        <v>35.039628</v>
      </c>
      <c r="N50" s="28">
        <v>135.729288</v>
      </c>
      <c r="O50" s="28" t="s">
        <v>70</v>
      </c>
      <c r="P50" s="26">
        <v>0</v>
      </c>
      <c r="Q50" s="26">
        <v>0</v>
      </c>
      <c r="R50" s="26">
        <v>1</v>
      </c>
      <c r="S50" s="26">
        <v>0</v>
      </c>
      <c r="T50" s="26">
        <v>0</v>
      </c>
      <c r="U50" s="26">
        <v>1</v>
      </c>
      <c r="V50" s="26">
        <v>0</v>
      </c>
      <c r="W50" s="26">
        <v>0</v>
      </c>
      <c r="X50" s="26">
        <v>1</v>
      </c>
      <c r="Y50" s="26"/>
    </row>
    <row r="51" spans="1:25">
      <c r="A51" s="29"/>
      <c r="B51" s="29"/>
      <c r="C51" s="29"/>
      <c r="D51" s="29"/>
      <c r="E51" s="29"/>
      <c r="F51" s="29"/>
      <c r="G51" s="29"/>
      <c r="H51" s="29"/>
      <c r="I51" s="29"/>
      <c r="J51" s="29"/>
      <c r="K51" s="29"/>
      <c r="L51" s="29"/>
      <c r="M51" s="29"/>
      <c r="N51" s="29"/>
      <c r="O51" s="29"/>
      <c r="P51" s="29"/>
      <c r="Q51" s="29"/>
      <c r="R51" s="29"/>
      <c r="S51" s="29"/>
      <c r="T51" s="29"/>
      <c r="U51" s="29"/>
      <c r="V51" s="29"/>
      <c r="W51" s="29"/>
      <c r="X51" s="29"/>
      <c r="Y51" s="29"/>
    </row>
    <row r="52" spans="1:25">
      <c r="A52" s="29"/>
      <c r="B52" s="29"/>
      <c r="C52" s="29"/>
      <c r="D52" s="29"/>
      <c r="E52" s="29"/>
      <c r="F52" s="29"/>
      <c r="G52" s="29"/>
      <c r="H52" s="29"/>
      <c r="I52" s="29"/>
      <c r="J52" s="29"/>
      <c r="K52" s="29"/>
      <c r="L52" s="29"/>
      <c r="M52" s="29"/>
      <c r="N52" s="29"/>
      <c r="O52" s="29"/>
      <c r="P52" s="29"/>
      <c r="Q52" s="29"/>
      <c r="R52" s="29"/>
      <c r="S52" s="29"/>
      <c r="T52" s="29"/>
      <c r="U52" s="29"/>
      <c r="V52" s="29"/>
      <c r="W52" s="29"/>
      <c r="X52" s="29"/>
      <c r="Y52" s="29"/>
    </row>
    <row r="53" spans="1:25">
      <c r="A53" s="2" t="s">
        <v>101</v>
      </c>
      <c r="B53" s="29"/>
      <c r="C53" s="29"/>
      <c r="D53" s="29"/>
      <c r="E53" s="29"/>
      <c r="F53" s="29"/>
      <c r="G53" s="29"/>
      <c r="H53" s="29"/>
      <c r="I53" s="29"/>
      <c r="J53" s="29"/>
      <c r="K53" s="29"/>
      <c r="L53" s="29"/>
      <c r="M53" s="29"/>
      <c r="N53" s="29"/>
      <c r="O53" s="29"/>
      <c r="P53" s="29"/>
      <c r="Q53" s="29"/>
      <c r="R53" s="29"/>
      <c r="S53" s="29"/>
      <c r="T53" s="29"/>
      <c r="U53" s="29"/>
      <c r="V53" s="29"/>
      <c r="W53" s="29"/>
      <c r="X53" s="29"/>
      <c r="Y53" s="29"/>
    </row>
    <row r="54" spans="1:25">
      <c r="A54" s="30" t="s">
        <v>100</v>
      </c>
      <c r="B54" s="30" t="s">
        <v>1</v>
      </c>
      <c r="C54" s="30" t="s">
        <v>2</v>
      </c>
      <c r="D54" s="30" t="s">
        <v>3</v>
      </c>
      <c r="E54" s="30" t="s">
        <v>4</v>
      </c>
      <c r="F54" s="30" t="s">
        <v>5</v>
      </c>
      <c r="G54" s="30" t="s">
        <v>6</v>
      </c>
      <c r="H54" s="30" t="s">
        <v>7</v>
      </c>
      <c r="I54" s="30" t="s">
        <v>8</v>
      </c>
      <c r="J54" s="30" t="s">
        <v>9</v>
      </c>
      <c r="K54" s="30" t="s">
        <v>10</v>
      </c>
      <c r="L54" s="29" t="s">
        <v>110</v>
      </c>
      <c r="M54" s="29"/>
      <c r="N54" s="29"/>
      <c r="O54" s="29"/>
      <c r="P54" s="29"/>
      <c r="Q54" s="29"/>
      <c r="R54" s="29"/>
      <c r="S54" s="29"/>
      <c r="T54" s="29"/>
      <c r="U54" s="29"/>
      <c r="V54" s="29"/>
      <c r="W54" s="29"/>
      <c r="X54" s="29"/>
      <c r="Y54" s="29"/>
    </row>
    <row r="55" spans="1:25">
      <c r="A55" s="30" t="s">
        <v>85</v>
      </c>
      <c r="B55" s="30">
        <v>8</v>
      </c>
      <c r="C55" s="30">
        <v>10</v>
      </c>
      <c r="D55" s="30">
        <v>9</v>
      </c>
      <c r="E55" s="30">
        <v>6</v>
      </c>
      <c r="F55" s="30">
        <v>5</v>
      </c>
      <c r="G55" s="30">
        <v>3</v>
      </c>
      <c r="H55" s="30">
        <v>4</v>
      </c>
      <c r="I55" s="30">
        <v>1</v>
      </c>
      <c r="J55" s="30">
        <v>2</v>
      </c>
      <c r="K55" s="30">
        <v>7</v>
      </c>
      <c r="L55" s="29">
        <f>SUM(B55:K55)</f>
        <v>55</v>
      </c>
      <c r="M55" s="29"/>
      <c r="N55" s="29"/>
      <c r="O55" s="29"/>
      <c r="P55" s="29"/>
      <c r="Q55" s="29"/>
      <c r="R55" s="29"/>
      <c r="S55" s="29"/>
      <c r="T55" s="29"/>
      <c r="U55" s="29"/>
      <c r="V55" s="29"/>
      <c r="W55" s="29"/>
      <c r="X55" s="29"/>
      <c r="Y55" s="29"/>
    </row>
    <row r="56" spans="1:25">
      <c r="A56" s="30" t="s">
        <v>86</v>
      </c>
      <c r="B56" s="30">
        <v>10</v>
      </c>
      <c r="C56" s="30">
        <v>9</v>
      </c>
      <c r="D56" s="30">
        <v>8</v>
      </c>
      <c r="E56" s="30">
        <v>3</v>
      </c>
      <c r="F56" s="30">
        <v>5</v>
      </c>
      <c r="G56" s="30">
        <v>4</v>
      </c>
      <c r="H56" s="30">
        <v>6</v>
      </c>
      <c r="I56" s="30">
        <v>1</v>
      </c>
      <c r="J56" s="30">
        <v>2</v>
      </c>
      <c r="K56" s="30">
        <v>7</v>
      </c>
      <c r="L56" s="29">
        <f t="shared" ref="L56:L69" si="0">SUM(B56:K56)</f>
        <v>55</v>
      </c>
      <c r="M56" s="29"/>
      <c r="N56" s="29"/>
      <c r="O56" s="29"/>
      <c r="P56" s="29"/>
      <c r="Q56" s="29"/>
      <c r="R56" s="29"/>
      <c r="S56" s="29"/>
      <c r="T56" s="29"/>
      <c r="U56" s="29"/>
      <c r="V56" s="29"/>
      <c r="W56" s="29"/>
      <c r="X56" s="29"/>
      <c r="Y56" s="29"/>
    </row>
    <row r="57" spans="1:25">
      <c r="A57" s="30" t="s">
        <v>87</v>
      </c>
      <c r="B57" s="30">
        <v>1</v>
      </c>
      <c r="C57" s="30">
        <v>2</v>
      </c>
      <c r="D57" s="30">
        <v>3</v>
      </c>
      <c r="E57" s="30">
        <v>10</v>
      </c>
      <c r="F57" s="30">
        <v>9</v>
      </c>
      <c r="G57" s="30">
        <v>5</v>
      </c>
      <c r="H57" s="30">
        <v>4</v>
      </c>
      <c r="I57" s="30">
        <v>6</v>
      </c>
      <c r="J57" s="30">
        <v>7</v>
      </c>
      <c r="K57" s="30">
        <v>8</v>
      </c>
      <c r="L57" s="29">
        <f t="shared" si="0"/>
        <v>55</v>
      </c>
      <c r="M57" s="29"/>
      <c r="N57" s="29"/>
      <c r="O57" s="29"/>
      <c r="P57" s="29"/>
      <c r="Q57" s="29"/>
      <c r="R57" s="29"/>
      <c r="S57" s="29"/>
      <c r="T57" s="29"/>
      <c r="U57" s="29"/>
      <c r="V57" s="29"/>
      <c r="W57" s="29"/>
      <c r="X57" s="29"/>
      <c r="Y57" s="29"/>
    </row>
    <row r="58" spans="1:25">
      <c r="A58" s="30" t="s">
        <v>88</v>
      </c>
      <c r="B58" s="30">
        <v>4</v>
      </c>
      <c r="C58" s="30">
        <v>5</v>
      </c>
      <c r="D58" s="30">
        <v>6</v>
      </c>
      <c r="E58" s="30">
        <v>10</v>
      </c>
      <c r="F58" s="30">
        <v>8</v>
      </c>
      <c r="G58" s="30">
        <v>7</v>
      </c>
      <c r="H58" s="30">
        <v>3</v>
      </c>
      <c r="I58" s="30">
        <v>1</v>
      </c>
      <c r="J58" s="30">
        <v>2</v>
      </c>
      <c r="K58" s="30">
        <v>9</v>
      </c>
      <c r="L58" s="29">
        <f t="shared" si="0"/>
        <v>55</v>
      </c>
      <c r="M58" s="29"/>
      <c r="N58" s="29"/>
      <c r="O58" s="29"/>
      <c r="P58" s="29"/>
      <c r="Q58" s="29"/>
      <c r="R58" s="29"/>
      <c r="S58" s="29"/>
      <c r="T58" s="29"/>
      <c r="U58" s="29"/>
      <c r="V58" s="29"/>
      <c r="W58" s="29"/>
      <c r="X58" s="29"/>
      <c r="Y58" s="29"/>
    </row>
    <row r="59" spans="1:25">
      <c r="A59" s="30" t="s">
        <v>89</v>
      </c>
      <c r="B59" s="30">
        <v>8</v>
      </c>
      <c r="C59" s="30">
        <v>10</v>
      </c>
      <c r="D59" s="30">
        <v>9</v>
      </c>
      <c r="E59" s="30">
        <v>1</v>
      </c>
      <c r="F59" s="30">
        <v>2</v>
      </c>
      <c r="G59" s="30">
        <v>3</v>
      </c>
      <c r="H59" s="30">
        <v>6</v>
      </c>
      <c r="I59" s="30">
        <v>4</v>
      </c>
      <c r="J59" s="30">
        <v>5</v>
      </c>
      <c r="K59" s="30">
        <v>7</v>
      </c>
      <c r="L59" s="29">
        <f t="shared" si="0"/>
        <v>55</v>
      </c>
      <c r="M59" s="29"/>
      <c r="N59" s="29"/>
      <c r="O59" s="29"/>
      <c r="P59" s="29"/>
      <c r="Q59" s="29"/>
      <c r="R59" s="29"/>
      <c r="S59" s="29"/>
      <c r="T59" s="29"/>
      <c r="U59" s="29"/>
      <c r="V59" s="29"/>
      <c r="W59" s="29"/>
      <c r="X59" s="29"/>
      <c r="Y59" s="29"/>
    </row>
    <row r="60" spans="1:25">
      <c r="A60" s="30" t="s">
        <v>90</v>
      </c>
      <c r="B60" s="30">
        <v>8</v>
      </c>
      <c r="C60" s="30">
        <v>9</v>
      </c>
      <c r="D60" s="30">
        <v>10</v>
      </c>
      <c r="E60" s="30">
        <v>4</v>
      </c>
      <c r="F60" s="30">
        <v>5</v>
      </c>
      <c r="G60" s="30">
        <v>3</v>
      </c>
      <c r="H60" s="30">
        <v>6</v>
      </c>
      <c r="I60" s="30">
        <v>1</v>
      </c>
      <c r="J60" s="30">
        <v>2</v>
      </c>
      <c r="K60" s="30">
        <v>7</v>
      </c>
      <c r="L60" s="29">
        <f t="shared" si="0"/>
        <v>55</v>
      </c>
      <c r="M60" s="29"/>
      <c r="N60" s="29"/>
      <c r="O60" s="29"/>
      <c r="P60" s="29"/>
      <c r="Q60" s="29"/>
      <c r="R60" s="29"/>
      <c r="S60" s="29"/>
      <c r="T60" s="29"/>
      <c r="U60" s="29"/>
      <c r="V60" s="29"/>
      <c r="W60" s="29"/>
      <c r="X60" s="29"/>
      <c r="Y60" s="29"/>
    </row>
    <row r="61" spans="1:25">
      <c r="A61" s="30" t="s">
        <v>91</v>
      </c>
      <c r="B61" s="30">
        <v>6</v>
      </c>
      <c r="C61" s="30">
        <v>8</v>
      </c>
      <c r="D61" s="30">
        <v>7</v>
      </c>
      <c r="E61" s="30">
        <v>3</v>
      </c>
      <c r="F61" s="30">
        <v>5</v>
      </c>
      <c r="G61" s="30">
        <v>2</v>
      </c>
      <c r="H61" s="30">
        <v>9</v>
      </c>
      <c r="I61" s="30">
        <v>1</v>
      </c>
      <c r="J61" s="30">
        <v>4</v>
      </c>
      <c r="K61" s="30">
        <v>10</v>
      </c>
      <c r="L61" s="29">
        <f t="shared" si="0"/>
        <v>55</v>
      </c>
      <c r="M61" s="29"/>
      <c r="N61" s="29"/>
      <c r="O61" s="29"/>
      <c r="P61" s="29"/>
      <c r="Q61" s="29"/>
      <c r="R61" s="29"/>
      <c r="S61" s="29"/>
      <c r="T61" s="29"/>
      <c r="U61" s="29"/>
      <c r="V61" s="29"/>
      <c r="W61" s="29"/>
      <c r="X61" s="29"/>
      <c r="Y61" s="29"/>
    </row>
    <row r="62" spans="1:25">
      <c r="A62" s="30" t="s">
        <v>92</v>
      </c>
      <c r="B62" s="30">
        <v>1</v>
      </c>
      <c r="C62" s="30">
        <v>3</v>
      </c>
      <c r="D62" s="30">
        <v>2</v>
      </c>
      <c r="E62" s="30">
        <v>10</v>
      </c>
      <c r="F62" s="30">
        <v>9</v>
      </c>
      <c r="G62" s="30">
        <v>8</v>
      </c>
      <c r="H62" s="30">
        <v>4</v>
      </c>
      <c r="I62" s="30">
        <v>7</v>
      </c>
      <c r="J62" s="30">
        <v>6</v>
      </c>
      <c r="K62" s="30">
        <v>5</v>
      </c>
      <c r="L62" s="29">
        <f t="shared" si="0"/>
        <v>55</v>
      </c>
      <c r="M62" s="29"/>
      <c r="N62" s="29"/>
      <c r="O62" s="29"/>
      <c r="P62" s="29"/>
      <c r="Q62" s="29"/>
      <c r="R62" s="29"/>
      <c r="S62" s="29"/>
      <c r="T62" s="29"/>
      <c r="U62" s="29"/>
      <c r="V62" s="29"/>
      <c r="W62" s="29"/>
      <c r="X62" s="29"/>
      <c r="Y62" s="29"/>
    </row>
    <row r="63" spans="1:25">
      <c r="A63" s="30" t="s">
        <v>93</v>
      </c>
      <c r="B63" s="30">
        <v>7</v>
      </c>
      <c r="C63" s="30">
        <v>10</v>
      </c>
      <c r="D63" s="30">
        <v>9</v>
      </c>
      <c r="E63" s="30">
        <v>1</v>
      </c>
      <c r="F63" s="30">
        <v>6</v>
      </c>
      <c r="G63" s="30">
        <v>2</v>
      </c>
      <c r="H63" s="30">
        <v>8</v>
      </c>
      <c r="I63" s="30">
        <v>3</v>
      </c>
      <c r="J63" s="30">
        <v>4</v>
      </c>
      <c r="K63" s="30">
        <v>5</v>
      </c>
      <c r="L63" s="29">
        <f t="shared" si="0"/>
        <v>55</v>
      </c>
      <c r="M63" s="29"/>
      <c r="N63" s="29"/>
      <c r="O63" s="29"/>
      <c r="P63" s="29"/>
      <c r="Q63" s="29"/>
      <c r="R63" s="29"/>
      <c r="S63" s="29"/>
      <c r="T63" s="29"/>
      <c r="U63" s="29"/>
      <c r="V63" s="29"/>
      <c r="W63" s="29"/>
      <c r="X63" s="29"/>
      <c r="Y63" s="29"/>
    </row>
    <row r="64" spans="1:25">
      <c r="A64" s="30" t="s">
        <v>94</v>
      </c>
      <c r="B64" s="30">
        <v>1</v>
      </c>
      <c r="C64" s="30">
        <v>5</v>
      </c>
      <c r="D64" s="30">
        <v>3</v>
      </c>
      <c r="E64" s="30">
        <v>7</v>
      </c>
      <c r="F64" s="30">
        <v>6</v>
      </c>
      <c r="G64" s="30">
        <v>4</v>
      </c>
      <c r="H64" s="30">
        <v>2</v>
      </c>
      <c r="I64" s="30">
        <v>8</v>
      </c>
      <c r="J64" s="30">
        <v>10</v>
      </c>
      <c r="K64" s="30">
        <v>9</v>
      </c>
      <c r="L64" s="29">
        <f t="shared" si="0"/>
        <v>55</v>
      </c>
      <c r="M64" s="29"/>
      <c r="N64" s="29"/>
      <c r="O64" s="29"/>
      <c r="P64" s="29"/>
      <c r="Q64" s="29"/>
      <c r="R64" s="29"/>
      <c r="S64" s="29"/>
      <c r="T64" s="29"/>
      <c r="U64" s="29"/>
      <c r="V64" s="29"/>
      <c r="W64" s="29"/>
      <c r="X64" s="29"/>
      <c r="Y64" s="29"/>
    </row>
    <row r="65" spans="1:25">
      <c r="A65" s="30" t="s">
        <v>95</v>
      </c>
      <c r="B65" s="30">
        <v>1</v>
      </c>
      <c r="C65" s="30">
        <v>2</v>
      </c>
      <c r="D65" s="30">
        <v>3</v>
      </c>
      <c r="E65" s="30">
        <v>10</v>
      </c>
      <c r="F65" s="30">
        <v>9</v>
      </c>
      <c r="G65" s="30">
        <v>5</v>
      </c>
      <c r="H65" s="30">
        <v>4</v>
      </c>
      <c r="I65" s="30">
        <v>6</v>
      </c>
      <c r="J65" s="30">
        <v>7</v>
      </c>
      <c r="K65" s="30">
        <v>8</v>
      </c>
      <c r="L65" s="29">
        <f t="shared" si="0"/>
        <v>55</v>
      </c>
      <c r="M65" s="29"/>
      <c r="N65" s="29"/>
      <c r="O65" s="29"/>
      <c r="P65" s="29"/>
      <c r="Q65" s="29"/>
      <c r="R65" s="29"/>
      <c r="S65" s="29"/>
      <c r="T65" s="29"/>
      <c r="U65" s="29"/>
      <c r="V65" s="29"/>
      <c r="W65" s="29"/>
      <c r="X65" s="29"/>
      <c r="Y65" s="29"/>
    </row>
    <row r="66" spans="1:25">
      <c r="A66" s="30" t="s">
        <v>96</v>
      </c>
      <c r="B66" s="30">
        <v>10</v>
      </c>
      <c r="C66" s="30">
        <v>9</v>
      </c>
      <c r="D66" s="30">
        <v>8</v>
      </c>
      <c r="E66" s="30">
        <v>1</v>
      </c>
      <c r="F66" s="30">
        <v>3</v>
      </c>
      <c r="G66" s="30">
        <v>2</v>
      </c>
      <c r="H66" s="30">
        <v>7</v>
      </c>
      <c r="I66" s="30">
        <v>4</v>
      </c>
      <c r="J66" s="30">
        <v>5</v>
      </c>
      <c r="K66" s="30">
        <v>6</v>
      </c>
      <c r="L66" s="29">
        <f t="shared" si="0"/>
        <v>55</v>
      </c>
      <c r="M66" s="29"/>
      <c r="N66" s="29"/>
      <c r="O66" s="29"/>
      <c r="P66" s="29"/>
      <c r="Q66" s="29"/>
      <c r="R66" s="29"/>
      <c r="S66" s="29"/>
      <c r="T66" s="29"/>
      <c r="U66" s="29"/>
      <c r="V66" s="29"/>
      <c r="W66" s="29"/>
      <c r="X66" s="29"/>
      <c r="Y66" s="29"/>
    </row>
    <row r="67" spans="1:25">
      <c r="A67" s="30" t="s">
        <v>97</v>
      </c>
      <c r="B67" s="30">
        <v>1</v>
      </c>
      <c r="C67" s="30">
        <v>8</v>
      </c>
      <c r="D67" s="30">
        <v>2</v>
      </c>
      <c r="E67" s="30">
        <v>10</v>
      </c>
      <c r="F67" s="30">
        <v>9</v>
      </c>
      <c r="G67" s="30">
        <v>5</v>
      </c>
      <c r="H67" s="30">
        <v>6</v>
      </c>
      <c r="I67" s="30">
        <v>4</v>
      </c>
      <c r="J67" s="30">
        <v>3</v>
      </c>
      <c r="K67" s="30">
        <v>7</v>
      </c>
      <c r="L67" s="29">
        <f t="shared" si="0"/>
        <v>55</v>
      </c>
      <c r="M67" s="29"/>
      <c r="N67" s="29"/>
      <c r="O67" s="29"/>
      <c r="P67" s="29"/>
      <c r="Q67" s="29"/>
      <c r="R67" s="29"/>
      <c r="S67" s="29"/>
      <c r="T67" s="29"/>
      <c r="U67" s="29"/>
      <c r="V67" s="29"/>
      <c r="W67" s="29"/>
      <c r="X67" s="29"/>
      <c r="Y67" s="29"/>
    </row>
    <row r="68" spans="1:25">
      <c r="A68" s="30" t="s">
        <v>98</v>
      </c>
      <c r="B68" s="30">
        <v>1</v>
      </c>
      <c r="C68" s="30">
        <v>2</v>
      </c>
      <c r="D68" s="30">
        <v>3</v>
      </c>
      <c r="E68" s="30">
        <v>9</v>
      </c>
      <c r="F68" s="30">
        <v>10</v>
      </c>
      <c r="G68" s="30">
        <v>7</v>
      </c>
      <c r="H68" s="30">
        <v>4</v>
      </c>
      <c r="I68" s="30">
        <v>6</v>
      </c>
      <c r="J68" s="30">
        <v>5</v>
      </c>
      <c r="K68" s="30">
        <v>8</v>
      </c>
      <c r="L68" s="29">
        <f t="shared" si="0"/>
        <v>55</v>
      </c>
      <c r="M68" s="29"/>
      <c r="N68" s="29"/>
      <c r="O68" s="29"/>
      <c r="P68" s="29"/>
      <c r="Q68" s="29"/>
      <c r="R68" s="29"/>
      <c r="S68" s="29"/>
      <c r="T68" s="29"/>
      <c r="U68" s="29"/>
      <c r="V68" s="29"/>
      <c r="W68" s="29"/>
      <c r="X68" s="29"/>
      <c r="Y68" s="29"/>
    </row>
    <row r="69" spans="1:25">
      <c r="A69" s="30" t="s">
        <v>99</v>
      </c>
      <c r="B69" s="30">
        <v>1</v>
      </c>
      <c r="C69" s="30">
        <v>2</v>
      </c>
      <c r="D69" s="30">
        <v>3</v>
      </c>
      <c r="E69" s="30">
        <v>10</v>
      </c>
      <c r="F69" s="30">
        <v>4</v>
      </c>
      <c r="G69" s="30">
        <v>5</v>
      </c>
      <c r="H69" s="30">
        <v>6</v>
      </c>
      <c r="I69" s="30">
        <v>9</v>
      </c>
      <c r="J69" s="30">
        <v>8</v>
      </c>
      <c r="K69" s="30">
        <v>7</v>
      </c>
      <c r="L69" s="29">
        <f t="shared" si="0"/>
        <v>55</v>
      </c>
      <c r="M69" s="29"/>
      <c r="N69" s="29"/>
      <c r="O69" s="29"/>
      <c r="P69" s="29"/>
      <c r="Q69" s="29"/>
      <c r="R69" s="29"/>
      <c r="S69" s="29"/>
      <c r="T69" s="29"/>
      <c r="U69" s="29"/>
      <c r="V69" s="29"/>
      <c r="W69" s="29"/>
      <c r="X69" s="29"/>
      <c r="Y69" s="29"/>
    </row>
    <row r="70" spans="1:25">
      <c r="A70" s="29"/>
      <c r="B70" s="29"/>
      <c r="C70" s="29"/>
      <c r="D70" s="29"/>
      <c r="E70" s="29"/>
      <c r="F70" s="29"/>
      <c r="G70" s="29"/>
      <c r="H70" s="29"/>
      <c r="I70" s="29"/>
      <c r="J70" s="29"/>
      <c r="K70" s="29"/>
      <c r="L70" s="29">
        <f>SUM(L55:L69)</f>
        <v>825</v>
      </c>
      <c r="M70" s="29"/>
      <c r="N70" s="29"/>
      <c r="O70" s="29"/>
      <c r="P70" s="29"/>
      <c r="Q70" s="29"/>
      <c r="R70" s="29"/>
      <c r="S70" s="29"/>
      <c r="T70" s="29"/>
      <c r="U70" s="29"/>
      <c r="V70" s="29"/>
      <c r="W70" s="29"/>
      <c r="X70" s="29"/>
      <c r="Y70" s="29"/>
    </row>
    <row r="71" spans="1:25">
      <c r="A71" s="29"/>
      <c r="B71" s="29"/>
      <c r="C71" s="29"/>
      <c r="D71" s="29"/>
      <c r="E71" s="29"/>
      <c r="F71" s="29"/>
      <c r="G71" s="29"/>
      <c r="H71" s="29"/>
      <c r="I71" s="29"/>
      <c r="J71" s="29"/>
      <c r="K71" s="29"/>
      <c r="L71" s="29"/>
      <c r="M71" s="29"/>
      <c r="N71" s="29"/>
      <c r="O71" s="29"/>
      <c r="P71" s="29"/>
      <c r="Q71" s="29"/>
      <c r="R71" s="29"/>
      <c r="S71" s="29"/>
      <c r="T71" s="29"/>
      <c r="U71" s="29"/>
      <c r="V71" s="29"/>
      <c r="W71" s="29"/>
      <c r="X71" s="29"/>
      <c r="Y71" s="29"/>
    </row>
    <row r="72" spans="1:25">
      <c r="A72" s="29" t="s">
        <v>117</v>
      </c>
      <c r="B72" s="29" t="s">
        <v>0</v>
      </c>
      <c r="C72" s="29" t="s">
        <v>1</v>
      </c>
      <c r="D72" s="29" t="s">
        <v>2</v>
      </c>
      <c r="E72" s="29" t="s">
        <v>3</v>
      </c>
      <c r="F72" s="29" t="s">
        <v>4</v>
      </c>
      <c r="G72" s="29" t="s">
        <v>5</v>
      </c>
      <c r="H72" s="29" t="s">
        <v>6</v>
      </c>
      <c r="I72" s="29" t="s">
        <v>7</v>
      </c>
      <c r="J72" s="29" t="s">
        <v>8</v>
      </c>
      <c r="K72" s="29" t="s">
        <v>9</v>
      </c>
      <c r="L72" s="29" t="s">
        <v>10</v>
      </c>
      <c r="M72" s="29" t="s">
        <v>59</v>
      </c>
      <c r="N72" s="29" t="s">
        <v>61</v>
      </c>
      <c r="O72" s="29" t="s">
        <v>63</v>
      </c>
      <c r="P72" s="29" t="s">
        <v>73</v>
      </c>
      <c r="Q72" s="29" t="s">
        <v>74</v>
      </c>
      <c r="R72" s="29" t="s">
        <v>75</v>
      </c>
      <c r="S72" s="29" t="s">
        <v>76</v>
      </c>
      <c r="T72" s="29" t="s">
        <v>78</v>
      </c>
      <c r="U72" s="29" t="s">
        <v>77</v>
      </c>
      <c r="V72" s="29" t="s">
        <v>79</v>
      </c>
      <c r="W72" s="29" t="s">
        <v>81</v>
      </c>
      <c r="X72" s="29" t="s">
        <v>83</v>
      </c>
      <c r="Y72" s="29"/>
    </row>
    <row r="73" spans="1:25">
      <c r="A73" s="7" t="s">
        <v>120</v>
      </c>
      <c r="B73" s="7" t="s">
        <v>126</v>
      </c>
      <c r="C73" s="7">
        <v>1</v>
      </c>
      <c r="D73" s="7">
        <v>10067</v>
      </c>
      <c r="E73" s="7">
        <v>17</v>
      </c>
      <c r="F73" s="7">
        <v>2</v>
      </c>
      <c r="G73" s="7">
        <v>227</v>
      </c>
      <c r="H73" s="7">
        <v>21129</v>
      </c>
      <c r="I73" s="7">
        <v>38863</v>
      </c>
      <c r="J73" s="7">
        <v>81402</v>
      </c>
      <c r="K73" s="7">
        <v>87402</v>
      </c>
      <c r="L73" s="7">
        <v>890</v>
      </c>
      <c r="M73" s="7">
        <v>35.361393</v>
      </c>
      <c r="N73" s="7">
        <v>138.727191</v>
      </c>
      <c r="O73" s="7" t="s">
        <v>158</v>
      </c>
      <c r="P73" s="7">
        <v>1</v>
      </c>
      <c r="Q73" s="7">
        <v>0</v>
      </c>
      <c r="R73" s="7">
        <v>0</v>
      </c>
      <c r="S73" s="7">
        <v>0</v>
      </c>
      <c r="T73" s="7">
        <v>1</v>
      </c>
      <c r="U73" s="7">
        <v>0</v>
      </c>
      <c r="V73" s="7">
        <v>0</v>
      </c>
      <c r="W73" s="7">
        <v>1</v>
      </c>
      <c r="X73" s="7">
        <v>0</v>
      </c>
      <c r="Y73" s="7"/>
    </row>
    <row r="74" spans="1:25">
      <c r="A74" s="26" t="s">
        <v>121</v>
      </c>
      <c r="B74" s="26" t="s">
        <v>131</v>
      </c>
      <c r="C74" s="26">
        <v>195</v>
      </c>
      <c r="D74" s="26">
        <v>20310</v>
      </c>
      <c r="E74" s="26">
        <v>566</v>
      </c>
      <c r="F74" s="26">
        <v>15</v>
      </c>
      <c r="G74" s="26">
        <v>6804</v>
      </c>
      <c r="H74" s="26">
        <v>23618</v>
      </c>
      <c r="I74" s="26">
        <v>68042</v>
      </c>
      <c r="J74" s="26">
        <v>52934</v>
      </c>
      <c r="K74" s="26">
        <v>67087</v>
      </c>
      <c r="L74" s="26">
        <v>429</v>
      </c>
      <c r="M74" s="26">
        <v>35.714874999999999</v>
      </c>
      <c r="N74" s="26">
        <v>139.79650699999999</v>
      </c>
      <c r="O74" s="26" t="s">
        <v>159</v>
      </c>
      <c r="P74" s="26">
        <v>0</v>
      </c>
      <c r="Q74" s="26">
        <v>0</v>
      </c>
      <c r="R74" s="26">
        <v>1</v>
      </c>
      <c r="S74" s="26">
        <v>0</v>
      </c>
      <c r="T74" s="26">
        <v>1</v>
      </c>
      <c r="U74" s="26">
        <v>0</v>
      </c>
      <c r="V74" s="26">
        <v>0</v>
      </c>
      <c r="W74" s="26">
        <v>1</v>
      </c>
      <c r="X74" s="26">
        <v>0</v>
      </c>
      <c r="Y74" s="10"/>
    </row>
    <row r="75" spans="1:25">
      <c r="A75" s="10" t="s">
        <v>122</v>
      </c>
      <c r="B75" s="10" t="s">
        <v>127</v>
      </c>
      <c r="C75" s="10">
        <v>5</v>
      </c>
      <c r="D75" s="10">
        <v>80319</v>
      </c>
      <c r="E75" s="10">
        <v>0</v>
      </c>
      <c r="F75" s="10">
        <v>0</v>
      </c>
      <c r="G75" s="10">
        <v>804</v>
      </c>
      <c r="H75" s="10">
        <v>19414</v>
      </c>
      <c r="I75" s="10">
        <v>93101</v>
      </c>
      <c r="J75" s="10">
        <v>1826</v>
      </c>
      <c r="K75" s="10">
        <v>24299</v>
      </c>
      <c r="L75" s="10">
        <v>20232</v>
      </c>
      <c r="M75" s="10">
        <v>36.226061999999999</v>
      </c>
      <c r="N75" s="10">
        <v>140.106977</v>
      </c>
      <c r="O75" s="10" t="s">
        <v>160</v>
      </c>
      <c r="P75" s="10">
        <v>0</v>
      </c>
      <c r="Q75" s="10">
        <v>0</v>
      </c>
      <c r="R75" s="10">
        <v>0</v>
      </c>
      <c r="S75" s="10">
        <v>1</v>
      </c>
      <c r="T75" s="10">
        <v>0</v>
      </c>
      <c r="U75" s="10">
        <v>1</v>
      </c>
      <c r="V75" s="10">
        <v>0</v>
      </c>
      <c r="W75" s="10">
        <v>0</v>
      </c>
      <c r="X75" s="10">
        <v>1</v>
      </c>
      <c r="Y75" s="15"/>
    </row>
    <row r="76" spans="1:25">
      <c r="A76" s="19" t="s">
        <v>152</v>
      </c>
      <c r="B76" s="19" t="s">
        <v>129</v>
      </c>
      <c r="C76" s="19">
        <v>1664</v>
      </c>
      <c r="D76" s="19">
        <v>14127</v>
      </c>
      <c r="E76" s="19">
        <v>2</v>
      </c>
      <c r="F76" s="19">
        <v>0</v>
      </c>
      <c r="G76" s="19">
        <v>174</v>
      </c>
      <c r="H76" s="19">
        <v>7676</v>
      </c>
      <c r="I76" s="19">
        <v>15005</v>
      </c>
      <c r="J76" s="19">
        <v>176248</v>
      </c>
      <c r="K76" s="19">
        <v>22970</v>
      </c>
      <c r="L76" s="19">
        <v>2134</v>
      </c>
      <c r="M76" s="19">
        <v>33.852041</v>
      </c>
      <c r="N76" s="19">
        <v>132.786631</v>
      </c>
      <c r="O76" s="19" t="s">
        <v>161</v>
      </c>
      <c r="P76" s="19">
        <v>0</v>
      </c>
      <c r="Q76" s="19">
        <v>0</v>
      </c>
      <c r="R76" s="19">
        <v>0</v>
      </c>
      <c r="S76" s="19">
        <v>1</v>
      </c>
      <c r="T76" s="19">
        <v>1</v>
      </c>
      <c r="U76" s="19">
        <v>0</v>
      </c>
      <c r="V76" s="19">
        <v>0</v>
      </c>
      <c r="W76" s="19">
        <v>0</v>
      </c>
      <c r="X76" s="19">
        <v>1</v>
      </c>
      <c r="Y76" s="19"/>
    </row>
    <row r="77" spans="1:25">
      <c r="A77" s="15" t="s">
        <v>118</v>
      </c>
      <c r="B77" s="15" t="s">
        <v>128</v>
      </c>
      <c r="C77" s="15">
        <v>0</v>
      </c>
      <c r="D77" s="15">
        <v>136404</v>
      </c>
      <c r="E77" s="15">
        <v>0</v>
      </c>
      <c r="F77" s="15">
        <v>0</v>
      </c>
      <c r="G77" s="15">
        <v>0</v>
      </c>
      <c r="H77" s="15">
        <v>34568</v>
      </c>
      <c r="I77" s="15">
        <v>61994</v>
      </c>
      <c r="J77" s="15">
        <v>1167</v>
      </c>
      <c r="K77" s="15">
        <v>4618</v>
      </c>
      <c r="L77" s="15">
        <v>1249</v>
      </c>
      <c r="M77" s="32">
        <v>35.809519999999999</v>
      </c>
      <c r="N77" s="15">
        <v>137.23834400000001</v>
      </c>
      <c r="O77" s="15" t="s">
        <v>124</v>
      </c>
      <c r="P77" s="15">
        <v>0</v>
      </c>
      <c r="Q77" s="15">
        <v>0</v>
      </c>
      <c r="R77" s="15">
        <v>0</v>
      </c>
      <c r="S77" s="15">
        <v>1</v>
      </c>
      <c r="T77" s="15">
        <v>0</v>
      </c>
      <c r="U77" s="15">
        <v>1</v>
      </c>
      <c r="V77" s="15">
        <v>1</v>
      </c>
      <c r="W77" s="15">
        <v>0</v>
      </c>
      <c r="X77" s="15">
        <v>0</v>
      </c>
      <c r="Y77" s="23"/>
    </row>
    <row r="78" spans="1:25">
      <c r="A78" s="23" t="s">
        <v>119</v>
      </c>
      <c r="B78" s="23" t="s">
        <v>130</v>
      </c>
      <c r="C78" s="23">
        <v>0</v>
      </c>
      <c r="D78" s="23">
        <v>102385</v>
      </c>
      <c r="E78" s="23">
        <v>1</v>
      </c>
      <c r="F78" s="23">
        <v>0</v>
      </c>
      <c r="G78" s="23">
        <v>0</v>
      </c>
      <c r="H78" s="23">
        <v>23994</v>
      </c>
      <c r="I78" s="23">
        <v>44299</v>
      </c>
      <c r="J78" s="23">
        <v>1833</v>
      </c>
      <c r="K78" s="23">
        <v>66429</v>
      </c>
      <c r="L78" s="23">
        <v>1059</v>
      </c>
      <c r="M78" s="23">
        <v>34.332481999999999</v>
      </c>
      <c r="N78" s="23">
        <v>132.35116300000001</v>
      </c>
      <c r="O78" s="23" t="s">
        <v>125</v>
      </c>
      <c r="P78" s="23">
        <v>0</v>
      </c>
      <c r="Q78" s="23">
        <v>1</v>
      </c>
      <c r="R78" s="23">
        <v>0</v>
      </c>
      <c r="S78" s="23">
        <v>0</v>
      </c>
      <c r="T78" s="23">
        <v>0</v>
      </c>
      <c r="U78" s="23">
        <v>1</v>
      </c>
      <c r="V78" s="23">
        <v>1</v>
      </c>
      <c r="W78" s="23">
        <v>0</v>
      </c>
      <c r="X78" s="23">
        <v>0</v>
      </c>
      <c r="Y78" s="26"/>
    </row>
    <row r="79" spans="1:25">
      <c r="A79" s="29"/>
      <c r="B79" s="29"/>
      <c r="C79" s="29"/>
      <c r="D79" s="29"/>
      <c r="E79" s="29"/>
      <c r="F79" s="29"/>
      <c r="G79" s="29"/>
      <c r="H79" s="29"/>
      <c r="I79" s="29"/>
      <c r="J79" s="29"/>
      <c r="K79" s="29"/>
      <c r="L79" s="29"/>
      <c r="M79" s="29"/>
      <c r="N79" s="29"/>
      <c r="O79" s="29"/>
      <c r="P79" s="29"/>
      <c r="Q79" s="29"/>
      <c r="R79" s="29"/>
      <c r="S79" s="29"/>
      <c r="T79" s="29"/>
      <c r="U79" s="29"/>
      <c r="V79" s="29"/>
      <c r="W79" s="29"/>
      <c r="X79" s="29"/>
      <c r="Y79" s="29"/>
    </row>
  </sheetData>
  <mergeCells count="5">
    <mergeCell ref="C1:L1"/>
    <mergeCell ref="M1:O1"/>
    <mergeCell ref="P1:S1"/>
    <mergeCell ref="T1:U1"/>
    <mergeCell ref="V1:X1"/>
  </mergeCells>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5B1-8A09-F441-B0B0-A9AF365FB96C}">
  <sheetPr>
    <tabColor theme="0"/>
  </sheetPr>
  <dimension ref="A1:O90"/>
  <sheetViews>
    <sheetView zoomScale="140" zoomScaleNormal="140" workbookViewId="0">
      <selection sqref="A1:XFD11"/>
    </sheetView>
  </sheetViews>
  <sheetFormatPr baseColWidth="10" defaultRowHeight="14"/>
  <cols>
    <col min="1" max="16384" width="10.83203125" style="71"/>
  </cols>
  <sheetData>
    <row r="1" spans="1:15">
      <c r="A1" s="71" t="s">
        <v>247</v>
      </c>
      <c r="B1" s="29" t="s">
        <v>117</v>
      </c>
      <c r="C1" s="29" t="s">
        <v>229</v>
      </c>
      <c r="D1" s="29" t="s">
        <v>230</v>
      </c>
      <c r="E1" s="29" t="s">
        <v>231</v>
      </c>
      <c r="F1" s="29" t="s">
        <v>232</v>
      </c>
      <c r="G1" s="29" t="s">
        <v>233</v>
      </c>
      <c r="H1" s="29" t="s">
        <v>234</v>
      </c>
      <c r="I1" s="29" t="s">
        <v>268</v>
      </c>
      <c r="J1" s="29" t="s">
        <v>266</v>
      </c>
      <c r="K1" s="29" t="s">
        <v>267</v>
      </c>
    </row>
    <row r="2" spans="1:15">
      <c r="A2" s="71">
        <v>1</v>
      </c>
      <c r="B2" s="7" t="s">
        <v>120</v>
      </c>
      <c r="C2" s="7" t="s">
        <v>126</v>
      </c>
      <c r="D2" s="7" t="s">
        <v>158</v>
      </c>
      <c r="E2" s="7">
        <v>35.361393</v>
      </c>
      <c r="F2" s="7">
        <v>138.727191</v>
      </c>
      <c r="G2" s="7">
        <v>1</v>
      </c>
      <c r="H2" s="7">
        <v>2</v>
      </c>
      <c r="I2" s="7">
        <v>2</v>
      </c>
      <c r="J2" s="71">
        <v>0</v>
      </c>
      <c r="K2" s="7">
        <v>1</v>
      </c>
    </row>
    <row r="3" spans="1:15">
      <c r="A3" s="71">
        <v>2</v>
      </c>
      <c r="B3" s="26" t="s">
        <v>121</v>
      </c>
      <c r="C3" s="26" t="s">
        <v>131</v>
      </c>
      <c r="D3" s="26" t="s">
        <v>159</v>
      </c>
      <c r="E3" s="26">
        <v>35.714874999999999</v>
      </c>
      <c r="F3" s="26">
        <v>139.79650699999999</v>
      </c>
      <c r="G3" s="26">
        <v>3</v>
      </c>
      <c r="H3" s="26">
        <v>2</v>
      </c>
      <c r="I3" s="26">
        <v>2</v>
      </c>
      <c r="J3" s="71">
        <v>0</v>
      </c>
      <c r="K3" s="26">
        <v>2</v>
      </c>
    </row>
    <row r="4" spans="1:15">
      <c r="A4" s="71">
        <v>3</v>
      </c>
      <c r="B4" s="10" t="s">
        <v>122</v>
      </c>
      <c r="C4" s="10" t="s">
        <v>127</v>
      </c>
      <c r="D4" s="10" t="s">
        <v>160</v>
      </c>
      <c r="E4" s="10">
        <v>36.226061999999999</v>
      </c>
      <c r="F4" s="10">
        <v>140.106977</v>
      </c>
      <c r="G4" s="10">
        <v>4</v>
      </c>
      <c r="H4" s="10">
        <v>1</v>
      </c>
      <c r="I4" s="10">
        <v>3</v>
      </c>
      <c r="J4" s="71">
        <v>0</v>
      </c>
      <c r="K4" s="10">
        <v>1</v>
      </c>
    </row>
    <row r="5" spans="1:15">
      <c r="A5" s="71">
        <v>4</v>
      </c>
      <c r="B5" s="19" t="s">
        <v>152</v>
      </c>
      <c r="C5" s="19" t="s">
        <v>129</v>
      </c>
      <c r="D5" s="19" t="s">
        <v>161</v>
      </c>
      <c r="E5" s="19">
        <v>33.852041</v>
      </c>
      <c r="F5" s="19">
        <v>132.786631</v>
      </c>
      <c r="G5" s="19">
        <v>4</v>
      </c>
      <c r="H5" s="19">
        <v>2</v>
      </c>
      <c r="I5" s="19">
        <v>3</v>
      </c>
      <c r="J5" s="71">
        <v>0</v>
      </c>
      <c r="K5" s="19">
        <v>1</v>
      </c>
    </row>
    <row r="6" spans="1:15">
      <c r="A6" s="71">
        <v>5</v>
      </c>
      <c r="B6" s="15" t="s">
        <v>118</v>
      </c>
      <c r="C6" s="15" t="s">
        <v>128</v>
      </c>
      <c r="D6" s="15" t="s">
        <v>124</v>
      </c>
      <c r="E6" s="32">
        <v>35.809519999999999</v>
      </c>
      <c r="F6" s="15">
        <v>137.23834400000001</v>
      </c>
      <c r="G6" s="15">
        <v>4</v>
      </c>
      <c r="H6" s="15">
        <v>1</v>
      </c>
      <c r="I6" s="15">
        <v>1</v>
      </c>
      <c r="J6" s="71">
        <v>0</v>
      </c>
      <c r="K6" s="15">
        <v>1</v>
      </c>
    </row>
    <row r="7" spans="1:15">
      <c r="A7" s="71">
        <v>6</v>
      </c>
      <c r="B7" s="23" t="s">
        <v>119</v>
      </c>
      <c r="C7" s="23" t="s">
        <v>130</v>
      </c>
      <c r="D7" s="23" t="s">
        <v>125</v>
      </c>
      <c r="E7" s="23">
        <v>34.332481999999999</v>
      </c>
      <c r="F7" s="23">
        <v>132.35116300000001</v>
      </c>
      <c r="G7" s="23">
        <v>2</v>
      </c>
      <c r="H7" s="23">
        <v>1</v>
      </c>
      <c r="I7" s="23">
        <v>1</v>
      </c>
      <c r="J7" s="71">
        <v>0.05</v>
      </c>
      <c r="K7" s="23">
        <v>1</v>
      </c>
    </row>
    <row r="10" spans="1:15">
      <c r="N10" s="35"/>
      <c r="O10" s="35"/>
    </row>
    <row r="11" spans="1:15">
      <c r="N11" s="35"/>
      <c r="O11" s="35"/>
    </row>
    <row r="12" spans="1:15">
      <c r="A12" s="71" t="s">
        <v>247</v>
      </c>
      <c r="B12" s="71" t="s">
        <v>279</v>
      </c>
      <c r="C12" s="71" t="s">
        <v>229</v>
      </c>
      <c r="D12" s="71" t="s">
        <v>230</v>
      </c>
      <c r="E12" s="71" t="s">
        <v>231</v>
      </c>
      <c r="F12" s="71" t="s">
        <v>232</v>
      </c>
      <c r="G12" s="71" t="s">
        <v>233</v>
      </c>
      <c r="H12" s="71" t="s">
        <v>234</v>
      </c>
      <c r="I12" s="71" t="s">
        <v>268</v>
      </c>
      <c r="J12" s="71" t="s">
        <v>266</v>
      </c>
      <c r="N12" s="35"/>
      <c r="O12" s="35"/>
    </row>
    <row r="13" spans="1:15">
      <c r="A13" s="71">
        <v>1</v>
      </c>
      <c r="B13" s="72">
        <v>1</v>
      </c>
      <c r="C13" s="75">
        <f>A13</f>
        <v>1</v>
      </c>
      <c r="D13" s="72" t="s">
        <v>284</v>
      </c>
      <c r="E13" s="76">
        <v>140.07896199999999</v>
      </c>
      <c r="F13" s="76">
        <v>35.939534000000002</v>
      </c>
      <c r="G13" s="72" t="s">
        <v>269</v>
      </c>
      <c r="H13" s="72" t="s">
        <v>274</v>
      </c>
      <c r="I13" s="72" t="s">
        <v>280</v>
      </c>
    </row>
    <row r="14" spans="1:15">
      <c r="A14" s="71">
        <v>2</v>
      </c>
      <c r="B14" s="72">
        <v>1</v>
      </c>
      <c r="C14" s="75">
        <f t="shared" ref="C14:C77" si="0">A14</f>
        <v>2</v>
      </c>
      <c r="D14" s="72" t="s">
        <v>285</v>
      </c>
      <c r="E14" s="76">
        <v>140.03947500000001</v>
      </c>
      <c r="F14" s="76">
        <v>34.806458999999997</v>
      </c>
      <c r="G14" s="72" t="s">
        <v>269</v>
      </c>
      <c r="H14" s="72" t="s">
        <v>274</v>
      </c>
      <c r="I14" s="72" t="s">
        <v>281</v>
      </c>
    </row>
    <row r="15" spans="1:15">
      <c r="A15" s="71">
        <v>3</v>
      </c>
      <c r="B15" s="72">
        <v>1</v>
      </c>
      <c r="C15" s="75">
        <f t="shared" si="0"/>
        <v>3</v>
      </c>
      <c r="D15" s="72" t="s">
        <v>286</v>
      </c>
      <c r="E15" s="76">
        <v>135.381035</v>
      </c>
      <c r="F15" s="76">
        <v>37.212730000000001</v>
      </c>
      <c r="G15" s="72" t="s">
        <v>269</v>
      </c>
      <c r="H15" s="72" t="s">
        <v>274</v>
      </c>
      <c r="I15" s="72" t="s">
        <v>282</v>
      </c>
    </row>
    <row r="16" spans="1:15">
      <c r="A16" s="71">
        <v>4</v>
      </c>
      <c r="B16" s="72">
        <v>1</v>
      </c>
      <c r="C16" s="75">
        <f t="shared" si="0"/>
        <v>4</v>
      </c>
      <c r="D16" s="72" t="s">
        <v>287</v>
      </c>
      <c r="E16" s="76">
        <v>141.26875999999999</v>
      </c>
      <c r="F16" s="76">
        <v>32.646118999999999</v>
      </c>
      <c r="G16" s="72" t="s">
        <v>269</v>
      </c>
      <c r="H16" s="72" t="s">
        <v>276</v>
      </c>
      <c r="I16" s="72" t="s">
        <v>280</v>
      </c>
    </row>
    <row r="17" spans="1:15">
      <c r="A17" s="71">
        <v>5</v>
      </c>
      <c r="B17" s="72">
        <v>1</v>
      </c>
      <c r="C17" s="75">
        <f t="shared" si="0"/>
        <v>5</v>
      </c>
      <c r="D17" s="72" t="s">
        <v>288</v>
      </c>
      <c r="E17" s="76">
        <v>139.02228099999999</v>
      </c>
      <c r="F17" s="76">
        <v>36.371425000000002</v>
      </c>
      <c r="G17" s="72" t="s">
        <v>269</v>
      </c>
      <c r="H17" s="72" t="s">
        <v>276</v>
      </c>
      <c r="I17" s="72" t="s">
        <v>281</v>
      </c>
    </row>
    <row r="18" spans="1:15">
      <c r="A18" s="71">
        <v>6</v>
      </c>
      <c r="B18" s="72">
        <v>1</v>
      </c>
      <c r="C18" s="75">
        <f t="shared" si="0"/>
        <v>6</v>
      </c>
      <c r="D18" s="72" t="s">
        <v>289</v>
      </c>
      <c r="E18" s="76">
        <v>139.51894300000001</v>
      </c>
      <c r="F18" s="76">
        <v>35.438319</v>
      </c>
      <c r="G18" s="72" t="s">
        <v>269</v>
      </c>
      <c r="H18" s="72" t="s">
        <v>276</v>
      </c>
      <c r="I18" s="72" t="s">
        <v>282</v>
      </c>
      <c r="L18" s="71" t="s">
        <v>277</v>
      </c>
      <c r="O18" s="71" t="s">
        <v>278</v>
      </c>
    </row>
    <row r="19" spans="1:15">
      <c r="A19" s="71">
        <v>7</v>
      </c>
      <c r="B19" s="72">
        <v>1</v>
      </c>
      <c r="C19" s="75">
        <f t="shared" si="0"/>
        <v>7</v>
      </c>
      <c r="D19" s="72" t="s">
        <v>290</v>
      </c>
      <c r="E19" s="76">
        <v>139.734162</v>
      </c>
      <c r="F19" s="76">
        <v>31.564121</v>
      </c>
      <c r="G19" s="72" t="s">
        <v>270</v>
      </c>
      <c r="H19" s="72" t="s">
        <v>274</v>
      </c>
      <c r="I19" s="72" t="s">
        <v>280</v>
      </c>
      <c r="K19" s="71">
        <v>1</v>
      </c>
      <c r="L19" s="71" t="s">
        <v>275</v>
      </c>
      <c r="N19" s="71">
        <v>1</v>
      </c>
      <c r="O19" s="71" t="s">
        <v>178</v>
      </c>
    </row>
    <row r="20" spans="1:15">
      <c r="A20" s="71">
        <v>8</v>
      </c>
      <c r="B20" s="72">
        <v>1</v>
      </c>
      <c r="C20" s="75">
        <f t="shared" si="0"/>
        <v>8</v>
      </c>
      <c r="D20" s="72" t="s">
        <v>291</v>
      </c>
      <c r="E20" s="76">
        <v>135.044704</v>
      </c>
      <c r="F20" s="76">
        <v>36.748372000000003</v>
      </c>
      <c r="G20" s="72" t="s">
        <v>270</v>
      </c>
      <c r="H20" s="72" t="s">
        <v>274</v>
      </c>
      <c r="I20" s="72" t="s">
        <v>281</v>
      </c>
      <c r="K20" s="71">
        <v>2</v>
      </c>
      <c r="L20" s="71" t="s">
        <v>188</v>
      </c>
      <c r="N20" s="71">
        <v>2</v>
      </c>
      <c r="O20" s="71" t="s">
        <v>175</v>
      </c>
    </row>
    <row r="21" spans="1:15">
      <c r="A21" s="71">
        <v>9</v>
      </c>
      <c r="B21" s="72">
        <v>1</v>
      </c>
      <c r="C21" s="75">
        <f t="shared" si="0"/>
        <v>9</v>
      </c>
      <c r="D21" s="72" t="s">
        <v>292</v>
      </c>
      <c r="E21" s="76">
        <v>136.813524</v>
      </c>
      <c r="F21" s="76">
        <v>39.005226999999998</v>
      </c>
      <c r="G21" s="72" t="s">
        <v>270</v>
      </c>
      <c r="H21" s="72" t="s">
        <v>274</v>
      </c>
      <c r="I21" s="72" t="s">
        <v>282</v>
      </c>
      <c r="N21" s="71">
        <v>3</v>
      </c>
      <c r="O21" s="71" t="s">
        <v>162</v>
      </c>
    </row>
    <row r="22" spans="1:15">
      <c r="A22" s="71">
        <v>10</v>
      </c>
      <c r="B22" s="72">
        <v>1</v>
      </c>
      <c r="C22" s="75">
        <f t="shared" si="0"/>
        <v>10</v>
      </c>
      <c r="D22" s="72" t="s">
        <v>293</v>
      </c>
      <c r="E22" s="76">
        <v>144.02770000000001</v>
      </c>
      <c r="F22" s="76">
        <v>34.719644000000002</v>
      </c>
      <c r="G22" s="72" t="s">
        <v>270</v>
      </c>
      <c r="H22" s="72" t="s">
        <v>276</v>
      </c>
      <c r="I22" s="72" t="s">
        <v>280</v>
      </c>
    </row>
    <row r="23" spans="1:15">
      <c r="A23" s="71">
        <v>11</v>
      </c>
      <c r="B23" s="72">
        <v>1</v>
      </c>
      <c r="C23" s="75">
        <f t="shared" si="0"/>
        <v>11</v>
      </c>
      <c r="D23" s="72" t="s">
        <v>294</v>
      </c>
      <c r="E23" s="76">
        <v>141.237414</v>
      </c>
      <c r="F23" s="76">
        <v>35.585079999999998</v>
      </c>
      <c r="G23" s="72" t="s">
        <v>270</v>
      </c>
      <c r="H23" s="72" t="s">
        <v>276</v>
      </c>
      <c r="I23" s="72" t="s">
        <v>281</v>
      </c>
    </row>
    <row r="24" spans="1:15">
      <c r="A24" s="71">
        <v>12</v>
      </c>
      <c r="B24" s="72">
        <v>1</v>
      </c>
      <c r="C24" s="75">
        <f t="shared" si="0"/>
        <v>12</v>
      </c>
      <c r="D24" s="72" t="s">
        <v>295</v>
      </c>
      <c r="E24" s="76">
        <v>136.05027200000001</v>
      </c>
      <c r="F24" s="76">
        <v>38.412647999999997</v>
      </c>
      <c r="G24" s="72" t="s">
        <v>270</v>
      </c>
      <c r="H24" s="72" t="s">
        <v>276</v>
      </c>
      <c r="I24" s="72" t="s">
        <v>282</v>
      </c>
    </row>
    <row r="25" spans="1:15">
      <c r="A25" s="71">
        <v>13</v>
      </c>
      <c r="B25" s="72">
        <v>1</v>
      </c>
      <c r="C25" s="75">
        <f t="shared" si="0"/>
        <v>13</v>
      </c>
      <c r="D25" s="72" t="s">
        <v>296</v>
      </c>
      <c r="E25" s="76">
        <v>136.95330000000001</v>
      </c>
      <c r="F25" s="76">
        <v>37.589638000000001</v>
      </c>
      <c r="G25" s="72" t="s">
        <v>271</v>
      </c>
      <c r="H25" s="72" t="s">
        <v>274</v>
      </c>
      <c r="I25" s="72" t="s">
        <v>280</v>
      </c>
      <c r="L25" s="71" t="s">
        <v>205</v>
      </c>
      <c r="O25" s="71" t="s">
        <v>273</v>
      </c>
    </row>
    <row r="26" spans="1:15">
      <c r="A26" s="71">
        <v>14</v>
      </c>
      <c r="B26" s="72">
        <v>1</v>
      </c>
      <c r="C26" s="75">
        <f t="shared" si="0"/>
        <v>14</v>
      </c>
      <c r="D26" s="72" t="s">
        <v>297</v>
      </c>
      <c r="E26" s="76">
        <v>141.67068399999999</v>
      </c>
      <c r="F26" s="76">
        <v>38.325623</v>
      </c>
      <c r="G26" s="72" t="s">
        <v>271</v>
      </c>
      <c r="H26" s="72" t="s">
        <v>274</v>
      </c>
      <c r="I26" s="72" t="s">
        <v>281</v>
      </c>
      <c r="K26" s="35">
        <v>1</v>
      </c>
      <c r="L26" s="35" t="s">
        <v>269</v>
      </c>
      <c r="N26" s="71">
        <v>1</v>
      </c>
      <c r="O26" s="71" t="s">
        <v>262</v>
      </c>
    </row>
    <row r="27" spans="1:15">
      <c r="A27" s="71">
        <v>15</v>
      </c>
      <c r="B27" s="72">
        <v>1</v>
      </c>
      <c r="C27" s="75">
        <f t="shared" si="0"/>
        <v>15</v>
      </c>
      <c r="D27" s="72" t="s">
        <v>298</v>
      </c>
      <c r="E27" s="76">
        <v>140.11569900000001</v>
      </c>
      <c r="F27" s="76">
        <v>36.054524000000001</v>
      </c>
      <c r="G27" s="72" t="s">
        <v>271</v>
      </c>
      <c r="H27" s="72" t="s">
        <v>274</v>
      </c>
      <c r="I27" s="72" t="s">
        <v>282</v>
      </c>
      <c r="K27" s="35">
        <v>2</v>
      </c>
      <c r="L27" s="35" t="s">
        <v>270</v>
      </c>
      <c r="N27" s="71">
        <v>2</v>
      </c>
      <c r="O27" s="71" t="s">
        <v>261</v>
      </c>
    </row>
    <row r="28" spans="1:15">
      <c r="A28" s="71">
        <v>16</v>
      </c>
      <c r="B28" s="72">
        <v>1</v>
      </c>
      <c r="C28" s="75">
        <f t="shared" si="0"/>
        <v>16</v>
      </c>
      <c r="D28" s="72" t="s">
        <v>299</v>
      </c>
      <c r="E28" s="76">
        <v>140.636618</v>
      </c>
      <c r="F28" s="76">
        <v>34.347676999999997</v>
      </c>
      <c r="G28" s="72" t="s">
        <v>271</v>
      </c>
      <c r="H28" s="72" t="s">
        <v>276</v>
      </c>
      <c r="I28" s="72" t="s">
        <v>280</v>
      </c>
      <c r="K28" s="35">
        <v>3</v>
      </c>
      <c r="L28" s="35" t="s">
        <v>271</v>
      </c>
      <c r="N28" s="71">
        <v>3</v>
      </c>
      <c r="O28" s="71" t="s">
        <v>260</v>
      </c>
    </row>
    <row r="29" spans="1:15">
      <c r="A29" s="71">
        <v>17</v>
      </c>
      <c r="B29" s="72">
        <v>1</v>
      </c>
      <c r="C29" s="75">
        <f t="shared" si="0"/>
        <v>17</v>
      </c>
      <c r="D29" s="72" t="s">
        <v>300</v>
      </c>
      <c r="E29" s="76">
        <v>141.62660199999999</v>
      </c>
      <c r="F29" s="76">
        <v>36.742877999999997</v>
      </c>
      <c r="G29" s="72" t="s">
        <v>271</v>
      </c>
      <c r="H29" s="72" t="s">
        <v>276</v>
      </c>
      <c r="I29" s="72" t="s">
        <v>281</v>
      </c>
    </row>
    <row r="30" spans="1:15">
      <c r="A30" s="71">
        <v>18</v>
      </c>
      <c r="B30" s="72">
        <v>1</v>
      </c>
      <c r="C30" s="75">
        <f t="shared" si="0"/>
        <v>18</v>
      </c>
      <c r="D30" s="72" t="s">
        <v>301</v>
      </c>
      <c r="E30" s="76">
        <v>144.86783199999999</v>
      </c>
      <c r="F30" s="76">
        <v>36.250126000000002</v>
      </c>
      <c r="G30" s="72" t="s">
        <v>271</v>
      </c>
      <c r="H30" s="72" t="s">
        <v>276</v>
      </c>
      <c r="I30" s="72" t="s">
        <v>282</v>
      </c>
    </row>
    <row r="31" spans="1:15">
      <c r="A31" s="71">
        <v>19</v>
      </c>
      <c r="B31" s="72">
        <v>1</v>
      </c>
      <c r="C31" s="75">
        <f t="shared" si="0"/>
        <v>19</v>
      </c>
      <c r="D31" s="72" t="s">
        <v>302</v>
      </c>
      <c r="E31" s="76">
        <v>139.256429</v>
      </c>
      <c r="F31" s="76">
        <v>35.842331000000001</v>
      </c>
      <c r="G31" s="72" t="s">
        <v>272</v>
      </c>
      <c r="H31" s="72" t="s">
        <v>274</v>
      </c>
      <c r="I31" s="72" t="s">
        <v>280</v>
      </c>
    </row>
    <row r="32" spans="1:15">
      <c r="A32" s="71">
        <v>20</v>
      </c>
      <c r="B32" s="72">
        <v>1</v>
      </c>
      <c r="C32" s="75">
        <f t="shared" si="0"/>
        <v>20</v>
      </c>
      <c r="D32" s="72" t="s">
        <v>303</v>
      </c>
      <c r="E32" s="76">
        <v>140.143126</v>
      </c>
      <c r="F32" s="76">
        <v>36.013506</v>
      </c>
      <c r="G32" s="72" t="s">
        <v>272</v>
      </c>
      <c r="H32" s="72" t="s">
        <v>274</v>
      </c>
      <c r="I32" s="72" t="s">
        <v>281</v>
      </c>
    </row>
    <row r="33" spans="1:9">
      <c r="A33" s="71">
        <v>21</v>
      </c>
      <c r="B33" s="72">
        <v>1</v>
      </c>
      <c r="C33" s="75">
        <f t="shared" si="0"/>
        <v>21</v>
      </c>
      <c r="D33" s="72" t="s">
        <v>304</v>
      </c>
      <c r="E33" s="76">
        <v>137.181453</v>
      </c>
      <c r="F33" s="76">
        <v>36.020189999999999</v>
      </c>
      <c r="G33" s="72" t="s">
        <v>272</v>
      </c>
      <c r="H33" s="72" t="s">
        <v>274</v>
      </c>
      <c r="I33" s="72" t="s">
        <v>282</v>
      </c>
    </row>
    <row r="34" spans="1:9">
      <c r="A34" s="71">
        <v>22</v>
      </c>
      <c r="B34" s="72">
        <v>1</v>
      </c>
      <c r="C34" s="75">
        <f t="shared" si="0"/>
        <v>22</v>
      </c>
      <c r="D34" s="72" t="s">
        <v>305</v>
      </c>
      <c r="E34" s="76">
        <v>138.94517200000001</v>
      </c>
      <c r="F34" s="76">
        <v>40.006404000000003</v>
      </c>
      <c r="G34" s="72" t="s">
        <v>272</v>
      </c>
      <c r="H34" s="72" t="s">
        <v>274</v>
      </c>
      <c r="I34" s="72" t="s">
        <v>283</v>
      </c>
    </row>
    <row r="35" spans="1:9">
      <c r="A35" s="71">
        <v>23</v>
      </c>
      <c r="B35" s="72">
        <v>1</v>
      </c>
      <c r="C35" s="75">
        <f t="shared" si="0"/>
        <v>23</v>
      </c>
      <c r="D35" s="72" t="s">
        <v>306</v>
      </c>
      <c r="E35" s="76">
        <v>137.866005</v>
      </c>
      <c r="F35" s="76">
        <v>35.897745</v>
      </c>
      <c r="G35" s="72" t="s">
        <v>272</v>
      </c>
      <c r="H35" s="72" t="s">
        <v>276</v>
      </c>
      <c r="I35" s="72" t="s">
        <v>280</v>
      </c>
    </row>
    <row r="36" spans="1:9">
      <c r="A36" s="71">
        <v>24</v>
      </c>
      <c r="B36" s="72">
        <v>1</v>
      </c>
      <c r="C36" s="75">
        <f t="shared" si="0"/>
        <v>24</v>
      </c>
      <c r="D36" s="72" t="s">
        <v>307</v>
      </c>
      <c r="E36" s="76">
        <v>138.66240500000001</v>
      </c>
      <c r="F36" s="76">
        <v>35.858203000000003</v>
      </c>
      <c r="G36" s="72" t="s">
        <v>272</v>
      </c>
      <c r="H36" s="72" t="s">
        <v>276</v>
      </c>
      <c r="I36" s="72" t="s">
        <v>281</v>
      </c>
    </row>
    <row r="37" spans="1:9">
      <c r="A37" s="71">
        <v>25</v>
      </c>
      <c r="B37" s="72">
        <v>1</v>
      </c>
      <c r="C37" s="75">
        <f t="shared" si="0"/>
        <v>25</v>
      </c>
      <c r="D37" s="72" t="s">
        <v>308</v>
      </c>
      <c r="E37" s="76">
        <v>134.964133</v>
      </c>
      <c r="F37" s="76">
        <v>36.143453000000001</v>
      </c>
      <c r="G37" s="72" t="s">
        <v>272</v>
      </c>
      <c r="H37" s="72" t="s">
        <v>276</v>
      </c>
      <c r="I37" s="72" t="s">
        <v>282</v>
      </c>
    </row>
    <row r="38" spans="1:9">
      <c r="A38" s="71">
        <v>26</v>
      </c>
      <c r="B38" s="72">
        <v>1</v>
      </c>
      <c r="C38" s="75">
        <f t="shared" si="0"/>
        <v>26</v>
      </c>
      <c r="D38" s="72" t="s">
        <v>309</v>
      </c>
      <c r="E38" s="76">
        <v>139.84551999999999</v>
      </c>
      <c r="F38" s="76">
        <v>35.299222999999998</v>
      </c>
      <c r="G38" s="72" t="s">
        <v>272</v>
      </c>
      <c r="H38" s="72" t="s">
        <v>276</v>
      </c>
      <c r="I38" s="72" t="s">
        <v>283</v>
      </c>
    </row>
    <row r="39" spans="1:9">
      <c r="A39" s="71">
        <v>27</v>
      </c>
      <c r="B39" s="73">
        <v>2</v>
      </c>
      <c r="C39" s="75">
        <f t="shared" si="0"/>
        <v>27</v>
      </c>
      <c r="D39" s="72" t="s">
        <v>310</v>
      </c>
      <c r="E39" s="76">
        <v>142.60882699999999</v>
      </c>
      <c r="F39" s="76">
        <v>34.288449999999997</v>
      </c>
      <c r="G39" s="73" t="s">
        <v>269</v>
      </c>
      <c r="H39" s="73" t="s">
        <v>274</v>
      </c>
      <c r="I39" s="73" t="s">
        <v>280</v>
      </c>
    </row>
    <row r="40" spans="1:9">
      <c r="A40" s="71">
        <v>28</v>
      </c>
      <c r="B40" s="73">
        <v>2</v>
      </c>
      <c r="C40" s="75">
        <f t="shared" si="0"/>
        <v>28</v>
      </c>
      <c r="D40" s="72" t="s">
        <v>311</v>
      </c>
      <c r="E40" s="76">
        <v>139.24504400000001</v>
      </c>
      <c r="F40" s="76">
        <v>34.308422</v>
      </c>
      <c r="G40" s="73" t="s">
        <v>269</v>
      </c>
      <c r="H40" s="73" t="s">
        <v>274</v>
      </c>
      <c r="I40" s="73" t="s">
        <v>281</v>
      </c>
    </row>
    <row r="41" spans="1:9">
      <c r="A41" s="71">
        <v>29</v>
      </c>
      <c r="B41" s="73">
        <v>2</v>
      </c>
      <c r="C41" s="75">
        <f t="shared" si="0"/>
        <v>29</v>
      </c>
      <c r="D41" s="72" t="s">
        <v>312</v>
      </c>
      <c r="E41" s="76">
        <v>143.72448600000001</v>
      </c>
      <c r="F41" s="76">
        <v>35.485874000000003</v>
      </c>
      <c r="G41" s="73" t="s">
        <v>269</v>
      </c>
      <c r="H41" s="73" t="s">
        <v>274</v>
      </c>
      <c r="I41" s="73" t="s">
        <v>282</v>
      </c>
    </row>
    <row r="42" spans="1:9">
      <c r="A42" s="71">
        <v>30</v>
      </c>
      <c r="B42" s="73">
        <v>2</v>
      </c>
      <c r="C42" s="75">
        <f t="shared" si="0"/>
        <v>30</v>
      </c>
      <c r="D42" s="72" t="s">
        <v>313</v>
      </c>
      <c r="E42" s="76">
        <v>140.054542</v>
      </c>
      <c r="F42" s="76">
        <v>35.554268</v>
      </c>
      <c r="G42" s="73" t="s">
        <v>269</v>
      </c>
      <c r="H42" s="73" t="s">
        <v>276</v>
      </c>
      <c r="I42" s="73" t="s">
        <v>280</v>
      </c>
    </row>
    <row r="43" spans="1:9">
      <c r="A43" s="71">
        <v>31</v>
      </c>
      <c r="B43" s="73">
        <v>2</v>
      </c>
      <c r="C43" s="75">
        <f t="shared" si="0"/>
        <v>31</v>
      </c>
      <c r="D43" s="72" t="s">
        <v>314</v>
      </c>
      <c r="E43" s="76">
        <v>143.17850999999999</v>
      </c>
      <c r="F43" s="76">
        <v>33.748517</v>
      </c>
      <c r="G43" s="73" t="s">
        <v>269</v>
      </c>
      <c r="H43" s="73" t="s">
        <v>276</v>
      </c>
      <c r="I43" s="73" t="s">
        <v>281</v>
      </c>
    </row>
    <row r="44" spans="1:9">
      <c r="A44" s="71">
        <v>32</v>
      </c>
      <c r="B44" s="73">
        <v>2</v>
      </c>
      <c r="C44" s="75">
        <f t="shared" si="0"/>
        <v>32</v>
      </c>
      <c r="D44" s="72" t="s">
        <v>315</v>
      </c>
      <c r="E44" s="76">
        <v>138.916663</v>
      </c>
      <c r="F44" s="76">
        <v>35.729354999999998</v>
      </c>
      <c r="G44" s="73" t="s">
        <v>269</v>
      </c>
      <c r="H44" s="73" t="s">
        <v>276</v>
      </c>
      <c r="I44" s="73" t="s">
        <v>282</v>
      </c>
    </row>
    <row r="45" spans="1:9">
      <c r="A45" s="71">
        <v>33</v>
      </c>
      <c r="B45" s="73">
        <v>2</v>
      </c>
      <c r="C45" s="75">
        <f t="shared" si="0"/>
        <v>33</v>
      </c>
      <c r="D45" s="72" t="s">
        <v>316</v>
      </c>
      <c r="E45" s="76">
        <v>143.69676899999999</v>
      </c>
      <c r="F45" s="76">
        <v>33.650649999999999</v>
      </c>
      <c r="G45" s="73" t="s">
        <v>270</v>
      </c>
      <c r="H45" s="73" t="s">
        <v>274</v>
      </c>
      <c r="I45" s="73" t="s">
        <v>280</v>
      </c>
    </row>
    <row r="46" spans="1:9">
      <c r="A46" s="71">
        <v>34</v>
      </c>
      <c r="B46" s="73">
        <v>2</v>
      </c>
      <c r="C46" s="75">
        <f t="shared" si="0"/>
        <v>34</v>
      </c>
      <c r="D46" s="72" t="s">
        <v>317</v>
      </c>
      <c r="E46" s="76">
        <v>140.13001299999999</v>
      </c>
      <c r="F46" s="76">
        <v>36.500844999999998</v>
      </c>
      <c r="G46" s="73" t="s">
        <v>270</v>
      </c>
      <c r="H46" s="73" t="s">
        <v>274</v>
      </c>
      <c r="I46" s="73" t="s">
        <v>281</v>
      </c>
    </row>
    <row r="47" spans="1:9">
      <c r="A47" s="71">
        <v>35</v>
      </c>
      <c r="B47" s="73">
        <v>2</v>
      </c>
      <c r="C47" s="75">
        <f t="shared" si="0"/>
        <v>35</v>
      </c>
      <c r="D47" s="72" t="s">
        <v>318</v>
      </c>
      <c r="E47" s="76">
        <v>137.989723</v>
      </c>
      <c r="F47" s="76">
        <v>34.971501000000004</v>
      </c>
      <c r="G47" s="73" t="s">
        <v>270</v>
      </c>
      <c r="H47" s="73" t="s">
        <v>274</v>
      </c>
      <c r="I47" s="73" t="s">
        <v>282</v>
      </c>
    </row>
    <row r="48" spans="1:9">
      <c r="A48" s="71">
        <v>36</v>
      </c>
      <c r="B48" s="73">
        <v>2</v>
      </c>
      <c r="C48" s="75">
        <f t="shared" si="0"/>
        <v>36</v>
      </c>
      <c r="D48" s="72" t="s">
        <v>319</v>
      </c>
      <c r="E48" s="76">
        <v>140.80407299999999</v>
      </c>
      <c r="F48" s="76">
        <v>34.685712000000002</v>
      </c>
      <c r="G48" s="73" t="s">
        <v>270</v>
      </c>
      <c r="H48" s="73" t="s">
        <v>276</v>
      </c>
      <c r="I48" s="73" t="s">
        <v>280</v>
      </c>
    </row>
    <row r="49" spans="1:9">
      <c r="A49" s="71">
        <v>37</v>
      </c>
      <c r="B49" s="73">
        <v>2</v>
      </c>
      <c r="C49" s="75">
        <f t="shared" si="0"/>
        <v>37</v>
      </c>
      <c r="D49" s="72" t="s">
        <v>320</v>
      </c>
      <c r="E49" s="76">
        <v>138.871005</v>
      </c>
      <c r="F49" s="76">
        <v>34.162061999999999</v>
      </c>
      <c r="G49" s="73" t="s">
        <v>270</v>
      </c>
      <c r="H49" s="73" t="s">
        <v>276</v>
      </c>
      <c r="I49" s="73" t="s">
        <v>281</v>
      </c>
    </row>
    <row r="50" spans="1:9">
      <c r="A50" s="71">
        <v>38</v>
      </c>
      <c r="B50" s="73">
        <v>2</v>
      </c>
      <c r="C50" s="75">
        <f t="shared" si="0"/>
        <v>38</v>
      </c>
      <c r="D50" s="72" t="s">
        <v>321</v>
      </c>
      <c r="E50" s="76">
        <v>139.76184499999999</v>
      </c>
      <c r="F50" s="76">
        <v>35.516069999999999</v>
      </c>
      <c r="G50" s="73" t="s">
        <v>270</v>
      </c>
      <c r="H50" s="73" t="s">
        <v>276</v>
      </c>
      <c r="I50" s="73" t="s">
        <v>282</v>
      </c>
    </row>
    <row r="51" spans="1:9">
      <c r="A51" s="71">
        <v>39</v>
      </c>
      <c r="B51" s="73">
        <v>2</v>
      </c>
      <c r="C51" s="75">
        <f t="shared" si="0"/>
        <v>39</v>
      </c>
      <c r="D51" s="72" t="s">
        <v>322</v>
      </c>
      <c r="E51" s="76">
        <v>140.85566900000001</v>
      </c>
      <c r="F51" s="76">
        <v>34.855984999999997</v>
      </c>
      <c r="G51" s="73" t="s">
        <v>271</v>
      </c>
      <c r="H51" s="73" t="s">
        <v>274</v>
      </c>
      <c r="I51" s="73" t="s">
        <v>280</v>
      </c>
    </row>
    <row r="52" spans="1:9">
      <c r="A52" s="71">
        <v>40</v>
      </c>
      <c r="B52" s="73">
        <v>2</v>
      </c>
      <c r="C52" s="75">
        <f t="shared" si="0"/>
        <v>40</v>
      </c>
      <c r="D52" s="72" t="s">
        <v>323</v>
      </c>
      <c r="E52" s="76">
        <v>137.86926299999999</v>
      </c>
      <c r="F52" s="76">
        <v>38.364240000000002</v>
      </c>
      <c r="G52" s="73" t="s">
        <v>271</v>
      </c>
      <c r="H52" s="73" t="s">
        <v>274</v>
      </c>
      <c r="I52" s="73" t="s">
        <v>281</v>
      </c>
    </row>
    <row r="53" spans="1:9">
      <c r="A53" s="71">
        <v>41</v>
      </c>
      <c r="B53" s="73">
        <v>2</v>
      </c>
      <c r="C53" s="75">
        <f t="shared" si="0"/>
        <v>41</v>
      </c>
      <c r="D53" s="72" t="s">
        <v>324</v>
      </c>
      <c r="E53" s="76">
        <v>140.418105</v>
      </c>
      <c r="F53" s="76">
        <v>35.701056999999999</v>
      </c>
      <c r="G53" s="73" t="s">
        <v>271</v>
      </c>
      <c r="H53" s="73" t="s">
        <v>274</v>
      </c>
      <c r="I53" s="73" t="s">
        <v>282</v>
      </c>
    </row>
    <row r="54" spans="1:9">
      <c r="A54" s="71">
        <v>42</v>
      </c>
      <c r="B54" s="73">
        <v>2</v>
      </c>
      <c r="C54" s="75">
        <f t="shared" si="0"/>
        <v>42</v>
      </c>
      <c r="D54" s="72" t="s">
        <v>325</v>
      </c>
      <c r="E54" s="76">
        <v>135.332356</v>
      </c>
      <c r="F54" s="76">
        <v>37.986137999999997</v>
      </c>
      <c r="G54" s="73" t="s">
        <v>271</v>
      </c>
      <c r="H54" s="73" t="s">
        <v>276</v>
      </c>
      <c r="I54" s="73" t="s">
        <v>280</v>
      </c>
    </row>
    <row r="55" spans="1:9">
      <c r="A55" s="71">
        <v>43</v>
      </c>
      <c r="B55" s="73">
        <v>2</v>
      </c>
      <c r="C55" s="75">
        <f t="shared" si="0"/>
        <v>43</v>
      </c>
      <c r="D55" s="72" t="s">
        <v>326</v>
      </c>
      <c r="E55" s="76">
        <v>139.090022</v>
      </c>
      <c r="F55" s="76">
        <v>32.520760000000003</v>
      </c>
      <c r="G55" s="73" t="s">
        <v>271</v>
      </c>
      <c r="H55" s="73" t="s">
        <v>276</v>
      </c>
      <c r="I55" s="73" t="s">
        <v>281</v>
      </c>
    </row>
    <row r="56" spans="1:9">
      <c r="A56" s="71">
        <v>44</v>
      </c>
      <c r="B56" s="73">
        <v>2</v>
      </c>
      <c r="C56" s="75">
        <f t="shared" si="0"/>
        <v>44</v>
      </c>
      <c r="D56" s="72" t="s">
        <v>327</v>
      </c>
      <c r="E56" s="76">
        <v>140.54648</v>
      </c>
      <c r="F56" s="76">
        <v>35.912999999999997</v>
      </c>
      <c r="G56" s="73" t="s">
        <v>271</v>
      </c>
      <c r="H56" s="73" t="s">
        <v>276</v>
      </c>
      <c r="I56" s="73" t="s">
        <v>282</v>
      </c>
    </row>
    <row r="57" spans="1:9">
      <c r="A57" s="71">
        <v>45</v>
      </c>
      <c r="B57" s="73">
        <v>2</v>
      </c>
      <c r="C57" s="75">
        <f t="shared" si="0"/>
        <v>45</v>
      </c>
      <c r="D57" s="72" t="s">
        <v>328</v>
      </c>
      <c r="E57" s="76">
        <v>144.70907500000001</v>
      </c>
      <c r="F57" s="76">
        <v>34.768684</v>
      </c>
      <c r="G57" s="73" t="s">
        <v>272</v>
      </c>
      <c r="H57" s="73" t="s">
        <v>274</v>
      </c>
      <c r="I57" s="73" t="s">
        <v>280</v>
      </c>
    </row>
    <row r="58" spans="1:9">
      <c r="A58" s="71">
        <v>46</v>
      </c>
      <c r="B58" s="73">
        <v>2</v>
      </c>
      <c r="C58" s="75">
        <f t="shared" si="0"/>
        <v>46</v>
      </c>
      <c r="D58" s="72" t="s">
        <v>329</v>
      </c>
      <c r="E58" s="76">
        <v>142.98381499999999</v>
      </c>
      <c r="F58" s="76">
        <v>35.833649000000001</v>
      </c>
      <c r="G58" s="73" t="s">
        <v>272</v>
      </c>
      <c r="H58" s="73" t="s">
        <v>274</v>
      </c>
      <c r="I58" s="73" t="s">
        <v>281</v>
      </c>
    </row>
    <row r="59" spans="1:9">
      <c r="A59" s="71">
        <v>47</v>
      </c>
      <c r="B59" s="73">
        <v>2</v>
      </c>
      <c r="C59" s="75">
        <f t="shared" si="0"/>
        <v>47</v>
      </c>
      <c r="D59" s="72" t="s">
        <v>330</v>
      </c>
      <c r="E59" s="76">
        <v>137.76816500000001</v>
      </c>
      <c r="F59" s="76">
        <v>36.105746000000003</v>
      </c>
      <c r="G59" s="73" t="s">
        <v>272</v>
      </c>
      <c r="H59" s="73" t="s">
        <v>274</v>
      </c>
      <c r="I59" s="73" t="s">
        <v>282</v>
      </c>
    </row>
    <row r="60" spans="1:9">
      <c r="A60" s="71">
        <v>48</v>
      </c>
      <c r="B60" s="73">
        <v>2</v>
      </c>
      <c r="C60" s="75">
        <f t="shared" si="0"/>
        <v>48</v>
      </c>
      <c r="D60" s="72" t="s">
        <v>331</v>
      </c>
      <c r="E60" s="76">
        <v>140.313029</v>
      </c>
      <c r="F60" s="76">
        <v>33.362971000000002</v>
      </c>
      <c r="G60" s="73" t="s">
        <v>272</v>
      </c>
      <c r="H60" s="73" t="s">
        <v>274</v>
      </c>
      <c r="I60" s="73" t="s">
        <v>283</v>
      </c>
    </row>
    <row r="61" spans="1:9">
      <c r="A61" s="71">
        <v>49</v>
      </c>
      <c r="B61" s="73">
        <v>2</v>
      </c>
      <c r="C61" s="75">
        <f t="shared" si="0"/>
        <v>49</v>
      </c>
      <c r="D61" s="72" t="s">
        <v>332</v>
      </c>
      <c r="E61" s="76">
        <v>138.27526800000001</v>
      </c>
      <c r="F61" s="76">
        <v>32.780914000000003</v>
      </c>
      <c r="G61" s="73" t="s">
        <v>272</v>
      </c>
      <c r="H61" s="73" t="s">
        <v>276</v>
      </c>
      <c r="I61" s="73" t="s">
        <v>280</v>
      </c>
    </row>
    <row r="62" spans="1:9">
      <c r="A62" s="71">
        <v>50</v>
      </c>
      <c r="B62" s="73">
        <v>2</v>
      </c>
      <c r="C62" s="75">
        <f t="shared" si="0"/>
        <v>50</v>
      </c>
      <c r="D62" s="72" t="s">
        <v>333</v>
      </c>
      <c r="E62" s="76">
        <v>140.00007400000001</v>
      </c>
      <c r="F62" s="76">
        <v>33.950581</v>
      </c>
      <c r="G62" s="73" t="s">
        <v>272</v>
      </c>
      <c r="H62" s="73" t="s">
        <v>276</v>
      </c>
      <c r="I62" s="73" t="s">
        <v>281</v>
      </c>
    </row>
    <row r="63" spans="1:9">
      <c r="A63" s="71">
        <v>51</v>
      </c>
      <c r="B63" s="73">
        <v>2</v>
      </c>
      <c r="C63" s="75">
        <f t="shared" si="0"/>
        <v>51</v>
      </c>
      <c r="D63" s="72" t="s">
        <v>334</v>
      </c>
      <c r="E63" s="76">
        <v>138.75979699999999</v>
      </c>
      <c r="F63" s="76">
        <v>37.184649999999998</v>
      </c>
      <c r="G63" s="73" t="s">
        <v>272</v>
      </c>
      <c r="H63" s="73" t="s">
        <v>276</v>
      </c>
      <c r="I63" s="73" t="s">
        <v>282</v>
      </c>
    </row>
    <row r="64" spans="1:9">
      <c r="A64" s="71">
        <v>52</v>
      </c>
      <c r="B64" s="73">
        <v>2</v>
      </c>
      <c r="C64" s="75">
        <f t="shared" si="0"/>
        <v>52</v>
      </c>
      <c r="D64" s="72" t="s">
        <v>335</v>
      </c>
      <c r="E64" s="76">
        <v>140.30723399999999</v>
      </c>
      <c r="F64" s="76">
        <v>39.216737000000002</v>
      </c>
      <c r="G64" s="73" t="s">
        <v>272</v>
      </c>
      <c r="H64" s="73" t="s">
        <v>276</v>
      </c>
      <c r="I64" s="73" t="s">
        <v>283</v>
      </c>
    </row>
    <row r="65" spans="1:9">
      <c r="A65" s="71">
        <v>53</v>
      </c>
      <c r="B65" s="74">
        <v>3</v>
      </c>
      <c r="C65" s="75">
        <f t="shared" si="0"/>
        <v>53</v>
      </c>
      <c r="D65" s="72" t="s">
        <v>336</v>
      </c>
      <c r="E65" s="76">
        <v>145.16983300000001</v>
      </c>
      <c r="F65" s="76">
        <v>35.484704000000001</v>
      </c>
      <c r="G65" s="74" t="s">
        <v>269</v>
      </c>
      <c r="H65" s="74" t="s">
        <v>274</v>
      </c>
      <c r="I65" s="74" t="s">
        <v>280</v>
      </c>
    </row>
    <row r="66" spans="1:9">
      <c r="A66" s="71">
        <v>54</v>
      </c>
      <c r="B66" s="74">
        <v>3</v>
      </c>
      <c r="C66" s="75">
        <f t="shared" si="0"/>
        <v>54</v>
      </c>
      <c r="D66" s="72" t="s">
        <v>337</v>
      </c>
      <c r="E66" s="76">
        <v>138.29586499999999</v>
      </c>
      <c r="F66" s="76">
        <v>38.629939999999998</v>
      </c>
      <c r="G66" s="74" t="s">
        <v>269</v>
      </c>
      <c r="H66" s="74" t="s">
        <v>274</v>
      </c>
      <c r="I66" s="74" t="s">
        <v>281</v>
      </c>
    </row>
    <row r="67" spans="1:9">
      <c r="A67" s="71">
        <v>55</v>
      </c>
      <c r="B67" s="74">
        <v>3</v>
      </c>
      <c r="C67" s="75">
        <f t="shared" si="0"/>
        <v>55</v>
      </c>
      <c r="D67" s="72" t="s">
        <v>338</v>
      </c>
      <c r="E67" s="76">
        <v>141.162644</v>
      </c>
      <c r="F67" s="76">
        <v>38.833976</v>
      </c>
      <c r="G67" s="74" t="s">
        <v>269</v>
      </c>
      <c r="H67" s="74" t="s">
        <v>274</v>
      </c>
      <c r="I67" s="74" t="s">
        <v>282</v>
      </c>
    </row>
    <row r="68" spans="1:9">
      <c r="A68" s="71">
        <v>56</v>
      </c>
      <c r="B68" s="74">
        <v>3</v>
      </c>
      <c r="C68" s="75">
        <f t="shared" si="0"/>
        <v>56</v>
      </c>
      <c r="D68" s="72" t="s">
        <v>339</v>
      </c>
      <c r="E68" s="76">
        <v>135.55810500000001</v>
      </c>
      <c r="F68" s="76">
        <v>37.976523</v>
      </c>
      <c r="G68" s="74" t="s">
        <v>269</v>
      </c>
      <c r="H68" s="74" t="s">
        <v>276</v>
      </c>
      <c r="I68" s="74" t="s">
        <v>280</v>
      </c>
    </row>
    <row r="69" spans="1:9">
      <c r="A69" s="71">
        <v>57</v>
      </c>
      <c r="B69" s="74">
        <v>3</v>
      </c>
      <c r="C69" s="75">
        <f t="shared" si="0"/>
        <v>57</v>
      </c>
      <c r="D69" s="72" t="s">
        <v>340</v>
      </c>
      <c r="E69" s="76">
        <v>140.08547999999999</v>
      </c>
      <c r="F69" s="76">
        <v>35.731316</v>
      </c>
      <c r="G69" s="74" t="s">
        <v>269</v>
      </c>
      <c r="H69" s="74" t="s">
        <v>276</v>
      </c>
      <c r="I69" s="74" t="s">
        <v>281</v>
      </c>
    </row>
    <row r="70" spans="1:9">
      <c r="A70" s="71">
        <v>58</v>
      </c>
      <c r="B70" s="74">
        <v>3</v>
      </c>
      <c r="C70" s="75">
        <f t="shared" si="0"/>
        <v>58</v>
      </c>
      <c r="D70" s="72" t="s">
        <v>341</v>
      </c>
      <c r="E70" s="76">
        <v>138.91923600000001</v>
      </c>
      <c r="F70" s="76">
        <v>37.437041000000001</v>
      </c>
      <c r="G70" s="74" t="s">
        <v>269</v>
      </c>
      <c r="H70" s="74" t="s">
        <v>276</v>
      </c>
      <c r="I70" s="74" t="s">
        <v>282</v>
      </c>
    </row>
    <row r="71" spans="1:9">
      <c r="A71" s="71">
        <v>59</v>
      </c>
      <c r="B71" s="74">
        <v>3</v>
      </c>
      <c r="C71" s="75">
        <f t="shared" si="0"/>
        <v>59</v>
      </c>
      <c r="D71" s="72" t="s">
        <v>342</v>
      </c>
      <c r="E71" s="76">
        <v>138.54375400000001</v>
      </c>
      <c r="F71" s="76">
        <v>36.223171999999998</v>
      </c>
      <c r="G71" s="74" t="s">
        <v>270</v>
      </c>
      <c r="H71" s="74" t="s">
        <v>274</v>
      </c>
      <c r="I71" s="74" t="s">
        <v>280</v>
      </c>
    </row>
    <row r="72" spans="1:9">
      <c r="A72" s="71">
        <v>60</v>
      </c>
      <c r="B72" s="74">
        <v>3</v>
      </c>
      <c r="C72" s="75">
        <f t="shared" si="0"/>
        <v>60</v>
      </c>
      <c r="D72" s="72" t="s">
        <v>343</v>
      </c>
      <c r="E72" s="76">
        <v>140.812972</v>
      </c>
      <c r="F72" s="76">
        <v>35.087138000000003</v>
      </c>
      <c r="G72" s="74" t="s">
        <v>270</v>
      </c>
      <c r="H72" s="74" t="s">
        <v>274</v>
      </c>
      <c r="I72" s="74" t="s">
        <v>281</v>
      </c>
    </row>
    <row r="73" spans="1:9">
      <c r="A73" s="71">
        <v>61</v>
      </c>
      <c r="B73" s="74">
        <v>3</v>
      </c>
      <c r="C73" s="75">
        <f t="shared" si="0"/>
        <v>61</v>
      </c>
      <c r="D73" s="72" t="s">
        <v>344</v>
      </c>
      <c r="E73" s="76">
        <v>141.02833000000001</v>
      </c>
      <c r="F73" s="76">
        <v>36.937514999999998</v>
      </c>
      <c r="G73" s="74" t="s">
        <v>270</v>
      </c>
      <c r="H73" s="74" t="s">
        <v>274</v>
      </c>
      <c r="I73" s="74" t="s">
        <v>282</v>
      </c>
    </row>
    <row r="74" spans="1:9">
      <c r="A74" s="71">
        <v>62</v>
      </c>
      <c r="B74" s="74">
        <v>3</v>
      </c>
      <c r="C74" s="75">
        <f t="shared" si="0"/>
        <v>62</v>
      </c>
      <c r="D74" s="72" t="s">
        <v>345</v>
      </c>
      <c r="E74" s="76">
        <v>139.93502100000001</v>
      </c>
      <c r="F74" s="76">
        <v>39.745936999999998</v>
      </c>
      <c r="G74" s="74" t="s">
        <v>270</v>
      </c>
      <c r="H74" s="74" t="s">
        <v>276</v>
      </c>
      <c r="I74" s="74" t="s">
        <v>280</v>
      </c>
    </row>
    <row r="75" spans="1:9">
      <c r="A75" s="71">
        <v>63</v>
      </c>
      <c r="B75" s="74">
        <v>3</v>
      </c>
      <c r="C75" s="75">
        <f t="shared" si="0"/>
        <v>63</v>
      </c>
      <c r="D75" s="72" t="s">
        <v>346</v>
      </c>
      <c r="E75" s="76">
        <v>135.56174200000001</v>
      </c>
      <c r="F75" s="76">
        <v>33.116360999999998</v>
      </c>
      <c r="G75" s="74" t="s">
        <v>270</v>
      </c>
      <c r="H75" s="74" t="s">
        <v>276</v>
      </c>
      <c r="I75" s="74" t="s">
        <v>281</v>
      </c>
    </row>
    <row r="76" spans="1:9">
      <c r="A76" s="71">
        <v>64</v>
      </c>
      <c r="B76" s="74">
        <v>3</v>
      </c>
      <c r="C76" s="75">
        <f t="shared" si="0"/>
        <v>64</v>
      </c>
      <c r="D76" s="72" t="s">
        <v>347</v>
      </c>
      <c r="E76" s="76">
        <v>141.85111699999999</v>
      </c>
      <c r="F76" s="76">
        <v>34.632615999999999</v>
      </c>
      <c r="G76" s="74" t="s">
        <v>270</v>
      </c>
      <c r="H76" s="74" t="s">
        <v>276</v>
      </c>
      <c r="I76" s="74" t="s">
        <v>282</v>
      </c>
    </row>
    <row r="77" spans="1:9">
      <c r="A77" s="71">
        <v>65</v>
      </c>
      <c r="B77" s="74">
        <v>3</v>
      </c>
      <c r="C77" s="75">
        <f t="shared" si="0"/>
        <v>65</v>
      </c>
      <c r="D77" s="72" t="s">
        <v>348</v>
      </c>
      <c r="E77" s="76">
        <v>139.57828499999999</v>
      </c>
      <c r="F77" s="76">
        <v>33.183323999999999</v>
      </c>
      <c r="G77" s="74" t="s">
        <v>271</v>
      </c>
      <c r="H77" s="74" t="s">
        <v>274</v>
      </c>
      <c r="I77" s="74" t="s">
        <v>280</v>
      </c>
    </row>
    <row r="78" spans="1:9">
      <c r="A78" s="71">
        <v>66</v>
      </c>
      <c r="B78" s="74">
        <v>3</v>
      </c>
      <c r="C78" s="75">
        <f t="shared" ref="C78:C90" si="1">A78</f>
        <v>66</v>
      </c>
      <c r="D78" s="72" t="s">
        <v>349</v>
      </c>
      <c r="E78" s="76">
        <v>138.49481</v>
      </c>
      <c r="F78" s="76">
        <v>31.896816000000001</v>
      </c>
      <c r="G78" s="74" t="s">
        <v>271</v>
      </c>
      <c r="H78" s="74" t="s">
        <v>274</v>
      </c>
      <c r="I78" s="74" t="s">
        <v>281</v>
      </c>
    </row>
    <row r="79" spans="1:9">
      <c r="A79" s="71">
        <v>67</v>
      </c>
      <c r="B79" s="74">
        <v>3</v>
      </c>
      <c r="C79" s="75">
        <f t="shared" si="1"/>
        <v>67</v>
      </c>
      <c r="D79" s="72" t="s">
        <v>350</v>
      </c>
      <c r="E79" s="76">
        <v>139.60814199999999</v>
      </c>
      <c r="F79" s="76">
        <v>35.988498</v>
      </c>
      <c r="G79" s="74" t="s">
        <v>271</v>
      </c>
      <c r="H79" s="74" t="s">
        <v>274</v>
      </c>
      <c r="I79" s="74" t="s">
        <v>282</v>
      </c>
    </row>
    <row r="80" spans="1:9">
      <c r="A80" s="71">
        <v>68</v>
      </c>
      <c r="B80" s="74">
        <v>3</v>
      </c>
      <c r="C80" s="75">
        <f t="shared" si="1"/>
        <v>68</v>
      </c>
      <c r="D80" s="72" t="s">
        <v>351</v>
      </c>
      <c r="E80" s="76">
        <v>143.146624</v>
      </c>
      <c r="F80" s="76">
        <v>33.607016999999999</v>
      </c>
      <c r="G80" s="74" t="s">
        <v>271</v>
      </c>
      <c r="H80" s="74" t="s">
        <v>276</v>
      </c>
      <c r="I80" s="74" t="s">
        <v>280</v>
      </c>
    </row>
    <row r="81" spans="1:9">
      <c r="A81" s="71">
        <v>69</v>
      </c>
      <c r="B81" s="74">
        <v>3</v>
      </c>
      <c r="C81" s="75">
        <f t="shared" si="1"/>
        <v>69</v>
      </c>
      <c r="D81" s="72" t="s">
        <v>352</v>
      </c>
      <c r="E81" s="76">
        <v>139.79700099999999</v>
      </c>
      <c r="F81" s="76">
        <v>35.753067000000001</v>
      </c>
      <c r="G81" s="74" t="s">
        <v>271</v>
      </c>
      <c r="H81" s="74" t="s">
        <v>276</v>
      </c>
      <c r="I81" s="74" t="s">
        <v>281</v>
      </c>
    </row>
    <row r="82" spans="1:9">
      <c r="A82" s="71">
        <v>70</v>
      </c>
      <c r="B82" s="74">
        <v>3</v>
      </c>
      <c r="C82" s="75">
        <f t="shared" si="1"/>
        <v>70</v>
      </c>
      <c r="D82" s="72" t="s">
        <v>353</v>
      </c>
      <c r="E82" s="76">
        <v>137.741005</v>
      </c>
      <c r="F82" s="76">
        <v>33.420050000000003</v>
      </c>
      <c r="G82" s="74" t="s">
        <v>271</v>
      </c>
      <c r="H82" s="74" t="s">
        <v>276</v>
      </c>
      <c r="I82" s="74" t="s">
        <v>282</v>
      </c>
    </row>
    <row r="83" spans="1:9">
      <c r="A83" s="71">
        <v>71</v>
      </c>
      <c r="B83" s="74">
        <v>3</v>
      </c>
      <c r="C83" s="75">
        <f t="shared" si="1"/>
        <v>71</v>
      </c>
      <c r="D83" s="72" t="s">
        <v>354</v>
      </c>
      <c r="E83" s="76">
        <v>141.30819399999999</v>
      </c>
      <c r="F83" s="76">
        <v>39.767910000000001</v>
      </c>
      <c r="G83" s="74" t="s">
        <v>272</v>
      </c>
      <c r="H83" s="74" t="s">
        <v>274</v>
      </c>
      <c r="I83" s="74" t="s">
        <v>280</v>
      </c>
    </row>
    <row r="84" spans="1:9">
      <c r="A84" s="71">
        <v>72</v>
      </c>
      <c r="B84" s="74">
        <v>3</v>
      </c>
      <c r="C84" s="75">
        <f t="shared" si="1"/>
        <v>72</v>
      </c>
      <c r="D84" s="72" t="s">
        <v>355</v>
      </c>
      <c r="E84" s="76">
        <v>139.70476600000001</v>
      </c>
      <c r="F84" s="76">
        <v>35.788266</v>
      </c>
      <c r="G84" s="74" t="s">
        <v>272</v>
      </c>
      <c r="H84" s="74" t="s">
        <v>274</v>
      </c>
      <c r="I84" s="74" t="s">
        <v>281</v>
      </c>
    </row>
    <row r="85" spans="1:9">
      <c r="A85" s="71">
        <v>73</v>
      </c>
      <c r="B85" s="74">
        <v>3</v>
      </c>
      <c r="C85" s="75">
        <f t="shared" si="1"/>
        <v>73</v>
      </c>
      <c r="D85" s="72" t="s">
        <v>356</v>
      </c>
      <c r="E85" s="76">
        <v>139.77889099999999</v>
      </c>
      <c r="F85" s="76">
        <v>35.672181000000002</v>
      </c>
      <c r="G85" s="74" t="s">
        <v>272</v>
      </c>
      <c r="H85" s="74" t="s">
        <v>274</v>
      </c>
      <c r="I85" s="74" t="s">
        <v>282</v>
      </c>
    </row>
    <row r="86" spans="1:9">
      <c r="A86" s="71">
        <v>74</v>
      </c>
      <c r="B86" s="74">
        <v>3</v>
      </c>
      <c r="C86" s="75">
        <f t="shared" si="1"/>
        <v>74</v>
      </c>
      <c r="D86" s="72" t="s">
        <v>357</v>
      </c>
      <c r="E86" s="76">
        <v>139.422437</v>
      </c>
      <c r="F86" s="76">
        <v>35.957700000000003</v>
      </c>
      <c r="G86" s="74" t="s">
        <v>272</v>
      </c>
      <c r="H86" s="74" t="s">
        <v>274</v>
      </c>
      <c r="I86" s="74" t="s">
        <v>283</v>
      </c>
    </row>
    <row r="87" spans="1:9">
      <c r="A87" s="71">
        <v>75</v>
      </c>
      <c r="B87" s="74">
        <v>3</v>
      </c>
      <c r="C87" s="75">
        <f t="shared" si="1"/>
        <v>75</v>
      </c>
      <c r="D87" s="72" t="s">
        <v>358</v>
      </c>
      <c r="E87" s="76">
        <v>139.878165</v>
      </c>
      <c r="F87" s="76">
        <v>35.927562000000002</v>
      </c>
      <c r="G87" s="74" t="s">
        <v>272</v>
      </c>
      <c r="H87" s="74" t="s">
        <v>276</v>
      </c>
      <c r="I87" s="74" t="s">
        <v>280</v>
      </c>
    </row>
    <row r="88" spans="1:9">
      <c r="A88" s="71">
        <v>76</v>
      </c>
      <c r="B88" s="74">
        <v>3</v>
      </c>
      <c r="C88" s="75">
        <f t="shared" si="1"/>
        <v>76</v>
      </c>
      <c r="D88" s="72" t="s">
        <v>359</v>
      </c>
      <c r="E88" s="76">
        <v>141.06445600000001</v>
      </c>
      <c r="F88" s="76">
        <v>33.563834999999997</v>
      </c>
      <c r="G88" s="74" t="s">
        <v>272</v>
      </c>
      <c r="H88" s="74" t="s">
        <v>276</v>
      </c>
      <c r="I88" s="74" t="s">
        <v>281</v>
      </c>
    </row>
    <row r="89" spans="1:9">
      <c r="A89" s="71">
        <v>77</v>
      </c>
      <c r="B89" s="74">
        <v>3</v>
      </c>
      <c r="C89" s="75">
        <f t="shared" si="1"/>
        <v>77</v>
      </c>
      <c r="D89" s="72" t="s">
        <v>360</v>
      </c>
      <c r="E89" s="76">
        <v>145.097352</v>
      </c>
      <c r="F89" s="76">
        <v>36.728712999999999</v>
      </c>
      <c r="G89" s="74" t="s">
        <v>272</v>
      </c>
      <c r="H89" s="74" t="s">
        <v>276</v>
      </c>
      <c r="I89" s="74" t="s">
        <v>282</v>
      </c>
    </row>
    <row r="90" spans="1:9">
      <c r="A90" s="71">
        <v>78</v>
      </c>
      <c r="B90" s="74">
        <v>3</v>
      </c>
      <c r="C90" s="75">
        <f t="shared" si="1"/>
        <v>78</v>
      </c>
      <c r="D90" s="72" t="s">
        <v>361</v>
      </c>
      <c r="E90" s="76">
        <v>144.53219200000001</v>
      </c>
      <c r="F90" s="76">
        <v>37.105544999999999</v>
      </c>
      <c r="G90" s="74" t="s">
        <v>272</v>
      </c>
      <c r="H90" s="74" t="s">
        <v>276</v>
      </c>
      <c r="I90" s="74" t="s">
        <v>283</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E443-EA31-BD4A-A194-453091F1BB07}">
  <sheetPr>
    <tabColor theme="0"/>
  </sheetPr>
  <dimension ref="A1:K7"/>
  <sheetViews>
    <sheetView workbookViewId="0">
      <selection activeCell="K71" sqref="K71"/>
    </sheetView>
  </sheetViews>
  <sheetFormatPr baseColWidth="10" defaultRowHeight="14"/>
  <sheetData>
    <row r="1" spans="1:11">
      <c r="A1" t="s">
        <v>247</v>
      </c>
      <c r="B1" s="29" t="s">
        <v>235</v>
      </c>
      <c r="C1" s="29" t="s">
        <v>236</v>
      </c>
      <c r="D1" s="29" t="s">
        <v>237</v>
      </c>
      <c r="E1" s="29" t="s">
        <v>238</v>
      </c>
      <c r="F1" s="29" t="s">
        <v>239</v>
      </c>
      <c r="G1" s="29" t="s">
        <v>240</v>
      </c>
      <c r="H1" s="29" t="s">
        <v>241</v>
      </c>
      <c r="I1" s="29" t="s">
        <v>242</v>
      </c>
      <c r="J1" s="29" t="s">
        <v>243</v>
      </c>
      <c r="K1" s="29" t="s">
        <v>244</v>
      </c>
    </row>
    <row r="2" spans="1:11">
      <c r="A2">
        <v>1</v>
      </c>
      <c r="B2" s="7">
        <v>1</v>
      </c>
      <c r="C2" s="7">
        <v>10067</v>
      </c>
      <c r="D2" s="7">
        <v>17</v>
      </c>
      <c r="E2" s="7">
        <v>2</v>
      </c>
      <c r="F2" s="7">
        <v>227</v>
      </c>
      <c r="G2" s="7">
        <v>21129</v>
      </c>
      <c r="H2" s="7">
        <v>38863</v>
      </c>
      <c r="I2" s="7">
        <v>81402</v>
      </c>
      <c r="J2" s="7">
        <v>87402</v>
      </c>
      <c r="K2" s="7">
        <v>890</v>
      </c>
    </row>
    <row r="3" spans="1:11">
      <c r="A3">
        <v>2</v>
      </c>
      <c r="B3" s="26">
        <v>195</v>
      </c>
      <c r="C3" s="26">
        <v>20310</v>
      </c>
      <c r="D3" s="26">
        <v>566</v>
      </c>
      <c r="E3" s="26">
        <v>15</v>
      </c>
      <c r="F3" s="26">
        <v>6804</v>
      </c>
      <c r="G3" s="26">
        <v>23618</v>
      </c>
      <c r="H3" s="26">
        <v>68042</v>
      </c>
      <c r="I3" s="26">
        <v>52934</v>
      </c>
      <c r="J3" s="26">
        <v>67087</v>
      </c>
      <c r="K3" s="26">
        <v>429</v>
      </c>
    </row>
    <row r="4" spans="1:11">
      <c r="A4">
        <v>3</v>
      </c>
      <c r="B4" s="10">
        <v>5</v>
      </c>
      <c r="C4" s="10">
        <v>80319</v>
      </c>
      <c r="D4" s="10">
        <v>0</v>
      </c>
      <c r="E4" s="10">
        <v>0</v>
      </c>
      <c r="F4" s="10">
        <v>804</v>
      </c>
      <c r="G4" s="10">
        <v>19414</v>
      </c>
      <c r="H4" s="10">
        <v>93101</v>
      </c>
      <c r="I4" s="10">
        <v>1826</v>
      </c>
      <c r="J4" s="10">
        <v>24299</v>
      </c>
      <c r="K4" s="10">
        <v>20232</v>
      </c>
    </row>
    <row r="5" spans="1:11">
      <c r="A5">
        <v>4</v>
      </c>
      <c r="B5" s="19">
        <v>1664</v>
      </c>
      <c r="C5" s="19">
        <v>14127</v>
      </c>
      <c r="D5" s="19">
        <v>2</v>
      </c>
      <c r="E5" s="19">
        <v>0</v>
      </c>
      <c r="F5" s="19">
        <v>174</v>
      </c>
      <c r="G5" s="19">
        <v>7676</v>
      </c>
      <c r="H5" s="19">
        <v>15005</v>
      </c>
      <c r="I5" s="19">
        <v>176248</v>
      </c>
      <c r="J5" s="19">
        <v>22970</v>
      </c>
      <c r="K5" s="19">
        <v>2134</v>
      </c>
    </row>
    <row r="6" spans="1:11">
      <c r="A6">
        <v>5</v>
      </c>
      <c r="B6" s="15">
        <v>0</v>
      </c>
      <c r="C6" s="15">
        <v>136404</v>
      </c>
      <c r="D6" s="15">
        <v>0</v>
      </c>
      <c r="E6" s="15">
        <v>0</v>
      </c>
      <c r="F6" s="15">
        <v>0</v>
      </c>
      <c r="G6" s="15">
        <v>34568</v>
      </c>
      <c r="H6" s="15">
        <v>61994</v>
      </c>
      <c r="I6" s="15">
        <v>1167</v>
      </c>
      <c r="J6" s="15">
        <v>4618</v>
      </c>
      <c r="K6" s="15">
        <v>1249</v>
      </c>
    </row>
    <row r="7" spans="1:11">
      <c r="A7">
        <v>6</v>
      </c>
      <c r="B7" s="23">
        <v>0</v>
      </c>
      <c r="C7" s="23">
        <v>102385</v>
      </c>
      <c r="D7" s="23">
        <v>1</v>
      </c>
      <c r="E7" s="23">
        <v>0</v>
      </c>
      <c r="F7" s="23">
        <v>0</v>
      </c>
      <c r="G7" s="23">
        <v>23994</v>
      </c>
      <c r="H7" s="23">
        <v>44299</v>
      </c>
      <c r="I7" s="23">
        <v>1833</v>
      </c>
      <c r="J7" s="23">
        <v>66429</v>
      </c>
      <c r="K7" s="23">
        <v>1059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78F6F-AA62-3E40-BC89-E97ABCAE556E}">
  <sheetPr>
    <tabColor theme="0"/>
  </sheetPr>
  <dimension ref="A1:B5"/>
  <sheetViews>
    <sheetView tabSelected="1" workbookViewId="0">
      <selection activeCell="A2" sqref="A2:B5"/>
    </sheetView>
  </sheetViews>
  <sheetFormatPr baseColWidth="10" defaultRowHeight="14"/>
  <sheetData>
    <row r="1" spans="1:2">
      <c r="A1" t="s">
        <v>265</v>
      </c>
      <c r="B1" t="s">
        <v>263</v>
      </c>
    </row>
    <row r="2" spans="1:2">
      <c r="A2">
        <v>1</v>
      </c>
      <c r="B2" t="s">
        <v>262</v>
      </c>
    </row>
    <row r="3" spans="1:2">
      <c r="A3">
        <v>2</v>
      </c>
      <c r="B3" t="s">
        <v>261</v>
      </c>
    </row>
    <row r="4" spans="1:2">
      <c r="A4">
        <v>3</v>
      </c>
      <c r="B4" t="s">
        <v>260</v>
      </c>
    </row>
    <row r="5" spans="1:2">
      <c r="A5">
        <v>4</v>
      </c>
      <c r="B5" t="s">
        <v>264</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CD746-A9D4-CE4D-BDC0-1703C4C5E8D9}">
  <sheetPr>
    <tabColor theme="0"/>
  </sheetPr>
  <dimension ref="A1:K49"/>
  <sheetViews>
    <sheetView workbookViewId="0">
      <selection activeCell="K71" sqref="K71"/>
    </sheetView>
  </sheetViews>
  <sheetFormatPr baseColWidth="10" defaultRowHeight="14"/>
  <sheetData>
    <row r="1" spans="1:11">
      <c r="A1" s="39" t="s">
        <v>209</v>
      </c>
      <c r="B1" s="4" t="s">
        <v>1</v>
      </c>
      <c r="C1" s="4" t="s">
        <v>2</v>
      </c>
      <c r="D1" s="4" t="s">
        <v>3</v>
      </c>
      <c r="E1" s="4" t="s">
        <v>4</v>
      </c>
      <c r="F1" s="4" t="s">
        <v>5</v>
      </c>
      <c r="G1" s="4" t="s">
        <v>6</v>
      </c>
      <c r="H1" s="4" t="s">
        <v>7</v>
      </c>
      <c r="I1" s="4" t="s">
        <v>8</v>
      </c>
      <c r="J1" s="4" t="s">
        <v>9</v>
      </c>
      <c r="K1" s="4" t="s">
        <v>10</v>
      </c>
    </row>
    <row r="2" spans="1:11">
      <c r="A2" s="41">
        <v>0</v>
      </c>
      <c r="B2" s="7">
        <v>0</v>
      </c>
      <c r="C2" s="7">
        <v>81</v>
      </c>
      <c r="D2" s="7">
        <v>0</v>
      </c>
      <c r="E2" s="7">
        <v>0</v>
      </c>
      <c r="F2" s="7">
        <v>2</v>
      </c>
      <c r="G2" s="7">
        <v>65421</v>
      </c>
      <c r="H2" s="7">
        <v>6312</v>
      </c>
      <c r="I2" s="7">
        <v>15086</v>
      </c>
      <c r="J2" s="7">
        <v>153063</v>
      </c>
      <c r="K2" s="7">
        <v>35</v>
      </c>
    </row>
    <row r="3" spans="1:11">
      <c r="A3" s="41">
        <v>1</v>
      </c>
      <c r="B3" s="7">
        <v>0</v>
      </c>
      <c r="C3" s="7">
        <v>132581</v>
      </c>
      <c r="D3" s="7">
        <v>0</v>
      </c>
      <c r="E3" s="7">
        <v>0</v>
      </c>
      <c r="F3" s="7">
        <v>0</v>
      </c>
      <c r="G3" s="7">
        <v>9686</v>
      </c>
      <c r="H3" s="7">
        <v>63012</v>
      </c>
      <c r="I3" s="7">
        <v>10330</v>
      </c>
      <c r="J3" s="7">
        <v>24073</v>
      </c>
      <c r="K3" s="7">
        <v>318</v>
      </c>
    </row>
    <row r="4" spans="1:11">
      <c r="A4" s="41">
        <v>2</v>
      </c>
      <c r="B4" s="7">
        <v>0</v>
      </c>
      <c r="C4" s="7">
        <v>54</v>
      </c>
      <c r="D4" s="7">
        <v>1</v>
      </c>
      <c r="E4" s="7">
        <v>0</v>
      </c>
      <c r="F4" s="7">
        <v>0</v>
      </c>
      <c r="G4" s="7">
        <v>2748</v>
      </c>
      <c r="H4" s="7">
        <v>278</v>
      </c>
      <c r="I4" s="7">
        <v>119065</v>
      </c>
      <c r="J4" s="7">
        <v>117839</v>
      </c>
      <c r="K4" s="7">
        <v>15</v>
      </c>
    </row>
    <row r="5" spans="1:11">
      <c r="A5" s="41">
        <v>3</v>
      </c>
      <c r="B5" s="7">
        <v>5174</v>
      </c>
      <c r="C5" s="7">
        <v>86853</v>
      </c>
      <c r="D5" s="7">
        <v>0</v>
      </c>
      <c r="E5" s="7">
        <v>0</v>
      </c>
      <c r="F5" s="7">
        <v>0</v>
      </c>
      <c r="G5" s="7">
        <v>9771</v>
      </c>
      <c r="H5" s="7">
        <v>11138</v>
      </c>
      <c r="I5" s="7">
        <v>8017</v>
      </c>
      <c r="J5" s="7">
        <v>93915</v>
      </c>
      <c r="K5" s="7">
        <v>25132</v>
      </c>
    </row>
    <row r="6" spans="1:11">
      <c r="A6" s="41">
        <v>4</v>
      </c>
      <c r="B6" s="7">
        <v>0</v>
      </c>
      <c r="C6" s="7">
        <v>0</v>
      </c>
      <c r="D6" s="7">
        <v>0</v>
      </c>
      <c r="E6" s="7">
        <v>0</v>
      </c>
      <c r="F6" s="7">
        <v>0</v>
      </c>
      <c r="G6" s="7">
        <v>1</v>
      </c>
      <c r="H6" s="7">
        <v>1</v>
      </c>
      <c r="I6" s="7">
        <v>233003</v>
      </c>
      <c r="J6" s="7">
        <v>6995</v>
      </c>
      <c r="K6" s="7">
        <v>0</v>
      </c>
    </row>
    <row r="7" spans="1:11">
      <c r="A7" s="41">
        <v>5</v>
      </c>
      <c r="B7" s="7">
        <v>0</v>
      </c>
      <c r="C7" s="7">
        <v>132581</v>
      </c>
      <c r="D7" s="7">
        <v>0</v>
      </c>
      <c r="E7" s="7">
        <v>0</v>
      </c>
      <c r="F7" s="7">
        <v>0</v>
      </c>
      <c r="G7" s="7">
        <v>9686</v>
      </c>
      <c r="H7" s="7">
        <v>63012</v>
      </c>
      <c r="I7" s="7">
        <v>10330</v>
      </c>
      <c r="J7" s="7">
        <v>24073</v>
      </c>
      <c r="K7" s="7">
        <v>318</v>
      </c>
    </row>
    <row r="8" spans="1:11">
      <c r="A8" s="41">
        <v>6</v>
      </c>
      <c r="B8" s="7">
        <v>367</v>
      </c>
      <c r="C8" s="7">
        <v>33275</v>
      </c>
      <c r="D8" s="7">
        <v>219</v>
      </c>
      <c r="E8" s="7">
        <v>3</v>
      </c>
      <c r="F8" s="7">
        <v>891</v>
      </c>
      <c r="G8" s="7">
        <v>20879</v>
      </c>
      <c r="H8" s="7">
        <v>69491</v>
      </c>
      <c r="I8" s="7">
        <v>59285</v>
      </c>
      <c r="J8" s="7">
        <v>53624</v>
      </c>
      <c r="K8" s="7">
        <v>1966</v>
      </c>
    </row>
    <row r="9" spans="1:11">
      <c r="A9" s="41">
        <v>7</v>
      </c>
      <c r="B9" s="7">
        <v>34107</v>
      </c>
      <c r="C9" s="7">
        <v>42221</v>
      </c>
      <c r="D9" s="7">
        <v>294</v>
      </c>
      <c r="E9" s="7">
        <v>0</v>
      </c>
      <c r="F9" s="7">
        <v>4334</v>
      </c>
      <c r="G9" s="7">
        <v>22183</v>
      </c>
      <c r="H9" s="7">
        <v>64074</v>
      </c>
      <c r="I9" s="7">
        <v>18994</v>
      </c>
      <c r="J9" s="7">
        <v>45066</v>
      </c>
      <c r="K9" s="7">
        <v>8727</v>
      </c>
    </row>
    <row r="10" spans="1:11">
      <c r="A10" s="44">
        <v>8</v>
      </c>
      <c r="B10" s="10">
        <v>0</v>
      </c>
      <c r="C10" s="10">
        <v>166</v>
      </c>
      <c r="D10" s="10">
        <v>0</v>
      </c>
      <c r="E10" s="10">
        <v>0</v>
      </c>
      <c r="F10" s="10">
        <v>0</v>
      </c>
      <c r="G10" s="10">
        <v>8477</v>
      </c>
      <c r="H10" s="10">
        <v>5166</v>
      </c>
      <c r="I10" s="10">
        <v>103846</v>
      </c>
      <c r="J10" s="10">
        <v>122345</v>
      </c>
      <c r="K10" s="10">
        <v>0</v>
      </c>
    </row>
    <row r="11" spans="1:11">
      <c r="A11" s="44">
        <v>9</v>
      </c>
      <c r="B11" s="10">
        <v>4</v>
      </c>
      <c r="C11" s="10">
        <v>174063</v>
      </c>
      <c r="D11" s="10">
        <v>0</v>
      </c>
      <c r="E11" s="10">
        <v>0</v>
      </c>
      <c r="F11" s="10">
        <v>1</v>
      </c>
      <c r="G11" s="10">
        <v>4758</v>
      </c>
      <c r="H11" s="10">
        <v>29293</v>
      </c>
      <c r="I11" s="10">
        <v>9055</v>
      </c>
      <c r="J11" s="10">
        <v>22623</v>
      </c>
      <c r="K11" s="10">
        <v>203</v>
      </c>
    </row>
    <row r="12" spans="1:11">
      <c r="A12" s="44">
        <v>10</v>
      </c>
      <c r="B12" s="10">
        <v>0</v>
      </c>
      <c r="C12" s="10">
        <v>4898</v>
      </c>
      <c r="D12" s="10">
        <v>0</v>
      </c>
      <c r="E12" s="10">
        <v>0</v>
      </c>
      <c r="F12" s="10">
        <v>0</v>
      </c>
      <c r="G12" s="10">
        <v>19842</v>
      </c>
      <c r="H12" s="10">
        <v>12154</v>
      </c>
      <c r="I12" s="10">
        <v>76547</v>
      </c>
      <c r="J12" s="10">
        <v>125726</v>
      </c>
      <c r="K12" s="10">
        <v>833</v>
      </c>
    </row>
    <row r="13" spans="1:11">
      <c r="A13" s="44">
        <v>11</v>
      </c>
      <c r="B13" s="10">
        <v>0</v>
      </c>
      <c r="C13" s="10">
        <v>39770</v>
      </c>
      <c r="D13" s="10">
        <v>111</v>
      </c>
      <c r="E13" s="10">
        <v>2</v>
      </c>
      <c r="F13" s="10">
        <v>187</v>
      </c>
      <c r="G13" s="10">
        <v>34581</v>
      </c>
      <c r="H13" s="10">
        <v>57620</v>
      </c>
      <c r="I13" s="10">
        <v>12286</v>
      </c>
      <c r="J13" s="10">
        <v>73135</v>
      </c>
      <c r="K13" s="10">
        <v>22308</v>
      </c>
    </row>
    <row r="14" spans="1:11">
      <c r="A14" s="44">
        <v>12</v>
      </c>
      <c r="B14" s="10">
        <v>0</v>
      </c>
      <c r="C14" s="10">
        <v>675</v>
      </c>
      <c r="D14" s="10">
        <v>23</v>
      </c>
      <c r="E14" s="10">
        <v>0</v>
      </c>
      <c r="F14" s="10">
        <v>0</v>
      </c>
      <c r="G14" s="10">
        <v>24261</v>
      </c>
      <c r="H14" s="10">
        <v>28667</v>
      </c>
      <c r="I14" s="10">
        <v>94537</v>
      </c>
      <c r="J14" s="10">
        <v>91597</v>
      </c>
      <c r="K14" s="10">
        <v>240</v>
      </c>
    </row>
    <row r="15" spans="1:11">
      <c r="A15" s="44">
        <v>13</v>
      </c>
      <c r="B15" s="10">
        <v>222</v>
      </c>
      <c r="C15" s="10">
        <v>118975</v>
      </c>
      <c r="D15" s="10">
        <v>0</v>
      </c>
      <c r="E15" s="10">
        <v>4</v>
      </c>
      <c r="F15" s="10">
        <v>39</v>
      </c>
      <c r="G15" s="10">
        <v>14115</v>
      </c>
      <c r="H15" s="10">
        <v>78216</v>
      </c>
      <c r="I15" s="10">
        <v>2472</v>
      </c>
      <c r="J15" s="10">
        <v>18691</v>
      </c>
      <c r="K15" s="10">
        <v>7266</v>
      </c>
    </row>
    <row r="16" spans="1:11">
      <c r="A16" s="44">
        <v>14</v>
      </c>
      <c r="B16" s="10">
        <v>0</v>
      </c>
      <c r="C16" s="10">
        <v>6</v>
      </c>
      <c r="D16" s="10">
        <v>0</v>
      </c>
      <c r="E16" s="10">
        <v>0</v>
      </c>
      <c r="F16" s="10">
        <v>0</v>
      </c>
      <c r="G16" s="10">
        <v>47454</v>
      </c>
      <c r="H16" s="10">
        <v>3934</v>
      </c>
      <c r="I16" s="10">
        <v>68564</v>
      </c>
      <c r="J16" s="10">
        <v>120040</v>
      </c>
      <c r="K16" s="10">
        <v>2</v>
      </c>
    </row>
    <row r="17" spans="1:11">
      <c r="A17" s="44">
        <v>15</v>
      </c>
      <c r="B17" s="10">
        <v>124241</v>
      </c>
      <c r="C17" s="10">
        <v>27490</v>
      </c>
      <c r="D17" s="10">
        <v>353</v>
      </c>
      <c r="E17" s="10">
        <v>15</v>
      </c>
      <c r="F17" s="10">
        <v>3500</v>
      </c>
      <c r="G17" s="10">
        <v>11873</v>
      </c>
      <c r="H17" s="10">
        <v>36474</v>
      </c>
      <c r="I17" s="10">
        <v>2346</v>
      </c>
      <c r="J17" s="10">
        <v>8875</v>
      </c>
      <c r="K17" s="10">
        <v>24833</v>
      </c>
    </row>
    <row r="18" spans="1:11">
      <c r="A18" s="48">
        <v>16</v>
      </c>
      <c r="B18" s="15">
        <v>1</v>
      </c>
      <c r="C18" s="15">
        <v>35027</v>
      </c>
      <c r="D18" s="15">
        <v>307</v>
      </c>
      <c r="E18" s="15">
        <v>0</v>
      </c>
      <c r="F18" s="15">
        <v>10201</v>
      </c>
      <c r="G18" s="15">
        <v>13536</v>
      </c>
      <c r="H18" s="15">
        <v>37517</v>
      </c>
      <c r="I18" s="15">
        <v>72977</v>
      </c>
      <c r="J18" s="15">
        <v>32146</v>
      </c>
      <c r="K18" s="15">
        <v>38288</v>
      </c>
    </row>
    <row r="19" spans="1:11">
      <c r="A19" s="48">
        <v>17</v>
      </c>
      <c r="B19" s="15">
        <v>0</v>
      </c>
      <c r="C19" s="15">
        <v>45903</v>
      </c>
      <c r="D19" s="15">
        <v>0</v>
      </c>
      <c r="E19" s="15">
        <v>0</v>
      </c>
      <c r="F19" s="15">
        <v>0</v>
      </c>
      <c r="G19" s="15">
        <v>45800</v>
      </c>
      <c r="H19" s="15">
        <v>82437</v>
      </c>
      <c r="I19" s="15">
        <v>8894</v>
      </c>
      <c r="J19" s="15">
        <v>48496</v>
      </c>
      <c r="K19" s="15">
        <v>8470</v>
      </c>
    </row>
    <row r="20" spans="1:11">
      <c r="A20" s="48">
        <v>18</v>
      </c>
      <c r="B20" s="15">
        <v>0</v>
      </c>
      <c r="C20" s="15">
        <v>13364</v>
      </c>
      <c r="D20" s="15">
        <v>0</v>
      </c>
      <c r="E20" s="15">
        <v>0</v>
      </c>
      <c r="F20" s="15">
        <v>40</v>
      </c>
      <c r="G20" s="15">
        <v>28901</v>
      </c>
      <c r="H20" s="15">
        <v>47021</v>
      </c>
      <c r="I20" s="15">
        <v>24298</v>
      </c>
      <c r="J20" s="15">
        <v>123169</v>
      </c>
      <c r="K20" s="15">
        <v>3207</v>
      </c>
    </row>
    <row r="21" spans="1:11">
      <c r="A21" s="48">
        <v>19</v>
      </c>
      <c r="B21" s="15">
        <v>3</v>
      </c>
      <c r="C21" s="15">
        <v>26548</v>
      </c>
      <c r="D21" s="15">
        <v>0</v>
      </c>
      <c r="E21" s="15">
        <v>0</v>
      </c>
      <c r="F21" s="15">
        <v>0</v>
      </c>
      <c r="G21" s="15">
        <v>19458</v>
      </c>
      <c r="H21" s="15">
        <v>43786</v>
      </c>
      <c r="I21" s="15">
        <v>87698</v>
      </c>
      <c r="J21" s="15">
        <v>59140</v>
      </c>
      <c r="K21" s="15">
        <v>3367</v>
      </c>
    </row>
    <row r="22" spans="1:11">
      <c r="A22" s="48">
        <v>20</v>
      </c>
      <c r="B22" s="15">
        <v>7</v>
      </c>
      <c r="C22" s="15">
        <v>11716</v>
      </c>
      <c r="D22" s="15">
        <v>5558</v>
      </c>
      <c r="E22" s="15">
        <v>1</v>
      </c>
      <c r="F22" s="15">
        <v>1362</v>
      </c>
      <c r="G22" s="15">
        <v>36715</v>
      </c>
      <c r="H22" s="15">
        <v>38151</v>
      </c>
      <c r="I22" s="15">
        <v>32129</v>
      </c>
      <c r="J22" s="15">
        <v>107109</v>
      </c>
      <c r="K22" s="15">
        <v>7252</v>
      </c>
    </row>
    <row r="23" spans="1:11">
      <c r="A23" s="48">
        <v>21</v>
      </c>
      <c r="B23" s="15">
        <v>0</v>
      </c>
      <c r="C23" s="15">
        <v>40306</v>
      </c>
      <c r="D23" s="15">
        <v>0</v>
      </c>
      <c r="E23" s="15">
        <v>0</v>
      </c>
      <c r="F23" s="15">
        <v>0</v>
      </c>
      <c r="G23" s="15">
        <v>22592</v>
      </c>
      <c r="H23" s="15">
        <v>62789</v>
      </c>
      <c r="I23" s="15">
        <v>39547</v>
      </c>
      <c r="J23" s="15">
        <v>63408</v>
      </c>
      <c r="K23" s="15">
        <v>11358</v>
      </c>
    </row>
    <row r="24" spans="1:11">
      <c r="A24" s="48">
        <v>22</v>
      </c>
      <c r="B24" s="15">
        <v>13910</v>
      </c>
      <c r="C24" s="15">
        <v>52229</v>
      </c>
      <c r="D24" s="15">
        <v>25</v>
      </c>
      <c r="E24" s="15">
        <v>0</v>
      </c>
      <c r="F24" s="15">
        <v>4696</v>
      </c>
      <c r="G24" s="15">
        <v>14566</v>
      </c>
      <c r="H24" s="15">
        <v>38134</v>
      </c>
      <c r="I24" s="15">
        <v>63013</v>
      </c>
      <c r="J24" s="15">
        <v>40164</v>
      </c>
      <c r="K24" s="15">
        <v>13263</v>
      </c>
    </row>
    <row r="25" spans="1:11">
      <c r="A25" s="48">
        <v>23</v>
      </c>
      <c r="B25" s="15">
        <v>183</v>
      </c>
      <c r="C25" s="15">
        <v>18767</v>
      </c>
      <c r="D25" s="15">
        <v>6</v>
      </c>
      <c r="E25" s="15">
        <v>0</v>
      </c>
      <c r="F25" s="15">
        <v>6051</v>
      </c>
      <c r="G25" s="15">
        <v>15218</v>
      </c>
      <c r="H25" s="15">
        <v>21651</v>
      </c>
      <c r="I25" s="15">
        <v>52386</v>
      </c>
      <c r="J25" s="15">
        <v>99268</v>
      </c>
      <c r="K25" s="15">
        <v>26470</v>
      </c>
    </row>
    <row r="26" spans="1:11">
      <c r="A26" s="52">
        <v>24</v>
      </c>
      <c r="B26" s="19">
        <v>0</v>
      </c>
      <c r="C26" s="19">
        <v>41583</v>
      </c>
      <c r="D26" s="19">
        <v>0</v>
      </c>
      <c r="E26" s="19">
        <v>0</v>
      </c>
      <c r="F26" s="19">
        <v>670</v>
      </c>
      <c r="G26" s="19">
        <v>19034</v>
      </c>
      <c r="H26" s="19">
        <v>32311</v>
      </c>
      <c r="I26" s="19">
        <v>60557</v>
      </c>
      <c r="J26" s="19">
        <v>67455</v>
      </c>
      <c r="K26" s="19">
        <v>18390</v>
      </c>
    </row>
    <row r="27" spans="1:11">
      <c r="A27" s="52">
        <v>25</v>
      </c>
      <c r="B27" s="19">
        <v>0</v>
      </c>
      <c r="C27" s="19">
        <v>41794</v>
      </c>
      <c r="D27" s="19">
        <v>0</v>
      </c>
      <c r="E27" s="19">
        <v>0</v>
      </c>
      <c r="F27" s="19">
        <v>0</v>
      </c>
      <c r="G27" s="19">
        <v>27207</v>
      </c>
      <c r="H27" s="19">
        <v>59218</v>
      </c>
      <c r="I27" s="19">
        <v>21404</v>
      </c>
      <c r="J27" s="19">
        <v>71759</v>
      </c>
      <c r="K27" s="19">
        <v>18618</v>
      </c>
    </row>
    <row r="28" spans="1:11">
      <c r="A28" s="52">
        <v>26</v>
      </c>
      <c r="B28" s="19">
        <v>802</v>
      </c>
      <c r="C28" s="19">
        <v>17313</v>
      </c>
      <c r="D28" s="19">
        <v>24</v>
      </c>
      <c r="E28" s="19">
        <v>29</v>
      </c>
      <c r="F28" s="19">
        <v>4170</v>
      </c>
      <c r="G28" s="19">
        <v>28769</v>
      </c>
      <c r="H28" s="19">
        <v>36757</v>
      </c>
      <c r="I28" s="19">
        <v>64541</v>
      </c>
      <c r="J28" s="19">
        <v>85431</v>
      </c>
      <c r="K28" s="19">
        <v>2164</v>
      </c>
    </row>
    <row r="29" spans="1:11">
      <c r="A29" s="52">
        <v>27</v>
      </c>
      <c r="B29" s="19">
        <v>0</v>
      </c>
      <c r="C29" s="19">
        <v>14691</v>
      </c>
      <c r="D29" s="19">
        <v>725</v>
      </c>
      <c r="E29" s="19">
        <v>0</v>
      </c>
      <c r="F29" s="19">
        <v>23</v>
      </c>
      <c r="G29" s="19">
        <v>30335</v>
      </c>
      <c r="H29" s="19">
        <v>38394</v>
      </c>
      <c r="I29" s="19">
        <v>62549</v>
      </c>
      <c r="J29" s="19">
        <v>89540</v>
      </c>
      <c r="K29" s="19">
        <v>3743</v>
      </c>
    </row>
    <row r="30" spans="1:11">
      <c r="A30" s="52">
        <v>28</v>
      </c>
      <c r="B30" s="19">
        <v>4</v>
      </c>
      <c r="C30" s="19">
        <v>10151</v>
      </c>
      <c r="D30" s="19">
        <v>2</v>
      </c>
      <c r="E30" s="19">
        <v>25</v>
      </c>
      <c r="F30" s="19">
        <v>400</v>
      </c>
      <c r="G30" s="19">
        <v>22560</v>
      </c>
      <c r="H30" s="19">
        <v>37630</v>
      </c>
      <c r="I30" s="19">
        <v>71264</v>
      </c>
      <c r="J30" s="19">
        <v>95289</v>
      </c>
      <c r="K30" s="19">
        <v>2675</v>
      </c>
    </row>
    <row r="31" spans="1:11">
      <c r="A31" s="52">
        <v>29</v>
      </c>
      <c r="B31" s="19">
        <v>0</v>
      </c>
      <c r="C31" s="19">
        <v>38970</v>
      </c>
      <c r="D31" s="19">
        <v>21</v>
      </c>
      <c r="E31" s="19">
        <v>0</v>
      </c>
      <c r="F31" s="19">
        <v>62</v>
      </c>
      <c r="G31" s="19">
        <v>17649</v>
      </c>
      <c r="H31" s="19">
        <v>48950</v>
      </c>
      <c r="I31" s="19">
        <v>68775</v>
      </c>
      <c r="J31" s="19">
        <v>57275</v>
      </c>
      <c r="K31" s="19">
        <v>8298</v>
      </c>
    </row>
    <row r="32" spans="1:11">
      <c r="A32" s="52">
        <v>30</v>
      </c>
      <c r="B32" s="19">
        <v>2861</v>
      </c>
      <c r="C32" s="19">
        <v>6314</v>
      </c>
      <c r="D32" s="19">
        <v>574</v>
      </c>
      <c r="E32" s="19">
        <v>0</v>
      </c>
      <c r="F32" s="19">
        <v>848</v>
      </c>
      <c r="G32" s="19">
        <v>12243</v>
      </c>
      <c r="H32" s="19">
        <v>10283</v>
      </c>
      <c r="I32" s="19">
        <v>66461</v>
      </c>
      <c r="J32" s="19">
        <v>117418</v>
      </c>
      <c r="K32" s="19">
        <v>22998</v>
      </c>
    </row>
    <row r="33" spans="1:11">
      <c r="A33" s="52">
        <v>31</v>
      </c>
      <c r="B33" s="19">
        <v>16</v>
      </c>
      <c r="C33" s="19">
        <v>49024</v>
      </c>
      <c r="D33" s="19">
        <v>93</v>
      </c>
      <c r="E33" s="19">
        <v>0</v>
      </c>
      <c r="F33" s="19">
        <v>777</v>
      </c>
      <c r="G33" s="19">
        <v>30257</v>
      </c>
      <c r="H33" s="19">
        <v>61163</v>
      </c>
      <c r="I33" s="19">
        <v>22481</v>
      </c>
      <c r="J33" s="19">
        <v>66059</v>
      </c>
      <c r="K33" s="19">
        <v>10130</v>
      </c>
    </row>
    <row r="34" spans="1:11">
      <c r="A34" s="56">
        <v>32</v>
      </c>
      <c r="B34" s="23">
        <v>0</v>
      </c>
      <c r="C34" s="23">
        <v>5044</v>
      </c>
      <c r="D34" s="23">
        <v>0</v>
      </c>
      <c r="E34" s="23">
        <v>0</v>
      </c>
      <c r="F34" s="23">
        <v>0</v>
      </c>
      <c r="G34" s="23">
        <v>6868</v>
      </c>
      <c r="H34" s="23">
        <v>11062</v>
      </c>
      <c r="I34" s="23">
        <v>178557</v>
      </c>
      <c r="J34" s="23">
        <v>36375</v>
      </c>
      <c r="K34" s="23">
        <v>2094</v>
      </c>
    </row>
    <row r="35" spans="1:11">
      <c r="A35" s="56">
        <v>33</v>
      </c>
      <c r="B35" s="23">
        <v>0</v>
      </c>
      <c r="C35" s="23">
        <v>93395</v>
      </c>
      <c r="D35" s="23">
        <v>0</v>
      </c>
      <c r="E35" s="23">
        <v>0</v>
      </c>
      <c r="F35" s="23">
        <v>0</v>
      </c>
      <c r="G35" s="23">
        <v>9625</v>
      </c>
      <c r="H35" s="23">
        <v>39203</v>
      </c>
      <c r="I35" s="23">
        <v>25441</v>
      </c>
      <c r="J35" s="23">
        <v>67893</v>
      </c>
      <c r="K35" s="23">
        <v>4443</v>
      </c>
    </row>
    <row r="36" spans="1:11">
      <c r="A36" s="56">
        <v>34</v>
      </c>
      <c r="B36" s="23">
        <v>3</v>
      </c>
      <c r="C36" s="23">
        <v>3049</v>
      </c>
      <c r="D36" s="23">
        <v>0</v>
      </c>
      <c r="E36" s="23">
        <v>0</v>
      </c>
      <c r="F36" s="23">
        <v>1424</v>
      </c>
      <c r="G36" s="23">
        <v>9012</v>
      </c>
      <c r="H36" s="23">
        <v>12282</v>
      </c>
      <c r="I36" s="23">
        <v>175312</v>
      </c>
      <c r="J36" s="23">
        <v>37798</v>
      </c>
      <c r="K36" s="23">
        <v>1120</v>
      </c>
    </row>
    <row r="37" spans="1:11">
      <c r="A37" s="56">
        <v>35</v>
      </c>
      <c r="B37" s="23">
        <v>0</v>
      </c>
      <c r="C37" s="23">
        <v>22134</v>
      </c>
      <c r="D37" s="23">
        <v>25</v>
      </c>
      <c r="E37" s="23">
        <v>0</v>
      </c>
      <c r="F37" s="23">
        <v>0</v>
      </c>
      <c r="G37" s="23">
        <v>19247</v>
      </c>
      <c r="H37" s="23">
        <v>32001</v>
      </c>
      <c r="I37" s="23">
        <v>67178</v>
      </c>
      <c r="J37" s="23">
        <v>88415</v>
      </c>
      <c r="K37" s="23">
        <v>11000</v>
      </c>
    </row>
    <row r="38" spans="1:11">
      <c r="A38" s="56">
        <v>36</v>
      </c>
      <c r="B38" s="23">
        <v>7</v>
      </c>
      <c r="C38" s="23">
        <v>16137</v>
      </c>
      <c r="D38" s="23">
        <v>0</v>
      </c>
      <c r="E38" s="23">
        <v>0</v>
      </c>
      <c r="F38" s="23">
        <v>2</v>
      </c>
      <c r="G38" s="23">
        <v>17808</v>
      </c>
      <c r="H38" s="23">
        <v>45145</v>
      </c>
      <c r="I38" s="23">
        <v>124208</v>
      </c>
      <c r="J38" s="23">
        <v>36115</v>
      </c>
      <c r="K38" s="23">
        <v>578</v>
      </c>
    </row>
    <row r="39" spans="1:11">
      <c r="A39" s="56">
        <v>37</v>
      </c>
      <c r="B39" s="23">
        <v>0</v>
      </c>
      <c r="C39" s="23">
        <v>74738</v>
      </c>
      <c r="D39" s="23">
        <v>0</v>
      </c>
      <c r="E39" s="23">
        <v>0</v>
      </c>
      <c r="F39" s="23">
        <v>0</v>
      </c>
      <c r="G39" s="23">
        <v>18455</v>
      </c>
      <c r="H39" s="23">
        <v>66766</v>
      </c>
      <c r="I39" s="23">
        <v>11328</v>
      </c>
      <c r="J39" s="23">
        <v>24425</v>
      </c>
      <c r="K39" s="23">
        <v>44288</v>
      </c>
    </row>
    <row r="40" spans="1:11">
      <c r="A40" s="56">
        <v>38</v>
      </c>
      <c r="B40" s="23">
        <v>119</v>
      </c>
      <c r="C40" s="23">
        <v>13661</v>
      </c>
      <c r="D40" s="23">
        <v>7114</v>
      </c>
      <c r="E40" s="23">
        <v>0</v>
      </c>
      <c r="F40" s="23">
        <v>893</v>
      </c>
      <c r="G40" s="23">
        <v>49645</v>
      </c>
      <c r="H40" s="23">
        <v>43781</v>
      </c>
      <c r="I40" s="23">
        <v>29501</v>
      </c>
      <c r="J40" s="23">
        <v>90540</v>
      </c>
      <c r="K40" s="23">
        <v>4746</v>
      </c>
    </row>
    <row r="41" spans="1:11">
      <c r="A41" s="56">
        <v>39</v>
      </c>
      <c r="B41" s="23">
        <v>0</v>
      </c>
      <c r="C41" s="23">
        <v>66576</v>
      </c>
      <c r="D41" s="23">
        <v>0</v>
      </c>
      <c r="E41" s="23">
        <v>0</v>
      </c>
      <c r="F41" s="23">
        <v>0</v>
      </c>
      <c r="G41" s="23">
        <v>19073</v>
      </c>
      <c r="H41" s="23">
        <v>74817</v>
      </c>
      <c r="I41" s="23">
        <v>30527</v>
      </c>
      <c r="J41" s="23">
        <v>47482</v>
      </c>
      <c r="K41" s="23">
        <v>1525</v>
      </c>
    </row>
    <row r="42" spans="1:11">
      <c r="A42" s="59">
        <v>40</v>
      </c>
      <c r="B42" s="26">
        <v>0</v>
      </c>
      <c r="C42" s="26">
        <v>13263</v>
      </c>
      <c r="D42" s="26">
        <v>0</v>
      </c>
      <c r="E42" s="26">
        <v>0</v>
      </c>
      <c r="F42" s="26">
        <v>0</v>
      </c>
      <c r="G42" s="26">
        <v>48790</v>
      </c>
      <c r="H42" s="26">
        <v>79500</v>
      </c>
      <c r="I42" s="26">
        <v>36204</v>
      </c>
      <c r="J42" s="26">
        <v>60386</v>
      </c>
      <c r="K42" s="26">
        <v>1857</v>
      </c>
    </row>
    <row r="43" spans="1:11">
      <c r="A43" s="59">
        <v>41</v>
      </c>
      <c r="B43" s="26">
        <v>6908</v>
      </c>
      <c r="C43" s="26">
        <v>43403</v>
      </c>
      <c r="D43" s="26">
        <v>0</v>
      </c>
      <c r="E43" s="26">
        <v>0</v>
      </c>
      <c r="F43" s="26">
        <v>307</v>
      </c>
      <c r="G43" s="26">
        <v>27641</v>
      </c>
      <c r="H43" s="26">
        <v>64436</v>
      </c>
      <c r="I43" s="26">
        <v>21361</v>
      </c>
      <c r="J43" s="26">
        <v>60109</v>
      </c>
      <c r="K43" s="26">
        <v>15835</v>
      </c>
    </row>
    <row r="44" spans="1:11">
      <c r="A44" s="59">
        <v>42</v>
      </c>
      <c r="B44" s="26">
        <v>0</v>
      </c>
      <c r="C44" s="26">
        <v>8564</v>
      </c>
      <c r="D44" s="26">
        <v>0</v>
      </c>
      <c r="E44" s="26">
        <v>0</v>
      </c>
      <c r="F44" s="26">
        <v>2</v>
      </c>
      <c r="G44" s="26">
        <v>3960</v>
      </c>
      <c r="H44" s="26">
        <v>11783</v>
      </c>
      <c r="I44" s="26">
        <v>202046</v>
      </c>
      <c r="J44" s="26">
        <v>13489</v>
      </c>
      <c r="K44" s="26">
        <v>156</v>
      </c>
    </row>
    <row r="45" spans="1:11">
      <c r="A45" s="59">
        <v>43</v>
      </c>
      <c r="B45" s="26">
        <v>0</v>
      </c>
      <c r="C45" s="26">
        <v>29817</v>
      </c>
      <c r="D45" s="26">
        <v>1</v>
      </c>
      <c r="E45" s="26">
        <v>0</v>
      </c>
      <c r="F45" s="26">
        <v>22</v>
      </c>
      <c r="G45" s="26">
        <v>20233</v>
      </c>
      <c r="H45" s="26">
        <v>23297</v>
      </c>
      <c r="I45" s="26">
        <v>46066</v>
      </c>
      <c r="J45" s="26">
        <v>89193</v>
      </c>
      <c r="K45" s="26">
        <v>31371</v>
      </c>
    </row>
    <row r="46" spans="1:11">
      <c r="A46" s="59">
        <v>44</v>
      </c>
      <c r="B46" s="26">
        <v>0</v>
      </c>
      <c r="C46" s="26">
        <v>11999</v>
      </c>
      <c r="D46" s="26">
        <v>0</v>
      </c>
      <c r="E46" s="26">
        <v>0</v>
      </c>
      <c r="F46" s="26">
        <v>0</v>
      </c>
      <c r="G46" s="26">
        <v>6627</v>
      </c>
      <c r="H46" s="26">
        <v>14848</v>
      </c>
      <c r="I46" s="26">
        <v>177598</v>
      </c>
      <c r="J46" s="26">
        <v>24866</v>
      </c>
      <c r="K46" s="26">
        <v>4062</v>
      </c>
    </row>
    <row r="47" spans="1:11">
      <c r="A47" s="59">
        <v>45</v>
      </c>
      <c r="B47" s="26">
        <v>0</v>
      </c>
      <c r="C47" s="26">
        <v>56449</v>
      </c>
      <c r="D47" s="26">
        <v>150</v>
      </c>
      <c r="E47" s="26">
        <v>0</v>
      </c>
      <c r="F47" s="26">
        <v>15</v>
      </c>
      <c r="G47" s="26">
        <v>23947</v>
      </c>
      <c r="H47" s="26">
        <v>58656</v>
      </c>
      <c r="I47" s="26">
        <v>16804</v>
      </c>
      <c r="J47" s="26">
        <v>80994</v>
      </c>
      <c r="K47" s="26">
        <v>2985</v>
      </c>
    </row>
    <row r="48" spans="1:11">
      <c r="A48" s="59">
        <v>46</v>
      </c>
      <c r="B48" s="26">
        <v>0</v>
      </c>
      <c r="C48" s="26">
        <v>5041</v>
      </c>
      <c r="D48" s="26">
        <v>10</v>
      </c>
      <c r="E48" s="26">
        <v>0</v>
      </c>
      <c r="F48" s="26">
        <v>173</v>
      </c>
      <c r="G48" s="26">
        <v>4770</v>
      </c>
      <c r="H48" s="26">
        <v>6670</v>
      </c>
      <c r="I48" s="26">
        <v>194061</v>
      </c>
      <c r="J48" s="26">
        <v>28679</v>
      </c>
      <c r="K48" s="26">
        <v>596</v>
      </c>
    </row>
    <row r="49" spans="1:11">
      <c r="A49" s="59">
        <v>47</v>
      </c>
      <c r="B49" s="26">
        <v>68</v>
      </c>
      <c r="C49" s="26">
        <v>48256</v>
      </c>
      <c r="D49" s="26">
        <v>3</v>
      </c>
      <c r="E49" s="26">
        <v>0</v>
      </c>
      <c r="F49" s="26">
        <v>991</v>
      </c>
      <c r="G49" s="26">
        <v>27932</v>
      </c>
      <c r="H49" s="26">
        <v>51367</v>
      </c>
      <c r="I49" s="26">
        <v>16366</v>
      </c>
      <c r="J49" s="26">
        <v>79450</v>
      </c>
      <c r="K49" s="26">
        <v>15567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CEF5-6850-3D44-BB10-1F5631BBDA6C}">
  <sheetPr>
    <tabColor theme="0"/>
  </sheetPr>
  <dimension ref="A1:E49"/>
  <sheetViews>
    <sheetView workbookViewId="0">
      <selection activeCell="D2" sqref="D2:E5"/>
    </sheetView>
  </sheetViews>
  <sheetFormatPr baseColWidth="10" defaultRowHeight="14"/>
  <sheetData>
    <row r="1" spans="1:5">
      <c r="A1" t="s">
        <v>247</v>
      </c>
      <c r="B1" s="40" t="s">
        <v>217</v>
      </c>
    </row>
    <row r="2" spans="1:5">
      <c r="A2">
        <v>1</v>
      </c>
      <c r="B2" s="42">
        <v>4</v>
      </c>
      <c r="D2">
        <v>1</v>
      </c>
      <c r="E2" t="s">
        <v>186</v>
      </c>
    </row>
    <row r="3" spans="1:5">
      <c r="A3">
        <v>2</v>
      </c>
      <c r="B3" s="42">
        <v>4</v>
      </c>
      <c r="D3">
        <v>2</v>
      </c>
      <c r="E3" t="s">
        <v>246</v>
      </c>
    </row>
    <row r="4" spans="1:5">
      <c r="A4">
        <v>3</v>
      </c>
      <c r="B4" s="42">
        <v>2</v>
      </c>
      <c r="D4">
        <v>3</v>
      </c>
      <c r="E4" t="s">
        <v>187</v>
      </c>
    </row>
    <row r="5" spans="1:5">
      <c r="A5">
        <v>4</v>
      </c>
      <c r="B5" s="42">
        <v>2</v>
      </c>
      <c r="D5">
        <v>4</v>
      </c>
      <c r="E5" t="s">
        <v>72</v>
      </c>
    </row>
    <row r="6" spans="1:5">
      <c r="A6">
        <v>5</v>
      </c>
      <c r="B6" s="42">
        <v>1</v>
      </c>
    </row>
    <row r="7" spans="1:5">
      <c r="A7">
        <v>6</v>
      </c>
      <c r="B7" s="42">
        <v>1</v>
      </c>
    </row>
    <row r="8" spans="1:5">
      <c r="A8">
        <v>7</v>
      </c>
      <c r="B8" s="42">
        <v>3</v>
      </c>
    </row>
    <row r="9" spans="1:5">
      <c r="A9">
        <v>8</v>
      </c>
      <c r="B9" s="42">
        <v>3</v>
      </c>
    </row>
    <row r="10" spans="1:5">
      <c r="A10">
        <v>9</v>
      </c>
      <c r="B10" s="42">
        <v>4</v>
      </c>
    </row>
    <row r="11" spans="1:5">
      <c r="A11">
        <v>10</v>
      </c>
      <c r="B11" s="42">
        <v>4</v>
      </c>
    </row>
    <row r="12" spans="1:5">
      <c r="A12">
        <v>11</v>
      </c>
      <c r="B12" s="42">
        <v>2</v>
      </c>
    </row>
    <row r="13" spans="1:5">
      <c r="A13">
        <v>12</v>
      </c>
      <c r="B13" s="42">
        <v>2</v>
      </c>
    </row>
    <row r="14" spans="1:5">
      <c r="A14">
        <v>13</v>
      </c>
      <c r="B14" s="42">
        <v>1</v>
      </c>
    </row>
    <row r="15" spans="1:5">
      <c r="A15">
        <v>14</v>
      </c>
      <c r="B15" s="42">
        <v>1</v>
      </c>
    </row>
    <row r="16" spans="1:5">
      <c r="A16">
        <v>15</v>
      </c>
      <c r="B16" s="42">
        <v>3</v>
      </c>
    </row>
    <row r="17" spans="1:2">
      <c r="A17">
        <v>16</v>
      </c>
      <c r="B17" s="42">
        <v>3</v>
      </c>
    </row>
    <row r="18" spans="1:2">
      <c r="A18">
        <v>17</v>
      </c>
      <c r="B18" s="42">
        <v>4</v>
      </c>
    </row>
    <row r="19" spans="1:2">
      <c r="A19">
        <v>18</v>
      </c>
      <c r="B19" s="42">
        <v>4</v>
      </c>
    </row>
    <row r="20" spans="1:2">
      <c r="A20">
        <v>19</v>
      </c>
      <c r="B20" s="42">
        <v>2</v>
      </c>
    </row>
    <row r="21" spans="1:2">
      <c r="A21">
        <v>20</v>
      </c>
      <c r="B21" s="42">
        <v>2</v>
      </c>
    </row>
    <row r="22" spans="1:2">
      <c r="A22">
        <v>21</v>
      </c>
      <c r="B22" s="42">
        <v>1</v>
      </c>
    </row>
    <row r="23" spans="1:2">
      <c r="A23">
        <v>22</v>
      </c>
      <c r="B23" s="42">
        <v>1</v>
      </c>
    </row>
    <row r="24" spans="1:2">
      <c r="A24">
        <v>23</v>
      </c>
      <c r="B24" s="42">
        <v>3</v>
      </c>
    </row>
    <row r="25" spans="1:2">
      <c r="A25">
        <v>24</v>
      </c>
      <c r="B25" s="42">
        <v>3</v>
      </c>
    </row>
    <row r="26" spans="1:2">
      <c r="A26">
        <v>25</v>
      </c>
      <c r="B26" s="42">
        <v>4</v>
      </c>
    </row>
    <row r="27" spans="1:2">
      <c r="A27">
        <v>26</v>
      </c>
      <c r="B27" s="42">
        <v>4</v>
      </c>
    </row>
    <row r="28" spans="1:2">
      <c r="A28">
        <v>27</v>
      </c>
      <c r="B28" s="42">
        <v>2</v>
      </c>
    </row>
    <row r="29" spans="1:2">
      <c r="A29">
        <v>28</v>
      </c>
      <c r="B29" s="42">
        <v>2</v>
      </c>
    </row>
    <row r="30" spans="1:2">
      <c r="A30">
        <v>29</v>
      </c>
      <c r="B30" s="42">
        <v>1</v>
      </c>
    </row>
    <row r="31" spans="1:2">
      <c r="A31">
        <v>30</v>
      </c>
      <c r="B31" s="42">
        <v>1</v>
      </c>
    </row>
    <row r="32" spans="1:2">
      <c r="A32">
        <v>31</v>
      </c>
      <c r="B32" s="42">
        <v>3</v>
      </c>
    </row>
    <row r="33" spans="1:2">
      <c r="A33">
        <v>32</v>
      </c>
      <c r="B33" s="42">
        <v>3</v>
      </c>
    </row>
    <row r="34" spans="1:2">
      <c r="A34">
        <v>33</v>
      </c>
      <c r="B34" s="42">
        <v>4</v>
      </c>
    </row>
    <row r="35" spans="1:2">
      <c r="A35">
        <v>34</v>
      </c>
      <c r="B35" s="42">
        <v>4</v>
      </c>
    </row>
    <row r="36" spans="1:2">
      <c r="A36">
        <v>35</v>
      </c>
      <c r="B36" s="42">
        <v>2</v>
      </c>
    </row>
    <row r="37" spans="1:2">
      <c r="A37">
        <v>36</v>
      </c>
      <c r="B37" s="42">
        <v>2</v>
      </c>
    </row>
    <row r="38" spans="1:2">
      <c r="A38">
        <v>37</v>
      </c>
      <c r="B38" s="42">
        <v>1</v>
      </c>
    </row>
    <row r="39" spans="1:2">
      <c r="A39">
        <v>38</v>
      </c>
      <c r="B39" s="42">
        <v>1</v>
      </c>
    </row>
    <row r="40" spans="1:2">
      <c r="A40">
        <v>39</v>
      </c>
      <c r="B40" s="42">
        <v>3</v>
      </c>
    </row>
    <row r="41" spans="1:2">
      <c r="A41">
        <v>40</v>
      </c>
      <c r="B41" s="42">
        <v>3</v>
      </c>
    </row>
    <row r="42" spans="1:2">
      <c r="A42">
        <v>41</v>
      </c>
      <c r="B42" s="42">
        <v>4</v>
      </c>
    </row>
    <row r="43" spans="1:2">
      <c r="A43">
        <v>42</v>
      </c>
      <c r="B43" s="42">
        <v>4</v>
      </c>
    </row>
    <row r="44" spans="1:2">
      <c r="A44">
        <v>43</v>
      </c>
      <c r="B44" s="42">
        <v>2</v>
      </c>
    </row>
    <row r="45" spans="1:2">
      <c r="A45">
        <v>44</v>
      </c>
      <c r="B45" s="42">
        <v>2</v>
      </c>
    </row>
    <row r="46" spans="1:2">
      <c r="A46">
        <v>45</v>
      </c>
      <c r="B46" s="42">
        <v>1</v>
      </c>
    </row>
    <row r="47" spans="1:2">
      <c r="A47">
        <v>46</v>
      </c>
      <c r="B47" s="42">
        <v>1</v>
      </c>
    </row>
    <row r="48" spans="1:2">
      <c r="A48">
        <v>47</v>
      </c>
      <c r="B48" s="42">
        <v>3</v>
      </c>
    </row>
    <row r="49" spans="1:2">
      <c r="A49">
        <v>48</v>
      </c>
      <c r="B49" s="42">
        <v>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32843-B620-734F-99FA-DD236C61AC9B}">
  <sheetPr>
    <tabColor theme="0"/>
  </sheetPr>
  <dimension ref="A1:E49"/>
  <sheetViews>
    <sheetView workbookViewId="0">
      <selection activeCell="D2" sqref="D2:E3"/>
    </sheetView>
  </sheetViews>
  <sheetFormatPr baseColWidth="10" defaultRowHeight="14"/>
  <sheetData>
    <row r="1" spans="1:5">
      <c r="A1" t="s">
        <v>247</v>
      </c>
      <c r="B1" t="s">
        <v>218</v>
      </c>
    </row>
    <row r="2" spans="1:5">
      <c r="A2">
        <v>1</v>
      </c>
      <c r="B2">
        <v>2</v>
      </c>
      <c r="D2" t="s">
        <v>248</v>
      </c>
      <c r="E2">
        <v>1</v>
      </c>
    </row>
    <row r="3" spans="1:5">
      <c r="A3">
        <v>2</v>
      </c>
      <c r="B3">
        <v>1</v>
      </c>
      <c r="D3" t="s">
        <v>188</v>
      </c>
      <c r="E3">
        <v>2</v>
      </c>
    </row>
    <row r="4" spans="1:5">
      <c r="A4">
        <v>3</v>
      </c>
      <c r="B4">
        <v>2</v>
      </c>
    </row>
    <row r="5" spans="1:5">
      <c r="A5">
        <v>4</v>
      </c>
      <c r="B5">
        <v>1</v>
      </c>
    </row>
    <row r="6" spans="1:5">
      <c r="A6">
        <v>5</v>
      </c>
      <c r="B6">
        <v>2</v>
      </c>
    </row>
    <row r="7" spans="1:5">
      <c r="A7">
        <v>6</v>
      </c>
      <c r="B7">
        <v>1</v>
      </c>
    </row>
    <row r="8" spans="1:5">
      <c r="A8">
        <v>7</v>
      </c>
      <c r="B8">
        <v>2</v>
      </c>
    </row>
    <row r="9" spans="1:5">
      <c r="A9">
        <v>8</v>
      </c>
      <c r="B9">
        <v>1</v>
      </c>
    </row>
    <row r="10" spans="1:5">
      <c r="A10">
        <v>9</v>
      </c>
      <c r="B10">
        <v>2</v>
      </c>
    </row>
    <row r="11" spans="1:5">
      <c r="A11">
        <v>10</v>
      </c>
      <c r="B11">
        <v>1</v>
      </c>
    </row>
    <row r="12" spans="1:5">
      <c r="A12">
        <v>11</v>
      </c>
      <c r="B12">
        <v>2</v>
      </c>
    </row>
    <row r="13" spans="1:5">
      <c r="A13">
        <v>12</v>
      </c>
      <c r="B13">
        <v>1</v>
      </c>
    </row>
    <row r="14" spans="1:5">
      <c r="A14">
        <v>13</v>
      </c>
      <c r="B14">
        <v>2</v>
      </c>
    </row>
    <row r="15" spans="1:5">
      <c r="A15">
        <v>14</v>
      </c>
      <c r="B15">
        <v>1</v>
      </c>
    </row>
    <row r="16" spans="1:5">
      <c r="A16">
        <v>15</v>
      </c>
      <c r="B16">
        <v>2</v>
      </c>
    </row>
    <row r="17" spans="1:2">
      <c r="A17">
        <v>16</v>
      </c>
      <c r="B17">
        <v>1</v>
      </c>
    </row>
    <row r="18" spans="1:2">
      <c r="A18">
        <v>17</v>
      </c>
      <c r="B18">
        <v>2</v>
      </c>
    </row>
    <row r="19" spans="1:2">
      <c r="A19">
        <v>18</v>
      </c>
      <c r="B19">
        <v>1</v>
      </c>
    </row>
    <row r="20" spans="1:2">
      <c r="A20">
        <v>19</v>
      </c>
      <c r="B20">
        <v>2</v>
      </c>
    </row>
    <row r="21" spans="1:2">
      <c r="A21">
        <v>20</v>
      </c>
      <c r="B21">
        <v>1</v>
      </c>
    </row>
    <row r="22" spans="1:2">
      <c r="A22">
        <v>21</v>
      </c>
      <c r="B22">
        <v>2</v>
      </c>
    </row>
    <row r="23" spans="1:2">
      <c r="A23">
        <v>22</v>
      </c>
      <c r="B23">
        <v>1</v>
      </c>
    </row>
    <row r="24" spans="1:2">
      <c r="A24">
        <v>23</v>
      </c>
      <c r="B24">
        <v>2</v>
      </c>
    </row>
    <row r="25" spans="1:2">
      <c r="A25">
        <v>24</v>
      </c>
      <c r="B25">
        <v>1</v>
      </c>
    </row>
    <row r="26" spans="1:2">
      <c r="A26">
        <v>25</v>
      </c>
      <c r="B26">
        <v>2</v>
      </c>
    </row>
    <row r="27" spans="1:2">
      <c r="A27">
        <v>26</v>
      </c>
      <c r="B27">
        <v>1</v>
      </c>
    </row>
    <row r="28" spans="1:2">
      <c r="A28">
        <v>27</v>
      </c>
      <c r="B28">
        <v>2</v>
      </c>
    </row>
    <row r="29" spans="1:2">
      <c r="A29">
        <v>28</v>
      </c>
      <c r="B29">
        <v>1</v>
      </c>
    </row>
    <row r="30" spans="1:2">
      <c r="A30">
        <v>29</v>
      </c>
      <c r="B30">
        <v>2</v>
      </c>
    </row>
    <row r="31" spans="1:2">
      <c r="A31">
        <v>30</v>
      </c>
      <c r="B31">
        <v>1</v>
      </c>
    </row>
    <row r="32" spans="1:2">
      <c r="A32">
        <v>31</v>
      </c>
      <c r="B32">
        <v>2</v>
      </c>
    </row>
    <row r="33" spans="1:2">
      <c r="A33">
        <v>32</v>
      </c>
      <c r="B33">
        <v>1</v>
      </c>
    </row>
    <row r="34" spans="1:2">
      <c r="A34">
        <v>33</v>
      </c>
      <c r="B34">
        <v>2</v>
      </c>
    </row>
    <row r="35" spans="1:2">
      <c r="A35">
        <v>34</v>
      </c>
      <c r="B35">
        <v>1</v>
      </c>
    </row>
    <row r="36" spans="1:2">
      <c r="A36">
        <v>35</v>
      </c>
      <c r="B36">
        <v>2</v>
      </c>
    </row>
    <row r="37" spans="1:2">
      <c r="A37">
        <v>36</v>
      </c>
      <c r="B37">
        <v>1</v>
      </c>
    </row>
    <row r="38" spans="1:2">
      <c r="A38">
        <v>37</v>
      </c>
      <c r="B38">
        <v>2</v>
      </c>
    </row>
    <row r="39" spans="1:2">
      <c r="A39">
        <v>38</v>
      </c>
      <c r="B39">
        <v>1</v>
      </c>
    </row>
    <row r="40" spans="1:2">
      <c r="A40">
        <v>39</v>
      </c>
      <c r="B40">
        <v>2</v>
      </c>
    </row>
    <row r="41" spans="1:2">
      <c r="A41">
        <v>40</v>
      </c>
      <c r="B41">
        <v>1</v>
      </c>
    </row>
    <row r="42" spans="1:2">
      <c r="A42">
        <v>41</v>
      </c>
      <c r="B42">
        <v>2</v>
      </c>
    </row>
    <row r="43" spans="1:2">
      <c r="A43">
        <v>42</v>
      </c>
      <c r="B43">
        <v>1</v>
      </c>
    </row>
    <row r="44" spans="1:2">
      <c r="A44">
        <v>43</v>
      </c>
      <c r="B44">
        <v>2</v>
      </c>
    </row>
    <row r="45" spans="1:2">
      <c r="A45">
        <v>44</v>
      </c>
      <c r="B45">
        <v>1</v>
      </c>
    </row>
    <row r="46" spans="1:2">
      <c r="A46">
        <v>45</v>
      </c>
      <c r="B46">
        <v>2</v>
      </c>
    </row>
    <row r="47" spans="1:2">
      <c r="A47">
        <v>46</v>
      </c>
      <c r="B47">
        <v>1</v>
      </c>
    </row>
    <row r="48" spans="1:2">
      <c r="A48">
        <v>47</v>
      </c>
      <c r="B48">
        <v>2</v>
      </c>
    </row>
    <row r="49" spans="1:2">
      <c r="A49">
        <v>48</v>
      </c>
      <c r="B49">
        <v>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18CC5-33AA-7441-AA2F-9918E8B0082C}">
  <sheetPr>
    <tabColor theme="0"/>
  </sheetPr>
  <dimension ref="A1:E49"/>
  <sheetViews>
    <sheetView workbookViewId="0">
      <selection activeCell="D2" sqref="D2:E4"/>
    </sheetView>
  </sheetViews>
  <sheetFormatPr baseColWidth="10" defaultRowHeight="14"/>
  <sheetData>
    <row r="1" spans="1:5">
      <c r="A1" t="s">
        <v>247</v>
      </c>
      <c r="B1" t="s">
        <v>219</v>
      </c>
    </row>
    <row r="2" spans="1:5">
      <c r="A2">
        <v>1</v>
      </c>
      <c r="B2">
        <v>1</v>
      </c>
      <c r="D2">
        <v>1</v>
      </c>
      <c r="E2" t="s">
        <v>178</v>
      </c>
    </row>
    <row r="3" spans="1:5">
      <c r="A3">
        <v>2</v>
      </c>
      <c r="B3">
        <v>1</v>
      </c>
      <c r="D3">
        <v>2</v>
      </c>
      <c r="E3" t="s">
        <v>175</v>
      </c>
    </row>
    <row r="4" spans="1:5">
      <c r="A4">
        <v>3</v>
      </c>
      <c r="B4">
        <v>1</v>
      </c>
      <c r="D4">
        <v>3</v>
      </c>
      <c r="E4" t="s">
        <v>162</v>
      </c>
    </row>
    <row r="5" spans="1:5">
      <c r="A5">
        <v>4</v>
      </c>
      <c r="B5">
        <v>1</v>
      </c>
    </row>
    <row r="6" spans="1:5">
      <c r="A6">
        <v>5</v>
      </c>
      <c r="B6">
        <v>1</v>
      </c>
    </row>
    <row r="7" spans="1:5">
      <c r="A7">
        <v>6</v>
      </c>
      <c r="B7">
        <v>1</v>
      </c>
    </row>
    <row r="8" spans="1:5">
      <c r="A8">
        <v>7</v>
      </c>
      <c r="B8">
        <v>1</v>
      </c>
    </row>
    <row r="9" spans="1:5">
      <c r="A9">
        <v>8</v>
      </c>
      <c r="B9">
        <v>1</v>
      </c>
    </row>
    <row r="10" spans="1:5">
      <c r="A10">
        <v>9</v>
      </c>
      <c r="B10">
        <v>1</v>
      </c>
    </row>
    <row r="11" spans="1:5">
      <c r="A11">
        <v>10</v>
      </c>
      <c r="B11">
        <v>1</v>
      </c>
    </row>
    <row r="12" spans="1:5">
      <c r="A12">
        <v>11</v>
      </c>
      <c r="B12">
        <v>1</v>
      </c>
    </row>
    <row r="13" spans="1:5">
      <c r="A13">
        <v>12</v>
      </c>
      <c r="B13">
        <v>1</v>
      </c>
    </row>
    <row r="14" spans="1:5">
      <c r="A14">
        <v>13</v>
      </c>
      <c r="B14">
        <v>1</v>
      </c>
    </row>
    <row r="15" spans="1:5">
      <c r="A15">
        <v>14</v>
      </c>
      <c r="B15">
        <v>1</v>
      </c>
    </row>
    <row r="16" spans="1:5">
      <c r="A16">
        <v>15</v>
      </c>
      <c r="B16">
        <v>1</v>
      </c>
    </row>
    <row r="17" spans="1:2">
      <c r="A17">
        <v>16</v>
      </c>
      <c r="B17">
        <v>1</v>
      </c>
    </row>
    <row r="18" spans="1:2">
      <c r="A18">
        <v>17</v>
      </c>
      <c r="B18">
        <v>2</v>
      </c>
    </row>
    <row r="19" spans="1:2">
      <c r="A19">
        <v>18</v>
      </c>
      <c r="B19">
        <v>2</v>
      </c>
    </row>
    <row r="20" spans="1:2">
      <c r="A20">
        <v>19</v>
      </c>
      <c r="B20">
        <v>2</v>
      </c>
    </row>
    <row r="21" spans="1:2">
      <c r="A21">
        <v>20</v>
      </c>
      <c r="B21">
        <v>2</v>
      </c>
    </row>
    <row r="22" spans="1:2">
      <c r="A22">
        <v>21</v>
      </c>
      <c r="B22">
        <v>2</v>
      </c>
    </row>
    <row r="23" spans="1:2">
      <c r="A23">
        <v>22</v>
      </c>
      <c r="B23">
        <v>2</v>
      </c>
    </row>
    <row r="24" spans="1:2">
      <c r="A24">
        <v>23</v>
      </c>
      <c r="B24">
        <v>2</v>
      </c>
    </row>
    <row r="25" spans="1:2">
      <c r="A25">
        <v>24</v>
      </c>
      <c r="B25">
        <v>2</v>
      </c>
    </row>
    <row r="26" spans="1:2">
      <c r="A26">
        <v>25</v>
      </c>
      <c r="B26">
        <v>2</v>
      </c>
    </row>
    <row r="27" spans="1:2">
      <c r="A27">
        <v>26</v>
      </c>
      <c r="B27">
        <v>2</v>
      </c>
    </row>
    <row r="28" spans="1:2">
      <c r="A28">
        <v>27</v>
      </c>
      <c r="B28">
        <v>2</v>
      </c>
    </row>
    <row r="29" spans="1:2">
      <c r="A29">
        <v>28</v>
      </c>
      <c r="B29">
        <v>2</v>
      </c>
    </row>
    <row r="30" spans="1:2">
      <c r="A30">
        <v>29</v>
      </c>
      <c r="B30">
        <v>2</v>
      </c>
    </row>
    <row r="31" spans="1:2">
      <c r="A31">
        <v>30</v>
      </c>
      <c r="B31">
        <v>2</v>
      </c>
    </row>
    <row r="32" spans="1:2">
      <c r="A32">
        <v>31</v>
      </c>
      <c r="B32">
        <v>2</v>
      </c>
    </row>
    <row r="33" spans="1:2">
      <c r="A33">
        <v>32</v>
      </c>
      <c r="B33">
        <v>2</v>
      </c>
    </row>
    <row r="34" spans="1:2">
      <c r="A34">
        <v>33</v>
      </c>
      <c r="B34">
        <v>3</v>
      </c>
    </row>
    <row r="35" spans="1:2">
      <c r="A35">
        <v>34</v>
      </c>
      <c r="B35">
        <v>3</v>
      </c>
    </row>
    <row r="36" spans="1:2">
      <c r="A36">
        <v>35</v>
      </c>
      <c r="B36">
        <v>3</v>
      </c>
    </row>
    <row r="37" spans="1:2">
      <c r="A37">
        <v>36</v>
      </c>
      <c r="B37">
        <v>3</v>
      </c>
    </row>
    <row r="38" spans="1:2">
      <c r="A38">
        <v>37</v>
      </c>
      <c r="B38">
        <v>3</v>
      </c>
    </row>
    <row r="39" spans="1:2">
      <c r="A39">
        <v>38</v>
      </c>
      <c r="B39">
        <v>3</v>
      </c>
    </row>
    <row r="40" spans="1:2">
      <c r="A40">
        <v>39</v>
      </c>
      <c r="B40">
        <v>3</v>
      </c>
    </row>
    <row r="41" spans="1:2">
      <c r="A41">
        <v>40</v>
      </c>
      <c r="B41">
        <v>3</v>
      </c>
    </row>
    <row r="42" spans="1:2">
      <c r="A42">
        <v>41</v>
      </c>
      <c r="B42">
        <v>3</v>
      </c>
    </row>
    <row r="43" spans="1:2">
      <c r="A43">
        <v>42</v>
      </c>
      <c r="B43">
        <v>3</v>
      </c>
    </row>
    <row r="44" spans="1:2">
      <c r="A44">
        <v>43</v>
      </c>
      <c r="B44">
        <v>3</v>
      </c>
    </row>
    <row r="45" spans="1:2">
      <c r="A45">
        <v>44</v>
      </c>
      <c r="B45">
        <v>3</v>
      </c>
    </row>
    <row r="46" spans="1:2">
      <c r="A46">
        <v>45</v>
      </c>
      <c r="B46">
        <v>3</v>
      </c>
    </row>
    <row r="47" spans="1:2">
      <c r="A47">
        <v>46</v>
      </c>
      <c r="B47">
        <v>3</v>
      </c>
    </row>
    <row r="48" spans="1:2">
      <c r="A48">
        <v>47</v>
      </c>
      <c r="B48">
        <v>3</v>
      </c>
    </row>
    <row r="49" spans="1:2">
      <c r="A49">
        <v>48</v>
      </c>
      <c r="B49">
        <v>3</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8508A-E466-DE43-AD7E-84F9AEBF97F2}">
  <sheetPr>
    <tabColor theme="0"/>
  </sheetPr>
  <dimension ref="A1:L16"/>
  <sheetViews>
    <sheetView workbookViewId="0">
      <selection activeCell="K71" sqref="K71"/>
    </sheetView>
  </sheetViews>
  <sheetFormatPr baseColWidth="10" defaultRowHeight="14"/>
  <sheetData>
    <row r="1" spans="1:12">
      <c r="A1" t="s">
        <v>247</v>
      </c>
      <c r="B1" s="63" t="s">
        <v>220</v>
      </c>
      <c r="C1" s="64" t="s">
        <v>1</v>
      </c>
      <c r="D1" s="64" t="s">
        <v>2</v>
      </c>
      <c r="E1" s="64" t="s">
        <v>3</v>
      </c>
      <c r="F1" s="64" t="s">
        <v>4</v>
      </c>
      <c r="G1" s="64" t="s">
        <v>5</v>
      </c>
      <c r="H1" s="64" t="s">
        <v>6</v>
      </c>
      <c r="I1" s="64" t="s">
        <v>7</v>
      </c>
      <c r="J1" s="64" t="s">
        <v>8</v>
      </c>
      <c r="K1" s="64" t="s">
        <v>9</v>
      </c>
      <c r="L1" s="64" t="s">
        <v>10</v>
      </c>
    </row>
    <row r="2" spans="1:12">
      <c r="A2">
        <v>1</v>
      </c>
      <c r="B2" s="65" t="s">
        <v>85</v>
      </c>
      <c r="C2" s="66">
        <v>8</v>
      </c>
      <c r="D2" s="66">
        <v>10</v>
      </c>
      <c r="E2" s="66">
        <v>9</v>
      </c>
      <c r="F2" s="66">
        <v>6</v>
      </c>
      <c r="G2" s="66">
        <v>5</v>
      </c>
      <c r="H2" s="66">
        <v>3</v>
      </c>
      <c r="I2" s="66">
        <v>4</v>
      </c>
      <c r="J2" s="66">
        <v>1</v>
      </c>
      <c r="K2" s="66">
        <v>2</v>
      </c>
      <c r="L2" s="66">
        <v>7</v>
      </c>
    </row>
    <row r="3" spans="1:12">
      <c r="A3">
        <v>2</v>
      </c>
      <c r="B3" s="65" t="s">
        <v>86</v>
      </c>
      <c r="C3" s="66">
        <v>10</v>
      </c>
      <c r="D3" s="66">
        <v>9</v>
      </c>
      <c r="E3" s="66">
        <v>8</v>
      </c>
      <c r="F3" s="66">
        <v>3</v>
      </c>
      <c r="G3" s="66">
        <v>5</v>
      </c>
      <c r="H3" s="66">
        <v>4</v>
      </c>
      <c r="I3" s="66">
        <v>6</v>
      </c>
      <c r="J3" s="66">
        <v>1</v>
      </c>
      <c r="K3" s="66">
        <v>2</v>
      </c>
      <c r="L3" s="66">
        <v>7</v>
      </c>
    </row>
    <row r="4" spans="1:12">
      <c r="A4">
        <v>3</v>
      </c>
      <c r="B4" s="65" t="s">
        <v>87</v>
      </c>
      <c r="C4" s="66">
        <v>1</v>
      </c>
      <c r="D4" s="66">
        <v>2</v>
      </c>
      <c r="E4" s="66">
        <v>3</v>
      </c>
      <c r="F4" s="66">
        <v>10</v>
      </c>
      <c r="G4" s="66">
        <v>9</v>
      </c>
      <c r="H4" s="66">
        <v>5</v>
      </c>
      <c r="I4" s="66">
        <v>4</v>
      </c>
      <c r="J4" s="66">
        <v>6</v>
      </c>
      <c r="K4" s="66">
        <v>7</v>
      </c>
      <c r="L4" s="66">
        <v>8</v>
      </c>
    </row>
    <row r="5" spans="1:12">
      <c r="A5">
        <v>4</v>
      </c>
      <c r="B5" s="65" t="s">
        <v>88</v>
      </c>
      <c r="C5" s="66">
        <v>4</v>
      </c>
      <c r="D5" s="66">
        <v>5</v>
      </c>
      <c r="E5" s="66">
        <v>6</v>
      </c>
      <c r="F5" s="66">
        <v>10</v>
      </c>
      <c r="G5" s="66">
        <v>8</v>
      </c>
      <c r="H5" s="66">
        <v>7</v>
      </c>
      <c r="I5" s="66">
        <v>3</v>
      </c>
      <c r="J5" s="66">
        <v>1</v>
      </c>
      <c r="K5" s="66">
        <v>2</v>
      </c>
      <c r="L5" s="66">
        <v>9</v>
      </c>
    </row>
    <row r="6" spans="1:12">
      <c r="A6">
        <v>5</v>
      </c>
      <c r="B6" s="65" t="s">
        <v>89</v>
      </c>
      <c r="C6" s="66">
        <v>8</v>
      </c>
      <c r="D6" s="66">
        <v>10</v>
      </c>
      <c r="E6" s="66">
        <v>9</v>
      </c>
      <c r="F6" s="66">
        <v>1</v>
      </c>
      <c r="G6" s="66">
        <v>2</v>
      </c>
      <c r="H6" s="66">
        <v>3</v>
      </c>
      <c r="I6" s="66">
        <v>6</v>
      </c>
      <c r="J6" s="66">
        <v>4</v>
      </c>
      <c r="K6" s="66">
        <v>5</v>
      </c>
      <c r="L6" s="66">
        <v>7</v>
      </c>
    </row>
    <row r="7" spans="1:12">
      <c r="A7">
        <v>6</v>
      </c>
      <c r="B7" s="65" t="s">
        <v>90</v>
      </c>
      <c r="C7" s="66">
        <v>8</v>
      </c>
      <c r="D7" s="66">
        <v>9</v>
      </c>
      <c r="E7" s="66">
        <v>10</v>
      </c>
      <c r="F7" s="66">
        <v>4</v>
      </c>
      <c r="G7" s="66">
        <v>5</v>
      </c>
      <c r="H7" s="66">
        <v>3</v>
      </c>
      <c r="I7" s="66">
        <v>6</v>
      </c>
      <c r="J7" s="66">
        <v>1</v>
      </c>
      <c r="K7" s="66">
        <v>2</v>
      </c>
      <c r="L7" s="66">
        <v>7</v>
      </c>
    </row>
    <row r="8" spans="1:12">
      <c r="A8">
        <v>7</v>
      </c>
      <c r="B8" s="65" t="s">
        <v>91</v>
      </c>
      <c r="C8" s="66">
        <v>6</v>
      </c>
      <c r="D8" s="66">
        <v>8</v>
      </c>
      <c r="E8" s="66">
        <v>7</v>
      </c>
      <c r="F8" s="66">
        <v>3</v>
      </c>
      <c r="G8" s="66">
        <v>5</v>
      </c>
      <c r="H8" s="66">
        <v>2</v>
      </c>
      <c r="I8" s="66">
        <v>9</v>
      </c>
      <c r="J8" s="66">
        <v>1</v>
      </c>
      <c r="K8" s="66">
        <v>4</v>
      </c>
      <c r="L8" s="66">
        <v>10</v>
      </c>
    </row>
    <row r="9" spans="1:12">
      <c r="A9">
        <v>8</v>
      </c>
      <c r="B9" s="65" t="s">
        <v>92</v>
      </c>
      <c r="C9" s="66">
        <v>1</v>
      </c>
      <c r="D9" s="66">
        <v>3</v>
      </c>
      <c r="E9" s="66">
        <v>2</v>
      </c>
      <c r="F9" s="66">
        <v>10</v>
      </c>
      <c r="G9" s="66">
        <v>9</v>
      </c>
      <c r="H9" s="66">
        <v>8</v>
      </c>
      <c r="I9" s="66">
        <v>4</v>
      </c>
      <c r="J9" s="66">
        <v>7</v>
      </c>
      <c r="K9" s="66">
        <v>6</v>
      </c>
      <c r="L9" s="66">
        <v>5</v>
      </c>
    </row>
    <row r="10" spans="1:12">
      <c r="A10">
        <v>9</v>
      </c>
      <c r="B10" s="65" t="s">
        <v>93</v>
      </c>
      <c r="C10" s="66">
        <v>7</v>
      </c>
      <c r="D10" s="66">
        <v>10</v>
      </c>
      <c r="E10" s="66">
        <v>9</v>
      </c>
      <c r="F10" s="66">
        <v>1</v>
      </c>
      <c r="G10" s="66">
        <v>6</v>
      </c>
      <c r="H10" s="66">
        <v>2</v>
      </c>
      <c r="I10" s="66">
        <v>8</v>
      </c>
      <c r="J10" s="66">
        <v>3</v>
      </c>
      <c r="K10" s="66">
        <v>4</v>
      </c>
      <c r="L10" s="66">
        <v>5</v>
      </c>
    </row>
    <row r="11" spans="1:12">
      <c r="A11">
        <v>10</v>
      </c>
      <c r="B11" s="65" t="s">
        <v>94</v>
      </c>
      <c r="C11" s="66">
        <v>1</v>
      </c>
      <c r="D11" s="66">
        <v>5</v>
      </c>
      <c r="E11" s="66">
        <v>3</v>
      </c>
      <c r="F11" s="66">
        <v>7</v>
      </c>
      <c r="G11" s="66">
        <v>6</v>
      </c>
      <c r="H11" s="66">
        <v>4</v>
      </c>
      <c r="I11" s="66">
        <v>2</v>
      </c>
      <c r="J11" s="66">
        <v>8</v>
      </c>
      <c r="K11" s="66">
        <v>10</v>
      </c>
      <c r="L11" s="66">
        <v>9</v>
      </c>
    </row>
    <row r="12" spans="1:12">
      <c r="A12">
        <v>11</v>
      </c>
      <c r="B12" s="65" t="s">
        <v>95</v>
      </c>
      <c r="C12" s="66">
        <v>1</v>
      </c>
      <c r="D12" s="66">
        <v>2</v>
      </c>
      <c r="E12" s="66">
        <v>3</v>
      </c>
      <c r="F12" s="66">
        <v>10</v>
      </c>
      <c r="G12" s="66">
        <v>9</v>
      </c>
      <c r="H12" s="66">
        <v>5</v>
      </c>
      <c r="I12" s="66">
        <v>4</v>
      </c>
      <c r="J12" s="66">
        <v>6</v>
      </c>
      <c r="K12" s="66">
        <v>7</v>
      </c>
      <c r="L12" s="66">
        <v>8</v>
      </c>
    </row>
    <row r="13" spans="1:12">
      <c r="A13">
        <v>12</v>
      </c>
      <c r="B13" s="65" t="s">
        <v>96</v>
      </c>
      <c r="C13" s="66">
        <v>10</v>
      </c>
      <c r="D13" s="66">
        <v>9</v>
      </c>
      <c r="E13" s="66">
        <v>8</v>
      </c>
      <c r="F13" s="66">
        <v>1</v>
      </c>
      <c r="G13" s="66">
        <v>3</v>
      </c>
      <c r="H13" s="66">
        <v>2</v>
      </c>
      <c r="I13" s="66">
        <v>7</v>
      </c>
      <c r="J13" s="66">
        <v>4</v>
      </c>
      <c r="K13" s="66">
        <v>5</v>
      </c>
      <c r="L13" s="66">
        <v>6</v>
      </c>
    </row>
    <row r="14" spans="1:12">
      <c r="A14">
        <v>13</v>
      </c>
      <c r="B14" s="65" t="s">
        <v>97</v>
      </c>
      <c r="C14" s="66">
        <v>1</v>
      </c>
      <c r="D14" s="66">
        <v>8</v>
      </c>
      <c r="E14" s="66">
        <v>2</v>
      </c>
      <c r="F14" s="66">
        <v>10</v>
      </c>
      <c r="G14" s="66">
        <v>9</v>
      </c>
      <c r="H14" s="66">
        <v>5</v>
      </c>
      <c r="I14" s="66">
        <v>6</v>
      </c>
      <c r="J14" s="66">
        <v>4</v>
      </c>
      <c r="K14" s="66">
        <v>3</v>
      </c>
      <c r="L14" s="66">
        <v>7</v>
      </c>
    </row>
    <row r="15" spans="1:12">
      <c r="A15">
        <v>14</v>
      </c>
      <c r="B15" s="65" t="s">
        <v>98</v>
      </c>
      <c r="C15" s="66">
        <v>1</v>
      </c>
      <c r="D15" s="66">
        <v>2</v>
      </c>
      <c r="E15" s="66">
        <v>3</v>
      </c>
      <c r="F15" s="66">
        <v>9</v>
      </c>
      <c r="G15" s="66">
        <v>10</v>
      </c>
      <c r="H15" s="66">
        <v>7</v>
      </c>
      <c r="I15" s="66">
        <v>4</v>
      </c>
      <c r="J15" s="66">
        <v>6</v>
      </c>
      <c r="K15" s="66">
        <v>5</v>
      </c>
      <c r="L15" s="66">
        <v>8</v>
      </c>
    </row>
    <row r="16" spans="1:12">
      <c r="A16">
        <v>15</v>
      </c>
      <c r="B16" s="65" t="s">
        <v>99</v>
      </c>
      <c r="C16" s="66">
        <v>1</v>
      </c>
      <c r="D16" s="66">
        <v>2</v>
      </c>
      <c r="E16" s="66">
        <v>3</v>
      </c>
      <c r="F16" s="66">
        <v>10</v>
      </c>
      <c r="G16" s="66">
        <v>4</v>
      </c>
      <c r="H16" s="66">
        <v>5</v>
      </c>
      <c r="I16" s="66">
        <v>6</v>
      </c>
      <c r="J16" s="66">
        <v>9</v>
      </c>
      <c r="K16" s="66">
        <v>8</v>
      </c>
      <c r="L16" s="66">
        <v>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3134-E586-CF48-BC9C-3710AAC33FC5}">
  <sheetPr>
    <tabColor theme="0"/>
  </sheetPr>
  <dimension ref="A1:K16"/>
  <sheetViews>
    <sheetView workbookViewId="0">
      <selection activeCell="K71" sqref="K71"/>
    </sheetView>
  </sheetViews>
  <sheetFormatPr baseColWidth="10" defaultColWidth="8.83203125" defaultRowHeight="14"/>
  <cols>
    <col min="3" max="3" width="12.5" bestFit="1" customWidth="1"/>
    <col min="4" max="4" width="14.33203125" bestFit="1" customWidth="1"/>
    <col min="5" max="5" width="10" bestFit="1" customWidth="1"/>
    <col min="6" max="6" width="12.83203125" bestFit="1" customWidth="1"/>
    <col min="7" max="7" width="17.5" bestFit="1" customWidth="1"/>
    <col min="8" max="8" width="9.6640625" bestFit="1" customWidth="1"/>
    <col min="9" max="10" width="17" bestFit="1" customWidth="1"/>
  </cols>
  <sheetData>
    <row r="1" spans="1:11">
      <c r="A1" t="s">
        <v>247</v>
      </c>
      <c r="B1" t="s">
        <v>258</v>
      </c>
      <c r="C1" t="s">
        <v>249</v>
      </c>
      <c r="D1" t="s">
        <v>250</v>
      </c>
      <c r="E1" t="s">
        <v>251</v>
      </c>
      <c r="F1" t="s">
        <v>252</v>
      </c>
      <c r="G1" t="s">
        <v>253</v>
      </c>
      <c r="H1" t="s">
        <v>254</v>
      </c>
      <c r="I1" t="s">
        <v>79</v>
      </c>
      <c r="J1" t="s">
        <v>255</v>
      </c>
      <c r="K1" t="s">
        <v>83</v>
      </c>
    </row>
    <row r="2" spans="1:11">
      <c r="A2">
        <v>1</v>
      </c>
      <c r="B2" s="65" t="s">
        <v>85</v>
      </c>
      <c r="C2" t="s">
        <v>256</v>
      </c>
      <c r="D2" t="s">
        <v>257</v>
      </c>
      <c r="E2" t="s">
        <v>256</v>
      </c>
      <c r="F2" t="s">
        <v>256</v>
      </c>
      <c r="G2" t="s">
        <v>257</v>
      </c>
      <c r="H2" t="s">
        <v>256</v>
      </c>
      <c r="I2" t="s">
        <v>256</v>
      </c>
      <c r="J2" t="s">
        <v>257</v>
      </c>
      <c r="K2" t="s">
        <v>256</v>
      </c>
    </row>
    <row r="3" spans="1:11">
      <c r="A3">
        <v>2</v>
      </c>
      <c r="B3" s="65" t="s">
        <v>86</v>
      </c>
      <c r="C3" t="s">
        <v>257</v>
      </c>
      <c r="D3" t="s">
        <v>257</v>
      </c>
      <c r="E3" t="s">
        <v>256</v>
      </c>
      <c r="F3" t="s">
        <v>256</v>
      </c>
      <c r="G3" t="s">
        <v>257</v>
      </c>
      <c r="H3" t="s">
        <v>256</v>
      </c>
      <c r="I3" t="s">
        <v>256</v>
      </c>
      <c r="J3" t="s">
        <v>257</v>
      </c>
      <c r="K3" t="s">
        <v>256</v>
      </c>
    </row>
    <row r="4" spans="1:11">
      <c r="A4">
        <v>3</v>
      </c>
      <c r="B4" s="65" t="s">
        <v>87</v>
      </c>
      <c r="C4" t="s">
        <v>256</v>
      </c>
      <c r="D4" t="s">
        <v>256</v>
      </c>
      <c r="E4" t="s">
        <v>257</v>
      </c>
      <c r="F4" t="s">
        <v>257</v>
      </c>
      <c r="G4" t="s">
        <v>256</v>
      </c>
      <c r="H4" t="s">
        <v>257</v>
      </c>
      <c r="I4" t="s">
        <v>257</v>
      </c>
      <c r="J4" t="s">
        <v>256</v>
      </c>
      <c r="K4" t="s">
        <v>257</v>
      </c>
    </row>
    <row r="5" spans="1:11">
      <c r="A5">
        <v>4</v>
      </c>
      <c r="B5" s="65" t="s">
        <v>88</v>
      </c>
      <c r="C5" t="s">
        <v>256</v>
      </c>
      <c r="D5" t="s">
        <v>256</v>
      </c>
      <c r="E5" t="s">
        <v>256</v>
      </c>
      <c r="F5" t="s">
        <v>256</v>
      </c>
      <c r="G5" t="s">
        <v>257</v>
      </c>
      <c r="H5" t="s">
        <v>256</v>
      </c>
      <c r="I5" t="s">
        <v>257</v>
      </c>
      <c r="J5" t="s">
        <v>256</v>
      </c>
      <c r="K5" t="s">
        <v>256</v>
      </c>
    </row>
    <row r="6" spans="1:11">
      <c r="A6">
        <v>5</v>
      </c>
      <c r="B6" s="65" t="s">
        <v>89</v>
      </c>
      <c r="C6" t="s">
        <v>256</v>
      </c>
      <c r="D6" t="s">
        <v>257</v>
      </c>
      <c r="E6" t="s">
        <v>256</v>
      </c>
      <c r="F6" t="s">
        <v>256</v>
      </c>
      <c r="G6" t="s">
        <v>257</v>
      </c>
      <c r="H6" t="s">
        <v>256</v>
      </c>
      <c r="I6" t="s">
        <v>256</v>
      </c>
      <c r="J6" t="s">
        <v>257</v>
      </c>
      <c r="K6" t="s">
        <v>256</v>
      </c>
    </row>
    <row r="7" spans="1:11">
      <c r="A7">
        <v>6</v>
      </c>
      <c r="B7" s="65" t="s">
        <v>90</v>
      </c>
      <c r="C7" t="s">
        <v>256</v>
      </c>
      <c r="D7" t="s">
        <v>257</v>
      </c>
      <c r="E7" t="s">
        <v>256</v>
      </c>
      <c r="F7" t="s">
        <v>256</v>
      </c>
      <c r="G7" t="s">
        <v>256</v>
      </c>
      <c r="H7" t="s">
        <v>256</v>
      </c>
      <c r="I7" t="s">
        <v>256</v>
      </c>
      <c r="J7" t="s">
        <v>257</v>
      </c>
      <c r="K7" t="s">
        <v>256</v>
      </c>
    </row>
    <row r="8" spans="1:11">
      <c r="A8">
        <v>7</v>
      </c>
      <c r="B8" s="65" t="s">
        <v>91</v>
      </c>
      <c r="C8" t="s">
        <v>256</v>
      </c>
      <c r="D8" t="s">
        <v>256</v>
      </c>
      <c r="E8" t="s">
        <v>256</v>
      </c>
      <c r="F8" t="s">
        <v>256</v>
      </c>
      <c r="G8" t="s">
        <v>257</v>
      </c>
      <c r="H8" t="s">
        <v>256</v>
      </c>
      <c r="I8" t="s">
        <v>256</v>
      </c>
      <c r="J8" t="s">
        <v>257</v>
      </c>
      <c r="K8" t="s">
        <v>256</v>
      </c>
    </row>
    <row r="9" spans="1:11">
      <c r="A9">
        <v>8</v>
      </c>
      <c r="B9" s="65" t="s">
        <v>92</v>
      </c>
      <c r="C9" t="s">
        <v>256</v>
      </c>
      <c r="D9" t="s">
        <v>256</v>
      </c>
      <c r="E9" t="s">
        <v>257</v>
      </c>
      <c r="F9" t="s">
        <v>256</v>
      </c>
      <c r="G9" t="s">
        <v>256</v>
      </c>
      <c r="H9" t="s">
        <v>257</v>
      </c>
      <c r="I9" t="s">
        <v>257</v>
      </c>
      <c r="J9" t="s">
        <v>257</v>
      </c>
      <c r="K9" t="s">
        <v>256</v>
      </c>
    </row>
    <row r="10" spans="1:11">
      <c r="A10">
        <v>9</v>
      </c>
      <c r="B10" s="65" t="s">
        <v>93</v>
      </c>
      <c r="C10" t="s">
        <v>257</v>
      </c>
      <c r="D10" t="s">
        <v>256</v>
      </c>
      <c r="E10" t="s">
        <v>256</v>
      </c>
      <c r="F10" t="s">
        <v>256</v>
      </c>
      <c r="G10" t="s">
        <v>257</v>
      </c>
      <c r="H10" t="s">
        <v>256</v>
      </c>
      <c r="I10" t="s">
        <v>256</v>
      </c>
      <c r="J10" t="s">
        <v>257</v>
      </c>
      <c r="K10" t="s">
        <v>256</v>
      </c>
    </row>
    <row r="11" spans="1:11">
      <c r="A11">
        <v>10</v>
      </c>
      <c r="B11" s="65" t="s">
        <v>94</v>
      </c>
      <c r="C11" t="s">
        <v>256</v>
      </c>
      <c r="D11" t="s">
        <v>256</v>
      </c>
      <c r="E11" t="s">
        <v>257</v>
      </c>
      <c r="F11" t="s">
        <v>257</v>
      </c>
      <c r="G11" t="s">
        <v>256</v>
      </c>
      <c r="H11" t="s">
        <v>257</v>
      </c>
      <c r="I11" t="s">
        <v>257</v>
      </c>
      <c r="J11" t="s">
        <v>256</v>
      </c>
      <c r="K11" t="s">
        <v>257</v>
      </c>
    </row>
    <row r="12" spans="1:11">
      <c r="A12">
        <v>11</v>
      </c>
      <c r="B12" s="65" t="s">
        <v>95</v>
      </c>
      <c r="C12" t="s">
        <v>256</v>
      </c>
      <c r="D12" t="s">
        <v>256</v>
      </c>
      <c r="E12" t="s">
        <v>257</v>
      </c>
      <c r="F12" t="s">
        <v>257</v>
      </c>
      <c r="G12" t="s">
        <v>256</v>
      </c>
      <c r="H12" t="s">
        <v>256</v>
      </c>
      <c r="I12" t="s">
        <v>256</v>
      </c>
      <c r="J12" t="s">
        <v>256</v>
      </c>
      <c r="K12" t="s">
        <v>257</v>
      </c>
    </row>
    <row r="13" spans="1:11">
      <c r="A13">
        <v>12</v>
      </c>
      <c r="B13" s="65" t="s">
        <v>96</v>
      </c>
      <c r="C13" t="s">
        <v>257</v>
      </c>
      <c r="D13" t="s">
        <v>256</v>
      </c>
      <c r="E13" t="s">
        <v>256</v>
      </c>
      <c r="F13" t="s">
        <v>256</v>
      </c>
      <c r="G13" t="s">
        <v>257</v>
      </c>
      <c r="H13" t="s">
        <v>256</v>
      </c>
      <c r="I13" t="s">
        <v>257</v>
      </c>
      <c r="J13" t="s">
        <v>256</v>
      </c>
      <c r="K13" t="s">
        <v>256</v>
      </c>
    </row>
    <row r="14" spans="1:11">
      <c r="A14">
        <v>13</v>
      </c>
      <c r="B14" s="65" t="s">
        <v>97</v>
      </c>
      <c r="C14" t="s">
        <v>257</v>
      </c>
      <c r="D14" t="s">
        <v>256</v>
      </c>
      <c r="E14" t="s">
        <v>257</v>
      </c>
      <c r="F14" t="s">
        <v>257</v>
      </c>
      <c r="G14" t="s">
        <v>256</v>
      </c>
      <c r="H14" t="s">
        <v>256</v>
      </c>
      <c r="I14" t="s">
        <v>257</v>
      </c>
      <c r="J14" t="s">
        <v>256</v>
      </c>
      <c r="K14" t="s">
        <v>256</v>
      </c>
    </row>
    <row r="15" spans="1:11">
      <c r="A15">
        <v>14</v>
      </c>
      <c r="B15" s="65" t="s">
        <v>98</v>
      </c>
      <c r="C15" t="s">
        <v>256</v>
      </c>
      <c r="D15" t="s">
        <v>256</v>
      </c>
      <c r="E15" t="s">
        <v>257</v>
      </c>
      <c r="F15" t="s">
        <v>256</v>
      </c>
      <c r="G15" t="s">
        <v>256</v>
      </c>
      <c r="H15" t="s">
        <v>256</v>
      </c>
      <c r="I15" t="s">
        <v>257</v>
      </c>
      <c r="J15" t="s">
        <v>257</v>
      </c>
      <c r="K15" t="s">
        <v>256</v>
      </c>
    </row>
    <row r="16" spans="1:11">
      <c r="A16">
        <v>15</v>
      </c>
      <c r="B16" s="65" t="s">
        <v>99</v>
      </c>
      <c r="C16" t="s">
        <v>256</v>
      </c>
      <c r="D16" t="s">
        <v>256</v>
      </c>
      <c r="E16" t="s">
        <v>257</v>
      </c>
      <c r="F16" t="s">
        <v>257</v>
      </c>
      <c r="G16" t="s">
        <v>256</v>
      </c>
      <c r="H16" t="s">
        <v>256</v>
      </c>
      <c r="I16" t="s">
        <v>256</v>
      </c>
      <c r="J16" t="s">
        <v>257</v>
      </c>
      <c r="K16" t="s">
        <v>256</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CFB2B-BB06-BE47-9B0D-04CD82E8F8B3}">
  <sheetPr>
    <tabColor theme="0"/>
  </sheetPr>
  <dimension ref="A1:N79"/>
  <sheetViews>
    <sheetView zoomScale="140" zoomScaleNormal="140" workbookViewId="0">
      <selection activeCell="B1" sqref="B1:J79"/>
    </sheetView>
  </sheetViews>
  <sheetFormatPr baseColWidth="10" defaultRowHeight="14"/>
  <cols>
    <col min="1" max="16384" width="10.83203125" style="71"/>
  </cols>
  <sheetData>
    <row r="1" spans="1:14">
      <c r="A1" s="71" t="s">
        <v>247</v>
      </c>
      <c r="B1" s="71" t="s">
        <v>229</v>
      </c>
      <c r="C1" s="71" t="s">
        <v>230</v>
      </c>
      <c r="D1" s="71" t="s">
        <v>231</v>
      </c>
      <c r="E1" s="71" t="s">
        <v>232</v>
      </c>
      <c r="F1" s="71" t="s">
        <v>233</v>
      </c>
      <c r="G1" s="71" t="s">
        <v>234</v>
      </c>
      <c r="H1" s="71" t="s">
        <v>362</v>
      </c>
      <c r="I1" s="35" t="s">
        <v>268</v>
      </c>
      <c r="J1" s="71" t="s">
        <v>266</v>
      </c>
      <c r="M1" s="35"/>
      <c r="N1" s="35"/>
    </row>
    <row r="2" spans="1:14">
      <c r="A2" s="71">
        <v>1</v>
      </c>
      <c r="B2" s="75">
        <f>A2</f>
        <v>1</v>
      </c>
      <c r="C2" s="72" t="s">
        <v>284</v>
      </c>
      <c r="D2" s="76">
        <v>140.07896199999999</v>
      </c>
      <c r="E2" s="76">
        <v>35.939534000000002</v>
      </c>
      <c r="F2" s="72">
        <v>1</v>
      </c>
      <c r="G2" s="72">
        <v>1</v>
      </c>
      <c r="H2" s="72">
        <v>1</v>
      </c>
      <c r="I2" s="77">
        <v>1</v>
      </c>
      <c r="J2" s="71">
        <v>0</v>
      </c>
    </row>
    <row r="3" spans="1:14">
      <c r="A3" s="71">
        <v>2</v>
      </c>
      <c r="B3" s="75">
        <f t="shared" ref="B3:B66" si="0">A3</f>
        <v>2</v>
      </c>
      <c r="C3" s="72" t="s">
        <v>285</v>
      </c>
      <c r="D3" s="76">
        <v>140.03947500000001</v>
      </c>
      <c r="E3" s="76">
        <v>34.806458999999997</v>
      </c>
      <c r="F3" s="72">
        <v>1</v>
      </c>
      <c r="G3" s="72">
        <v>1</v>
      </c>
      <c r="H3" s="72">
        <v>2</v>
      </c>
      <c r="I3" s="77">
        <v>1</v>
      </c>
      <c r="J3" s="71">
        <v>0</v>
      </c>
    </row>
    <row r="4" spans="1:14">
      <c r="A4" s="71">
        <v>3</v>
      </c>
      <c r="B4" s="75">
        <f t="shared" si="0"/>
        <v>3</v>
      </c>
      <c r="C4" s="72" t="s">
        <v>286</v>
      </c>
      <c r="D4" s="76">
        <v>135.381035</v>
      </c>
      <c r="E4" s="76">
        <v>37.212730000000001</v>
      </c>
      <c r="F4" s="72">
        <v>1</v>
      </c>
      <c r="G4" s="72">
        <v>1</v>
      </c>
      <c r="H4" s="72">
        <v>3</v>
      </c>
      <c r="I4" s="77">
        <v>1</v>
      </c>
      <c r="J4" s="71">
        <v>0</v>
      </c>
    </row>
    <row r="5" spans="1:14">
      <c r="A5" s="71">
        <v>4</v>
      </c>
      <c r="B5" s="75">
        <f t="shared" si="0"/>
        <v>4</v>
      </c>
      <c r="C5" s="72" t="s">
        <v>287</v>
      </c>
      <c r="D5" s="76">
        <v>141.26875999999999</v>
      </c>
      <c r="E5" s="76">
        <v>32.646118999999999</v>
      </c>
      <c r="F5" s="72">
        <v>1</v>
      </c>
      <c r="G5" s="72">
        <v>2</v>
      </c>
      <c r="H5" s="72">
        <v>1</v>
      </c>
      <c r="I5" s="77">
        <v>1</v>
      </c>
      <c r="J5" s="71">
        <v>0</v>
      </c>
    </row>
    <row r="6" spans="1:14">
      <c r="A6" s="71">
        <v>5</v>
      </c>
      <c r="B6" s="75">
        <f t="shared" si="0"/>
        <v>5</v>
      </c>
      <c r="C6" s="72" t="s">
        <v>288</v>
      </c>
      <c r="D6" s="76">
        <v>139.02228099999999</v>
      </c>
      <c r="E6" s="76">
        <v>36.371425000000002</v>
      </c>
      <c r="F6" s="72">
        <v>1</v>
      </c>
      <c r="G6" s="72">
        <v>2</v>
      </c>
      <c r="H6" s="72">
        <v>2</v>
      </c>
      <c r="I6" s="77">
        <v>1</v>
      </c>
      <c r="J6" s="71">
        <v>0</v>
      </c>
    </row>
    <row r="7" spans="1:14">
      <c r="A7" s="71">
        <v>6</v>
      </c>
      <c r="B7" s="75">
        <f t="shared" si="0"/>
        <v>6</v>
      </c>
      <c r="C7" s="72" t="s">
        <v>289</v>
      </c>
      <c r="D7" s="76">
        <v>139.51894300000001</v>
      </c>
      <c r="E7" s="76">
        <v>35.438319</v>
      </c>
      <c r="F7" s="72">
        <v>1</v>
      </c>
      <c r="G7" s="72">
        <v>2</v>
      </c>
      <c r="H7" s="72">
        <v>3</v>
      </c>
      <c r="I7" s="77">
        <v>1</v>
      </c>
      <c r="J7" s="71">
        <v>0</v>
      </c>
    </row>
    <row r="8" spans="1:14">
      <c r="A8" s="71">
        <v>7</v>
      </c>
      <c r="B8" s="75">
        <f t="shared" si="0"/>
        <v>7</v>
      </c>
      <c r="C8" s="72" t="s">
        <v>290</v>
      </c>
      <c r="D8" s="76">
        <v>139.734162</v>
      </c>
      <c r="E8" s="76">
        <v>31.564121</v>
      </c>
      <c r="F8" s="72">
        <v>2</v>
      </c>
      <c r="G8" s="72">
        <v>1</v>
      </c>
      <c r="H8" s="72">
        <v>1</v>
      </c>
      <c r="I8" s="77">
        <v>1</v>
      </c>
      <c r="J8" s="71">
        <v>0</v>
      </c>
    </row>
    <row r="9" spans="1:14">
      <c r="A9" s="71">
        <v>8</v>
      </c>
      <c r="B9" s="75">
        <f t="shared" si="0"/>
        <v>8</v>
      </c>
      <c r="C9" s="72" t="s">
        <v>291</v>
      </c>
      <c r="D9" s="76">
        <v>135.044704</v>
      </c>
      <c r="E9" s="76">
        <v>36.748372000000003</v>
      </c>
      <c r="F9" s="72">
        <v>2</v>
      </c>
      <c r="G9" s="72">
        <v>1</v>
      </c>
      <c r="H9" s="72">
        <v>2</v>
      </c>
      <c r="I9" s="77">
        <v>1</v>
      </c>
      <c r="J9" s="71">
        <v>0</v>
      </c>
    </row>
    <row r="10" spans="1:14">
      <c r="A10" s="71">
        <v>9</v>
      </c>
      <c r="B10" s="75">
        <f t="shared" si="0"/>
        <v>9</v>
      </c>
      <c r="C10" s="72" t="s">
        <v>292</v>
      </c>
      <c r="D10" s="76">
        <v>136.813524</v>
      </c>
      <c r="E10" s="76">
        <v>39.005226999999998</v>
      </c>
      <c r="F10" s="72">
        <v>2</v>
      </c>
      <c r="G10" s="72">
        <v>1</v>
      </c>
      <c r="H10" s="72">
        <v>3</v>
      </c>
      <c r="I10" s="77">
        <v>1</v>
      </c>
      <c r="J10" s="71">
        <v>0</v>
      </c>
    </row>
    <row r="11" spans="1:14">
      <c r="A11" s="71">
        <v>10</v>
      </c>
      <c r="B11" s="75">
        <f t="shared" si="0"/>
        <v>10</v>
      </c>
      <c r="C11" s="72" t="s">
        <v>293</v>
      </c>
      <c r="D11" s="76">
        <v>144.02770000000001</v>
      </c>
      <c r="E11" s="76">
        <v>34.719644000000002</v>
      </c>
      <c r="F11" s="72">
        <v>2</v>
      </c>
      <c r="G11" s="72">
        <v>2</v>
      </c>
      <c r="H11" s="72">
        <v>1</v>
      </c>
      <c r="I11" s="77">
        <v>1</v>
      </c>
      <c r="J11" s="71">
        <v>0</v>
      </c>
    </row>
    <row r="12" spans="1:14">
      <c r="A12" s="71">
        <v>11</v>
      </c>
      <c r="B12" s="75">
        <f t="shared" si="0"/>
        <v>11</v>
      </c>
      <c r="C12" s="72" t="s">
        <v>294</v>
      </c>
      <c r="D12" s="76">
        <v>141.237414</v>
      </c>
      <c r="E12" s="76">
        <v>35.585079999999998</v>
      </c>
      <c r="F12" s="72">
        <v>2</v>
      </c>
      <c r="G12" s="72">
        <v>2</v>
      </c>
      <c r="H12" s="72">
        <v>2</v>
      </c>
      <c r="I12" s="77">
        <v>1</v>
      </c>
      <c r="J12" s="71">
        <v>0</v>
      </c>
    </row>
    <row r="13" spans="1:14">
      <c r="A13" s="71">
        <v>12</v>
      </c>
      <c r="B13" s="75">
        <f t="shared" si="0"/>
        <v>12</v>
      </c>
      <c r="C13" s="72" t="s">
        <v>295</v>
      </c>
      <c r="D13" s="76">
        <v>136.05027200000001</v>
      </c>
      <c r="E13" s="76">
        <v>38.412647999999997</v>
      </c>
      <c r="F13" s="72">
        <v>2</v>
      </c>
      <c r="G13" s="72">
        <v>2</v>
      </c>
      <c r="H13" s="72">
        <v>3</v>
      </c>
      <c r="I13" s="77">
        <v>1</v>
      </c>
      <c r="J13" s="71">
        <v>0</v>
      </c>
    </row>
    <row r="14" spans="1:14">
      <c r="A14" s="71">
        <v>13</v>
      </c>
      <c r="B14" s="75">
        <f t="shared" si="0"/>
        <v>13</v>
      </c>
      <c r="C14" s="72" t="s">
        <v>296</v>
      </c>
      <c r="D14" s="76">
        <v>136.95330000000001</v>
      </c>
      <c r="E14" s="76">
        <v>37.589638000000001</v>
      </c>
      <c r="F14" s="72">
        <v>3</v>
      </c>
      <c r="G14" s="72">
        <v>1</v>
      </c>
      <c r="H14" s="72">
        <v>1</v>
      </c>
      <c r="I14" s="77">
        <v>1</v>
      </c>
      <c r="J14" s="71">
        <v>0</v>
      </c>
    </row>
    <row r="15" spans="1:14">
      <c r="A15" s="71">
        <v>14</v>
      </c>
      <c r="B15" s="75">
        <f t="shared" si="0"/>
        <v>14</v>
      </c>
      <c r="C15" s="72" t="s">
        <v>297</v>
      </c>
      <c r="D15" s="76">
        <v>141.67068399999999</v>
      </c>
      <c r="E15" s="76">
        <v>38.325623</v>
      </c>
      <c r="F15" s="72">
        <v>3</v>
      </c>
      <c r="G15" s="72">
        <v>1</v>
      </c>
      <c r="H15" s="72">
        <v>2</v>
      </c>
      <c r="I15" s="77">
        <v>1</v>
      </c>
      <c r="J15" s="71">
        <v>0</v>
      </c>
      <c r="K15" s="35"/>
    </row>
    <row r="16" spans="1:14">
      <c r="A16" s="71">
        <v>15</v>
      </c>
      <c r="B16" s="75">
        <f t="shared" si="0"/>
        <v>15</v>
      </c>
      <c r="C16" s="72" t="s">
        <v>298</v>
      </c>
      <c r="D16" s="76">
        <v>140.11569900000001</v>
      </c>
      <c r="E16" s="76">
        <v>36.054524000000001</v>
      </c>
      <c r="F16" s="72">
        <v>3</v>
      </c>
      <c r="G16" s="72">
        <v>1</v>
      </c>
      <c r="H16" s="72">
        <v>3</v>
      </c>
      <c r="I16" s="77">
        <v>1</v>
      </c>
      <c r="J16" s="35">
        <v>0</v>
      </c>
      <c r="K16" s="35"/>
    </row>
    <row r="17" spans="1:11">
      <c r="A17" s="71">
        <v>16</v>
      </c>
      <c r="B17" s="75">
        <f t="shared" si="0"/>
        <v>16</v>
      </c>
      <c r="C17" s="72" t="s">
        <v>299</v>
      </c>
      <c r="D17" s="76">
        <v>140.636618</v>
      </c>
      <c r="E17" s="76">
        <v>34.347676999999997</v>
      </c>
      <c r="F17" s="72">
        <v>3</v>
      </c>
      <c r="G17" s="72">
        <v>2</v>
      </c>
      <c r="H17" s="72">
        <v>1</v>
      </c>
      <c r="I17" s="77">
        <v>1</v>
      </c>
      <c r="J17" s="35">
        <v>0</v>
      </c>
      <c r="K17" s="35"/>
    </row>
    <row r="18" spans="1:11">
      <c r="A18" s="71">
        <v>17</v>
      </c>
      <c r="B18" s="75">
        <f t="shared" si="0"/>
        <v>17</v>
      </c>
      <c r="C18" s="72" t="s">
        <v>300</v>
      </c>
      <c r="D18" s="76">
        <v>141.62660199999999</v>
      </c>
      <c r="E18" s="76">
        <v>36.742877999999997</v>
      </c>
      <c r="F18" s="72">
        <v>3</v>
      </c>
      <c r="G18" s="72">
        <v>2</v>
      </c>
      <c r="H18" s="72">
        <v>2</v>
      </c>
      <c r="I18" s="77">
        <v>1</v>
      </c>
      <c r="J18" s="71">
        <v>0</v>
      </c>
    </row>
    <row r="19" spans="1:11">
      <c r="A19" s="71">
        <v>18</v>
      </c>
      <c r="B19" s="75">
        <f t="shared" si="0"/>
        <v>18</v>
      </c>
      <c r="C19" s="72" t="s">
        <v>301</v>
      </c>
      <c r="D19" s="76">
        <v>144.86783199999999</v>
      </c>
      <c r="E19" s="76">
        <v>36.250126000000002</v>
      </c>
      <c r="F19" s="72">
        <v>3</v>
      </c>
      <c r="G19" s="72">
        <v>2</v>
      </c>
      <c r="H19" s="72">
        <v>3</v>
      </c>
      <c r="I19" s="77">
        <v>1</v>
      </c>
      <c r="J19" s="71">
        <v>0</v>
      </c>
    </row>
    <row r="20" spans="1:11">
      <c r="A20" s="71">
        <v>19</v>
      </c>
      <c r="B20" s="75">
        <f t="shared" si="0"/>
        <v>19</v>
      </c>
      <c r="C20" s="72" t="s">
        <v>302</v>
      </c>
      <c r="D20" s="76">
        <v>139.256429</v>
      </c>
      <c r="E20" s="76">
        <v>35.842331000000001</v>
      </c>
      <c r="F20" s="72">
        <v>4</v>
      </c>
      <c r="G20" s="72">
        <v>1</v>
      </c>
      <c r="H20" s="72">
        <v>1</v>
      </c>
      <c r="I20" s="77">
        <v>1</v>
      </c>
      <c r="J20" s="71">
        <v>0</v>
      </c>
    </row>
    <row r="21" spans="1:11">
      <c r="A21" s="71">
        <v>20</v>
      </c>
      <c r="B21" s="75">
        <f t="shared" si="0"/>
        <v>20</v>
      </c>
      <c r="C21" s="72" t="s">
        <v>303</v>
      </c>
      <c r="D21" s="76">
        <v>140.143126</v>
      </c>
      <c r="E21" s="76">
        <v>36.013506</v>
      </c>
      <c r="F21" s="72">
        <v>4</v>
      </c>
      <c r="G21" s="72">
        <v>1</v>
      </c>
      <c r="H21" s="72">
        <v>2</v>
      </c>
      <c r="I21" s="77">
        <v>1</v>
      </c>
      <c r="J21" s="71">
        <v>0</v>
      </c>
    </row>
    <row r="22" spans="1:11">
      <c r="A22" s="71">
        <v>21</v>
      </c>
      <c r="B22" s="75">
        <f t="shared" si="0"/>
        <v>21</v>
      </c>
      <c r="C22" s="72" t="s">
        <v>304</v>
      </c>
      <c r="D22" s="76">
        <v>137.181453</v>
      </c>
      <c r="E22" s="76">
        <v>36.020189999999999</v>
      </c>
      <c r="F22" s="72">
        <v>4</v>
      </c>
      <c r="G22" s="72">
        <v>1</v>
      </c>
      <c r="H22" s="72">
        <v>3</v>
      </c>
      <c r="I22" s="77">
        <v>1</v>
      </c>
      <c r="J22" s="71">
        <v>0</v>
      </c>
    </row>
    <row r="23" spans="1:11">
      <c r="A23" s="71">
        <v>22</v>
      </c>
      <c r="B23" s="75">
        <f t="shared" si="0"/>
        <v>22</v>
      </c>
      <c r="C23" s="72" t="s">
        <v>305</v>
      </c>
      <c r="D23" s="76">
        <v>138.94517200000001</v>
      </c>
      <c r="E23" s="76">
        <v>40.006404000000003</v>
      </c>
      <c r="F23" s="72">
        <v>4</v>
      </c>
      <c r="G23" s="72">
        <v>1</v>
      </c>
      <c r="H23" s="72">
        <v>4</v>
      </c>
      <c r="I23" s="77">
        <v>1</v>
      </c>
      <c r="J23" s="71">
        <v>0</v>
      </c>
    </row>
    <row r="24" spans="1:11">
      <c r="A24" s="71">
        <v>23</v>
      </c>
      <c r="B24" s="75">
        <f t="shared" si="0"/>
        <v>23</v>
      </c>
      <c r="C24" s="72" t="s">
        <v>306</v>
      </c>
      <c r="D24" s="76">
        <v>137.866005</v>
      </c>
      <c r="E24" s="76">
        <v>35.897745</v>
      </c>
      <c r="F24" s="72">
        <v>4</v>
      </c>
      <c r="G24" s="72">
        <v>2</v>
      </c>
      <c r="H24" s="72">
        <v>1</v>
      </c>
      <c r="I24" s="77">
        <v>1</v>
      </c>
      <c r="J24" s="71">
        <v>0</v>
      </c>
    </row>
    <row r="25" spans="1:11">
      <c r="A25" s="71">
        <v>24</v>
      </c>
      <c r="B25" s="75">
        <f t="shared" si="0"/>
        <v>24</v>
      </c>
      <c r="C25" s="72" t="s">
        <v>307</v>
      </c>
      <c r="D25" s="76">
        <v>138.66240500000001</v>
      </c>
      <c r="E25" s="76">
        <v>35.858203000000003</v>
      </c>
      <c r="F25" s="72">
        <v>4</v>
      </c>
      <c r="G25" s="72">
        <v>2</v>
      </c>
      <c r="H25" s="72">
        <v>2</v>
      </c>
      <c r="I25" s="77">
        <v>1</v>
      </c>
      <c r="J25" s="71">
        <v>0</v>
      </c>
    </row>
    <row r="26" spans="1:11">
      <c r="A26" s="71">
        <v>25</v>
      </c>
      <c r="B26" s="75">
        <f t="shared" si="0"/>
        <v>25</v>
      </c>
      <c r="C26" s="72" t="s">
        <v>308</v>
      </c>
      <c r="D26" s="76">
        <v>134.964133</v>
      </c>
      <c r="E26" s="76">
        <v>36.143453000000001</v>
      </c>
      <c r="F26" s="72">
        <v>4</v>
      </c>
      <c r="G26" s="72">
        <v>2</v>
      </c>
      <c r="H26" s="72">
        <v>3</v>
      </c>
      <c r="I26" s="77">
        <v>1</v>
      </c>
      <c r="J26" s="71">
        <v>0</v>
      </c>
    </row>
    <row r="27" spans="1:11">
      <c r="A27" s="71">
        <v>26</v>
      </c>
      <c r="B27" s="75">
        <f t="shared" si="0"/>
        <v>26</v>
      </c>
      <c r="C27" s="72" t="s">
        <v>309</v>
      </c>
      <c r="D27" s="76">
        <v>139.84551999999999</v>
      </c>
      <c r="E27" s="76">
        <v>35.299222999999998</v>
      </c>
      <c r="F27" s="72">
        <v>4</v>
      </c>
      <c r="G27" s="72">
        <v>2</v>
      </c>
      <c r="H27" s="72">
        <v>4</v>
      </c>
      <c r="I27" s="77">
        <v>1</v>
      </c>
      <c r="J27" s="71">
        <v>0</v>
      </c>
    </row>
    <row r="28" spans="1:11">
      <c r="A28" s="71">
        <v>27</v>
      </c>
      <c r="B28" s="75">
        <f t="shared" si="0"/>
        <v>27</v>
      </c>
      <c r="C28" s="72" t="s">
        <v>310</v>
      </c>
      <c r="D28" s="76">
        <v>142.60882699999999</v>
      </c>
      <c r="E28" s="76">
        <v>34.288449999999997</v>
      </c>
      <c r="F28" s="73">
        <v>1</v>
      </c>
      <c r="G28" s="73">
        <v>1</v>
      </c>
      <c r="H28" s="73">
        <v>1</v>
      </c>
      <c r="I28" s="78">
        <v>2</v>
      </c>
      <c r="J28" s="71">
        <v>0</v>
      </c>
    </row>
    <row r="29" spans="1:11">
      <c r="A29" s="71">
        <v>28</v>
      </c>
      <c r="B29" s="75">
        <f t="shared" si="0"/>
        <v>28</v>
      </c>
      <c r="C29" s="72" t="s">
        <v>311</v>
      </c>
      <c r="D29" s="76">
        <v>139.24504400000001</v>
      </c>
      <c r="E29" s="76">
        <v>34.308422</v>
      </c>
      <c r="F29" s="73">
        <v>1</v>
      </c>
      <c r="G29" s="73">
        <v>1</v>
      </c>
      <c r="H29" s="73">
        <v>2</v>
      </c>
      <c r="I29" s="78">
        <v>2</v>
      </c>
      <c r="J29" s="71">
        <v>0</v>
      </c>
    </row>
    <row r="30" spans="1:11">
      <c r="A30" s="71">
        <v>29</v>
      </c>
      <c r="B30" s="75">
        <f t="shared" si="0"/>
        <v>29</v>
      </c>
      <c r="C30" s="72" t="s">
        <v>312</v>
      </c>
      <c r="D30" s="76">
        <v>143.72448600000001</v>
      </c>
      <c r="E30" s="76">
        <v>35.485874000000003</v>
      </c>
      <c r="F30" s="73">
        <v>1</v>
      </c>
      <c r="G30" s="73">
        <v>1</v>
      </c>
      <c r="H30" s="73">
        <v>3</v>
      </c>
      <c r="I30" s="78">
        <v>2</v>
      </c>
      <c r="J30" s="71">
        <v>0</v>
      </c>
    </row>
    <row r="31" spans="1:11">
      <c r="A31" s="71">
        <v>30</v>
      </c>
      <c r="B31" s="75">
        <f t="shared" si="0"/>
        <v>30</v>
      </c>
      <c r="C31" s="72" t="s">
        <v>313</v>
      </c>
      <c r="D31" s="76">
        <v>140.054542</v>
      </c>
      <c r="E31" s="76">
        <v>35.554268</v>
      </c>
      <c r="F31" s="73">
        <v>1</v>
      </c>
      <c r="G31" s="73">
        <v>2</v>
      </c>
      <c r="H31" s="73">
        <v>1</v>
      </c>
      <c r="I31" s="78">
        <v>2</v>
      </c>
      <c r="J31" s="71">
        <v>3.0000000000000001E-3</v>
      </c>
    </row>
    <row r="32" spans="1:11">
      <c r="A32" s="71">
        <v>31</v>
      </c>
      <c r="B32" s="75">
        <f t="shared" si="0"/>
        <v>31</v>
      </c>
      <c r="C32" s="72" t="s">
        <v>314</v>
      </c>
      <c r="D32" s="76">
        <v>143.17850999999999</v>
      </c>
      <c r="E32" s="76">
        <v>33.748517</v>
      </c>
      <c r="F32" s="73">
        <v>1</v>
      </c>
      <c r="G32" s="73">
        <v>2</v>
      </c>
      <c r="H32" s="73">
        <v>2</v>
      </c>
      <c r="I32" s="78">
        <v>2</v>
      </c>
      <c r="J32" s="71">
        <v>3.0000000000000001E-3</v>
      </c>
    </row>
    <row r="33" spans="1:10">
      <c r="A33" s="71">
        <v>32</v>
      </c>
      <c r="B33" s="75">
        <f t="shared" si="0"/>
        <v>32</v>
      </c>
      <c r="C33" s="72" t="s">
        <v>315</v>
      </c>
      <c r="D33" s="76">
        <v>138.916663</v>
      </c>
      <c r="E33" s="76">
        <v>35.729354999999998</v>
      </c>
      <c r="F33" s="73">
        <v>1</v>
      </c>
      <c r="G33" s="73">
        <v>2</v>
      </c>
      <c r="H33" s="73">
        <v>3</v>
      </c>
      <c r="I33" s="78">
        <v>2</v>
      </c>
      <c r="J33" s="71">
        <v>8.0000000000000002E-3</v>
      </c>
    </row>
    <row r="34" spans="1:10">
      <c r="A34" s="71">
        <v>33</v>
      </c>
      <c r="B34" s="75">
        <f t="shared" si="0"/>
        <v>33</v>
      </c>
      <c r="C34" s="72" t="s">
        <v>316</v>
      </c>
      <c r="D34" s="76">
        <v>143.69676899999999</v>
      </c>
      <c r="E34" s="76">
        <v>33.650649999999999</v>
      </c>
      <c r="F34" s="73">
        <v>2</v>
      </c>
      <c r="G34" s="73">
        <v>1</v>
      </c>
      <c r="H34" s="73">
        <v>1</v>
      </c>
      <c r="I34" s="78">
        <v>2</v>
      </c>
      <c r="J34" s="71">
        <v>0.30299999999999999</v>
      </c>
    </row>
    <row r="35" spans="1:10">
      <c r="A35" s="71">
        <v>34</v>
      </c>
      <c r="B35" s="75">
        <f t="shared" si="0"/>
        <v>34</v>
      </c>
      <c r="C35" s="72" t="s">
        <v>317</v>
      </c>
      <c r="D35" s="76">
        <v>140.13001299999999</v>
      </c>
      <c r="E35" s="76">
        <v>36.500844999999998</v>
      </c>
      <c r="F35" s="73">
        <v>2</v>
      </c>
      <c r="G35" s="73">
        <v>1</v>
      </c>
      <c r="H35" s="73">
        <v>2</v>
      </c>
      <c r="I35" s="78">
        <v>2</v>
      </c>
      <c r="J35" s="71">
        <v>0</v>
      </c>
    </row>
    <row r="36" spans="1:10">
      <c r="A36" s="71">
        <v>35</v>
      </c>
      <c r="B36" s="75">
        <f t="shared" si="0"/>
        <v>35</v>
      </c>
      <c r="C36" s="72" t="s">
        <v>318</v>
      </c>
      <c r="D36" s="76">
        <v>137.989723</v>
      </c>
      <c r="E36" s="76">
        <v>34.971501000000004</v>
      </c>
      <c r="F36" s="73">
        <v>2</v>
      </c>
      <c r="G36" s="73">
        <v>1</v>
      </c>
      <c r="H36" s="73">
        <v>3</v>
      </c>
      <c r="I36" s="78">
        <v>2</v>
      </c>
      <c r="J36" s="71">
        <v>1E-3</v>
      </c>
    </row>
    <row r="37" spans="1:10">
      <c r="A37" s="71">
        <v>36</v>
      </c>
      <c r="B37" s="75">
        <f t="shared" si="0"/>
        <v>36</v>
      </c>
      <c r="C37" s="72" t="s">
        <v>319</v>
      </c>
      <c r="D37" s="76">
        <v>140.80407299999999</v>
      </c>
      <c r="E37" s="76">
        <v>34.685712000000002</v>
      </c>
      <c r="F37" s="73">
        <v>2</v>
      </c>
      <c r="G37" s="73">
        <v>2</v>
      </c>
      <c r="H37" s="73">
        <v>1</v>
      </c>
      <c r="I37" s="78">
        <v>2</v>
      </c>
      <c r="J37" s="71">
        <v>0</v>
      </c>
    </row>
    <row r="38" spans="1:10">
      <c r="A38" s="71">
        <v>37</v>
      </c>
      <c r="B38" s="75">
        <f t="shared" si="0"/>
        <v>37</v>
      </c>
      <c r="C38" s="72" t="s">
        <v>320</v>
      </c>
      <c r="D38" s="76">
        <v>138.871005</v>
      </c>
      <c r="E38" s="76">
        <v>34.162061999999999</v>
      </c>
      <c r="F38" s="73">
        <v>2</v>
      </c>
      <c r="G38" s="73">
        <v>2</v>
      </c>
      <c r="H38" s="73">
        <v>2</v>
      </c>
      <c r="I38" s="78">
        <v>2</v>
      </c>
      <c r="J38" s="71">
        <v>0</v>
      </c>
    </row>
    <row r="39" spans="1:10">
      <c r="A39" s="71">
        <v>38</v>
      </c>
      <c r="B39" s="75">
        <f t="shared" si="0"/>
        <v>38</v>
      </c>
      <c r="C39" s="72" t="s">
        <v>321</v>
      </c>
      <c r="D39" s="76">
        <v>139.76184499999999</v>
      </c>
      <c r="E39" s="76">
        <v>35.516069999999999</v>
      </c>
      <c r="F39" s="73">
        <v>2</v>
      </c>
      <c r="G39" s="73">
        <v>2</v>
      </c>
      <c r="H39" s="73">
        <v>3</v>
      </c>
      <c r="I39" s="78">
        <v>2</v>
      </c>
      <c r="J39" s="71">
        <v>7.0000000000000001E-3</v>
      </c>
    </row>
    <row r="40" spans="1:10">
      <c r="A40" s="71">
        <v>39</v>
      </c>
      <c r="B40" s="75">
        <f t="shared" si="0"/>
        <v>39</v>
      </c>
      <c r="C40" s="72" t="s">
        <v>322</v>
      </c>
      <c r="D40" s="76">
        <v>140.85566900000001</v>
      </c>
      <c r="E40" s="76">
        <v>34.855984999999997</v>
      </c>
      <c r="F40" s="73">
        <v>3</v>
      </c>
      <c r="G40" s="73">
        <v>1</v>
      </c>
      <c r="H40" s="73">
        <v>1</v>
      </c>
      <c r="I40" s="78">
        <v>2</v>
      </c>
      <c r="J40" s="71">
        <v>0</v>
      </c>
    </row>
    <row r="41" spans="1:10">
      <c r="A41" s="71">
        <v>40</v>
      </c>
      <c r="B41" s="75">
        <f t="shared" si="0"/>
        <v>40</v>
      </c>
      <c r="C41" s="72" t="s">
        <v>323</v>
      </c>
      <c r="D41" s="76">
        <v>137.86926299999999</v>
      </c>
      <c r="E41" s="76">
        <v>38.364240000000002</v>
      </c>
      <c r="F41" s="73">
        <v>3</v>
      </c>
      <c r="G41" s="73">
        <v>1</v>
      </c>
      <c r="H41" s="73">
        <v>2</v>
      </c>
      <c r="I41" s="78">
        <v>2</v>
      </c>
      <c r="J41" s="71">
        <v>0</v>
      </c>
    </row>
    <row r="42" spans="1:10">
      <c r="A42" s="71">
        <v>41</v>
      </c>
      <c r="B42" s="75">
        <f t="shared" si="0"/>
        <v>41</v>
      </c>
      <c r="C42" s="72" t="s">
        <v>324</v>
      </c>
      <c r="D42" s="76">
        <v>140.418105</v>
      </c>
      <c r="E42" s="76">
        <v>35.701056999999999</v>
      </c>
      <c r="F42" s="73">
        <v>3</v>
      </c>
      <c r="G42" s="73">
        <v>1</v>
      </c>
      <c r="H42" s="73">
        <v>3</v>
      </c>
      <c r="I42" s="78">
        <v>2</v>
      </c>
      <c r="J42" s="71">
        <v>0</v>
      </c>
    </row>
    <row r="43" spans="1:10">
      <c r="A43" s="71">
        <v>42</v>
      </c>
      <c r="B43" s="75">
        <f t="shared" si="0"/>
        <v>42</v>
      </c>
      <c r="C43" s="72" t="s">
        <v>325</v>
      </c>
      <c r="D43" s="76">
        <v>135.332356</v>
      </c>
      <c r="E43" s="76">
        <v>37.986137999999997</v>
      </c>
      <c r="F43" s="73">
        <v>3</v>
      </c>
      <c r="G43" s="73">
        <v>2</v>
      </c>
      <c r="H43" s="73">
        <v>1</v>
      </c>
      <c r="I43" s="78">
        <v>2</v>
      </c>
      <c r="J43" s="71">
        <v>0</v>
      </c>
    </row>
    <row r="44" spans="1:10">
      <c r="A44" s="71">
        <v>43</v>
      </c>
      <c r="B44" s="75">
        <f t="shared" si="0"/>
        <v>43</v>
      </c>
      <c r="C44" s="72" t="s">
        <v>326</v>
      </c>
      <c r="D44" s="76">
        <v>139.090022</v>
      </c>
      <c r="E44" s="76">
        <v>32.520760000000003</v>
      </c>
      <c r="F44" s="73">
        <v>3</v>
      </c>
      <c r="G44" s="73">
        <v>2</v>
      </c>
      <c r="H44" s="73">
        <v>2</v>
      </c>
      <c r="I44" s="78">
        <v>2</v>
      </c>
      <c r="J44" s="71">
        <v>0</v>
      </c>
    </row>
    <row r="45" spans="1:10">
      <c r="A45" s="71">
        <v>44</v>
      </c>
      <c r="B45" s="75">
        <f t="shared" si="0"/>
        <v>44</v>
      </c>
      <c r="C45" s="72" t="s">
        <v>327</v>
      </c>
      <c r="D45" s="76">
        <v>140.54648</v>
      </c>
      <c r="E45" s="76">
        <v>35.912999999999997</v>
      </c>
      <c r="F45" s="73">
        <v>3</v>
      </c>
      <c r="G45" s="73">
        <v>2</v>
      </c>
      <c r="H45" s="73">
        <v>3</v>
      </c>
      <c r="I45" s="78">
        <v>2</v>
      </c>
      <c r="J45" s="71">
        <v>0</v>
      </c>
    </row>
    <row r="46" spans="1:10">
      <c r="A46" s="71">
        <v>45</v>
      </c>
      <c r="B46" s="75">
        <f t="shared" si="0"/>
        <v>45</v>
      </c>
      <c r="C46" s="72" t="s">
        <v>328</v>
      </c>
      <c r="D46" s="76">
        <v>144.70907500000001</v>
      </c>
      <c r="E46" s="76">
        <v>34.768684</v>
      </c>
      <c r="F46" s="73">
        <v>4</v>
      </c>
      <c r="G46" s="73">
        <v>1</v>
      </c>
      <c r="H46" s="73">
        <v>1</v>
      </c>
      <c r="I46" s="78">
        <v>2</v>
      </c>
      <c r="J46" s="71">
        <v>0</v>
      </c>
    </row>
    <row r="47" spans="1:10">
      <c r="A47" s="71">
        <v>46</v>
      </c>
      <c r="B47" s="75">
        <f t="shared" si="0"/>
        <v>46</v>
      </c>
      <c r="C47" s="72" t="s">
        <v>329</v>
      </c>
      <c r="D47" s="76">
        <v>142.98381499999999</v>
      </c>
      <c r="E47" s="76">
        <v>35.833649000000001</v>
      </c>
      <c r="F47" s="73">
        <v>4</v>
      </c>
      <c r="G47" s="73">
        <v>1</v>
      </c>
      <c r="H47" s="73">
        <v>2</v>
      </c>
      <c r="I47" s="78">
        <v>2</v>
      </c>
      <c r="J47" s="71">
        <v>8.0000000000000002E-3</v>
      </c>
    </row>
    <row r="48" spans="1:10">
      <c r="A48" s="71">
        <v>47</v>
      </c>
      <c r="B48" s="75">
        <f t="shared" si="0"/>
        <v>47</v>
      </c>
      <c r="C48" s="72" t="s">
        <v>330</v>
      </c>
      <c r="D48" s="76">
        <v>137.76816500000001</v>
      </c>
      <c r="E48" s="76">
        <v>36.105746000000003</v>
      </c>
      <c r="F48" s="73">
        <v>4</v>
      </c>
      <c r="G48" s="73">
        <v>1</v>
      </c>
      <c r="H48" s="73">
        <v>3</v>
      </c>
      <c r="I48" s="78">
        <v>2</v>
      </c>
      <c r="J48" s="71">
        <v>0.151</v>
      </c>
    </row>
    <row r="49" spans="1:10">
      <c r="A49" s="71">
        <v>48</v>
      </c>
      <c r="B49" s="75">
        <f t="shared" si="0"/>
        <v>48</v>
      </c>
      <c r="C49" s="72" t="s">
        <v>331</v>
      </c>
      <c r="D49" s="76">
        <v>140.313029</v>
      </c>
      <c r="E49" s="76">
        <v>33.362971000000002</v>
      </c>
      <c r="F49" s="73">
        <v>4</v>
      </c>
      <c r="G49" s="73">
        <v>1</v>
      </c>
      <c r="H49" s="73">
        <v>4</v>
      </c>
      <c r="I49" s="78">
        <v>2</v>
      </c>
      <c r="J49" s="71">
        <v>0</v>
      </c>
    </row>
    <row r="50" spans="1:10">
      <c r="A50" s="71">
        <v>49</v>
      </c>
      <c r="B50" s="75">
        <f t="shared" si="0"/>
        <v>49</v>
      </c>
      <c r="C50" s="72" t="s">
        <v>332</v>
      </c>
      <c r="D50" s="76">
        <v>138.27526800000001</v>
      </c>
      <c r="E50" s="76">
        <v>32.780914000000003</v>
      </c>
      <c r="F50" s="73">
        <v>4</v>
      </c>
      <c r="G50" s="73">
        <v>2</v>
      </c>
      <c r="H50" s="73">
        <v>1</v>
      </c>
      <c r="I50" s="78">
        <v>2</v>
      </c>
      <c r="J50" s="71">
        <v>7.0000000000000001E-3</v>
      </c>
    </row>
    <row r="51" spans="1:10">
      <c r="A51" s="71">
        <v>50</v>
      </c>
      <c r="B51" s="75">
        <f t="shared" si="0"/>
        <v>50</v>
      </c>
      <c r="C51" s="72" t="s">
        <v>333</v>
      </c>
      <c r="D51" s="76">
        <v>140.00007400000001</v>
      </c>
      <c r="E51" s="76">
        <v>33.950581</v>
      </c>
      <c r="F51" s="73">
        <v>4</v>
      </c>
      <c r="G51" s="73">
        <v>2</v>
      </c>
      <c r="H51" s="73">
        <v>2</v>
      </c>
      <c r="I51" s="78">
        <v>2</v>
      </c>
      <c r="J51" s="71">
        <v>5.0000000000000001E-3</v>
      </c>
    </row>
    <row r="52" spans="1:10">
      <c r="A52" s="71">
        <v>51</v>
      </c>
      <c r="B52" s="75">
        <f t="shared" si="0"/>
        <v>51</v>
      </c>
      <c r="C52" s="72" t="s">
        <v>334</v>
      </c>
      <c r="D52" s="76">
        <v>138.75979699999999</v>
      </c>
      <c r="E52" s="76">
        <v>37.184649999999998</v>
      </c>
      <c r="F52" s="73">
        <v>4</v>
      </c>
      <c r="G52" s="73">
        <v>2</v>
      </c>
      <c r="H52" s="73">
        <v>3</v>
      </c>
      <c r="I52" s="78">
        <v>2</v>
      </c>
      <c r="J52" s="71">
        <v>5.6000000000000001E-2</v>
      </c>
    </row>
    <row r="53" spans="1:10">
      <c r="A53" s="71">
        <v>52</v>
      </c>
      <c r="B53" s="75">
        <f t="shared" si="0"/>
        <v>52</v>
      </c>
      <c r="C53" s="72" t="s">
        <v>335</v>
      </c>
      <c r="D53" s="76">
        <v>140.30723399999999</v>
      </c>
      <c r="E53" s="76">
        <v>39.216737000000002</v>
      </c>
      <c r="F53" s="73">
        <v>4</v>
      </c>
      <c r="G53" s="73">
        <v>2</v>
      </c>
      <c r="H53" s="73">
        <v>4</v>
      </c>
      <c r="I53" s="78">
        <v>2</v>
      </c>
      <c r="J53" s="71">
        <v>2.4E-2</v>
      </c>
    </row>
    <row r="54" spans="1:10">
      <c r="A54" s="71">
        <v>53</v>
      </c>
      <c r="B54" s="75">
        <f t="shared" si="0"/>
        <v>53</v>
      </c>
      <c r="C54" s="72" t="s">
        <v>336</v>
      </c>
      <c r="D54" s="76">
        <v>145.16983300000001</v>
      </c>
      <c r="E54" s="76">
        <v>35.484704000000001</v>
      </c>
      <c r="F54" s="74">
        <v>1</v>
      </c>
      <c r="G54" s="74">
        <v>1</v>
      </c>
      <c r="H54" s="74">
        <v>1</v>
      </c>
      <c r="I54" s="79">
        <v>3</v>
      </c>
      <c r="J54" s="71">
        <v>8.0000000000000002E-3</v>
      </c>
    </row>
    <row r="55" spans="1:10">
      <c r="A55" s="71">
        <v>54</v>
      </c>
      <c r="B55" s="75">
        <f t="shared" si="0"/>
        <v>54</v>
      </c>
      <c r="C55" s="72" t="s">
        <v>337</v>
      </c>
      <c r="D55" s="76">
        <v>138.29586499999999</v>
      </c>
      <c r="E55" s="76">
        <v>38.629939999999998</v>
      </c>
      <c r="F55" s="74">
        <v>1</v>
      </c>
      <c r="G55" s="74">
        <v>1</v>
      </c>
      <c r="H55" s="74">
        <v>2</v>
      </c>
      <c r="I55" s="79">
        <v>3</v>
      </c>
      <c r="J55" s="71">
        <v>0</v>
      </c>
    </row>
    <row r="56" spans="1:10">
      <c r="A56" s="71">
        <v>55</v>
      </c>
      <c r="B56" s="75">
        <f t="shared" si="0"/>
        <v>55</v>
      </c>
      <c r="C56" s="72" t="s">
        <v>338</v>
      </c>
      <c r="D56" s="76">
        <v>141.162644</v>
      </c>
      <c r="E56" s="76">
        <v>38.833976</v>
      </c>
      <c r="F56" s="74">
        <v>1</v>
      </c>
      <c r="G56" s="74">
        <v>1</v>
      </c>
      <c r="H56" s="74">
        <v>3</v>
      </c>
      <c r="I56" s="79">
        <v>3</v>
      </c>
      <c r="J56" s="71">
        <v>0</v>
      </c>
    </row>
    <row r="57" spans="1:10">
      <c r="A57" s="71">
        <v>56</v>
      </c>
      <c r="B57" s="75">
        <f t="shared" si="0"/>
        <v>56</v>
      </c>
      <c r="C57" s="72" t="s">
        <v>339</v>
      </c>
      <c r="D57" s="76">
        <v>135.55810500000001</v>
      </c>
      <c r="E57" s="76">
        <v>37.976523</v>
      </c>
      <c r="F57" s="74">
        <v>1</v>
      </c>
      <c r="G57" s="74">
        <v>2</v>
      </c>
      <c r="H57" s="74">
        <v>1</v>
      </c>
      <c r="I57" s="79">
        <v>3</v>
      </c>
      <c r="J57" s="71">
        <v>0</v>
      </c>
    </row>
    <row r="58" spans="1:10">
      <c r="A58" s="71">
        <v>57</v>
      </c>
      <c r="B58" s="75">
        <f t="shared" si="0"/>
        <v>57</v>
      </c>
      <c r="C58" s="72" t="s">
        <v>340</v>
      </c>
      <c r="D58" s="76">
        <v>140.08547999999999</v>
      </c>
      <c r="E58" s="76">
        <v>35.731316</v>
      </c>
      <c r="F58" s="74">
        <v>1</v>
      </c>
      <c r="G58" s="74">
        <v>2</v>
      </c>
      <c r="H58" s="74">
        <v>2</v>
      </c>
      <c r="I58" s="79">
        <v>3</v>
      </c>
      <c r="J58" s="71">
        <v>1E-3</v>
      </c>
    </row>
    <row r="59" spans="1:10">
      <c r="A59" s="71">
        <v>58</v>
      </c>
      <c r="B59" s="75">
        <f t="shared" si="0"/>
        <v>58</v>
      </c>
      <c r="C59" s="72" t="s">
        <v>341</v>
      </c>
      <c r="D59" s="76">
        <v>138.91923600000001</v>
      </c>
      <c r="E59" s="76">
        <v>37.437041000000001</v>
      </c>
      <c r="F59" s="74">
        <v>1</v>
      </c>
      <c r="G59" s="74">
        <v>2</v>
      </c>
      <c r="H59" s="74">
        <v>3</v>
      </c>
      <c r="I59" s="79">
        <v>3</v>
      </c>
      <c r="J59" s="71">
        <v>2.8000000000000001E-2</v>
      </c>
    </row>
    <row r="60" spans="1:10">
      <c r="A60" s="71">
        <v>59</v>
      </c>
      <c r="B60" s="75">
        <f t="shared" si="0"/>
        <v>59</v>
      </c>
      <c r="C60" s="72" t="s">
        <v>342</v>
      </c>
      <c r="D60" s="76">
        <v>138.54375400000001</v>
      </c>
      <c r="E60" s="76">
        <v>36.223171999999998</v>
      </c>
      <c r="F60" s="74">
        <v>2</v>
      </c>
      <c r="G60" s="74">
        <v>1</v>
      </c>
      <c r="H60" s="74">
        <v>1</v>
      </c>
      <c r="I60" s="79">
        <v>3</v>
      </c>
      <c r="J60" s="71">
        <v>0</v>
      </c>
    </row>
    <row r="61" spans="1:10">
      <c r="A61" s="71">
        <v>60</v>
      </c>
      <c r="B61" s="75">
        <f t="shared" si="0"/>
        <v>60</v>
      </c>
      <c r="C61" s="72" t="s">
        <v>343</v>
      </c>
      <c r="D61" s="76">
        <v>140.812972</v>
      </c>
      <c r="E61" s="76">
        <v>35.087138000000003</v>
      </c>
      <c r="F61" s="74">
        <v>2</v>
      </c>
      <c r="G61" s="74">
        <v>1</v>
      </c>
      <c r="H61" s="74">
        <v>2</v>
      </c>
      <c r="I61" s="79">
        <v>3</v>
      </c>
      <c r="J61" s="71">
        <v>0</v>
      </c>
    </row>
    <row r="62" spans="1:10">
      <c r="A62" s="71">
        <v>61</v>
      </c>
      <c r="B62" s="75">
        <f t="shared" si="0"/>
        <v>61</v>
      </c>
      <c r="C62" s="72" t="s">
        <v>344</v>
      </c>
      <c r="D62" s="76">
        <v>141.02833000000001</v>
      </c>
      <c r="E62" s="76">
        <v>36.937514999999998</v>
      </c>
      <c r="F62" s="74">
        <v>2</v>
      </c>
      <c r="G62" s="74">
        <v>1</v>
      </c>
      <c r="H62" s="74">
        <v>3</v>
      </c>
      <c r="I62" s="79">
        <v>3</v>
      </c>
      <c r="J62" s="71">
        <v>0</v>
      </c>
    </row>
    <row r="63" spans="1:10">
      <c r="A63" s="71">
        <v>62</v>
      </c>
      <c r="B63" s="75">
        <f t="shared" si="0"/>
        <v>62</v>
      </c>
      <c r="C63" s="72" t="s">
        <v>345</v>
      </c>
      <c r="D63" s="76">
        <v>139.93502100000001</v>
      </c>
      <c r="E63" s="76">
        <v>39.745936999999998</v>
      </c>
      <c r="F63" s="74">
        <v>2</v>
      </c>
      <c r="G63" s="74">
        <v>2</v>
      </c>
      <c r="H63" s="74">
        <v>1</v>
      </c>
      <c r="I63" s="79">
        <v>3</v>
      </c>
      <c r="J63" s="71">
        <v>0</v>
      </c>
    </row>
    <row r="64" spans="1:10">
      <c r="A64" s="71">
        <v>63</v>
      </c>
      <c r="B64" s="75">
        <f t="shared" si="0"/>
        <v>63</v>
      </c>
      <c r="C64" s="72" t="s">
        <v>346</v>
      </c>
      <c r="D64" s="76">
        <v>135.56174200000001</v>
      </c>
      <c r="E64" s="76">
        <v>33.116360999999998</v>
      </c>
      <c r="F64" s="74">
        <v>2</v>
      </c>
      <c r="G64" s="74">
        <v>2</v>
      </c>
      <c r="H64" s="74">
        <v>2</v>
      </c>
      <c r="I64" s="79">
        <v>3</v>
      </c>
      <c r="J64" s="71">
        <v>0</v>
      </c>
    </row>
    <row r="65" spans="1:10">
      <c r="A65" s="71">
        <v>64</v>
      </c>
      <c r="B65" s="75">
        <f t="shared" si="0"/>
        <v>64</v>
      </c>
      <c r="C65" s="72" t="s">
        <v>347</v>
      </c>
      <c r="D65" s="76">
        <v>141.85111699999999</v>
      </c>
      <c r="E65" s="76">
        <v>34.632615999999999</v>
      </c>
      <c r="F65" s="74">
        <v>2</v>
      </c>
      <c r="G65" s="74">
        <v>2</v>
      </c>
      <c r="H65" s="74">
        <v>3</v>
      </c>
      <c r="I65" s="79">
        <v>3</v>
      </c>
      <c r="J65" s="71">
        <v>0</v>
      </c>
    </row>
    <row r="66" spans="1:10">
      <c r="A66" s="71">
        <v>65</v>
      </c>
      <c r="B66" s="75">
        <f t="shared" si="0"/>
        <v>65</v>
      </c>
      <c r="C66" s="72" t="s">
        <v>348</v>
      </c>
      <c r="D66" s="76">
        <v>139.57828499999999</v>
      </c>
      <c r="E66" s="76">
        <v>33.183323999999999</v>
      </c>
      <c r="F66" s="74">
        <v>3</v>
      </c>
      <c r="G66" s="74">
        <v>1</v>
      </c>
      <c r="H66" s="74">
        <v>1</v>
      </c>
      <c r="I66" s="79">
        <v>3</v>
      </c>
      <c r="J66" s="71">
        <v>0</v>
      </c>
    </row>
    <row r="67" spans="1:10">
      <c r="A67" s="71">
        <v>66</v>
      </c>
      <c r="B67" s="75">
        <f t="shared" ref="B67:B79" si="1">A67</f>
        <v>66</v>
      </c>
      <c r="C67" s="72" t="s">
        <v>349</v>
      </c>
      <c r="D67" s="76">
        <v>138.49481</v>
      </c>
      <c r="E67" s="76">
        <v>31.896816000000001</v>
      </c>
      <c r="F67" s="74">
        <v>3</v>
      </c>
      <c r="G67" s="74">
        <v>1</v>
      </c>
      <c r="H67" s="74">
        <v>2</v>
      </c>
      <c r="I67" s="79">
        <v>3</v>
      </c>
      <c r="J67" s="71">
        <v>0</v>
      </c>
    </row>
    <row r="68" spans="1:10">
      <c r="A68" s="71">
        <v>67</v>
      </c>
      <c r="B68" s="75">
        <f t="shared" si="1"/>
        <v>67</v>
      </c>
      <c r="C68" s="72" t="s">
        <v>350</v>
      </c>
      <c r="D68" s="76">
        <v>139.60814199999999</v>
      </c>
      <c r="E68" s="76">
        <v>35.988498</v>
      </c>
      <c r="F68" s="74">
        <v>3</v>
      </c>
      <c r="G68" s="74">
        <v>1</v>
      </c>
      <c r="H68" s="74">
        <v>3</v>
      </c>
      <c r="I68" s="79">
        <v>3</v>
      </c>
      <c r="J68" s="71">
        <v>0</v>
      </c>
    </row>
    <row r="69" spans="1:10">
      <c r="A69" s="71">
        <v>68</v>
      </c>
      <c r="B69" s="75">
        <f t="shared" si="1"/>
        <v>68</v>
      </c>
      <c r="C69" s="72" t="s">
        <v>351</v>
      </c>
      <c r="D69" s="76">
        <v>143.146624</v>
      </c>
      <c r="E69" s="76">
        <v>33.607016999999999</v>
      </c>
      <c r="F69" s="74">
        <v>3</v>
      </c>
      <c r="G69" s="74">
        <v>2</v>
      </c>
      <c r="H69" s="74">
        <v>1</v>
      </c>
      <c r="I69" s="79">
        <v>3</v>
      </c>
      <c r="J69" s="71">
        <v>0</v>
      </c>
    </row>
    <row r="70" spans="1:10">
      <c r="A70" s="71">
        <v>69</v>
      </c>
      <c r="B70" s="75">
        <f t="shared" si="1"/>
        <v>69</v>
      </c>
      <c r="C70" s="72" t="s">
        <v>352</v>
      </c>
      <c r="D70" s="76">
        <v>139.79700099999999</v>
      </c>
      <c r="E70" s="76">
        <v>35.753067000000001</v>
      </c>
      <c r="F70" s="74">
        <v>3</v>
      </c>
      <c r="G70" s="74">
        <v>2</v>
      </c>
      <c r="H70" s="74">
        <v>2</v>
      </c>
      <c r="I70" s="79">
        <v>3</v>
      </c>
      <c r="J70" s="71">
        <v>0</v>
      </c>
    </row>
    <row r="71" spans="1:10">
      <c r="A71" s="71">
        <v>70</v>
      </c>
      <c r="B71" s="75">
        <f t="shared" si="1"/>
        <v>70</v>
      </c>
      <c r="C71" s="72" t="s">
        <v>353</v>
      </c>
      <c r="D71" s="76">
        <v>137.741005</v>
      </c>
      <c r="E71" s="76">
        <v>33.420050000000003</v>
      </c>
      <c r="F71" s="74">
        <v>3</v>
      </c>
      <c r="G71" s="74">
        <v>2</v>
      </c>
      <c r="H71" s="74">
        <v>3</v>
      </c>
      <c r="I71" s="79">
        <v>3</v>
      </c>
      <c r="J71" s="71">
        <v>3.0000000000000001E-3</v>
      </c>
    </row>
    <row r="72" spans="1:10">
      <c r="A72" s="71">
        <v>71</v>
      </c>
      <c r="B72" s="75">
        <f t="shared" si="1"/>
        <v>71</v>
      </c>
      <c r="C72" s="72" t="s">
        <v>354</v>
      </c>
      <c r="D72" s="76">
        <v>141.30819399999999</v>
      </c>
      <c r="E72" s="76">
        <v>39.767910000000001</v>
      </c>
      <c r="F72" s="74">
        <v>4</v>
      </c>
      <c r="G72" s="74">
        <v>1</v>
      </c>
      <c r="H72" s="74">
        <v>1</v>
      </c>
      <c r="I72" s="79">
        <v>3</v>
      </c>
      <c r="J72" s="71">
        <v>0</v>
      </c>
    </row>
    <row r="73" spans="1:10">
      <c r="A73" s="71">
        <v>72</v>
      </c>
      <c r="B73" s="75">
        <f t="shared" si="1"/>
        <v>72</v>
      </c>
      <c r="C73" s="72" t="s">
        <v>355</v>
      </c>
      <c r="D73" s="76">
        <v>139.70476600000001</v>
      </c>
      <c r="E73" s="76">
        <v>35.788266</v>
      </c>
      <c r="F73" s="74">
        <v>4</v>
      </c>
      <c r="G73" s="74">
        <v>1</v>
      </c>
      <c r="H73" s="74">
        <v>2</v>
      </c>
      <c r="I73" s="79">
        <v>3</v>
      </c>
      <c r="J73" s="71">
        <v>0</v>
      </c>
    </row>
    <row r="74" spans="1:10">
      <c r="A74" s="71">
        <v>73</v>
      </c>
      <c r="B74" s="75">
        <f t="shared" si="1"/>
        <v>73</v>
      </c>
      <c r="C74" s="72" t="s">
        <v>356</v>
      </c>
      <c r="D74" s="76">
        <v>139.77889099999999</v>
      </c>
      <c r="E74" s="76">
        <v>35.672181000000002</v>
      </c>
      <c r="F74" s="74">
        <v>4</v>
      </c>
      <c r="G74" s="74">
        <v>1</v>
      </c>
      <c r="H74" s="74">
        <v>3</v>
      </c>
      <c r="I74" s="79">
        <v>3</v>
      </c>
      <c r="J74" s="71">
        <v>1.9E-2</v>
      </c>
    </row>
    <row r="75" spans="1:10">
      <c r="A75" s="71">
        <v>74</v>
      </c>
      <c r="B75" s="75">
        <f t="shared" si="1"/>
        <v>74</v>
      </c>
      <c r="C75" s="72" t="s">
        <v>357</v>
      </c>
      <c r="D75" s="76">
        <v>139.422437</v>
      </c>
      <c r="E75" s="76">
        <v>35.957700000000003</v>
      </c>
      <c r="F75" s="74">
        <v>4</v>
      </c>
      <c r="G75" s="74">
        <v>1</v>
      </c>
      <c r="H75" s="74">
        <v>4</v>
      </c>
      <c r="I75" s="79">
        <v>3</v>
      </c>
      <c r="J75" s="71">
        <v>0</v>
      </c>
    </row>
    <row r="76" spans="1:10">
      <c r="A76" s="71">
        <v>75</v>
      </c>
      <c r="B76" s="75">
        <f t="shared" si="1"/>
        <v>75</v>
      </c>
      <c r="C76" s="72" t="s">
        <v>358</v>
      </c>
      <c r="D76" s="76">
        <v>139.878165</v>
      </c>
      <c r="E76" s="76">
        <v>35.927562000000002</v>
      </c>
      <c r="F76" s="74">
        <v>4</v>
      </c>
      <c r="G76" s="74">
        <v>2</v>
      </c>
      <c r="H76" s="74">
        <v>1</v>
      </c>
      <c r="I76" s="79">
        <v>3</v>
      </c>
      <c r="J76" s="71">
        <v>0</v>
      </c>
    </row>
    <row r="77" spans="1:10">
      <c r="A77" s="71">
        <v>76</v>
      </c>
      <c r="B77" s="75">
        <f t="shared" si="1"/>
        <v>76</v>
      </c>
      <c r="C77" s="72" t="s">
        <v>359</v>
      </c>
      <c r="D77" s="76">
        <v>141.06445600000001</v>
      </c>
      <c r="E77" s="76">
        <v>33.563834999999997</v>
      </c>
      <c r="F77" s="74">
        <v>4</v>
      </c>
      <c r="G77" s="74">
        <v>2</v>
      </c>
      <c r="H77" s="74">
        <v>2</v>
      </c>
      <c r="I77" s="79">
        <v>3</v>
      </c>
      <c r="J77" s="71">
        <v>0</v>
      </c>
    </row>
    <row r="78" spans="1:10">
      <c r="A78" s="71">
        <v>77</v>
      </c>
      <c r="B78" s="75">
        <f t="shared" si="1"/>
        <v>77</v>
      </c>
      <c r="C78" s="72" t="s">
        <v>360</v>
      </c>
      <c r="D78" s="76">
        <v>145.097352</v>
      </c>
      <c r="E78" s="76">
        <v>36.728712999999999</v>
      </c>
      <c r="F78" s="74">
        <v>4</v>
      </c>
      <c r="G78" s="74">
        <v>2</v>
      </c>
      <c r="H78" s="74">
        <v>3</v>
      </c>
      <c r="I78" s="79">
        <v>3</v>
      </c>
      <c r="J78" s="71">
        <v>0</v>
      </c>
    </row>
    <row r="79" spans="1:10">
      <c r="A79" s="71">
        <v>78</v>
      </c>
      <c r="B79" s="75">
        <f t="shared" si="1"/>
        <v>78</v>
      </c>
      <c r="C79" s="72" t="s">
        <v>361</v>
      </c>
      <c r="D79" s="76">
        <v>144.53219200000001</v>
      </c>
      <c r="E79" s="76">
        <v>37.105544999999999</v>
      </c>
      <c r="F79" s="74">
        <v>4</v>
      </c>
      <c r="G79" s="74">
        <v>2</v>
      </c>
      <c r="H79" s="74">
        <v>4</v>
      </c>
      <c r="I79" s="79">
        <v>3</v>
      </c>
      <c r="J79" s="71">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16</vt:i4>
      </vt:variant>
    </vt:vector>
  </HeadingPairs>
  <TitlesOfParts>
    <vt:vector size="16" baseType="lpstr">
      <vt:lpstr>感性推定用観光地</vt:lpstr>
      <vt:lpstr>天気</vt:lpstr>
      <vt:lpstr>感性推定用観光地の色彩</vt:lpstr>
      <vt:lpstr>季節</vt:lpstr>
      <vt:lpstr>時間帯</vt:lpstr>
      <vt:lpstr>カテゴリー</vt:lpstr>
      <vt:lpstr>感性と色彩対応表</vt:lpstr>
      <vt:lpstr>【不使用】重み付け</vt:lpstr>
      <vt:lpstr>推薦用観光地</vt:lpstr>
      <vt:lpstr>推薦用観光地の色彩</vt:lpstr>
      <vt:lpstr>return_color</vt:lpstr>
      <vt:lpstr>感性2色彩の関係</vt:lpstr>
      <vt:lpstr>main</vt:lpstr>
      <vt:lpstr>Sheet2</vt:lpstr>
      <vt:lpstr>旧推薦用観光地</vt:lpstr>
      <vt:lpstr>旧推薦用観光地の色彩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岡田早貴</cp:lastModifiedBy>
  <dcterms:created xsi:type="dcterms:W3CDTF">2023-02-05T15:09:23Z</dcterms:created>
  <dcterms:modified xsi:type="dcterms:W3CDTF">2024-12-19T19:59:42Z</dcterms:modified>
</cp:coreProperties>
</file>