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haya/gdrive/Development/mirai_pj/data/"/>
    </mc:Choice>
  </mc:AlternateContent>
  <xr:revisionPtr revIDLastSave="0" documentId="13_ncr:1_{1B9F2EEC-A34F-1A46-8115-61BFE5E222C6}" xr6:coauthVersionLast="47" xr6:coauthVersionMax="47" xr10:uidLastSave="{00000000-0000-0000-0000-000000000000}"/>
  <bookViews>
    <workbookView xWindow="0" yWindow="14640" windowWidth="25600" windowHeight="14160" xr2:uid="{00000000-000D-0000-FFFF-FFFF00000000}"/>
  </bookViews>
  <sheets>
    <sheet name="Image_Color_train" sheetId="1" r:id="rId1"/>
    <sheet name="Image_Color_test" sheetId="2" r:id="rId2"/>
    <sheet name="test" sheetId="4" r:id="rId3"/>
    <sheet name="Impression_Color"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1" i="4" l="1"/>
  <c r="N42" i="4"/>
  <c r="N43" i="4"/>
  <c r="N44" i="4"/>
  <c r="N45" i="4"/>
  <c r="N46" i="4"/>
  <c r="N47" i="4"/>
  <c r="N48" i="4"/>
  <c r="N49" i="4"/>
  <c r="N40" i="4"/>
  <c r="J40" i="4"/>
  <c r="M31" i="4"/>
  <c r="M32" i="4"/>
  <c r="M33" i="4"/>
  <c r="M34" i="4"/>
  <c r="M35" i="4"/>
  <c r="M36" i="4"/>
  <c r="M37" i="4"/>
  <c r="M38" i="4"/>
  <c r="M39" i="4"/>
  <c r="M30" i="4"/>
  <c r="K31" i="4"/>
  <c r="K32" i="4"/>
  <c r="K33" i="4"/>
  <c r="K34" i="4"/>
  <c r="K35" i="4"/>
  <c r="K36" i="4"/>
  <c r="K37" i="4"/>
  <c r="K38" i="4"/>
  <c r="K39" i="4"/>
  <c r="K30" i="4"/>
  <c r="J45" i="4"/>
  <c r="I30" i="4"/>
  <c r="J30" i="4" s="1"/>
  <c r="I39" i="4"/>
  <c r="J39" i="4" s="1"/>
  <c r="I31" i="4"/>
  <c r="J31" i="4" s="1"/>
  <c r="J41" i="4" s="1"/>
  <c r="I32" i="4"/>
  <c r="J32" i="4" s="1"/>
  <c r="J42" i="4" s="1"/>
  <c r="I33" i="4"/>
  <c r="J33" i="4" s="1"/>
  <c r="J43" i="4" s="1"/>
  <c r="I34" i="4"/>
  <c r="J34" i="4" s="1"/>
  <c r="J44" i="4" s="1"/>
  <c r="I35" i="4"/>
  <c r="J35" i="4" s="1"/>
  <c r="I36" i="4"/>
  <c r="J36" i="4" s="1"/>
  <c r="J46" i="4" s="1"/>
  <c r="I37" i="4"/>
  <c r="J37" i="4" s="1"/>
  <c r="J47" i="4" s="1"/>
  <c r="I38" i="4"/>
  <c r="J38" i="4" s="1"/>
  <c r="J48" i="4" s="1"/>
  <c r="N32" i="2"/>
  <c r="N33" i="2"/>
  <c r="N34" i="2"/>
  <c r="N35" i="2"/>
  <c r="N36" i="2"/>
  <c r="N37" i="2"/>
  <c r="N38" i="2"/>
  <c r="N39" i="2"/>
  <c r="N40" i="2"/>
  <c r="N41" i="2"/>
  <c r="N42" i="2"/>
  <c r="N43" i="2"/>
  <c r="N44" i="2"/>
  <c r="N45" i="2"/>
  <c r="N31" i="2"/>
  <c r="M32" i="2"/>
  <c r="M33" i="2"/>
  <c r="M34" i="2"/>
  <c r="M35" i="2"/>
  <c r="M36" i="2"/>
  <c r="M37" i="2"/>
  <c r="M38" i="2"/>
  <c r="M39" i="2"/>
  <c r="M40" i="2"/>
  <c r="M41" i="2"/>
  <c r="M42" i="2"/>
  <c r="M43" i="2"/>
  <c r="M44" i="2"/>
  <c r="M45" i="2"/>
  <c r="M31" i="2"/>
  <c r="M46" i="2" s="1"/>
  <c r="L31" i="2"/>
  <c r="L46" i="2" s="1"/>
  <c r="L32" i="2"/>
  <c r="L33" i="2"/>
  <c r="O33" i="2" s="1"/>
  <c r="L34" i="2"/>
  <c r="O34" i="2" s="1"/>
  <c r="L35" i="2"/>
  <c r="O35" i="2" s="1"/>
  <c r="L36" i="2"/>
  <c r="L37" i="2"/>
  <c r="L38" i="2"/>
  <c r="L39" i="2"/>
  <c r="L40" i="2"/>
  <c r="L41" i="2"/>
  <c r="O41" i="2" s="1"/>
  <c r="L42" i="2"/>
  <c r="L43" i="2"/>
  <c r="L44" i="2"/>
  <c r="L45" i="2"/>
  <c r="O45" i="2" s="1"/>
  <c r="X38" i="2"/>
  <c r="W46" i="2"/>
  <c r="T35" i="2"/>
  <c r="U46" i="2"/>
  <c r="V42" i="2"/>
  <c r="U42" i="2"/>
  <c r="AA46" i="2"/>
  <c r="S46" i="2"/>
  <c r="Y46" i="2"/>
  <c r="Z46" i="2"/>
  <c r="S33" i="2"/>
  <c r="U33" i="2"/>
  <c r="Y33" i="2"/>
  <c r="Z33" i="2"/>
  <c r="AA33" i="2"/>
  <c r="S34" i="2"/>
  <c r="Y34" i="2"/>
  <c r="Z34" i="2"/>
  <c r="AA34" i="2"/>
  <c r="S35" i="2"/>
  <c r="Y35" i="2"/>
  <c r="Z35" i="2"/>
  <c r="AA35" i="2"/>
  <c r="S36" i="2"/>
  <c r="Y36" i="2"/>
  <c r="Z36" i="2"/>
  <c r="AA36" i="2"/>
  <c r="S37" i="2"/>
  <c r="Y37" i="2"/>
  <c r="Z37" i="2"/>
  <c r="AA37" i="2"/>
  <c r="S38" i="2"/>
  <c r="Y38" i="2"/>
  <c r="Z38" i="2"/>
  <c r="AA38" i="2"/>
  <c r="S39" i="2"/>
  <c r="Y39" i="2"/>
  <c r="Z39" i="2"/>
  <c r="AA39" i="2"/>
  <c r="S40" i="2"/>
  <c r="Y40" i="2"/>
  <c r="Z40" i="2"/>
  <c r="AA40" i="2"/>
  <c r="S41" i="2"/>
  <c r="Y41" i="2"/>
  <c r="Z41" i="2"/>
  <c r="AA41" i="2"/>
  <c r="S42" i="2"/>
  <c r="Y42" i="2"/>
  <c r="Z42" i="2"/>
  <c r="AA42" i="2"/>
  <c r="S43" i="2"/>
  <c r="Y43" i="2"/>
  <c r="Z43" i="2"/>
  <c r="AA43" i="2"/>
  <c r="S44" i="2"/>
  <c r="Y44" i="2"/>
  <c r="Z44" i="2"/>
  <c r="AA44" i="2"/>
  <c r="S45" i="2"/>
  <c r="Y45" i="2"/>
  <c r="Z45" i="2"/>
  <c r="AA45" i="2"/>
  <c r="Y32" i="2"/>
  <c r="Z32" i="2"/>
  <c r="AA32" i="2"/>
  <c r="S32" i="2"/>
  <c r="F18" i="2"/>
  <c r="B19" i="2"/>
  <c r="C19" i="2"/>
  <c r="E19" i="2"/>
  <c r="G19" i="2"/>
  <c r="I19" i="2"/>
  <c r="J19" i="2"/>
  <c r="B21" i="2"/>
  <c r="C21" i="2"/>
  <c r="E21" i="2"/>
  <c r="G21" i="2"/>
  <c r="H21" i="2"/>
  <c r="I21" i="2"/>
  <c r="J21" i="2"/>
  <c r="B22" i="2"/>
  <c r="F22" i="2"/>
  <c r="G22" i="2"/>
  <c r="H22" i="2"/>
  <c r="J22" i="2"/>
  <c r="C23" i="2"/>
  <c r="E23" i="2"/>
  <c r="F23" i="2"/>
  <c r="G23" i="2"/>
  <c r="H23" i="2"/>
  <c r="I23" i="2"/>
  <c r="E24" i="2"/>
  <c r="F24" i="2"/>
  <c r="H24" i="2"/>
  <c r="E25" i="2"/>
  <c r="G25" i="2"/>
  <c r="F26" i="2"/>
  <c r="C17" i="2"/>
  <c r="D17" i="2"/>
  <c r="F17" i="2"/>
  <c r="H17" i="2"/>
  <c r="J17" i="2"/>
  <c r="B17" i="2"/>
  <c r="K3" i="2"/>
  <c r="G18" i="2" s="1"/>
  <c r="K4" i="2"/>
  <c r="F19" i="2" s="1"/>
  <c r="K5" i="2"/>
  <c r="E20" i="2" s="1"/>
  <c r="K6" i="2"/>
  <c r="D21" i="2" s="1"/>
  <c r="K7" i="2"/>
  <c r="C22" i="2" s="1"/>
  <c r="K8" i="2"/>
  <c r="B23" i="2" s="1"/>
  <c r="K9" i="2"/>
  <c r="I24" i="2" s="1"/>
  <c r="K10" i="2"/>
  <c r="H25" i="2" s="1"/>
  <c r="K11" i="2"/>
  <c r="G26" i="2" s="1"/>
  <c r="K2" i="2"/>
  <c r="G17" i="2" s="1"/>
  <c r="O52" i="1"/>
  <c r="O53" i="1"/>
  <c r="O54" i="1"/>
  <c r="O55" i="1"/>
  <c r="O56" i="1"/>
  <c r="O57" i="1"/>
  <c r="O58" i="1"/>
  <c r="O59" i="1"/>
  <c r="O60" i="1"/>
  <c r="O61" i="1"/>
  <c r="O62" i="1"/>
  <c r="O63" i="1"/>
  <c r="O64" i="1"/>
  <c r="O65" i="1"/>
  <c r="O66" i="1"/>
  <c r="O51" i="1"/>
  <c r="N52" i="1"/>
  <c r="N53" i="1"/>
  <c r="N54" i="1"/>
  <c r="N55" i="1"/>
  <c r="N56" i="1"/>
  <c r="N57" i="1"/>
  <c r="N58" i="1"/>
  <c r="N59" i="1"/>
  <c r="N60" i="1"/>
  <c r="N61" i="1"/>
  <c r="N62" i="1"/>
  <c r="N63" i="1"/>
  <c r="N64" i="1"/>
  <c r="N65" i="1"/>
  <c r="N51" i="1"/>
  <c r="M66" i="1"/>
  <c r="M52" i="1"/>
  <c r="M53" i="1"/>
  <c r="M54" i="1"/>
  <c r="M55" i="1"/>
  <c r="M56" i="1"/>
  <c r="M57" i="1"/>
  <c r="M58" i="1"/>
  <c r="M59" i="1"/>
  <c r="M60" i="1"/>
  <c r="M61" i="1"/>
  <c r="M62" i="1"/>
  <c r="M63" i="1"/>
  <c r="M64" i="1"/>
  <c r="M65" i="1"/>
  <c r="M51" i="1"/>
  <c r="L66" i="1"/>
  <c r="L52" i="1"/>
  <c r="L53" i="1"/>
  <c r="L54" i="1"/>
  <c r="L55" i="1"/>
  <c r="L56" i="1"/>
  <c r="L57" i="1"/>
  <c r="L58" i="1"/>
  <c r="L59" i="1"/>
  <c r="L60" i="1"/>
  <c r="L61" i="1"/>
  <c r="L62" i="1"/>
  <c r="L63" i="1"/>
  <c r="L64" i="1"/>
  <c r="L65" i="1"/>
  <c r="L51" i="1"/>
  <c r="S29" i="1"/>
  <c r="R35" i="1"/>
  <c r="P26" i="1"/>
  <c r="Q25" i="1"/>
  <c r="O27" i="1"/>
  <c r="T26" i="1"/>
  <c r="N26" i="1"/>
  <c r="U26" i="1"/>
  <c r="V26" i="1"/>
  <c r="N27" i="1"/>
  <c r="T27" i="1"/>
  <c r="U27" i="1"/>
  <c r="V27" i="1"/>
  <c r="N28" i="1"/>
  <c r="T28" i="1"/>
  <c r="U28" i="1"/>
  <c r="V28" i="1"/>
  <c r="N29" i="1"/>
  <c r="U29" i="1"/>
  <c r="V29" i="1"/>
  <c r="N30" i="1"/>
  <c r="U30" i="1"/>
  <c r="V30" i="1"/>
  <c r="N31" i="1"/>
  <c r="T31" i="1"/>
  <c r="U31" i="1"/>
  <c r="V31" i="1"/>
  <c r="N32" i="1"/>
  <c r="T32" i="1"/>
  <c r="U32" i="1"/>
  <c r="V32" i="1"/>
  <c r="N33" i="1"/>
  <c r="T33" i="1"/>
  <c r="U33" i="1"/>
  <c r="V33" i="1"/>
  <c r="N34" i="1"/>
  <c r="U34" i="1"/>
  <c r="V34" i="1"/>
  <c r="N35" i="1"/>
  <c r="T35" i="1"/>
  <c r="U35" i="1"/>
  <c r="V35" i="1"/>
  <c r="N36" i="1"/>
  <c r="T36" i="1"/>
  <c r="U36" i="1"/>
  <c r="V36" i="1"/>
  <c r="N37" i="1"/>
  <c r="T37" i="1"/>
  <c r="U37" i="1"/>
  <c r="V37" i="1"/>
  <c r="N38" i="1"/>
  <c r="U38" i="1"/>
  <c r="V38" i="1"/>
  <c r="N39" i="1"/>
  <c r="T39" i="1"/>
  <c r="U39" i="1"/>
  <c r="V39" i="1"/>
  <c r="T25" i="1"/>
  <c r="U25" i="1"/>
  <c r="V25" i="1"/>
  <c r="N25" i="1"/>
  <c r="B26" i="1"/>
  <c r="C26" i="1"/>
  <c r="D26" i="1"/>
  <c r="E26" i="1"/>
  <c r="F26" i="1"/>
  <c r="G26" i="1"/>
  <c r="H26" i="1"/>
  <c r="I26" i="1"/>
  <c r="J26" i="1"/>
  <c r="B27" i="1"/>
  <c r="C27" i="1"/>
  <c r="D27" i="1"/>
  <c r="E27" i="1"/>
  <c r="F27" i="1"/>
  <c r="G27" i="1"/>
  <c r="H27" i="1"/>
  <c r="I27" i="1"/>
  <c r="J27" i="1"/>
  <c r="B28" i="1"/>
  <c r="C28" i="1"/>
  <c r="D28" i="1"/>
  <c r="E28" i="1"/>
  <c r="F28" i="1"/>
  <c r="G28" i="1"/>
  <c r="H28" i="1"/>
  <c r="I28" i="1"/>
  <c r="J28" i="1"/>
  <c r="B29" i="1"/>
  <c r="C29" i="1"/>
  <c r="D29" i="1"/>
  <c r="E29" i="1"/>
  <c r="F29" i="1"/>
  <c r="G29" i="1"/>
  <c r="H29" i="1"/>
  <c r="I29" i="1"/>
  <c r="J29" i="1"/>
  <c r="B30" i="1"/>
  <c r="C30" i="1"/>
  <c r="D30" i="1"/>
  <c r="E30" i="1"/>
  <c r="F30" i="1"/>
  <c r="G30" i="1"/>
  <c r="H30" i="1"/>
  <c r="I30" i="1"/>
  <c r="J30" i="1"/>
  <c r="B31" i="1"/>
  <c r="C31" i="1"/>
  <c r="D31" i="1"/>
  <c r="E31" i="1"/>
  <c r="F31" i="1"/>
  <c r="G31" i="1"/>
  <c r="H31" i="1"/>
  <c r="I31" i="1"/>
  <c r="J31" i="1"/>
  <c r="B32" i="1"/>
  <c r="C32" i="1"/>
  <c r="D32" i="1"/>
  <c r="E32" i="1"/>
  <c r="F32" i="1"/>
  <c r="G32" i="1"/>
  <c r="H32" i="1"/>
  <c r="I32" i="1"/>
  <c r="J32" i="1"/>
  <c r="B33" i="1"/>
  <c r="C33" i="1"/>
  <c r="D33" i="1"/>
  <c r="E33" i="1"/>
  <c r="F33" i="1"/>
  <c r="G33" i="1"/>
  <c r="H33" i="1"/>
  <c r="I33" i="1"/>
  <c r="J33" i="1"/>
  <c r="B34" i="1"/>
  <c r="C34" i="1"/>
  <c r="D34" i="1"/>
  <c r="E34" i="1"/>
  <c r="F34" i="1"/>
  <c r="G34" i="1"/>
  <c r="H34" i="1"/>
  <c r="I34" i="1"/>
  <c r="J34" i="1"/>
  <c r="B35" i="1"/>
  <c r="C35" i="1"/>
  <c r="D35" i="1"/>
  <c r="E35" i="1"/>
  <c r="F35" i="1"/>
  <c r="G35" i="1"/>
  <c r="H35" i="1"/>
  <c r="I35" i="1"/>
  <c r="J35" i="1"/>
  <c r="B36" i="1"/>
  <c r="C36" i="1"/>
  <c r="D36" i="1"/>
  <c r="E36" i="1"/>
  <c r="F36" i="1"/>
  <c r="G36" i="1"/>
  <c r="H36" i="1"/>
  <c r="I36" i="1"/>
  <c r="J36" i="1"/>
  <c r="B37" i="1"/>
  <c r="C37" i="1"/>
  <c r="D37" i="1"/>
  <c r="E37" i="1"/>
  <c r="F37" i="1"/>
  <c r="G37" i="1"/>
  <c r="H37" i="1"/>
  <c r="I37" i="1"/>
  <c r="J37" i="1"/>
  <c r="B38" i="1"/>
  <c r="C38" i="1"/>
  <c r="D38" i="1"/>
  <c r="E38" i="1"/>
  <c r="F38" i="1"/>
  <c r="G38" i="1"/>
  <c r="H38" i="1"/>
  <c r="I38" i="1"/>
  <c r="J38" i="1"/>
  <c r="B39" i="1"/>
  <c r="C39" i="1"/>
  <c r="D39" i="1"/>
  <c r="E39" i="1"/>
  <c r="F39" i="1"/>
  <c r="G39" i="1"/>
  <c r="H39" i="1"/>
  <c r="I39" i="1"/>
  <c r="J39" i="1"/>
  <c r="B40" i="1"/>
  <c r="C40" i="1"/>
  <c r="D40" i="1"/>
  <c r="E40" i="1"/>
  <c r="F40" i="1"/>
  <c r="G40" i="1"/>
  <c r="H40" i="1"/>
  <c r="I40" i="1"/>
  <c r="J40" i="1"/>
  <c r="B41" i="1"/>
  <c r="C41" i="1"/>
  <c r="D41" i="1"/>
  <c r="E41" i="1"/>
  <c r="F41" i="1"/>
  <c r="G41" i="1"/>
  <c r="H41" i="1"/>
  <c r="I41" i="1"/>
  <c r="J41" i="1"/>
  <c r="B42" i="1"/>
  <c r="C42" i="1"/>
  <c r="D42" i="1"/>
  <c r="E42" i="1"/>
  <c r="F42" i="1"/>
  <c r="G42" i="1"/>
  <c r="H42" i="1"/>
  <c r="I42" i="1"/>
  <c r="J42" i="1"/>
  <c r="B43" i="1"/>
  <c r="C43" i="1"/>
  <c r="D43" i="1"/>
  <c r="E43" i="1"/>
  <c r="F43" i="1"/>
  <c r="G43" i="1"/>
  <c r="H43" i="1"/>
  <c r="I43" i="1"/>
  <c r="J43" i="1"/>
  <c r="B44" i="1"/>
  <c r="C44" i="1"/>
  <c r="D44" i="1"/>
  <c r="E44" i="1"/>
  <c r="F44" i="1"/>
  <c r="G44" i="1"/>
  <c r="H44" i="1"/>
  <c r="I44" i="1"/>
  <c r="J44" i="1"/>
  <c r="C25" i="1"/>
  <c r="D25" i="1"/>
  <c r="E25" i="1"/>
  <c r="F25" i="1"/>
  <c r="G25" i="1"/>
  <c r="H25" i="1"/>
  <c r="I25" i="1"/>
  <c r="J25" i="1"/>
  <c r="B25" i="1"/>
  <c r="K21" i="1"/>
  <c r="K20" i="1"/>
  <c r="K19" i="1"/>
  <c r="K18" i="1"/>
  <c r="K17" i="1"/>
  <c r="K16" i="1"/>
  <c r="K15" i="1"/>
  <c r="K14" i="1"/>
  <c r="K13" i="1"/>
  <c r="K12" i="1"/>
  <c r="K11" i="1"/>
  <c r="K10" i="1"/>
  <c r="K9" i="1"/>
  <c r="K8" i="1"/>
  <c r="K7" i="1"/>
  <c r="K6" i="1"/>
  <c r="K5" i="1"/>
  <c r="K4" i="1"/>
  <c r="K3" i="1"/>
  <c r="K2" i="1"/>
  <c r="J49" i="4" l="1"/>
  <c r="L34" i="4"/>
  <c r="L44" i="4" s="1"/>
  <c r="L35" i="4"/>
  <c r="L45" i="4" s="1"/>
  <c r="L33" i="4"/>
  <c r="L43" i="4" s="1"/>
  <c r="L31" i="4"/>
  <c r="L41" i="4" s="1"/>
  <c r="L38" i="4"/>
  <c r="L48" i="4" s="1"/>
  <c r="L39" i="4"/>
  <c r="L49" i="4" s="1"/>
  <c r="L37" i="4"/>
  <c r="L47" i="4" s="1"/>
  <c r="L36" i="4"/>
  <c r="L46" i="4" s="1"/>
  <c r="L32" i="4"/>
  <c r="L42" i="4" s="1"/>
  <c r="L30" i="4"/>
  <c r="L40" i="4" s="1"/>
  <c r="O39" i="2"/>
  <c r="O38" i="2"/>
  <c r="O42" i="2"/>
  <c r="O40" i="2"/>
  <c r="O32" i="2"/>
  <c r="O44" i="2"/>
  <c r="O36" i="2"/>
  <c r="O37" i="2"/>
  <c r="O43" i="2"/>
  <c r="N46" i="2"/>
  <c r="O46" i="2" s="1"/>
  <c r="O31" i="2"/>
  <c r="D20" i="2"/>
  <c r="E17" i="2"/>
  <c r="E26" i="2"/>
  <c r="F25" i="2"/>
  <c r="G24" i="2"/>
  <c r="I22" i="2"/>
  <c r="C20" i="2"/>
  <c r="D19" i="2"/>
  <c r="E18" i="2"/>
  <c r="D26" i="2"/>
  <c r="J20" i="2"/>
  <c r="B20" i="2"/>
  <c r="D18" i="2"/>
  <c r="C26" i="2"/>
  <c r="I20" i="2"/>
  <c r="J26" i="2"/>
  <c r="B26" i="2"/>
  <c r="C25" i="2"/>
  <c r="D24" i="2"/>
  <c r="H20" i="2"/>
  <c r="J18" i="2"/>
  <c r="B18" i="2"/>
  <c r="I17" i="2"/>
  <c r="I26" i="2"/>
  <c r="J25" i="2"/>
  <c r="B25" i="2"/>
  <c r="C24" i="2"/>
  <c r="D23" i="2"/>
  <c r="E22" i="2"/>
  <c r="F21" i="2"/>
  <c r="G20" i="2"/>
  <c r="H19" i="2"/>
  <c r="I18" i="2"/>
  <c r="D25" i="2"/>
  <c r="C18" i="2"/>
  <c r="H26" i="2"/>
  <c r="I25" i="2"/>
  <c r="J24" i="2"/>
  <c r="B24" i="2"/>
  <c r="D22" i="2"/>
  <c r="F20" i="2"/>
  <c r="H18" i="2"/>
  <c r="J23" i="2"/>
  <c r="U40" i="2"/>
  <c r="X34" i="2"/>
  <c r="U38" i="2"/>
  <c r="U44" i="2"/>
  <c r="U43" i="2"/>
  <c r="U36" i="2"/>
  <c r="U34" i="2"/>
  <c r="U41" i="2"/>
  <c r="T39" i="2"/>
  <c r="U32" i="2"/>
  <c r="T36" i="2"/>
  <c r="T43" i="2"/>
  <c r="T42" i="2"/>
  <c r="V37" i="2"/>
  <c r="U37" i="2"/>
  <c r="X35" i="2"/>
  <c r="W41" i="2"/>
  <c r="X42" i="2"/>
  <c r="W33" i="2"/>
  <c r="T44" i="2"/>
  <c r="X39" i="2"/>
  <c r="T38" i="2"/>
  <c r="U35" i="2"/>
  <c r="T34" i="2"/>
  <c r="W36" i="2"/>
  <c r="X40" i="2"/>
  <c r="U39" i="2"/>
  <c r="U45" i="2"/>
  <c r="W40" i="2"/>
  <c r="V34" i="2"/>
  <c r="V33" i="2"/>
  <c r="V44" i="2"/>
  <c r="W43" i="2"/>
  <c r="V36" i="2"/>
  <c r="W35" i="2"/>
  <c r="T32" i="2"/>
  <c r="T45" i="2"/>
  <c r="V43" i="2"/>
  <c r="W42" i="2"/>
  <c r="X41" i="2"/>
  <c r="T37" i="2"/>
  <c r="V35" i="2"/>
  <c r="W34" i="2"/>
  <c r="X33" i="2"/>
  <c r="X46" i="2"/>
  <c r="X32" i="2"/>
  <c r="X45" i="2"/>
  <c r="T41" i="2"/>
  <c r="V39" i="2"/>
  <c r="W38" i="2"/>
  <c r="X37" i="2"/>
  <c r="T33" i="2"/>
  <c r="T46" i="2"/>
  <c r="V46" i="2"/>
  <c r="W39" i="2"/>
  <c r="W32" i="2"/>
  <c r="W45" i="2"/>
  <c r="X44" i="2"/>
  <c r="T40" i="2"/>
  <c r="V38" i="2"/>
  <c r="W37" i="2"/>
  <c r="X36" i="2"/>
  <c r="V41" i="2"/>
  <c r="V40" i="2"/>
  <c r="V32" i="2"/>
  <c r="V45" i="2"/>
  <c r="W44" i="2"/>
  <c r="X43" i="2"/>
  <c r="N66" i="1"/>
  <c r="Q33" i="1"/>
  <c r="Q30" i="1"/>
  <c r="Q31" i="1"/>
  <c r="S30" i="1"/>
  <c r="S36" i="1"/>
  <c r="Q38" i="1"/>
  <c r="R37" i="1"/>
  <c r="Q36" i="1"/>
  <c r="Q32" i="1"/>
  <c r="O26" i="1"/>
  <c r="P33" i="1"/>
  <c r="Q39" i="1"/>
  <c r="R38" i="1"/>
  <c r="R34" i="1"/>
  <c r="R29" i="1"/>
  <c r="R39" i="1"/>
  <c r="O34" i="1"/>
  <c r="R30" i="1"/>
  <c r="R31" i="1"/>
  <c r="R32" i="1"/>
  <c r="R27" i="1"/>
  <c r="R36" i="1"/>
  <c r="P32" i="1"/>
  <c r="S28" i="1"/>
  <c r="R33" i="1"/>
  <c r="R25" i="1"/>
  <c r="T38" i="1"/>
  <c r="S37" i="1"/>
  <c r="T29" i="1"/>
  <c r="R28" i="1"/>
  <c r="S31" i="1"/>
  <c r="S38" i="1"/>
  <c r="T34" i="1"/>
  <c r="T30" i="1"/>
  <c r="O33" i="1"/>
  <c r="P39" i="1"/>
  <c r="O25" i="1"/>
  <c r="O39" i="1"/>
  <c r="P38" i="1"/>
  <c r="Q37" i="1"/>
  <c r="S35" i="1"/>
  <c r="O31" i="1"/>
  <c r="P30" i="1"/>
  <c r="Q29" i="1"/>
  <c r="S27" i="1"/>
  <c r="P31" i="1"/>
  <c r="O30" i="1"/>
  <c r="P29" i="1"/>
  <c r="Q28" i="1"/>
  <c r="S26" i="1"/>
  <c r="O37" i="1"/>
  <c r="P36" i="1"/>
  <c r="Q35" i="1"/>
  <c r="S33" i="1"/>
  <c r="O29" i="1"/>
  <c r="P28" i="1"/>
  <c r="Q27" i="1"/>
  <c r="R26" i="1"/>
  <c r="O38" i="1"/>
  <c r="O36" i="1"/>
  <c r="P35" i="1"/>
  <c r="Q34" i="1"/>
  <c r="S32" i="1"/>
  <c r="O28" i="1"/>
  <c r="P27" i="1"/>
  <c r="Q26" i="1"/>
  <c r="W26" i="1" s="1"/>
  <c r="P25" i="1"/>
  <c r="O32" i="1"/>
  <c r="P37" i="1"/>
  <c r="S34" i="1"/>
  <c r="S25" i="1"/>
  <c r="S39" i="1"/>
  <c r="O35" i="1"/>
  <c r="P34" i="1"/>
  <c r="N34" i="4" l="1"/>
  <c r="O44" i="4" s="1"/>
  <c r="N35" i="4"/>
  <c r="O45" i="4" s="1"/>
  <c r="N33" i="4"/>
  <c r="O43" i="4" s="1"/>
  <c r="N32" i="4"/>
  <c r="O42" i="4" s="1"/>
  <c r="N37" i="4"/>
  <c r="O47" i="4" s="1"/>
  <c r="N39" i="4"/>
  <c r="O49" i="4" s="1"/>
  <c r="N36" i="4"/>
  <c r="O46" i="4" s="1"/>
  <c r="N38" i="4"/>
  <c r="O48" i="4" s="1"/>
  <c r="P48" i="4" s="1"/>
  <c r="Q48" i="4" s="1"/>
  <c r="N31" i="4"/>
  <c r="O41" i="4" s="1"/>
  <c r="P41" i="4" s="1"/>
  <c r="Q41" i="4" s="1"/>
  <c r="AB42" i="2"/>
  <c r="AB44" i="2"/>
  <c r="AB38" i="2"/>
  <c r="AB36" i="2"/>
  <c r="AB41" i="2"/>
  <c r="AB39" i="2"/>
  <c r="AB35" i="2"/>
  <c r="AB45" i="2"/>
  <c r="AB37" i="2"/>
  <c r="AB43" i="2"/>
  <c r="AB40" i="2"/>
  <c r="AB34" i="2"/>
  <c r="AB46" i="2"/>
  <c r="AB33" i="2"/>
  <c r="AB32" i="2"/>
  <c r="W36" i="1"/>
  <c r="W31" i="1"/>
  <c r="W28" i="1"/>
  <c r="W30" i="1"/>
  <c r="W35" i="1"/>
  <c r="W27" i="1"/>
  <c r="W29" i="1"/>
  <c r="W25" i="1"/>
  <c r="W39" i="1"/>
  <c r="W32" i="1"/>
  <c r="W38" i="1"/>
  <c r="W37" i="1"/>
  <c r="W33" i="1"/>
  <c r="W34" i="1"/>
  <c r="AC41" i="2" l="1"/>
  <c r="AD41" i="2" s="1"/>
  <c r="AC32" i="2"/>
  <c r="AD32" i="2" s="1"/>
  <c r="AC40" i="2"/>
  <c r="AD40" i="2" s="1"/>
  <c r="AC33" i="2"/>
  <c r="AD33" i="2" s="1"/>
  <c r="AC43" i="2"/>
  <c r="AD43" i="2" s="1"/>
  <c r="AC38" i="2"/>
  <c r="AD38" i="2" s="1"/>
  <c r="AC37" i="2"/>
  <c r="AD37" i="2" s="1"/>
  <c r="AC44" i="2"/>
  <c r="AD44" i="2" s="1"/>
  <c r="AC39" i="2"/>
  <c r="AD39" i="2" s="1"/>
  <c r="AC46" i="2"/>
  <c r="AD46" i="2" s="1"/>
  <c r="AC45" i="2"/>
  <c r="AD45" i="2" s="1"/>
  <c r="AC34" i="2"/>
  <c r="AD34" i="2" s="1"/>
  <c r="AC36" i="2"/>
  <c r="AD36" i="2" s="1"/>
  <c r="AC42" i="2"/>
  <c r="AD42" i="2" s="1"/>
  <c r="AC35" i="2"/>
  <c r="AD35" i="2" s="1"/>
  <c r="X39" i="1"/>
  <c r="Y39" i="1" s="1"/>
  <c r="X36" i="1"/>
  <c r="Y36" i="1" s="1"/>
  <c r="X28" i="1"/>
  <c r="Y28" i="1" s="1"/>
  <c r="X37" i="1"/>
  <c r="Y37" i="1" s="1"/>
  <c r="X38" i="1"/>
  <c r="Y38" i="1" s="1"/>
  <c r="X34" i="1"/>
  <c r="Y34" i="1" s="1"/>
  <c r="X33" i="1"/>
  <c r="Y33" i="1" s="1"/>
  <c r="X25" i="1"/>
  <c r="Y25" i="1" s="1"/>
  <c r="X27" i="1"/>
  <c r="Y27" i="1" s="1"/>
  <c r="X32" i="1"/>
  <c r="Y32" i="1" s="1"/>
  <c r="X35" i="1"/>
  <c r="Y35" i="1" s="1"/>
  <c r="X31" i="1"/>
  <c r="Y31" i="1" s="1"/>
  <c r="X30" i="1"/>
  <c r="Y30" i="1" s="1"/>
  <c r="X26" i="1"/>
  <c r="Y26" i="1" s="1"/>
  <c r="X29" i="1"/>
  <c r="Y29" i="1" s="1"/>
  <c r="N30" i="4" l="1"/>
  <c r="O40" i="4" s="1"/>
  <c r="P40" i="4" l="1"/>
  <c r="Q40" i="4" s="1"/>
  <c r="P42" i="4"/>
  <c r="P44" i="4"/>
  <c r="P45" i="4"/>
  <c r="P47" i="4"/>
  <c r="P46" i="4"/>
  <c r="P43" i="4"/>
  <c r="P49" i="4"/>
  <c r="Q49" i="4" l="1"/>
  <c r="S46" i="4"/>
  <c r="Q46" i="4"/>
  <c r="Q43" i="4"/>
  <c r="Q47" i="4"/>
  <c r="Q45" i="4"/>
  <c r="Q44" i="4"/>
  <c r="Q42" i="4"/>
  <c r="T46" i="4"/>
  <c r="S48" i="4"/>
  <c r="T48" i="4"/>
  <c r="S47" i="4"/>
  <c r="T47" i="4"/>
  <c r="S41" i="4"/>
  <c r="T41" i="4"/>
  <c r="S42" i="4"/>
  <c r="T42" i="4"/>
  <c r="S49" i="4"/>
  <c r="T49" i="4"/>
  <c r="S43" i="4"/>
  <c r="T43" i="4"/>
  <c r="S40" i="4"/>
  <c r="T40" i="4"/>
  <c r="S45" i="4"/>
  <c r="T45" i="4"/>
  <c r="S44" i="4"/>
  <c r="T44" i="4"/>
</calcChain>
</file>

<file path=xl/sharedStrings.xml><?xml version="1.0" encoding="utf-8"?>
<sst xmlns="http://schemas.openxmlformats.org/spreadsheetml/2006/main" count="513" uniqueCount="138">
  <si>
    <t>Image</t>
  </si>
  <si>
    <t>Red</t>
  </si>
  <si>
    <t>Blue</t>
  </si>
  <si>
    <t>Green</t>
  </si>
  <si>
    <t>Yellow</t>
  </si>
  <si>
    <t>Purple</t>
  </si>
  <si>
    <t>orange</t>
  </si>
  <si>
    <t>black</t>
  </si>
  <si>
    <t>Gray</t>
  </si>
  <si>
    <t>white</t>
  </si>
  <si>
    <t>acuaparkshinagawa.jpg</t>
  </si>
  <si>
    <t>akarenga.jpg</t>
  </si>
  <si>
    <t>aoiike.jpg</t>
  </si>
  <si>
    <t>ashikaga.jpg</t>
  </si>
  <si>
    <t>desney.jpg</t>
  </si>
  <si>
    <t>desneysea.jpg</t>
  </si>
  <si>
    <t>fusimizinzya.jpg</t>
  </si>
  <si>
    <t>fuzisan.jpg</t>
  </si>
  <si>
    <t>ginzanonsen.jpg</t>
  </si>
  <si>
    <t>hausutenbos.jpg</t>
  </si>
  <si>
    <t>houkokuji.jpg</t>
  </si>
  <si>
    <t>kawagoejinzya.jpg</t>
  </si>
  <si>
    <t>kenrokuen.jpg</t>
  </si>
  <si>
    <t>kifunejinzya.jpg</t>
  </si>
  <si>
    <t>kokueihichi.jpg</t>
  </si>
  <si>
    <t>nabananosato.jpg</t>
  </si>
  <si>
    <t>rurikouin.jpg</t>
  </si>
  <si>
    <t>skytree.jpg</t>
  </si>
  <si>
    <t>tokyotower.jpg</t>
  </si>
  <si>
    <t>USJ.jpg</t>
  </si>
  <si>
    <t>asakusa.jpeg</t>
  </si>
  <si>
    <t>fuziterebi.jpg</t>
  </si>
  <si>
    <t>kaihinkouen.jpg</t>
  </si>
  <si>
    <t>Koukyo.jpg</t>
  </si>
  <si>
    <t>omotesando.jpg</t>
  </si>
  <si>
    <t>teamlab.jpg</t>
  </si>
  <si>
    <t>tocho.jpg</t>
  </si>
  <si>
    <t>tokyostation.jpg</t>
  </si>
  <si>
    <t>yoyogikoen.jpg</t>
  </si>
  <si>
    <t>Sensitivity</t>
  </si>
  <si>
    <t>楽しい</t>
  </si>
  <si>
    <t>賑やかな</t>
  </si>
  <si>
    <t>ゆっくり</t>
  </si>
  <si>
    <t>気が晴れる</t>
  </si>
  <si>
    <t>面白い</t>
  </si>
  <si>
    <t>わいわい</t>
  </si>
  <si>
    <t>はしゃぐ</t>
  </si>
  <si>
    <t>のんびり</t>
  </si>
  <si>
    <t>うきうき</t>
  </si>
  <si>
    <t>落ち着いた</t>
  </si>
  <si>
    <t>田舎</t>
  </si>
  <si>
    <t>わくわく</t>
  </si>
  <si>
    <t>きれい</t>
  </si>
  <si>
    <t>癒される</t>
  </si>
  <si>
    <t>まったり</t>
  </si>
  <si>
    <t>impression_1</t>
    <phoneticPr fontId="2"/>
  </si>
  <si>
    <t>impression_3</t>
    <phoneticPr fontId="2"/>
  </si>
  <si>
    <t>impression_2</t>
    <phoneticPr fontId="2"/>
  </si>
  <si>
    <t>level</t>
  </si>
  <si>
    <t>level</t>
    <phoneticPr fontId="2"/>
  </si>
  <si>
    <t>Sensitivity</t>
    <phoneticPr fontId="2"/>
  </si>
  <si>
    <t>Red</t>
    <phoneticPr fontId="2"/>
  </si>
  <si>
    <t>Blue</t>
    <phoneticPr fontId="2"/>
  </si>
  <si>
    <t>Green</t>
    <phoneticPr fontId="2"/>
  </si>
  <si>
    <t>Yellow</t>
    <phoneticPr fontId="2"/>
  </si>
  <si>
    <t>Purple</t>
    <phoneticPr fontId="2"/>
  </si>
  <si>
    <t>orange</t>
    <phoneticPr fontId="2"/>
  </si>
  <si>
    <t>black</t>
    <phoneticPr fontId="2"/>
  </si>
  <si>
    <t>Gray</t>
    <phoneticPr fontId="2"/>
  </si>
  <si>
    <t>white</t>
    <phoneticPr fontId="2"/>
  </si>
  <si>
    <t>楽しい</t>
    <rPh sb="0" eb="1">
      <t xml:space="preserve">タノシイ </t>
    </rPh>
    <phoneticPr fontId="2"/>
  </si>
  <si>
    <t>賑やかな</t>
    <rPh sb="0" eb="1">
      <t xml:space="preserve">ニギヤカナ </t>
    </rPh>
    <phoneticPr fontId="2"/>
  </si>
  <si>
    <t>ゆっくり</t>
    <phoneticPr fontId="2"/>
  </si>
  <si>
    <t>気が晴れる</t>
    <rPh sb="0" eb="1">
      <t xml:space="preserve">キガハレル </t>
    </rPh>
    <phoneticPr fontId="2"/>
  </si>
  <si>
    <t>面白い</t>
    <rPh sb="0" eb="2">
      <t xml:space="preserve">オモシロイ </t>
    </rPh>
    <phoneticPr fontId="2"/>
  </si>
  <si>
    <t>わいわい</t>
    <phoneticPr fontId="2"/>
  </si>
  <si>
    <t>はしゃぐ</t>
    <phoneticPr fontId="2"/>
  </si>
  <si>
    <t>のんびり</t>
    <phoneticPr fontId="2"/>
  </si>
  <si>
    <t>うきうき</t>
    <phoneticPr fontId="2"/>
  </si>
  <si>
    <t>落ち着いた</t>
    <rPh sb="0" eb="1">
      <t xml:space="preserve">オチツイタ </t>
    </rPh>
    <phoneticPr fontId="2"/>
  </si>
  <si>
    <t>田舎</t>
    <rPh sb="0" eb="2">
      <t xml:space="preserve">イナカ </t>
    </rPh>
    <phoneticPr fontId="2"/>
  </si>
  <si>
    <t>わくわく</t>
    <phoneticPr fontId="2"/>
  </si>
  <si>
    <t>きれい</t>
    <phoneticPr fontId="2"/>
  </si>
  <si>
    <t>癒される</t>
    <rPh sb="0" eb="1">
      <t xml:space="preserve">イヤサレル </t>
    </rPh>
    <phoneticPr fontId="2"/>
  </si>
  <si>
    <t>まったり</t>
    <phoneticPr fontId="2"/>
  </si>
  <si>
    <t>query</t>
    <phoneticPr fontId="2"/>
  </si>
  <si>
    <t>sum</t>
    <phoneticPr fontId="2"/>
  </si>
  <si>
    <t>rank</t>
    <phoneticPr fontId="2"/>
  </si>
  <si>
    <t>癒される</t>
    <phoneticPr fontId="2"/>
  </si>
  <si>
    <t>賑やかな</t>
    <rPh sb="0" eb="1">
      <t xml:space="preserve">ニギヤカン </t>
    </rPh>
    <phoneticPr fontId="2"/>
  </si>
  <si>
    <t>田舎</t>
    <rPh sb="0" eb="1">
      <t xml:space="preserve">イナカ </t>
    </rPh>
    <phoneticPr fontId="2"/>
  </si>
  <si>
    <t>賑やかな</t>
    <phoneticPr fontId="2"/>
  </si>
  <si>
    <t>楽しい</t>
    <phoneticPr fontId="2"/>
  </si>
  <si>
    <t>count_1</t>
    <phoneticPr fontId="2"/>
  </si>
  <si>
    <t>count_2</t>
    <phoneticPr fontId="2"/>
  </si>
  <si>
    <t>count_3</t>
    <phoneticPr fontId="2"/>
  </si>
  <si>
    <t>count_sum</t>
    <phoneticPr fontId="2"/>
  </si>
  <si>
    <r>
      <rPr>
        <sz val="11"/>
        <color theme="1"/>
        <rFont val="ＭＳ Ｐゴシック"/>
        <family val="2"/>
      </rPr>
      <t>癒される</t>
    </r>
    <rPh sb="0" eb="1">
      <t xml:space="preserve">イヤサレル </t>
    </rPh>
    <phoneticPr fontId="2"/>
  </si>
  <si>
    <r>
      <rPr>
        <sz val="11"/>
        <color theme="1"/>
        <rFont val="ＭＳ Ｐゴシック"/>
        <family val="2"/>
      </rPr>
      <t>まったり</t>
    </r>
    <phoneticPr fontId="2"/>
  </si>
  <si>
    <r>
      <rPr>
        <sz val="11"/>
        <color theme="1"/>
        <rFont val="ＭＳ Ｐゴシック"/>
        <family val="2"/>
      </rPr>
      <t>田舎</t>
    </r>
    <rPh sb="0" eb="2">
      <t xml:space="preserve">イナカ </t>
    </rPh>
    <phoneticPr fontId="2"/>
  </si>
  <si>
    <r>
      <rPr>
        <sz val="11"/>
        <color theme="1"/>
        <rFont val="ＭＳ Ｐゴシック"/>
        <family val="2"/>
      </rPr>
      <t>賑やかな</t>
    </r>
    <rPh sb="0" eb="1">
      <t xml:space="preserve">ニギヤカナ </t>
    </rPh>
    <phoneticPr fontId="2"/>
  </si>
  <si>
    <r>
      <rPr>
        <sz val="11"/>
        <color theme="1"/>
        <rFont val="ＭＳ Ｐゴシック"/>
        <family val="2"/>
      </rPr>
      <t>わいわい</t>
    </r>
    <phoneticPr fontId="2"/>
  </si>
  <si>
    <r>
      <rPr>
        <sz val="11"/>
        <color theme="1"/>
        <rFont val="ＭＳ Ｐゴシック"/>
        <family val="2"/>
      </rPr>
      <t>きれい</t>
    </r>
    <phoneticPr fontId="2"/>
  </si>
  <si>
    <r>
      <rPr>
        <sz val="11"/>
        <color theme="1"/>
        <rFont val="ＭＳ Ｐゴシック"/>
        <family val="2"/>
      </rPr>
      <t>癒される</t>
    </r>
    <phoneticPr fontId="2"/>
  </si>
  <si>
    <r>
      <rPr>
        <sz val="11"/>
        <color theme="1"/>
        <rFont val="ＭＳ Ｐゴシック"/>
        <family val="2"/>
      </rPr>
      <t>賑やかな</t>
    </r>
    <rPh sb="0" eb="1">
      <t xml:space="preserve">ニギヤカン </t>
    </rPh>
    <phoneticPr fontId="2"/>
  </si>
  <si>
    <r>
      <rPr>
        <sz val="11"/>
        <color theme="1"/>
        <rFont val="ＭＳ Ｐゴシック"/>
        <family val="2"/>
      </rPr>
      <t>田舎</t>
    </r>
    <rPh sb="0" eb="1">
      <t xml:space="preserve">イナカ </t>
    </rPh>
    <phoneticPr fontId="2"/>
  </si>
  <si>
    <r>
      <rPr>
        <sz val="11"/>
        <color theme="1"/>
        <rFont val="ＭＳ Ｐゴシック"/>
        <family val="2"/>
      </rPr>
      <t>うきうき</t>
    </r>
    <phoneticPr fontId="2"/>
  </si>
  <si>
    <r>
      <rPr>
        <sz val="11"/>
        <color theme="1"/>
        <rFont val="ＭＳ Ｐゴシック"/>
        <family val="2"/>
      </rPr>
      <t>賑やかな</t>
    </r>
    <phoneticPr fontId="2"/>
  </si>
  <si>
    <r>
      <rPr>
        <sz val="11"/>
        <color theme="1"/>
        <rFont val="ＭＳ Ｐゴシック"/>
        <family val="2"/>
      </rPr>
      <t>楽しい</t>
    </r>
    <rPh sb="0" eb="1">
      <t xml:space="preserve">タノシイ </t>
    </rPh>
    <phoneticPr fontId="2"/>
  </si>
  <si>
    <r>
      <rPr>
        <sz val="11"/>
        <color theme="1"/>
        <rFont val="ＭＳ Ｐゴシック"/>
        <family val="2"/>
      </rPr>
      <t>わくわく</t>
    </r>
    <phoneticPr fontId="2"/>
  </si>
  <si>
    <r>
      <rPr>
        <sz val="11"/>
        <color theme="1"/>
        <rFont val="ＭＳ Ｐゴシック"/>
        <family val="2"/>
      </rPr>
      <t>楽しい</t>
    </r>
    <phoneticPr fontId="2"/>
  </si>
  <si>
    <r>
      <rPr>
        <sz val="11"/>
        <color theme="1"/>
        <rFont val="ＭＳ Ｐゴシック"/>
        <family val="2"/>
      </rPr>
      <t>落ち着いた</t>
    </r>
    <rPh sb="0" eb="1">
      <t xml:space="preserve">オチツイタ </t>
    </rPh>
    <phoneticPr fontId="2"/>
  </si>
  <si>
    <t>impression2</t>
    <phoneticPr fontId="2"/>
  </si>
  <si>
    <t>Impression1</t>
    <phoneticPr fontId="2"/>
  </si>
  <si>
    <t>impression3</t>
    <phoneticPr fontId="2"/>
  </si>
  <si>
    <t>recommend_1</t>
    <phoneticPr fontId="2"/>
  </si>
  <si>
    <t>recommend_2</t>
    <phoneticPr fontId="2"/>
  </si>
  <si>
    <t>recommend_3</t>
    <phoneticPr fontId="2"/>
  </si>
  <si>
    <t>omotesando</t>
    <phoneticPr fontId="2"/>
  </si>
  <si>
    <t>tocho</t>
    <phoneticPr fontId="2"/>
  </si>
  <si>
    <t>なし</t>
    <phoneticPr fontId="2"/>
  </si>
  <si>
    <t>teamlab</t>
    <phoneticPr fontId="2"/>
  </si>
  <si>
    <t>tokyostation</t>
    <phoneticPr fontId="2"/>
  </si>
  <si>
    <t>rank2</t>
    <phoneticPr fontId="2"/>
  </si>
  <si>
    <t>内積計算の公式を作る</t>
    <rPh sb="0" eb="4">
      <t xml:space="preserve">ナイセキケイサンノ </t>
    </rPh>
    <rPh sb="5" eb="7">
      <t xml:space="preserve">コウシキ </t>
    </rPh>
    <rPh sb="8" eb="9">
      <t xml:space="preserve">ツクル </t>
    </rPh>
    <phoneticPr fontId="2"/>
  </si>
  <si>
    <t>感性がうまく推定できない（使われていないものがある、同じ感性ばかり対応する）</t>
    <rPh sb="0" eb="2">
      <t xml:space="preserve">カンセイガ </t>
    </rPh>
    <rPh sb="6" eb="8">
      <t xml:space="preserve">スイテイデキナイ </t>
    </rPh>
    <rPh sb="13" eb="14">
      <t xml:space="preserve">ツカワレテイナイモノガアル </t>
    </rPh>
    <rPh sb="26" eb="27">
      <t xml:space="preserve">オナジカンセイバカリタイオウスル </t>
    </rPh>
    <phoneticPr fontId="2"/>
  </si>
  <si>
    <t>↓</t>
    <phoneticPr fontId="2"/>
  </si>
  <si>
    <t>・色彩がうまく抽出できていない</t>
    <rPh sb="1" eb="3">
      <t xml:space="preserve">シキサイガ </t>
    </rPh>
    <phoneticPr fontId="2"/>
  </si>
  <si>
    <t>・色彩と感性語の対応がうまくできていない</t>
    <rPh sb="0" eb="1">
      <t>・</t>
    </rPh>
    <rPh sb="1" eb="2">
      <t xml:space="preserve">シキサイト </t>
    </rPh>
    <rPh sb="6" eb="7">
      <t xml:space="preserve">ゴ </t>
    </rPh>
    <phoneticPr fontId="2"/>
  </si>
  <si>
    <t>それぞれの画像の感性語とマッチする画像をどのように計算して求めるのか　→　それぞれの感性語のレベルとの絶対値が小さいもの</t>
    <rPh sb="5" eb="7">
      <t xml:space="preserve">ガゾウノ </t>
    </rPh>
    <rPh sb="8" eb="10">
      <t xml:space="preserve">カンセイゴト </t>
    </rPh>
    <rPh sb="10" eb="11">
      <t xml:space="preserve">ゴ </t>
    </rPh>
    <rPh sb="17" eb="19">
      <t xml:space="preserve">ガゾウヲ </t>
    </rPh>
    <rPh sb="42" eb="45">
      <t xml:space="preserve">カンセイゴノ </t>
    </rPh>
    <rPh sb="51" eb="54">
      <t xml:space="preserve">ゼッタイチガ </t>
    </rPh>
    <rPh sb="55" eb="56">
      <t xml:space="preserve">チイサイモノヲ </t>
    </rPh>
    <phoneticPr fontId="2"/>
  </si>
  <si>
    <t>↑train</t>
    <phoneticPr fontId="2"/>
  </si>
  <si>
    <t>↓recommend</t>
    <phoneticPr fontId="2"/>
  </si>
  <si>
    <t>a2の場合</t>
    <rPh sb="3" eb="5">
      <t xml:space="preserve">バアイ </t>
    </rPh>
    <phoneticPr fontId="2"/>
  </si>
  <si>
    <t>Imt_1 - Imr_1 + Imt_2 - Imr_2 + Imt_3 - Imr_3</t>
    <phoneticPr fontId="2"/>
  </si>
  <si>
    <t>この絶対値の小さいものが最もその感性の組み合わせと距離が近い</t>
    <rPh sb="6" eb="7">
      <t xml:space="preserve">チイサイモノガ </t>
    </rPh>
    <rPh sb="12" eb="13">
      <t xml:space="preserve">モットモソノカンセイノクミアワセトキョリガチカイ </t>
    </rPh>
    <phoneticPr fontId="2"/>
  </si>
  <si>
    <t>しかし、感性の組み合わせがないものはどう計算するのか</t>
    <rPh sb="4" eb="6">
      <t xml:space="preserve">カンセイガ </t>
    </rPh>
    <phoneticPr fontId="2"/>
  </si>
  <si>
    <t>上位から合致するものを選ぶ？</t>
    <rPh sb="0" eb="2">
      <t xml:space="preserve">ジョウイカラ </t>
    </rPh>
    <rPh sb="4" eb="6">
      <t xml:space="preserve">ガッチスルモノヲエラブ </t>
    </rPh>
    <phoneticPr fontId="2"/>
  </si>
  <si>
    <t>感性がより多くマッチするものを選ぶ？</t>
    <rPh sb="0" eb="2">
      <t xml:space="preserve">カンセイガ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</si>
</sst>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ＭＳ Ｐゴシック"/>
      <family val="2"/>
      <scheme val="minor"/>
    </font>
    <font>
      <b/>
      <sz val="11"/>
      <name val="ＭＳ Ｐゴシック"/>
      <family val="2"/>
      <charset val="128"/>
    </font>
    <font>
      <sz val="6"/>
      <name val="ＭＳ Ｐゴシック"/>
      <family val="3"/>
      <charset val="128"/>
      <scheme val="minor"/>
    </font>
    <font>
      <sz val="11"/>
      <color theme="1"/>
      <name val="ＭＳ Ｐゴシック"/>
      <family val="2"/>
    </font>
    <font>
      <sz val="11"/>
      <color theme="1"/>
      <name val="Calibri"/>
      <family val="2"/>
    </font>
    <font>
      <sz val="11"/>
      <name val="Calibri"/>
      <family val="2"/>
    </font>
    <font>
      <sz val="20"/>
      <color theme="1"/>
      <name val="ＭＳ Ｐゴシック"/>
      <family val="2"/>
      <charset val="128"/>
    </font>
    <font>
      <sz val="14"/>
      <color theme="1"/>
      <name val="ＭＳ Ｐゴシック"/>
      <family val="2"/>
      <scheme val="minor"/>
    </font>
  </fonts>
  <fills count="5">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6"/>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0" xfId="0" applyFont="1" applyFill="1" applyBorder="1" applyAlignment="1">
      <alignment horizontal="center" vertical="top"/>
    </xf>
    <xf numFmtId="0" fontId="0" fillId="2" borderId="0" xfId="0" applyFill="1"/>
    <xf numFmtId="0" fontId="0" fillId="3" borderId="0" xfId="0" applyFill="1"/>
    <xf numFmtId="0" fontId="0" fillId="0" borderId="0" xfId="0" applyFill="1"/>
    <xf numFmtId="0" fontId="0" fillId="2" borderId="0" xfId="0" applyFont="1" applyFill="1"/>
    <xf numFmtId="0" fontId="0" fillId="4" borderId="0" xfId="0" applyFill="1"/>
    <xf numFmtId="0" fontId="4" fillId="0" borderId="0" xfId="0" applyFont="1"/>
    <xf numFmtId="0" fontId="5" fillId="0" borderId="1" xfId="0" applyFont="1" applyBorder="1" applyAlignment="1">
      <alignment horizontal="center" vertical="top"/>
    </xf>
    <xf numFmtId="0" fontId="5" fillId="0" borderId="2" xfId="0" applyFont="1" applyFill="1" applyBorder="1" applyAlignment="1">
      <alignment horizontal="center" vertical="top"/>
    </xf>
    <xf numFmtId="0" fontId="5" fillId="0" borderId="0" xfId="0" applyFont="1" applyFill="1" applyBorder="1" applyAlignment="1">
      <alignment horizontal="center" vertical="top"/>
    </xf>
    <xf numFmtId="0" fontId="4" fillId="0" borderId="3" xfId="0" applyFont="1" applyBorder="1"/>
    <xf numFmtId="0" fontId="4" fillId="0" borderId="5" xfId="0" applyFont="1" applyBorder="1"/>
    <xf numFmtId="0" fontId="4" fillId="4" borderId="4" xfId="0" applyFont="1" applyFill="1" applyBorder="1"/>
    <xf numFmtId="0" fontId="0" fillId="4" borderId="4" xfId="0" applyFill="1" applyBorder="1"/>
    <xf numFmtId="0" fontId="0" fillId="4" borderId="6" xfId="0" applyFill="1" applyBorder="1"/>
    <xf numFmtId="0" fontId="0" fillId="3" borderId="4" xfId="0" applyFill="1" applyBorder="1"/>
    <xf numFmtId="0" fontId="6" fillId="0" borderId="0" xfId="0" applyFont="1"/>
    <xf numFmtId="0" fontId="7"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10583</xdr:colOff>
      <xdr:row>56</xdr:row>
      <xdr:rowOff>21166</xdr:rowOff>
    </xdr:from>
    <xdr:to>
      <xdr:col>4</xdr:col>
      <xdr:colOff>338666</xdr:colOff>
      <xdr:row>60</xdr:row>
      <xdr:rowOff>84667</xdr:rowOff>
    </xdr:to>
    <xdr:sp macro="" textlink="">
      <xdr:nvSpPr>
        <xdr:cNvPr id="3" name="テキスト ボックス 2">
          <a:extLst>
            <a:ext uri="{FF2B5EF4-FFF2-40B4-BE49-F238E27FC236}">
              <a16:creationId xmlns:a16="http://schemas.microsoft.com/office/drawing/2014/main" id="{DA210DDB-B723-8247-9D5E-2C762900C862}"/>
            </a:ext>
          </a:extLst>
        </xdr:cNvPr>
        <xdr:cNvSpPr txBox="1"/>
      </xdr:nvSpPr>
      <xdr:spPr>
        <a:xfrm>
          <a:off x="1661583" y="10742083"/>
          <a:ext cx="1979083" cy="783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200"/>
            <a:t> 3</a:t>
          </a:r>
          <a:r>
            <a:rPr kumimoji="1" lang="en-US" altLang="ja-JP" sz="1200" baseline="0"/>
            <a:t>                                          </a:t>
          </a:r>
          <a:r>
            <a:rPr kumimoji="1" lang="en-US" altLang="ja-JP" sz="1200"/>
            <a:t>      </a:t>
          </a:r>
        </a:p>
        <a:p>
          <a:pPr algn="l"/>
          <a:r>
            <a:rPr kumimoji="1" lang="ja-JP" altLang="en-US" sz="1800"/>
            <a:t>∑</a:t>
          </a:r>
          <a:r>
            <a:rPr kumimoji="1" lang="en-US" altLang="ja-JP" sz="1800"/>
            <a:t>   Imt_x</a:t>
          </a:r>
          <a:r>
            <a:rPr kumimoji="1" lang="en-US" altLang="ja-JP" sz="1800" baseline="0"/>
            <a:t> - Imr_x</a:t>
          </a:r>
        </a:p>
        <a:p>
          <a:pPr algn="l"/>
          <a:r>
            <a:rPr kumimoji="1" lang="en-US" altLang="ja-JP" sz="1050" baseline="0"/>
            <a:t>x = 1</a:t>
          </a:r>
          <a:endParaRPr kumimoji="1" lang="ja-JP" altLang="en-US" sz="105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tabSelected="1" topLeftCell="F16" zoomScale="120" zoomScaleNormal="120" workbookViewId="0">
      <selection activeCell="B2" sqref="B2"/>
    </sheetView>
  </sheetViews>
  <sheetFormatPr baseColWidth="10" defaultColWidth="8.83203125" defaultRowHeight="14"/>
  <sheetData>
    <row r="1" spans="1:18">
      <c r="A1" s="1" t="s">
        <v>0</v>
      </c>
      <c r="B1" s="1" t="s">
        <v>1</v>
      </c>
      <c r="C1" s="1" t="s">
        <v>2</v>
      </c>
      <c r="D1" s="1" t="s">
        <v>3</v>
      </c>
      <c r="E1" s="1" t="s">
        <v>4</v>
      </c>
      <c r="F1" s="1" t="s">
        <v>5</v>
      </c>
      <c r="G1" s="1" t="s">
        <v>6</v>
      </c>
      <c r="H1" s="1" t="s">
        <v>7</v>
      </c>
      <c r="I1" s="1" t="s">
        <v>8</v>
      </c>
      <c r="J1" s="1" t="s">
        <v>9</v>
      </c>
      <c r="M1" s="2" t="s">
        <v>55</v>
      </c>
      <c r="N1" s="3" t="s">
        <v>59</v>
      </c>
      <c r="O1" t="s">
        <v>57</v>
      </c>
      <c r="P1" t="s">
        <v>58</v>
      </c>
      <c r="Q1" t="s">
        <v>56</v>
      </c>
      <c r="R1" t="s">
        <v>58</v>
      </c>
    </row>
    <row r="2" spans="1:18">
      <c r="A2" t="s">
        <v>10</v>
      </c>
      <c r="B2">
        <v>59991</v>
      </c>
      <c r="C2">
        <v>791</v>
      </c>
      <c r="D2">
        <v>4</v>
      </c>
      <c r="E2">
        <v>1222</v>
      </c>
      <c r="F2">
        <v>204104</v>
      </c>
      <c r="G2">
        <v>7823</v>
      </c>
      <c r="H2">
        <v>6688</v>
      </c>
      <c r="I2">
        <v>239557</v>
      </c>
      <c r="J2">
        <v>119820</v>
      </c>
      <c r="K2">
        <f>SUM(B2:J2)</f>
        <v>640000</v>
      </c>
      <c r="M2" t="s">
        <v>83</v>
      </c>
      <c r="N2">
        <v>5600</v>
      </c>
      <c r="O2" t="s">
        <v>84</v>
      </c>
      <c r="P2">
        <v>5360</v>
      </c>
      <c r="Q2" t="s">
        <v>80</v>
      </c>
      <c r="R2">
        <v>4880</v>
      </c>
    </row>
    <row r="3" spans="1:18">
      <c r="A3" t="s">
        <v>11</v>
      </c>
      <c r="B3">
        <v>129923</v>
      </c>
      <c r="C3">
        <v>0</v>
      </c>
      <c r="D3">
        <v>17</v>
      </c>
      <c r="E3">
        <v>0</v>
      </c>
      <c r="F3">
        <v>190333</v>
      </c>
      <c r="G3">
        <v>0</v>
      </c>
      <c r="H3">
        <v>69573</v>
      </c>
      <c r="I3">
        <v>105204</v>
      </c>
      <c r="J3">
        <v>144950</v>
      </c>
      <c r="K3">
        <f t="shared" ref="K3:K21" si="0">SUM(B3:J3)</f>
        <v>640000</v>
      </c>
      <c r="M3" t="s">
        <v>71</v>
      </c>
      <c r="N3">
        <v>5220</v>
      </c>
      <c r="O3" t="s">
        <v>75</v>
      </c>
      <c r="P3">
        <v>5080</v>
      </c>
      <c r="Q3" t="s">
        <v>82</v>
      </c>
      <c r="R3">
        <v>5010</v>
      </c>
    </row>
    <row r="4" spans="1:18">
      <c r="A4" t="s">
        <v>12</v>
      </c>
      <c r="B4">
        <v>108351</v>
      </c>
      <c r="C4">
        <v>0</v>
      </c>
      <c r="D4">
        <v>0</v>
      </c>
      <c r="E4">
        <v>797</v>
      </c>
      <c r="F4">
        <v>229069</v>
      </c>
      <c r="G4">
        <v>0</v>
      </c>
      <c r="H4">
        <v>23257</v>
      </c>
      <c r="I4">
        <v>170980</v>
      </c>
      <c r="J4">
        <v>107546</v>
      </c>
      <c r="K4">
        <f t="shared" si="0"/>
        <v>640000</v>
      </c>
      <c r="M4" t="s">
        <v>88</v>
      </c>
      <c r="N4">
        <v>5160</v>
      </c>
      <c r="O4" t="s">
        <v>89</v>
      </c>
      <c r="P4">
        <v>5020</v>
      </c>
      <c r="Q4" t="s">
        <v>84</v>
      </c>
      <c r="R4">
        <v>4940</v>
      </c>
    </row>
    <row r="5" spans="1:18">
      <c r="A5" t="s">
        <v>13</v>
      </c>
      <c r="B5">
        <v>0</v>
      </c>
      <c r="C5">
        <v>225</v>
      </c>
      <c r="D5">
        <v>0</v>
      </c>
      <c r="E5">
        <v>26237</v>
      </c>
      <c r="F5">
        <v>178978</v>
      </c>
      <c r="G5">
        <v>11</v>
      </c>
      <c r="H5">
        <v>92105</v>
      </c>
      <c r="I5">
        <v>138281</v>
      </c>
      <c r="J5">
        <v>204163</v>
      </c>
      <c r="K5">
        <f t="shared" si="0"/>
        <v>640000</v>
      </c>
      <c r="M5" t="s">
        <v>88</v>
      </c>
      <c r="N5">
        <v>6400</v>
      </c>
      <c r="O5" t="s">
        <v>84</v>
      </c>
      <c r="P5">
        <v>5760</v>
      </c>
      <c r="Q5" t="s">
        <v>90</v>
      </c>
      <c r="R5">
        <v>5560</v>
      </c>
    </row>
    <row r="6" spans="1:18">
      <c r="A6" t="s">
        <v>14</v>
      </c>
      <c r="B6">
        <v>2359</v>
      </c>
      <c r="C6">
        <v>30</v>
      </c>
      <c r="D6">
        <v>21</v>
      </c>
      <c r="E6">
        <v>67</v>
      </c>
      <c r="F6">
        <v>157769</v>
      </c>
      <c r="G6">
        <v>73</v>
      </c>
      <c r="H6">
        <v>9387</v>
      </c>
      <c r="I6">
        <v>133478</v>
      </c>
      <c r="J6">
        <v>336816</v>
      </c>
      <c r="K6">
        <f t="shared" si="0"/>
        <v>640000</v>
      </c>
      <c r="M6" t="s">
        <v>82</v>
      </c>
      <c r="N6">
        <v>6710</v>
      </c>
      <c r="O6" t="s">
        <v>83</v>
      </c>
      <c r="P6">
        <v>6500</v>
      </c>
      <c r="Q6" t="s">
        <v>78</v>
      </c>
      <c r="R6">
        <v>5520</v>
      </c>
    </row>
    <row r="7" spans="1:18">
      <c r="A7" t="s">
        <v>15</v>
      </c>
      <c r="B7">
        <v>171781</v>
      </c>
      <c r="C7">
        <v>216</v>
      </c>
      <c r="D7">
        <v>134</v>
      </c>
      <c r="E7">
        <v>39</v>
      </c>
      <c r="F7">
        <v>146618</v>
      </c>
      <c r="G7">
        <v>509</v>
      </c>
      <c r="H7">
        <v>62315</v>
      </c>
      <c r="I7">
        <v>163132</v>
      </c>
      <c r="J7">
        <v>95256</v>
      </c>
      <c r="K7">
        <f t="shared" si="0"/>
        <v>640000</v>
      </c>
      <c r="M7" t="s">
        <v>91</v>
      </c>
      <c r="N7">
        <v>5180</v>
      </c>
      <c r="O7" t="s">
        <v>70</v>
      </c>
      <c r="P7">
        <v>4950</v>
      </c>
      <c r="Q7" t="s">
        <v>81</v>
      </c>
      <c r="R7">
        <v>4790</v>
      </c>
    </row>
    <row r="8" spans="1:18">
      <c r="A8" t="s">
        <v>16</v>
      </c>
      <c r="B8">
        <v>206697</v>
      </c>
      <c r="C8">
        <v>2386</v>
      </c>
      <c r="D8">
        <v>0</v>
      </c>
      <c r="E8">
        <v>0</v>
      </c>
      <c r="F8">
        <v>136698</v>
      </c>
      <c r="G8">
        <v>104641</v>
      </c>
      <c r="H8">
        <v>80880</v>
      </c>
      <c r="I8">
        <v>63198</v>
      </c>
      <c r="J8">
        <v>45500</v>
      </c>
      <c r="K8">
        <f t="shared" si="0"/>
        <v>640000</v>
      </c>
      <c r="M8" t="s">
        <v>91</v>
      </c>
      <c r="N8">
        <v>6640</v>
      </c>
      <c r="O8" t="s">
        <v>92</v>
      </c>
      <c r="P8">
        <v>6430</v>
      </c>
      <c r="Q8" t="s">
        <v>81</v>
      </c>
      <c r="R8">
        <v>6150</v>
      </c>
    </row>
    <row r="9" spans="1:18">
      <c r="A9" t="s">
        <v>17</v>
      </c>
      <c r="B9">
        <v>99124</v>
      </c>
      <c r="C9">
        <v>0</v>
      </c>
      <c r="D9">
        <v>0</v>
      </c>
      <c r="E9">
        <v>0</v>
      </c>
      <c r="F9">
        <v>203486</v>
      </c>
      <c r="G9">
        <v>9823</v>
      </c>
      <c r="H9">
        <v>26</v>
      </c>
      <c r="I9">
        <v>60546</v>
      </c>
      <c r="J9">
        <v>266995</v>
      </c>
      <c r="K9">
        <f t="shared" si="0"/>
        <v>640000</v>
      </c>
      <c r="M9" t="s">
        <v>82</v>
      </c>
      <c r="N9">
        <v>6280</v>
      </c>
      <c r="O9" t="s">
        <v>75</v>
      </c>
      <c r="P9">
        <v>6120</v>
      </c>
      <c r="Q9" t="s">
        <v>71</v>
      </c>
      <c r="R9">
        <v>5810</v>
      </c>
    </row>
    <row r="10" spans="1:18">
      <c r="A10" t="s">
        <v>18</v>
      </c>
      <c r="B10">
        <v>142</v>
      </c>
      <c r="C10">
        <v>288</v>
      </c>
      <c r="D10">
        <v>736</v>
      </c>
      <c r="E10">
        <v>138</v>
      </c>
      <c r="F10">
        <v>167183</v>
      </c>
      <c r="G10">
        <v>569</v>
      </c>
      <c r="H10">
        <v>118608</v>
      </c>
      <c r="I10">
        <v>178363</v>
      </c>
      <c r="J10">
        <v>173973</v>
      </c>
      <c r="K10">
        <f t="shared" si="0"/>
        <v>640000</v>
      </c>
      <c r="M10" t="s">
        <v>88</v>
      </c>
      <c r="N10">
        <v>6480</v>
      </c>
      <c r="O10" t="s">
        <v>84</v>
      </c>
      <c r="P10">
        <v>6150</v>
      </c>
      <c r="Q10" t="s">
        <v>80</v>
      </c>
      <c r="R10">
        <v>6110</v>
      </c>
    </row>
    <row r="11" spans="1:18">
      <c r="A11" t="s">
        <v>19</v>
      </c>
      <c r="B11">
        <v>3098</v>
      </c>
      <c r="C11">
        <v>1941</v>
      </c>
      <c r="D11">
        <v>7111</v>
      </c>
      <c r="E11">
        <v>15862</v>
      </c>
      <c r="F11">
        <v>119777</v>
      </c>
      <c r="G11">
        <v>4718</v>
      </c>
      <c r="H11">
        <v>71525</v>
      </c>
      <c r="I11">
        <v>165678</v>
      </c>
      <c r="J11">
        <v>250290</v>
      </c>
      <c r="K11">
        <f t="shared" si="0"/>
        <v>640000</v>
      </c>
      <c r="M11" t="s">
        <v>88</v>
      </c>
      <c r="N11">
        <v>6500</v>
      </c>
      <c r="O11" t="s">
        <v>80</v>
      </c>
      <c r="P11">
        <v>6020</v>
      </c>
      <c r="Q11" t="s">
        <v>82</v>
      </c>
      <c r="R11">
        <v>5900</v>
      </c>
    </row>
    <row r="12" spans="1:18">
      <c r="A12" t="s">
        <v>20</v>
      </c>
      <c r="B12">
        <v>0</v>
      </c>
      <c r="C12">
        <v>0</v>
      </c>
      <c r="D12">
        <v>0</v>
      </c>
      <c r="E12">
        <v>12521</v>
      </c>
      <c r="F12">
        <v>139287</v>
      </c>
      <c r="G12">
        <v>0</v>
      </c>
      <c r="H12">
        <v>120579</v>
      </c>
      <c r="I12">
        <v>338975</v>
      </c>
      <c r="J12">
        <v>28638</v>
      </c>
      <c r="K12">
        <f>SUM(B12:J12)</f>
        <v>640000</v>
      </c>
      <c r="M12" t="s">
        <v>80</v>
      </c>
      <c r="N12">
        <v>7000</v>
      </c>
      <c r="O12" t="s">
        <v>84</v>
      </c>
      <c r="P12">
        <v>6920</v>
      </c>
      <c r="Q12" t="s">
        <v>79</v>
      </c>
      <c r="R12">
        <v>6700</v>
      </c>
    </row>
    <row r="13" spans="1:18">
      <c r="A13" t="s">
        <v>21</v>
      </c>
      <c r="B13">
        <v>271</v>
      </c>
      <c r="C13">
        <v>0</v>
      </c>
      <c r="D13">
        <v>0</v>
      </c>
      <c r="E13">
        <v>116</v>
      </c>
      <c r="F13">
        <v>100276</v>
      </c>
      <c r="G13">
        <v>36</v>
      </c>
      <c r="H13">
        <v>126849</v>
      </c>
      <c r="I13">
        <v>148860</v>
      </c>
      <c r="J13">
        <v>263592</v>
      </c>
      <c r="K13">
        <f t="shared" si="0"/>
        <v>640000</v>
      </c>
      <c r="M13" t="s">
        <v>88</v>
      </c>
      <c r="N13">
        <v>6680</v>
      </c>
      <c r="O13" t="s">
        <v>90</v>
      </c>
      <c r="P13">
        <v>6490</v>
      </c>
      <c r="Q13" t="s">
        <v>84</v>
      </c>
      <c r="R13">
        <v>6130</v>
      </c>
    </row>
    <row r="14" spans="1:18">
      <c r="A14" t="s">
        <v>22</v>
      </c>
      <c r="B14">
        <v>96927</v>
      </c>
      <c r="C14">
        <v>170</v>
      </c>
      <c r="D14">
        <v>579</v>
      </c>
      <c r="E14">
        <v>6473</v>
      </c>
      <c r="F14">
        <v>128663</v>
      </c>
      <c r="G14">
        <v>146</v>
      </c>
      <c r="H14">
        <v>121288</v>
      </c>
      <c r="I14">
        <v>192927</v>
      </c>
      <c r="J14">
        <v>92827</v>
      </c>
      <c r="K14">
        <f t="shared" si="0"/>
        <v>640000</v>
      </c>
      <c r="M14" t="s">
        <v>84</v>
      </c>
      <c r="N14">
        <v>5660</v>
      </c>
      <c r="O14" t="s">
        <v>88</v>
      </c>
      <c r="P14">
        <v>5540</v>
      </c>
      <c r="Q14" t="s">
        <v>80</v>
      </c>
      <c r="R14">
        <v>5540</v>
      </c>
    </row>
    <row r="15" spans="1:18">
      <c r="A15" t="s">
        <v>23</v>
      </c>
      <c r="B15">
        <v>47551</v>
      </c>
      <c r="C15">
        <v>849</v>
      </c>
      <c r="D15">
        <v>4740</v>
      </c>
      <c r="E15">
        <v>55039</v>
      </c>
      <c r="F15">
        <v>166989</v>
      </c>
      <c r="G15">
        <v>3061</v>
      </c>
      <c r="H15">
        <v>35488</v>
      </c>
      <c r="I15">
        <v>217947</v>
      </c>
      <c r="J15">
        <v>108336</v>
      </c>
      <c r="K15">
        <f t="shared" si="0"/>
        <v>640000</v>
      </c>
      <c r="M15" t="s">
        <v>88</v>
      </c>
      <c r="N15">
        <v>5930</v>
      </c>
      <c r="O15" t="s">
        <v>84</v>
      </c>
      <c r="P15">
        <v>5600</v>
      </c>
      <c r="Q15" t="s">
        <v>79</v>
      </c>
      <c r="R15">
        <v>5300</v>
      </c>
    </row>
    <row r="16" spans="1:18">
      <c r="A16" t="s">
        <v>24</v>
      </c>
      <c r="B16">
        <v>19838</v>
      </c>
      <c r="C16">
        <v>2</v>
      </c>
      <c r="D16">
        <v>4</v>
      </c>
      <c r="E16">
        <v>0</v>
      </c>
      <c r="F16">
        <v>117731</v>
      </c>
      <c r="G16">
        <v>12508</v>
      </c>
      <c r="H16">
        <v>47221</v>
      </c>
      <c r="I16">
        <v>81571</v>
      </c>
      <c r="J16">
        <v>361125</v>
      </c>
      <c r="K16">
        <f t="shared" si="0"/>
        <v>640000</v>
      </c>
      <c r="M16" t="s">
        <v>82</v>
      </c>
      <c r="N16">
        <v>6690</v>
      </c>
      <c r="O16" t="s">
        <v>88</v>
      </c>
      <c r="P16">
        <v>6240</v>
      </c>
      <c r="Q16" t="s">
        <v>78</v>
      </c>
      <c r="R16">
        <v>5920</v>
      </c>
    </row>
    <row r="17" spans="1:25">
      <c r="A17" t="s">
        <v>25</v>
      </c>
      <c r="B17">
        <v>4437</v>
      </c>
      <c r="C17">
        <v>3800</v>
      </c>
      <c r="D17">
        <v>22563</v>
      </c>
      <c r="E17">
        <v>91358</v>
      </c>
      <c r="F17">
        <v>132956</v>
      </c>
      <c r="G17">
        <v>1467</v>
      </c>
      <c r="H17">
        <v>40127</v>
      </c>
      <c r="I17">
        <v>151096</v>
      </c>
      <c r="J17">
        <v>192196</v>
      </c>
      <c r="K17">
        <f t="shared" si="0"/>
        <v>640000</v>
      </c>
      <c r="M17" t="s">
        <v>88</v>
      </c>
      <c r="N17">
        <v>6580</v>
      </c>
      <c r="O17" t="s">
        <v>82</v>
      </c>
      <c r="P17">
        <v>6290</v>
      </c>
      <c r="Q17" t="s">
        <v>84</v>
      </c>
      <c r="R17">
        <v>5640</v>
      </c>
    </row>
    <row r="18" spans="1:25">
      <c r="A18" t="s">
        <v>26</v>
      </c>
      <c r="B18">
        <v>8243</v>
      </c>
      <c r="C18">
        <v>29349</v>
      </c>
      <c r="D18">
        <v>3710</v>
      </c>
      <c r="E18">
        <v>2602</v>
      </c>
      <c r="F18">
        <v>130399</v>
      </c>
      <c r="G18">
        <v>22859</v>
      </c>
      <c r="H18">
        <v>255729</v>
      </c>
      <c r="I18">
        <v>142296</v>
      </c>
      <c r="J18">
        <v>44813</v>
      </c>
      <c r="K18">
        <f t="shared" si="0"/>
        <v>640000</v>
      </c>
      <c r="M18" t="s">
        <v>90</v>
      </c>
      <c r="N18">
        <v>6600</v>
      </c>
      <c r="O18" t="s">
        <v>88</v>
      </c>
      <c r="P18">
        <v>6420</v>
      </c>
      <c r="Q18" t="s">
        <v>84</v>
      </c>
      <c r="R18">
        <v>6250</v>
      </c>
    </row>
    <row r="19" spans="1:25">
      <c r="A19" t="s">
        <v>27</v>
      </c>
      <c r="B19">
        <v>79484</v>
      </c>
      <c r="C19">
        <v>0</v>
      </c>
      <c r="D19">
        <v>0</v>
      </c>
      <c r="E19">
        <v>0</v>
      </c>
      <c r="F19">
        <v>237501</v>
      </c>
      <c r="G19">
        <v>1</v>
      </c>
      <c r="H19">
        <v>14511</v>
      </c>
      <c r="I19">
        <v>88160</v>
      </c>
      <c r="J19" s="6">
        <v>220343</v>
      </c>
      <c r="K19">
        <f t="shared" si="0"/>
        <v>640000</v>
      </c>
      <c r="M19" t="s">
        <v>75</v>
      </c>
      <c r="N19">
        <v>5590</v>
      </c>
      <c r="O19" t="s">
        <v>82</v>
      </c>
      <c r="P19">
        <v>5590</v>
      </c>
      <c r="Q19" t="s">
        <v>83</v>
      </c>
      <c r="R19">
        <v>5350</v>
      </c>
    </row>
    <row r="20" spans="1:25">
      <c r="A20" t="s">
        <v>28</v>
      </c>
      <c r="B20">
        <v>13765</v>
      </c>
      <c r="C20">
        <v>73</v>
      </c>
      <c r="D20">
        <v>1351</v>
      </c>
      <c r="E20">
        <v>620</v>
      </c>
      <c r="F20">
        <v>53060</v>
      </c>
      <c r="G20">
        <v>317</v>
      </c>
      <c r="H20">
        <v>1274</v>
      </c>
      <c r="I20">
        <v>31026</v>
      </c>
      <c r="J20">
        <v>538514</v>
      </c>
      <c r="K20">
        <f t="shared" si="0"/>
        <v>640000</v>
      </c>
      <c r="M20" t="s">
        <v>82</v>
      </c>
      <c r="N20">
        <v>8890</v>
      </c>
      <c r="O20" t="s">
        <v>78</v>
      </c>
      <c r="P20">
        <v>7920</v>
      </c>
      <c r="Q20" t="s">
        <v>88</v>
      </c>
      <c r="R20">
        <v>6630</v>
      </c>
    </row>
    <row r="21" spans="1:25">
      <c r="A21" t="s">
        <v>29</v>
      </c>
      <c r="B21">
        <v>93644</v>
      </c>
      <c r="C21">
        <v>328</v>
      </c>
      <c r="D21">
        <v>0</v>
      </c>
      <c r="E21">
        <v>6</v>
      </c>
      <c r="F21">
        <v>133641</v>
      </c>
      <c r="G21">
        <v>181</v>
      </c>
      <c r="H21">
        <v>113418</v>
      </c>
      <c r="I21">
        <v>208392</v>
      </c>
      <c r="J21">
        <v>90390</v>
      </c>
      <c r="K21">
        <f t="shared" si="0"/>
        <v>640000</v>
      </c>
      <c r="M21" t="s">
        <v>84</v>
      </c>
      <c r="N21">
        <v>5770</v>
      </c>
      <c r="O21" t="s">
        <v>80</v>
      </c>
      <c r="P21">
        <v>5640</v>
      </c>
      <c r="Q21" t="s">
        <v>88</v>
      </c>
      <c r="R21">
        <v>5600</v>
      </c>
    </row>
    <row r="23" spans="1:25">
      <c r="M23" t="s">
        <v>85</v>
      </c>
      <c r="N23">
        <v>15</v>
      </c>
      <c r="O23">
        <v>0</v>
      </c>
      <c r="P23">
        <v>0</v>
      </c>
      <c r="Q23">
        <v>0</v>
      </c>
      <c r="R23">
        <v>21</v>
      </c>
      <c r="S23">
        <v>0</v>
      </c>
      <c r="T23">
        <v>18</v>
      </c>
      <c r="U23">
        <v>33</v>
      </c>
      <c r="V23">
        <v>14</v>
      </c>
    </row>
    <row r="24" spans="1:25">
      <c r="W24" t="s">
        <v>86</v>
      </c>
      <c r="X24" t="s">
        <v>87</v>
      </c>
    </row>
    <row r="25" spans="1:25">
      <c r="A25" t="s">
        <v>10</v>
      </c>
      <c r="B25">
        <f>ROUND(B2/$K2*100,0)</f>
        <v>9</v>
      </c>
      <c r="C25">
        <f t="shared" ref="C25:J25" si="1">ROUND(C2/$K2*100,0)</f>
        <v>0</v>
      </c>
      <c r="D25">
        <f t="shared" si="1"/>
        <v>0</v>
      </c>
      <c r="E25">
        <f t="shared" si="1"/>
        <v>0</v>
      </c>
      <c r="F25">
        <f t="shared" si="1"/>
        <v>32</v>
      </c>
      <c r="G25">
        <f t="shared" si="1"/>
        <v>1</v>
      </c>
      <c r="H25">
        <f t="shared" si="1"/>
        <v>1</v>
      </c>
      <c r="I25">
        <f t="shared" si="1"/>
        <v>37</v>
      </c>
      <c r="J25">
        <f t="shared" si="1"/>
        <v>19</v>
      </c>
      <c r="M25" t="s">
        <v>70</v>
      </c>
      <c r="N25">
        <f>N$23*B51</f>
        <v>1500</v>
      </c>
      <c r="O25">
        <f t="shared" ref="O25:V25" si="2">O$23*C51</f>
        <v>0</v>
      </c>
      <c r="P25">
        <f t="shared" si="2"/>
        <v>0</v>
      </c>
      <c r="Q25">
        <f t="shared" si="2"/>
        <v>0</v>
      </c>
      <c r="R25">
        <f t="shared" si="2"/>
        <v>1050</v>
      </c>
      <c r="S25">
        <f t="shared" si="2"/>
        <v>0</v>
      </c>
      <c r="T25">
        <f t="shared" si="2"/>
        <v>180</v>
      </c>
      <c r="U25">
        <f t="shared" si="2"/>
        <v>330</v>
      </c>
      <c r="V25">
        <f t="shared" si="2"/>
        <v>700</v>
      </c>
      <c r="W25">
        <f>SUM(N25:V25)</f>
        <v>3760</v>
      </c>
      <c r="X25">
        <f>RANK(W25,W$25:W$39)</f>
        <v>9</v>
      </c>
      <c r="Y25" t="str">
        <f>IF(X25&lt;=3,M25,"")</f>
        <v/>
      </c>
    </row>
    <row r="26" spans="1:25">
      <c r="A26" t="s">
        <v>11</v>
      </c>
      <c r="B26">
        <f t="shared" ref="B26:J26" si="3">ROUND(B3/$K3*100,0)</f>
        <v>20</v>
      </c>
      <c r="C26">
        <f t="shared" si="3"/>
        <v>0</v>
      </c>
      <c r="D26">
        <f t="shared" si="3"/>
        <v>0</v>
      </c>
      <c r="E26">
        <f t="shared" si="3"/>
        <v>0</v>
      </c>
      <c r="F26">
        <f t="shared" si="3"/>
        <v>30</v>
      </c>
      <c r="G26">
        <f t="shared" si="3"/>
        <v>0</v>
      </c>
      <c r="H26">
        <f t="shared" si="3"/>
        <v>11</v>
      </c>
      <c r="I26">
        <f t="shared" si="3"/>
        <v>16</v>
      </c>
      <c r="J26">
        <f t="shared" si="3"/>
        <v>23</v>
      </c>
      <c r="M26" t="s">
        <v>71</v>
      </c>
      <c r="N26">
        <f t="shared" ref="N26:N39" si="4">N$23*B52</f>
        <v>1500</v>
      </c>
      <c r="O26">
        <f t="shared" ref="O26:O39" si="5">O$23*C52</f>
        <v>0</v>
      </c>
      <c r="P26">
        <f t="shared" ref="P26:P39" si="6">P$23*D52</f>
        <v>0</v>
      </c>
      <c r="Q26">
        <f t="shared" ref="Q26:Q39" si="7">Q$23*E52</f>
        <v>0</v>
      </c>
      <c r="R26">
        <f t="shared" ref="R26:R39" si="8">R$23*F52</f>
        <v>1260</v>
      </c>
      <c r="S26">
        <f t="shared" ref="S26:S39" si="9">S$23*G52</f>
        <v>0</v>
      </c>
      <c r="T26">
        <f t="shared" ref="T26:T39" si="10">T$23*H52</f>
        <v>180</v>
      </c>
      <c r="U26">
        <f t="shared" ref="U26:U39" si="11">U$23*I52</f>
        <v>330</v>
      </c>
      <c r="V26">
        <f t="shared" ref="V26:V39" si="12">V$23*J52</f>
        <v>700</v>
      </c>
      <c r="W26">
        <f t="shared" ref="W26:W39" si="13">SUM(N26:V26)</f>
        <v>3970</v>
      </c>
      <c r="X26">
        <f t="shared" ref="X26:X39" si="14">RANK(W26,W$25:W$39)</f>
        <v>8</v>
      </c>
      <c r="Y26" t="str">
        <f t="shared" ref="Y26:Y39" si="15">IF(X26&lt;=3,M26,"")</f>
        <v/>
      </c>
    </row>
    <row r="27" spans="1:25">
      <c r="A27" t="s">
        <v>12</v>
      </c>
      <c r="B27">
        <f t="shared" ref="B27:J27" si="16">ROUND(B4/$K4*100,0)</f>
        <v>17</v>
      </c>
      <c r="C27">
        <f t="shared" si="16"/>
        <v>0</v>
      </c>
      <c r="D27">
        <f t="shared" si="16"/>
        <v>0</v>
      </c>
      <c r="E27">
        <f t="shared" si="16"/>
        <v>0</v>
      </c>
      <c r="F27">
        <f t="shared" si="16"/>
        <v>36</v>
      </c>
      <c r="G27">
        <f t="shared" si="16"/>
        <v>0</v>
      </c>
      <c r="H27">
        <f t="shared" si="16"/>
        <v>4</v>
      </c>
      <c r="I27">
        <f t="shared" si="16"/>
        <v>27</v>
      </c>
      <c r="J27">
        <f t="shared" si="16"/>
        <v>17</v>
      </c>
      <c r="M27" t="s">
        <v>72</v>
      </c>
      <c r="N27">
        <f t="shared" si="4"/>
        <v>150</v>
      </c>
      <c r="O27">
        <f t="shared" si="5"/>
        <v>0</v>
      </c>
      <c r="P27">
        <f t="shared" si="6"/>
        <v>0</v>
      </c>
      <c r="Q27">
        <f t="shared" si="7"/>
        <v>0</v>
      </c>
      <c r="R27">
        <f t="shared" si="8"/>
        <v>420</v>
      </c>
      <c r="S27">
        <f t="shared" si="9"/>
        <v>0</v>
      </c>
      <c r="T27">
        <f t="shared" si="10"/>
        <v>1440</v>
      </c>
      <c r="U27">
        <f t="shared" si="11"/>
        <v>2310</v>
      </c>
      <c r="V27">
        <f t="shared" si="12"/>
        <v>700</v>
      </c>
      <c r="W27">
        <f t="shared" si="13"/>
        <v>5020</v>
      </c>
      <c r="X27">
        <f t="shared" si="14"/>
        <v>5</v>
      </c>
      <c r="Y27" t="str">
        <f t="shared" si="15"/>
        <v/>
      </c>
    </row>
    <row r="28" spans="1:25">
      <c r="A28" t="s">
        <v>13</v>
      </c>
      <c r="B28">
        <f t="shared" ref="B28:J28" si="17">ROUND(B5/$K5*100,0)</f>
        <v>0</v>
      </c>
      <c r="C28">
        <f t="shared" si="17"/>
        <v>0</v>
      </c>
      <c r="D28">
        <f t="shared" si="17"/>
        <v>0</v>
      </c>
      <c r="E28">
        <f t="shared" si="17"/>
        <v>4</v>
      </c>
      <c r="F28">
        <f t="shared" si="17"/>
        <v>28</v>
      </c>
      <c r="G28">
        <f t="shared" si="17"/>
        <v>0</v>
      </c>
      <c r="H28">
        <f t="shared" si="17"/>
        <v>14</v>
      </c>
      <c r="I28">
        <f t="shared" si="17"/>
        <v>22</v>
      </c>
      <c r="J28">
        <f t="shared" si="17"/>
        <v>32</v>
      </c>
      <c r="M28" t="s">
        <v>73</v>
      </c>
      <c r="N28">
        <f t="shared" si="4"/>
        <v>450</v>
      </c>
      <c r="O28">
        <f t="shared" si="5"/>
        <v>0</v>
      </c>
      <c r="P28">
        <f t="shared" si="6"/>
        <v>0</v>
      </c>
      <c r="Q28">
        <f t="shared" si="7"/>
        <v>0</v>
      </c>
      <c r="R28">
        <f t="shared" si="8"/>
        <v>420</v>
      </c>
      <c r="S28">
        <f t="shared" si="9"/>
        <v>0</v>
      </c>
      <c r="T28">
        <f t="shared" si="10"/>
        <v>0</v>
      </c>
      <c r="U28">
        <f t="shared" si="11"/>
        <v>0</v>
      </c>
      <c r="V28">
        <f t="shared" si="12"/>
        <v>840</v>
      </c>
      <c r="W28">
        <f t="shared" si="13"/>
        <v>1710</v>
      </c>
      <c r="X28">
        <f t="shared" si="14"/>
        <v>15</v>
      </c>
      <c r="Y28" t="str">
        <f t="shared" si="15"/>
        <v/>
      </c>
    </row>
    <row r="29" spans="1:25">
      <c r="A29" t="s">
        <v>14</v>
      </c>
      <c r="B29">
        <f t="shared" ref="B29:J29" si="18">ROUND(B6/$K6*100,0)</f>
        <v>0</v>
      </c>
      <c r="C29">
        <f t="shared" si="18"/>
        <v>0</v>
      </c>
      <c r="D29">
        <f t="shared" si="18"/>
        <v>0</v>
      </c>
      <c r="E29">
        <f t="shared" si="18"/>
        <v>0</v>
      </c>
      <c r="F29">
        <f t="shared" si="18"/>
        <v>25</v>
      </c>
      <c r="G29">
        <f t="shared" si="18"/>
        <v>0</v>
      </c>
      <c r="H29">
        <f t="shared" si="18"/>
        <v>1</v>
      </c>
      <c r="I29">
        <f t="shared" si="18"/>
        <v>21</v>
      </c>
      <c r="J29">
        <f t="shared" si="18"/>
        <v>53</v>
      </c>
      <c r="M29" t="s">
        <v>74</v>
      </c>
      <c r="N29">
        <f t="shared" si="4"/>
        <v>900</v>
      </c>
      <c r="O29">
        <f t="shared" si="5"/>
        <v>0</v>
      </c>
      <c r="P29">
        <f t="shared" si="6"/>
        <v>0</v>
      </c>
      <c r="Q29">
        <f t="shared" si="7"/>
        <v>0</v>
      </c>
      <c r="R29">
        <f t="shared" si="8"/>
        <v>1470</v>
      </c>
      <c r="S29">
        <f t="shared" si="9"/>
        <v>0</v>
      </c>
      <c r="T29">
        <f t="shared" si="10"/>
        <v>0</v>
      </c>
      <c r="U29">
        <f t="shared" si="11"/>
        <v>0</v>
      </c>
      <c r="V29">
        <f t="shared" si="12"/>
        <v>560</v>
      </c>
      <c r="W29">
        <f t="shared" si="13"/>
        <v>2930</v>
      </c>
      <c r="X29">
        <f t="shared" si="14"/>
        <v>12</v>
      </c>
      <c r="Y29" t="str">
        <f t="shared" si="15"/>
        <v/>
      </c>
    </row>
    <row r="30" spans="1:25">
      <c r="A30" t="s">
        <v>15</v>
      </c>
      <c r="B30">
        <f t="shared" ref="B30:J30" si="19">ROUND(B7/$K7*100,0)</f>
        <v>27</v>
      </c>
      <c r="C30">
        <f t="shared" si="19"/>
        <v>0</v>
      </c>
      <c r="D30">
        <f t="shared" si="19"/>
        <v>0</v>
      </c>
      <c r="E30">
        <f t="shared" si="19"/>
        <v>0</v>
      </c>
      <c r="F30">
        <f t="shared" si="19"/>
        <v>23</v>
      </c>
      <c r="G30">
        <f t="shared" si="19"/>
        <v>0</v>
      </c>
      <c r="H30">
        <f t="shared" si="19"/>
        <v>10</v>
      </c>
      <c r="I30">
        <f t="shared" si="19"/>
        <v>25</v>
      </c>
      <c r="J30">
        <f t="shared" si="19"/>
        <v>15</v>
      </c>
      <c r="M30" t="s">
        <v>75</v>
      </c>
      <c r="N30">
        <f t="shared" si="4"/>
        <v>1200</v>
      </c>
      <c r="O30">
        <f t="shared" si="5"/>
        <v>0</v>
      </c>
      <c r="P30">
        <f t="shared" si="6"/>
        <v>0</v>
      </c>
      <c r="Q30">
        <f t="shared" si="7"/>
        <v>0</v>
      </c>
      <c r="R30">
        <f t="shared" si="8"/>
        <v>1470</v>
      </c>
      <c r="S30">
        <f t="shared" si="9"/>
        <v>0</v>
      </c>
      <c r="T30">
        <f t="shared" si="10"/>
        <v>0</v>
      </c>
      <c r="U30">
        <f t="shared" si="11"/>
        <v>0</v>
      </c>
      <c r="V30">
        <f t="shared" si="12"/>
        <v>840</v>
      </c>
      <c r="W30">
        <f t="shared" si="13"/>
        <v>3510</v>
      </c>
      <c r="X30">
        <f t="shared" si="14"/>
        <v>11</v>
      </c>
      <c r="Y30" t="str">
        <f t="shared" si="15"/>
        <v/>
      </c>
    </row>
    <row r="31" spans="1:25">
      <c r="A31" t="s">
        <v>16</v>
      </c>
      <c r="B31">
        <f t="shared" ref="B31:J31" si="20">ROUND(B8/$K8*100,0)</f>
        <v>32</v>
      </c>
      <c r="C31">
        <f t="shared" si="20"/>
        <v>0</v>
      </c>
      <c r="D31">
        <f t="shared" si="20"/>
        <v>0</v>
      </c>
      <c r="E31">
        <f t="shared" si="20"/>
        <v>0</v>
      </c>
      <c r="F31">
        <f t="shared" si="20"/>
        <v>21</v>
      </c>
      <c r="G31">
        <f t="shared" si="20"/>
        <v>16</v>
      </c>
      <c r="H31">
        <f t="shared" si="20"/>
        <v>13</v>
      </c>
      <c r="I31">
        <f t="shared" si="20"/>
        <v>10</v>
      </c>
      <c r="J31">
        <f t="shared" si="20"/>
        <v>7</v>
      </c>
      <c r="M31" t="s">
        <v>76</v>
      </c>
      <c r="N31">
        <f t="shared" si="4"/>
        <v>1350</v>
      </c>
      <c r="O31">
        <f t="shared" si="5"/>
        <v>0</v>
      </c>
      <c r="P31">
        <f t="shared" si="6"/>
        <v>0</v>
      </c>
      <c r="Q31">
        <f t="shared" si="7"/>
        <v>0</v>
      </c>
      <c r="R31">
        <f t="shared" si="8"/>
        <v>0</v>
      </c>
      <c r="S31">
        <f t="shared" si="9"/>
        <v>0</v>
      </c>
      <c r="T31">
        <f t="shared" si="10"/>
        <v>180</v>
      </c>
      <c r="U31">
        <f t="shared" si="11"/>
        <v>0</v>
      </c>
      <c r="V31">
        <f t="shared" si="12"/>
        <v>840</v>
      </c>
      <c r="W31">
        <f t="shared" si="13"/>
        <v>2370</v>
      </c>
      <c r="X31">
        <f t="shared" si="14"/>
        <v>14</v>
      </c>
      <c r="Y31" t="str">
        <f t="shared" si="15"/>
        <v/>
      </c>
    </row>
    <row r="32" spans="1:25">
      <c r="A32" t="s">
        <v>17</v>
      </c>
      <c r="B32">
        <f t="shared" ref="B32:J32" si="21">ROUND(B9/$K9*100,0)</f>
        <v>15</v>
      </c>
      <c r="C32">
        <f t="shared" si="21"/>
        <v>0</v>
      </c>
      <c r="D32">
        <f t="shared" si="21"/>
        <v>0</v>
      </c>
      <c r="E32">
        <f t="shared" si="21"/>
        <v>0</v>
      </c>
      <c r="F32">
        <f t="shared" si="21"/>
        <v>32</v>
      </c>
      <c r="G32">
        <f t="shared" si="21"/>
        <v>2</v>
      </c>
      <c r="H32">
        <f t="shared" si="21"/>
        <v>0</v>
      </c>
      <c r="I32">
        <f t="shared" si="21"/>
        <v>9</v>
      </c>
      <c r="J32">
        <f t="shared" si="21"/>
        <v>42</v>
      </c>
      <c r="M32" t="s">
        <v>77</v>
      </c>
      <c r="N32">
        <f t="shared" si="4"/>
        <v>150</v>
      </c>
      <c r="O32">
        <f t="shared" si="5"/>
        <v>0</v>
      </c>
      <c r="P32">
        <f t="shared" si="6"/>
        <v>0</v>
      </c>
      <c r="Q32">
        <f t="shared" si="7"/>
        <v>0</v>
      </c>
      <c r="R32">
        <f t="shared" si="8"/>
        <v>210</v>
      </c>
      <c r="S32">
        <f t="shared" si="9"/>
        <v>0</v>
      </c>
      <c r="T32">
        <f t="shared" si="10"/>
        <v>1260</v>
      </c>
      <c r="U32">
        <f t="shared" si="11"/>
        <v>2640</v>
      </c>
      <c r="V32">
        <f t="shared" si="12"/>
        <v>700</v>
      </c>
      <c r="W32">
        <f t="shared" si="13"/>
        <v>4960</v>
      </c>
      <c r="X32">
        <f t="shared" si="14"/>
        <v>6</v>
      </c>
      <c r="Y32" t="str">
        <f t="shared" si="15"/>
        <v/>
      </c>
    </row>
    <row r="33" spans="1:25">
      <c r="A33" t="s">
        <v>18</v>
      </c>
      <c r="B33">
        <f t="shared" ref="B33:J33" si="22">ROUND(B10/$K10*100,0)</f>
        <v>0</v>
      </c>
      <c r="C33">
        <f t="shared" si="22"/>
        <v>0</v>
      </c>
      <c r="D33">
        <f t="shared" si="22"/>
        <v>0</v>
      </c>
      <c r="E33">
        <f t="shared" si="22"/>
        <v>0</v>
      </c>
      <c r="F33">
        <f t="shared" si="22"/>
        <v>26</v>
      </c>
      <c r="G33">
        <f t="shared" si="22"/>
        <v>0</v>
      </c>
      <c r="H33">
        <f t="shared" si="22"/>
        <v>19</v>
      </c>
      <c r="I33">
        <f t="shared" si="22"/>
        <v>28</v>
      </c>
      <c r="J33">
        <f t="shared" si="22"/>
        <v>27</v>
      </c>
      <c r="M33" t="s">
        <v>78</v>
      </c>
      <c r="N33">
        <f t="shared" si="4"/>
        <v>900</v>
      </c>
      <c r="O33">
        <f t="shared" si="5"/>
        <v>0</v>
      </c>
      <c r="P33">
        <f t="shared" si="6"/>
        <v>0</v>
      </c>
      <c r="Q33">
        <f t="shared" si="7"/>
        <v>0</v>
      </c>
      <c r="R33">
        <f t="shared" si="8"/>
        <v>630</v>
      </c>
      <c r="S33">
        <f t="shared" si="9"/>
        <v>0</v>
      </c>
      <c r="T33">
        <f t="shared" si="10"/>
        <v>0</v>
      </c>
      <c r="U33">
        <f t="shared" si="11"/>
        <v>0</v>
      </c>
      <c r="V33">
        <f t="shared" si="12"/>
        <v>1260</v>
      </c>
      <c r="W33">
        <f t="shared" si="13"/>
        <v>2790</v>
      </c>
      <c r="X33">
        <f t="shared" si="14"/>
        <v>13</v>
      </c>
      <c r="Y33" t="str">
        <f t="shared" si="15"/>
        <v/>
      </c>
    </row>
    <row r="34" spans="1:25">
      <c r="A34" t="s">
        <v>19</v>
      </c>
      <c r="B34">
        <f t="shared" ref="B34:J34" si="23">ROUND(B11/$K11*100,0)</f>
        <v>0</v>
      </c>
      <c r="C34">
        <f t="shared" si="23"/>
        <v>0</v>
      </c>
      <c r="D34">
        <f t="shared" si="23"/>
        <v>1</v>
      </c>
      <c r="E34">
        <f t="shared" si="23"/>
        <v>2</v>
      </c>
      <c r="F34">
        <f t="shared" si="23"/>
        <v>19</v>
      </c>
      <c r="G34">
        <f t="shared" si="23"/>
        <v>1</v>
      </c>
      <c r="H34">
        <f t="shared" si="23"/>
        <v>11</v>
      </c>
      <c r="I34">
        <f t="shared" si="23"/>
        <v>26</v>
      </c>
      <c r="J34">
        <f t="shared" si="23"/>
        <v>39</v>
      </c>
      <c r="M34" t="s">
        <v>79</v>
      </c>
      <c r="N34">
        <f t="shared" si="4"/>
        <v>0</v>
      </c>
      <c r="O34">
        <f t="shared" si="5"/>
        <v>0</v>
      </c>
      <c r="P34">
        <f t="shared" si="6"/>
        <v>0</v>
      </c>
      <c r="Q34">
        <f t="shared" si="7"/>
        <v>0</v>
      </c>
      <c r="R34">
        <f t="shared" si="8"/>
        <v>630</v>
      </c>
      <c r="S34">
        <f t="shared" si="9"/>
        <v>0</v>
      </c>
      <c r="T34">
        <f t="shared" si="10"/>
        <v>1440</v>
      </c>
      <c r="U34">
        <f t="shared" si="11"/>
        <v>2640</v>
      </c>
      <c r="V34">
        <f t="shared" si="12"/>
        <v>560</v>
      </c>
      <c r="W34">
        <f t="shared" si="13"/>
        <v>5270</v>
      </c>
      <c r="X34">
        <f t="shared" si="14"/>
        <v>4</v>
      </c>
      <c r="Y34" t="str">
        <f t="shared" si="15"/>
        <v/>
      </c>
    </row>
    <row r="35" spans="1:25">
      <c r="A35" t="s">
        <v>20</v>
      </c>
      <c r="B35">
        <f t="shared" ref="B35:J35" si="24">ROUND(B12/$K12*100,0)</f>
        <v>0</v>
      </c>
      <c r="C35">
        <f t="shared" si="24"/>
        <v>0</v>
      </c>
      <c r="D35">
        <f t="shared" si="24"/>
        <v>0</v>
      </c>
      <c r="E35">
        <f t="shared" si="24"/>
        <v>2</v>
      </c>
      <c r="F35">
        <f t="shared" si="24"/>
        <v>22</v>
      </c>
      <c r="G35">
        <f t="shared" si="24"/>
        <v>0</v>
      </c>
      <c r="H35">
        <f t="shared" si="24"/>
        <v>19</v>
      </c>
      <c r="I35">
        <f t="shared" si="24"/>
        <v>53</v>
      </c>
      <c r="J35">
        <f t="shared" si="24"/>
        <v>4</v>
      </c>
      <c r="M35" t="s">
        <v>80</v>
      </c>
      <c r="N35">
        <f t="shared" si="4"/>
        <v>0</v>
      </c>
      <c r="O35">
        <f t="shared" si="5"/>
        <v>0</v>
      </c>
      <c r="P35">
        <f t="shared" si="6"/>
        <v>0</v>
      </c>
      <c r="Q35">
        <f t="shared" si="7"/>
        <v>0</v>
      </c>
      <c r="R35">
        <f t="shared" si="8"/>
        <v>210</v>
      </c>
      <c r="S35">
        <f t="shared" si="9"/>
        <v>0</v>
      </c>
      <c r="T35">
        <f t="shared" si="10"/>
        <v>1620</v>
      </c>
      <c r="U35">
        <f t="shared" si="11"/>
        <v>2970</v>
      </c>
      <c r="V35">
        <f t="shared" si="12"/>
        <v>840</v>
      </c>
      <c r="W35">
        <f t="shared" si="13"/>
        <v>5640</v>
      </c>
      <c r="X35">
        <f t="shared" si="14"/>
        <v>2</v>
      </c>
      <c r="Y35" t="str">
        <f t="shared" si="15"/>
        <v>田舎</v>
      </c>
    </row>
    <row r="36" spans="1:25">
      <c r="A36" t="s">
        <v>21</v>
      </c>
      <c r="B36">
        <f t="shared" ref="B36:J36" si="25">ROUND(B13/$K13*100,0)</f>
        <v>0</v>
      </c>
      <c r="C36">
        <f t="shared" si="25"/>
        <v>0</v>
      </c>
      <c r="D36">
        <f t="shared" si="25"/>
        <v>0</v>
      </c>
      <c r="E36">
        <f t="shared" si="25"/>
        <v>0</v>
      </c>
      <c r="F36">
        <f t="shared" si="25"/>
        <v>16</v>
      </c>
      <c r="G36">
        <f t="shared" si="25"/>
        <v>0</v>
      </c>
      <c r="H36">
        <f t="shared" si="25"/>
        <v>20</v>
      </c>
      <c r="I36">
        <f t="shared" si="25"/>
        <v>23</v>
      </c>
      <c r="J36">
        <f t="shared" si="25"/>
        <v>41</v>
      </c>
      <c r="M36" t="s">
        <v>81</v>
      </c>
      <c r="N36">
        <f t="shared" si="4"/>
        <v>1500</v>
      </c>
      <c r="O36">
        <f t="shared" si="5"/>
        <v>0</v>
      </c>
      <c r="P36">
        <f t="shared" si="6"/>
        <v>0</v>
      </c>
      <c r="Q36">
        <f t="shared" si="7"/>
        <v>0</v>
      </c>
      <c r="R36">
        <f t="shared" si="8"/>
        <v>630</v>
      </c>
      <c r="S36">
        <f t="shared" si="9"/>
        <v>0</v>
      </c>
      <c r="T36">
        <f t="shared" si="10"/>
        <v>180</v>
      </c>
      <c r="U36">
        <f t="shared" si="11"/>
        <v>330</v>
      </c>
      <c r="V36">
        <f t="shared" si="12"/>
        <v>980</v>
      </c>
      <c r="W36">
        <f t="shared" si="13"/>
        <v>3620</v>
      </c>
      <c r="X36">
        <f t="shared" si="14"/>
        <v>10</v>
      </c>
      <c r="Y36" t="str">
        <f t="shared" si="15"/>
        <v/>
      </c>
    </row>
    <row r="37" spans="1:25">
      <c r="A37" t="s">
        <v>22</v>
      </c>
      <c r="B37">
        <f t="shared" ref="B37:J37" si="26">ROUND(B14/$K14*100,0)</f>
        <v>15</v>
      </c>
      <c r="C37">
        <f t="shared" si="26"/>
        <v>0</v>
      </c>
      <c r="D37">
        <f t="shared" si="26"/>
        <v>0</v>
      </c>
      <c r="E37">
        <f t="shared" si="26"/>
        <v>1</v>
      </c>
      <c r="F37">
        <f t="shared" si="26"/>
        <v>20</v>
      </c>
      <c r="G37">
        <f t="shared" si="26"/>
        <v>0</v>
      </c>
      <c r="H37">
        <f t="shared" si="26"/>
        <v>19</v>
      </c>
      <c r="I37">
        <f t="shared" si="26"/>
        <v>30</v>
      </c>
      <c r="J37">
        <f t="shared" si="26"/>
        <v>15</v>
      </c>
      <c r="M37" t="s">
        <v>82</v>
      </c>
      <c r="N37">
        <f t="shared" si="4"/>
        <v>750</v>
      </c>
      <c r="O37">
        <f t="shared" si="5"/>
        <v>0</v>
      </c>
      <c r="P37">
        <f t="shared" si="6"/>
        <v>0</v>
      </c>
      <c r="Q37">
        <f t="shared" si="7"/>
        <v>0</v>
      </c>
      <c r="R37">
        <f t="shared" si="8"/>
        <v>630</v>
      </c>
      <c r="S37">
        <f t="shared" si="9"/>
        <v>0</v>
      </c>
      <c r="T37">
        <f t="shared" si="10"/>
        <v>540</v>
      </c>
      <c r="U37">
        <f t="shared" si="11"/>
        <v>990</v>
      </c>
      <c r="V37">
        <f t="shared" si="12"/>
        <v>1400</v>
      </c>
      <c r="W37">
        <f t="shared" si="13"/>
        <v>4310</v>
      </c>
      <c r="X37">
        <f t="shared" si="14"/>
        <v>7</v>
      </c>
      <c r="Y37" t="str">
        <f t="shared" si="15"/>
        <v/>
      </c>
    </row>
    <row r="38" spans="1:25">
      <c r="A38" t="s">
        <v>23</v>
      </c>
      <c r="B38">
        <f t="shared" ref="B38:J38" si="27">ROUND(B15/$K15*100,0)</f>
        <v>7</v>
      </c>
      <c r="C38">
        <f t="shared" si="27"/>
        <v>0</v>
      </c>
      <c r="D38">
        <f t="shared" si="27"/>
        <v>1</v>
      </c>
      <c r="E38">
        <f t="shared" si="27"/>
        <v>9</v>
      </c>
      <c r="F38">
        <f t="shared" si="27"/>
        <v>26</v>
      </c>
      <c r="G38">
        <f t="shared" si="27"/>
        <v>0</v>
      </c>
      <c r="H38">
        <f t="shared" si="27"/>
        <v>6</v>
      </c>
      <c r="I38">
        <f t="shared" si="27"/>
        <v>34</v>
      </c>
      <c r="J38">
        <f t="shared" si="27"/>
        <v>17</v>
      </c>
      <c r="M38" t="s">
        <v>83</v>
      </c>
      <c r="N38">
        <f t="shared" si="4"/>
        <v>0</v>
      </c>
      <c r="O38">
        <f t="shared" si="5"/>
        <v>0</v>
      </c>
      <c r="P38">
        <f t="shared" si="6"/>
        <v>0</v>
      </c>
      <c r="Q38">
        <f t="shared" si="7"/>
        <v>0</v>
      </c>
      <c r="R38">
        <f t="shared" si="8"/>
        <v>1050</v>
      </c>
      <c r="S38">
        <f t="shared" si="9"/>
        <v>0</v>
      </c>
      <c r="T38">
        <f t="shared" si="10"/>
        <v>1260</v>
      </c>
      <c r="U38">
        <f t="shared" si="11"/>
        <v>2310</v>
      </c>
      <c r="V38">
        <f t="shared" si="12"/>
        <v>980</v>
      </c>
      <c r="W38">
        <f t="shared" si="13"/>
        <v>5600</v>
      </c>
      <c r="X38">
        <f t="shared" si="14"/>
        <v>3</v>
      </c>
      <c r="Y38" t="str">
        <f t="shared" si="15"/>
        <v>癒される</v>
      </c>
    </row>
    <row r="39" spans="1:25">
      <c r="A39" t="s">
        <v>24</v>
      </c>
      <c r="B39">
        <f t="shared" ref="B39:J39" si="28">ROUND(B16/$K16*100,0)</f>
        <v>3</v>
      </c>
      <c r="C39">
        <f t="shared" si="28"/>
        <v>0</v>
      </c>
      <c r="D39">
        <f t="shared" si="28"/>
        <v>0</v>
      </c>
      <c r="E39">
        <f t="shared" si="28"/>
        <v>0</v>
      </c>
      <c r="F39">
        <f t="shared" si="28"/>
        <v>18</v>
      </c>
      <c r="G39">
        <f t="shared" si="28"/>
        <v>2</v>
      </c>
      <c r="H39">
        <f t="shared" si="28"/>
        <v>7</v>
      </c>
      <c r="I39">
        <f t="shared" si="28"/>
        <v>13</v>
      </c>
      <c r="J39">
        <f t="shared" si="28"/>
        <v>56</v>
      </c>
      <c r="M39" t="s">
        <v>84</v>
      </c>
      <c r="N39">
        <f t="shared" si="4"/>
        <v>150</v>
      </c>
      <c r="O39">
        <f t="shared" si="5"/>
        <v>0</v>
      </c>
      <c r="P39">
        <f t="shared" si="6"/>
        <v>0</v>
      </c>
      <c r="Q39">
        <f t="shared" si="7"/>
        <v>0</v>
      </c>
      <c r="R39">
        <f t="shared" si="8"/>
        <v>840</v>
      </c>
      <c r="S39">
        <f t="shared" si="9"/>
        <v>0</v>
      </c>
      <c r="T39">
        <f t="shared" si="10"/>
        <v>1440</v>
      </c>
      <c r="U39">
        <f t="shared" si="11"/>
        <v>2640</v>
      </c>
      <c r="V39">
        <f t="shared" si="12"/>
        <v>700</v>
      </c>
      <c r="W39">
        <f t="shared" si="13"/>
        <v>5770</v>
      </c>
      <c r="X39">
        <f t="shared" si="14"/>
        <v>1</v>
      </c>
      <c r="Y39" t="str">
        <f t="shared" si="15"/>
        <v>まったり</v>
      </c>
    </row>
    <row r="40" spans="1:25">
      <c r="A40" t="s">
        <v>25</v>
      </c>
      <c r="B40">
        <f t="shared" ref="B40:J40" si="29">ROUND(B17/$K17*100,0)</f>
        <v>1</v>
      </c>
      <c r="C40">
        <f t="shared" si="29"/>
        <v>1</v>
      </c>
      <c r="D40">
        <f t="shared" si="29"/>
        <v>4</v>
      </c>
      <c r="E40">
        <f t="shared" si="29"/>
        <v>14</v>
      </c>
      <c r="F40">
        <f t="shared" si="29"/>
        <v>21</v>
      </c>
      <c r="G40">
        <f t="shared" si="29"/>
        <v>0</v>
      </c>
      <c r="H40">
        <f t="shared" si="29"/>
        <v>6</v>
      </c>
      <c r="I40">
        <f t="shared" si="29"/>
        <v>24</v>
      </c>
      <c r="J40">
        <f t="shared" si="29"/>
        <v>30</v>
      </c>
    </row>
    <row r="41" spans="1:25">
      <c r="A41" t="s">
        <v>26</v>
      </c>
      <c r="B41">
        <f t="shared" ref="B41:J41" si="30">ROUND(B18/$K18*100,0)</f>
        <v>1</v>
      </c>
      <c r="C41">
        <f t="shared" si="30"/>
        <v>5</v>
      </c>
      <c r="D41">
        <f t="shared" si="30"/>
        <v>1</v>
      </c>
      <c r="E41">
        <f t="shared" si="30"/>
        <v>0</v>
      </c>
      <c r="F41">
        <f t="shared" si="30"/>
        <v>20</v>
      </c>
      <c r="G41">
        <f t="shared" si="30"/>
        <v>4</v>
      </c>
      <c r="H41">
        <f t="shared" si="30"/>
        <v>40</v>
      </c>
      <c r="I41">
        <f t="shared" si="30"/>
        <v>22</v>
      </c>
      <c r="J41">
        <f t="shared" si="30"/>
        <v>7</v>
      </c>
    </row>
    <row r="42" spans="1:25">
      <c r="A42" t="s">
        <v>27</v>
      </c>
      <c r="B42">
        <f t="shared" ref="B42:J42" si="31">ROUND(B19/$K19*100,0)</f>
        <v>12</v>
      </c>
      <c r="C42">
        <f t="shared" si="31"/>
        <v>0</v>
      </c>
      <c r="D42">
        <f t="shared" si="31"/>
        <v>0</v>
      </c>
      <c r="E42">
        <f t="shared" si="31"/>
        <v>0</v>
      </c>
      <c r="F42">
        <f t="shared" si="31"/>
        <v>37</v>
      </c>
      <c r="G42">
        <f t="shared" si="31"/>
        <v>0</v>
      </c>
      <c r="H42">
        <f t="shared" si="31"/>
        <v>2</v>
      </c>
      <c r="I42">
        <f t="shared" si="31"/>
        <v>14</v>
      </c>
      <c r="J42">
        <f t="shared" si="31"/>
        <v>34</v>
      </c>
    </row>
    <row r="43" spans="1:25">
      <c r="A43" t="s">
        <v>28</v>
      </c>
      <c r="B43">
        <f t="shared" ref="B43:J43" si="32">ROUND(B20/$K20*100,0)</f>
        <v>2</v>
      </c>
      <c r="C43">
        <f t="shared" si="32"/>
        <v>0</v>
      </c>
      <c r="D43">
        <f t="shared" si="32"/>
        <v>0</v>
      </c>
      <c r="E43">
        <f t="shared" si="32"/>
        <v>0</v>
      </c>
      <c r="F43">
        <f t="shared" si="32"/>
        <v>8</v>
      </c>
      <c r="G43">
        <f t="shared" si="32"/>
        <v>0</v>
      </c>
      <c r="H43">
        <f t="shared" si="32"/>
        <v>0</v>
      </c>
      <c r="I43">
        <f t="shared" si="32"/>
        <v>5</v>
      </c>
      <c r="J43">
        <f t="shared" si="32"/>
        <v>84</v>
      </c>
    </row>
    <row r="44" spans="1:25">
      <c r="A44" t="s">
        <v>29</v>
      </c>
      <c r="B44">
        <f t="shared" ref="B44:J44" si="33">ROUND(B21/$K21*100,0)</f>
        <v>15</v>
      </c>
      <c r="C44">
        <f t="shared" si="33"/>
        <v>0</v>
      </c>
      <c r="D44">
        <f t="shared" si="33"/>
        <v>0</v>
      </c>
      <c r="E44">
        <f t="shared" si="33"/>
        <v>0</v>
      </c>
      <c r="F44">
        <f t="shared" si="33"/>
        <v>21</v>
      </c>
      <c r="G44">
        <f t="shared" si="33"/>
        <v>0</v>
      </c>
      <c r="H44">
        <f t="shared" si="33"/>
        <v>18</v>
      </c>
      <c r="I44">
        <f t="shared" si="33"/>
        <v>33</v>
      </c>
      <c r="J44">
        <f t="shared" si="33"/>
        <v>14</v>
      </c>
    </row>
    <row r="49" spans="1:18">
      <c r="R49" t="s">
        <v>124</v>
      </c>
    </row>
    <row r="50" spans="1:18">
      <c r="A50" t="s">
        <v>60</v>
      </c>
      <c r="B50" t="s">
        <v>61</v>
      </c>
      <c r="C50" t="s">
        <v>62</v>
      </c>
      <c r="D50" t="s">
        <v>63</v>
      </c>
      <c r="E50" t="s">
        <v>64</v>
      </c>
      <c r="F50" t="s">
        <v>65</v>
      </c>
      <c r="G50" t="s">
        <v>66</v>
      </c>
      <c r="H50" t="s">
        <v>67</v>
      </c>
      <c r="I50" t="s">
        <v>68</v>
      </c>
      <c r="J50" t="s">
        <v>69</v>
      </c>
      <c r="L50" t="s">
        <v>93</v>
      </c>
      <c r="M50" t="s">
        <v>94</v>
      </c>
      <c r="N50" t="s">
        <v>95</v>
      </c>
      <c r="O50" t="s">
        <v>96</v>
      </c>
      <c r="R50" t="s">
        <v>125</v>
      </c>
    </row>
    <row r="51" spans="1:18">
      <c r="A51" t="s">
        <v>70</v>
      </c>
      <c r="B51">
        <v>100</v>
      </c>
      <c r="C51">
        <v>10</v>
      </c>
      <c r="D51">
        <v>20</v>
      </c>
      <c r="E51">
        <v>90</v>
      </c>
      <c r="F51">
        <v>50</v>
      </c>
      <c r="G51">
        <v>100</v>
      </c>
      <c r="H51">
        <v>10</v>
      </c>
      <c r="I51">
        <v>10</v>
      </c>
      <c r="J51">
        <v>50</v>
      </c>
      <c r="L51" s="5">
        <f>COUNTIF($M$2:$M$21,A51)</f>
        <v>0</v>
      </c>
      <c r="M51" s="4">
        <f>COUNTIF($O$2:$O$21,A51)</f>
        <v>2</v>
      </c>
      <c r="N51" s="5">
        <f>COUNTIF($Q$2:$Q$21,A51)</f>
        <v>0</v>
      </c>
      <c r="O51" s="8">
        <f>SUM(L51:N51)</f>
        <v>2</v>
      </c>
      <c r="P51" s="8" t="s">
        <v>70</v>
      </c>
      <c r="R51" t="s">
        <v>126</v>
      </c>
    </row>
    <row r="52" spans="1:18">
      <c r="A52" t="s">
        <v>71</v>
      </c>
      <c r="B52">
        <v>100</v>
      </c>
      <c r="C52">
        <v>20</v>
      </c>
      <c r="D52">
        <v>20</v>
      </c>
      <c r="E52">
        <v>100</v>
      </c>
      <c r="F52">
        <v>60</v>
      </c>
      <c r="G52">
        <v>100</v>
      </c>
      <c r="H52">
        <v>10</v>
      </c>
      <c r="I52">
        <v>10</v>
      </c>
      <c r="J52">
        <v>50</v>
      </c>
      <c r="L52" s="4">
        <f t="shared" ref="L52:L65" si="34">COUNTIF($M$2:$M$21,A52)</f>
        <v>3</v>
      </c>
      <c r="M52" s="4">
        <f t="shared" ref="M52:M65" si="35">COUNTIF($O$2:$O$21,A52)</f>
        <v>1</v>
      </c>
      <c r="N52" s="4">
        <f t="shared" ref="N52:N65" si="36">COUNTIF($Q$2:$Q$21,A52)</f>
        <v>1</v>
      </c>
      <c r="O52" s="8">
        <f t="shared" ref="O52:O66" si="37">SUM(L52:N52)</f>
        <v>5</v>
      </c>
      <c r="P52" s="8" t="s">
        <v>71</v>
      </c>
      <c r="R52" t="s">
        <v>127</v>
      </c>
    </row>
    <row r="53" spans="1:18">
      <c r="A53" t="s">
        <v>72</v>
      </c>
      <c r="B53">
        <v>10</v>
      </c>
      <c r="C53">
        <v>60</v>
      </c>
      <c r="D53">
        <v>90</v>
      </c>
      <c r="E53">
        <v>30</v>
      </c>
      <c r="F53">
        <v>20</v>
      </c>
      <c r="G53">
        <v>10</v>
      </c>
      <c r="H53">
        <v>80</v>
      </c>
      <c r="I53">
        <v>70</v>
      </c>
      <c r="J53">
        <v>50</v>
      </c>
      <c r="L53" s="5">
        <f t="shared" si="34"/>
        <v>0</v>
      </c>
      <c r="M53" s="5">
        <f t="shared" si="35"/>
        <v>0</v>
      </c>
      <c r="N53" s="5">
        <f t="shared" si="36"/>
        <v>0</v>
      </c>
      <c r="O53">
        <f t="shared" si="37"/>
        <v>0</v>
      </c>
      <c r="P53" t="s">
        <v>72</v>
      </c>
      <c r="R53" t="s">
        <v>128</v>
      </c>
    </row>
    <row r="54" spans="1:18">
      <c r="A54" t="s">
        <v>73</v>
      </c>
      <c r="B54">
        <v>30</v>
      </c>
      <c r="C54">
        <v>90</v>
      </c>
      <c r="D54">
        <v>60</v>
      </c>
      <c r="E54">
        <v>40</v>
      </c>
      <c r="F54">
        <v>20</v>
      </c>
      <c r="G54">
        <v>50</v>
      </c>
      <c r="H54">
        <v>0</v>
      </c>
      <c r="I54">
        <v>0</v>
      </c>
      <c r="J54">
        <v>60</v>
      </c>
      <c r="L54" s="5">
        <f t="shared" si="34"/>
        <v>0</v>
      </c>
      <c r="M54" s="5">
        <f t="shared" si="35"/>
        <v>0</v>
      </c>
      <c r="N54" s="5">
        <f t="shared" si="36"/>
        <v>0</v>
      </c>
      <c r="O54">
        <f t="shared" si="37"/>
        <v>0</v>
      </c>
      <c r="P54" t="s">
        <v>73</v>
      </c>
    </row>
    <row r="55" spans="1:18">
      <c r="A55" t="s">
        <v>74</v>
      </c>
      <c r="B55">
        <v>60</v>
      </c>
      <c r="C55">
        <v>20</v>
      </c>
      <c r="D55">
        <v>10</v>
      </c>
      <c r="E55">
        <v>70</v>
      </c>
      <c r="F55">
        <v>70</v>
      </c>
      <c r="G55">
        <v>80</v>
      </c>
      <c r="H55">
        <v>0</v>
      </c>
      <c r="I55">
        <v>0</v>
      </c>
      <c r="J55">
        <v>40</v>
      </c>
      <c r="L55" s="5">
        <f t="shared" si="34"/>
        <v>0</v>
      </c>
      <c r="M55" s="5">
        <f t="shared" si="35"/>
        <v>0</v>
      </c>
      <c r="N55" s="5">
        <f t="shared" si="36"/>
        <v>0</v>
      </c>
      <c r="O55">
        <f t="shared" si="37"/>
        <v>0</v>
      </c>
      <c r="P55" t="s">
        <v>74</v>
      </c>
    </row>
    <row r="56" spans="1:18">
      <c r="A56" t="s">
        <v>75</v>
      </c>
      <c r="B56">
        <v>80</v>
      </c>
      <c r="C56">
        <v>80</v>
      </c>
      <c r="D56">
        <v>0</v>
      </c>
      <c r="E56">
        <v>30</v>
      </c>
      <c r="F56">
        <v>70</v>
      </c>
      <c r="G56">
        <v>80</v>
      </c>
      <c r="H56">
        <v>0</v>
      </c>
      <c r="I56">
        <v>0</v>
      </c>
      <c r="J56">
        <v>60</v>
      </c>
      <c r="L56" s="4">
        <f t="shared" si="34"/>
        <v>1</v>
      </c>
      <c r="M56" s="4">
        <f t="shared" si="35"/>
        <v>2</v>
      </c>
      <c r="N56" s="5">
        <f t="shared" si="36"/>
        <v>0</v>
      </c>
      <c r="O56" s="8">
        <f t="shared" si="37"/>
        <v>3</v>
      </c>
      <c r="P56" s="8" t="s">
        <v>75</v>
      </c>
    </row>
    <row r="57" spans="1:18">
      <c r="A57" t="s">
        <v>76</v>
      </c>
      <c r="B57">
        <v>90</v>
      </c>
      <c r="C57">
        <v>50</v>
      </c>
      <c r="D57">
        <v>0</v>
      </c>
      <c r="E57">
        <v>60</v>
      </c>
      <c r="F57">
        <v>0</v>
      </c>
      <c r="G57">
        <v>90</v>
      </c>
      <c r="H57">
        <v>10</v>
      </c>
      <c r="I57">
        <v>0</v>
      </c>
      <c r="J57">
        <v>60</v>
      </c>
      <c r="L57" s="5">
        <f t="shared" si="34"/>
        <v>0</v>
      </c>
      <c r="M57" s="5">
        <f t="shared" si="35"/>
        <v>0</v>
      </c>
      <c r="N57" s="5">
        <f t="shared" si="36"/>
        <v>0</v>
      </c>
      <c r="O57">
        <f t="shared" si="37"/>
        <v>0</v>
      </c>
      <c r="P57" t="s">
        <v>76</v>
      </c>
    </row>
    <row r="58" spans="1:18">
      <c r="A58" t="s">
        <v>77</v>
      </c>
      <c r="B58">
        <v>10</v>
      </c>
      <c r="C58">
        <v>70</v>
      </c>
      <c r="D58">
        <v>100</v>
      </c>
      <c r="E58">
        <v>50</v>
      </c>
      <c r="F58">
        <v>10</v>
      </c>
      <c r="G58">
        <v>0</v>
      </c>
      <c r="H58">
        <v>70</v>
      </c>
      <c r="I58">
        <v>80</v>
      </c>
      <c r="J58">
        <v>50</v>
      </c>
      <c r="L58" s="5">
        <f t="shared" si="34"/>
        <v>0</v>
      </c>
      <c r="M58" s="5">
        <f t="shared" si="35"/>
        <v>0</v>
      </c>
      <c r="N58" s="5">
        <f t="shared" si="36"/>
        <v>0</v>
      </c>
      <c r="O58">
        <f t="shared" si="37"/>
        <v>0</v>
      </c>
      <c r="P58" t="s">
        <v>77</v>
      </c>
    </row>
    <row r="59" spans="1:18">
      <c r="A59" t="s">
        <v>78</v>
      </c>
      <c r="B59">
        <v>60</v>
      </c>
      <c r="C59">
        <v>60</v>
      </c>
      <c r="D59">
        <v>0</v>
      </c>
      <c r="E59">
        <v>40</v>
      </c>
      <c r="F59">
        <v>30</v>
      </c>
      <c r="G59">
        <v>80</v>
      </c>
      <c r="H59">
        <v>0</v>
      </c>
      <c r="I59">
        <v>0</v>
      </c>
      <c r="J59">
        <v>90</v>
      </c>
      <c r="L59" s="5">
        <f t="shared" si="34"/>
        <v>0</v>
      </c>
      <c r="M59" s="4">
        <f t="shared" si="35"/>
        <v>1</v>
      </c>
      <c r="N59" s="4">
        <f t="shared" si="36"/>
        <v>2</v>
      </c>
      <c r="O59" s="8">
        <f t="shared" si="37"/>
        <v>3</v>
      </c>
      <c r="P59" s="8" t="s">
        <v>78</v>
      </c>
    </row>
    <row r="60" spans="1:18">
      <c r="A60" t="s">
        <v>79</v>
      </c>
      <c r="B60">
        <v>0</v>
      </c>
      <c r="C60">
        <v>60</v>
      </c>
      <c r="D60">
        <v>100</v>
      </c>
      <c r="E60">
        <v>60</v>
      </c>
      <c r="F60">
        <v>30</v>
      </c>
      <c r="G60">
        <v>0</v>
      </c>
      <c r="H60">
        <v>80</v>
      </c>
      <c r="I60">
        <v>80</v>
      </c>
      <c r="J60">
        <v>40</v>
      </c>
      <c r="L60" s="5">
        <f t="shared" si="34"/>
        <v>0</v>
      </c>
      <c r="M60" s="5">
        <f t="shared" si="35"/>
        <v>0</v>
      </c>
      <c r="N60" s="4">
        <f t="shared" si="36"/>
        <v>2</v>
      </c>
      <c r="O60" s="8">
        <f t="shared" si="37"/>
        <v>2</v>
      </c>
      <c r="P60" s="8" t="s">
        <v>79</v>
      </c>
    </row>
    <row r="61" spans="1:18">
      <c r="A61" t="s">
        <v>80</v>
      </c>
      <c r="B61">
        <v>0</v>
      </c>
      <c r="C61">
        <v>60</v>
      </c>
      <c r="D61">
        <v>100</v>
      </c>
      <c r="E61">
        <v>30</v>
      </c>
      <c r="F61">
        <v>10</v>
      </c>
      <c r="G61">
        <v>0</v>
      </c>
      <c r="H61">
        <v>90</v>
      </c>
      <c r="I61">
        <v>90</v>
      </c>
      <c r="J61">
        <v>60</v>
      </c>
      <c r="L61" s="4">
        <f t="shared" si="34"/>
        <v>2</v>
      </c>
      <c r="M61" s="4">
        <f t="shared" si="35"/>
        <v>3</v>
      </c>
      <c r="N61" s="4">
        <f t="shared" si="36"/>
        <v>4</v>
      </c>
      <c r="O61" s="8">
        <f t="shared" si="37"/>
        <v>9</v>
      </c>
      <c r="P61" s="8" t="s">
        <v>80</v>
      </c>
    </row>
    <row r="62" spans="1:18">
      <c r="A62" t="s">
        <v>81</v>
      </c>
      <c r="B62">
        <v>100</v>
      </c>
      <c r="C62">
        <v>30</v>
      </c>
      <c r="D62">
        <v>20</v>
      </c>
      <c r="E62">
        <v>90</v>
      </c>
      <c r="F62">
        <v>30</v>
      </c>
      <c r="G62">
        <v>100</v>
      </c>
      <c r="H62">
        <v>10</v>
      </c>
      <c r="I62">
        <v>10</v>
      </c>
      <c r="J62">
        <v>70</v>
      </c>
      <c r="L62" s="5">
        <f t="shared" si="34"/>
        <v>0</v>
      </c>
      <c r="M62" s="5">
        <f t="shared" si="35"/>
        <v>0</v>
      </c>
      <c r="N62" s="4">
        <f t="shared" si="36"/>
        <v>2</v>
      </c>
      <c r="O62" s="8">
        <f t="shared" si="37"/>
        <v>2</v>
      </c>
      <c r="P62" s="8" t="s">
        <v>81</v>
      </c>
    </row>
    <row r="63" spans="1:18">
      <c r="A63" t="s">
        <v>82</v>
      </c>
      <c r="B63">
        <v>50</v>
      </c>
      <c r="C63">
        <v>90</v>
      </c>
      <c r="D63">
        <v>90</v>
      </c>
      <c r="E63">
        <v>90</v>
      </c>
      <c r="F63">
        <v>30</v>
      </c>
      <c r="G63">
        <v>50</v>
      </c>
      <c r="H63">
        <v>30</v>
      </c>
      <c r="I63">
        <v>30</v>
      </c>
      <c r="J63">
        <v>100</v>
      </c>
      <c r="L63" s="4">
        <f t="shared" si="34"/>
        <v>4</v>
      </c>
      <c r="M63" s="4">
        <f t="shared" si="35"/>
        <v>2</v>
      </c>
      <c r="N63" s="4">
        <f t="shared" si="36"/>
        <v>2</v>
      </c>
      <c r="O63" s="8">
        <f t="shared" si="37"/>
        <v>8</v>
      </c>
      <c r="P63" s="8" t="s">
        <v>82</v>
      </c>
    </row>
    <row r="64" spans="1:18">
      <c r="A64" t="s">
        <v>83</v>
      </c>
      <c r="B64">
        <v>0</v>
      </c>
      <c r="C64">
        <v>90</v>
      </c>
      <c r="D64">
        <v>100</v>
      </c>
      <c r="E64">
        <v>60</v>
      </c>
      <c r="F64">
        <v>50</v>
      </c>
      <c r="G64">
        <v>10</v>
      </c>
      <c r="H64">
        <v>70</v>
      </c>
      <c r="I64">
        <v>70</v>
      </c>
      <c r="J64">
        <v>70</v>
      </c>
      <c r="L64" s="4">
        <f t="shared" si="34"/>
        <v>8</v>
      </c>
      <c r="M64" s="4">
        <f t="shared" si="35"/>
        <v>4</v>
      </c>
      <c r="N64" s="4">
        <f t="shared" si="36"/>
        <v>3</v>
      </c>
      <c r="O64" s="8">
        <f t="shared" si="37"/>
        <v>15</v>
      </c>
      <c r="P64" s="8" t="s">
        <v>83</v>
      </c>
    </row>
    <row r="65" spans="1:16">
      <c r="A65" t="s">
        <v>84</v>
      </c>
      <c r="B65">
        <v>10</v>
      </c>
      <c r="C65">
        <v>10</v>
      </c>
      <c r="D65">
        <v>80</v>
      </c>
      <c r="E65">
        <v>40</v>
      </c>
      <c r="F65">
        <v>40</v>
      </c>
      <c r="G65">
        <v>0</v>
      </c>
      <c r="H65">
        <v>80</v>
      </c>
      <c r="I65">
        <v>80</v>
      </c>
      <c r="J65">
        <v>50</v>
      </c>
      <c r="L65" s="4">
        <f t="shared" si="34"/>
        <v>2</v>
      </c>
      <c r="M65" s="4">
        <f t="shared" si="35"/>
        <v>5</v>
      </c>
      <c r="N65" s="4">
        <f t="shared" si="36"/>
        <v>4</v>
      </c>
      <c r="O65" s="8">
        <f t="shared" si="37"/>
        <v>11</v>
      </c>
      <c r="P65" s="8" t="s">
        <v>84</v>
      </c>
    </row>
    <row r="66" spans="1:16">
      <c r="L66">
        <f>SUM(L51:L65)</f>
        <v>20</v>
      </c>
      <c r="M66">
        <f t="shared" ref="M66:N66" si="38">SUM(M51:M65)</f>
        <v>20</v>
      </c>
      <c r="N66">
        <f t="shared" si="38"/>
        <v>20</v>
      </c>
      <c r="O66">
        <f t="shared" si="37"/>
        <v>60</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6"/>
  <sheetViews>
    <sheetView zoomScale="120" zoomScaleNormal="120" workbookViewId="0">
      <selection activeCell="N2" sqref="N2"/>
    </sheetView>
  </sheetViews>
  <sheetFormatPr baseColWidth="10" defaultColWidth="8.83203125" defaultRowHeight="14"/>
  <sheetData>
    <row r="1" spans="1:18">
      <c r="A1" s="1" t="s">
        <v>0</v>
      </c>
      <c r="B1" s="1" t="s">
        <v>1</v>
      </c>
      <c r="C1" s="1" t="s">
        <v>2</v>
      </c>
      <c r="D1" s="1" t="s">
        <v>3</v>
      </c>
      <c r="E1" s="1" t="s">
        <v>4</v>
      </c>
      <c r="F1" s="1" t="s">
        <v>5</v>
      </c>
      <c r="G1" s="1" t="s">
        <v>6</v>
      </c>
      <c r="H1" s="1" t="s">
        <v>7</v>
      </c>
      <c r="I1" s="1" t="s">
        <v>8</v>
      </c>
      <c r="J1" s="1" t="s">
        <v>9</v>
      </c>
      <c r="M1" s="2" t="s">
        <v>55</v>
      </c>
      <c r="N1" s="3" t="s">
        <v>59</v>
      </c>
      <c r="O1" t="s">
        <v>57</v>
      </c>
      <c r="P1" t="s">
        <v>58</v>
      </c>
      <c r="Q1" t="s">
        <v>56</v>
      </c>
      <c r="R1" t="s">
        <v>58</v>
      </c>
    </row>
    <row r="2" spans="1:18">
      <c r="A2" t="s">
        <v>30</v>
      </c>
      <c r="B2">
        <v>42557</v>
      </c>
      <c r="C2">
        <v>6307</v>
      </c>
      <c r="D2">
        <v>22606</v>
      </c>
      <c r="E2">
        <v>1179</v>
      </c>
      <c r="F2">
        <v>151121</v>
      </c>
      <c r="G2">
        <v>443</v>
      </c>
      <c r="H2">
        <v>88786</v>
      </c>
      <c r="I2">
        <v>259854</v>
      </c>
      <c r="J2">
        <v>67147</v>
      </c>
      <c r="K2">
        <f>SUM(B2:J2)</f>
        <v>640000</v>
      </c>
      <c r="M2" t="s">
        <v>84</v>
      </c>
      <c r="N2">
        <v>6260</v>
      </c>
      <c r="O2" t="s">
        <v>80</v>
      </c>
      <c r="P2">
        <v>6250</v>
      </c>
      <c r="Q2" t="s">
        <v>83</v>
      </c>
      <c r="R2">
        <v>6240</v>
      </c>
    </row>
    <row r="3" spans="1:18">
      <c r="A3" t="s">
        <v>31</v>
      </c>
      <c r="B3">
        <v>155992</v>
      </c>
      <c r="C3">
        <v>0</v>
      </c>
      <c r="D3">
        <v>0</v>
      </c>
      <c r="E3">
        <v>8</v>
      </c>
      <c r="F3">
        <v>162158</v>
      </c>
      <c r="G3">
        <v>194</v>
      </c>
      <c r="H3">
        <v>78221</v>
      </c>
      <c r="I3">
        <v>176190</v>
      </c>
      <c r="J3">
        <v>67237</v>
      </c>
      <c r="K3">
        <f t="shared" ref="K3:K11" si="0">SUM(B3:J3)</f>
        <v>640000</v>
      </c>
      <c r="M3" t="s">
        <v>84</v>
      </c>
      <c r="N3">
        <v>4990</v>
      </c>
      <c r="O3" t="s">
        <v>71</v>
      </c>
      <c r="P3">
        <v>4850</v>
      </c>
      <c r="Q3" t="s">
        <v>88</v>
      </c>
      <c r="R3">
        <v>4820</v>
      </c>
    </row>
    <row r="4" spans="1:18">
      <c r="A4" t="s">
        <v>32</v>
      </c>
      <c r="B4">
        <v>1</v>
      </c>
      <c r="C4">
        <v>5</v>
      </c>
      <c r="D4">
        <v>0</v>
      </c>
      <c r="E4">
        <v>2</v>
      </c>
      <c r="F4">
        <v>327273</v>
      </c>
      <c r="G4">
        <v>6</v>
      </c>
      <c r="H4">
        <v>6857</v>
      </c>
      <c r="I4">
        <v>164814</v>
      </c>
      <c r="J4">
        <v>141042</v>
      </c>
      <c r="K4">
        <f t="shared" si="0"/>
        <v>640000</v>
      </c>
      <c r="M4" t="s">
        <v>83</v>
      </c>
      <c r="N4">
        <v>5980</v>
      </c>
      <c r="O4" t="s">
        <v>84</v>
      </c>
      <c r="P4">
        <v>5300</v>
      </c>
      <c r="Q4" t="s">
        <v>75</v>
      </c>
      <c r="R4">
        <v>4890</v>
      </c>
    </row>
    <row r="5" spans="1:18">
      <c r="A5" t="s">
        <v>33</v>
      </c>
      <c r="B5">
        <v>71762</v>
      </c>
      <c r="C5">
        <v>0</v>
      </c>
      <c r="D5">
        <v>0</v>
      </c>
      <c r="E5">
        <v>1987</v>
      </c>
      <c r="F5">
        <v>96118</v>
      </c>
      <c r="G5">
        <v>159</v>
      </c>
      <c r="H5">
        <v>104882</v>
      </c>
      <c r="I5">
        <v>244044</v>
      </c>
      <c r="J5">
        <v>121048</v>
      </c>
      <c r="K5">
        <f t="shared" si="0"/>
        <v>640000</v>
      </c>
      <c r="M5" t="s">
        <v>80</v>
      </c>
      <c r="N5">
        <v>6150</v>
      </c>
      <c r="O5" t="s">
        <v>84</v>
      </c>
      <c r="P5">
        <v>5980</v>
      </c>
      <c r="Q5" t="s">
        <v>88</v>
      </c>
      <c r="R5">
        <v>5860</v>
      </c>
    </row>
    <row r="6" spans="1:18">
      <c r="A6" t="s">
        <v>34</v>
      </c>
      <c r="B6">
        <v>607</v>
      </c>
      <c r="C6">
        <v>56</v>
      </c>
      <c r="D6">
        <v>182</v>
      </c>
      <c r="E6">
        <v>18840</v>
      </c>
      <c r="F6">
        <v>183383</v>
      </c>
      <c r="G6">
        <v>46</v>
      </c>
      <c r="H6">
        <v>81117</v>
      </c>
      <c r="I6">
        <v>219100</v>
      </c>
      <c r="J6">
        <v>136669</v>
      </c>
      <c r="K6">
        <f t="shared" si="0"/>
        <v>640000</v>
      </c>
      <c r="M6" t="s">
        <v>88</v>
      </c>
      <c r="N6">
        <v>6390</v>
      </c>
      <c r="O6" t="s">
        <v>84</v>
      </c>
      <c r="P6">
        <v>6090</v>
      </c>
      <c r="Q6" t="s">
        <v>80</v>
      </c>
      <c r="R6">
        <v>5870</v>
      </c>
    </row>
    <row r="7" spans="1:18">
      <c r="A7" t="s">
        <v>27</v>
      </c>
      <c r="B7">
        <v>19</v>
      </c>
      <c r="C7">
        <v>0</v>
      </c>
      <c r="D7">
        <v>0</v>
      </c>
      <c r="E7">
        <v>0</v>
      </c>
      <c r="F7">
        <v>329137</v>
      </c>
      <c r="G7">
        <v>3</v>
      </c>
      <c r="H7">
        <v>50455</v>
      </c>
      <c r="I7">
        <v>231833</v>
      </c>
      <c r="J7">
        <v>28553</v>
      </c>
      <c r="K7">
        <f t="shared" si="0"/>
        <v>640000</v>
      </c>
      <c r="M7" t="s">
        <v>88</v>
      </c>
      <c r="N7">
        <v>5910</v>
      </c>
      <c r="O7" t="s">
        <v>84</v>
      </c>
      <c r="P7">
        <v>5760</v>
      </c>
      <c r="Q7" t="s">
        <v>79</v>
      </c>
      <c r="R7">
        <v>5210</v>
      </c>
    </row>
    <row r="8" spans="1:18">
      <c r="A8" t="s">
        <v>35</v>
      </c>
      <c r="B8">
        <v>1054</v>
      </c>
      <c r="C8">
        <v>83</v>
      </c>
      <c r="D8">
        <v>41047</v>
      </c>
      <c r="E8">
        <v>104</v>
      </c>
      <c r="F8">
        <v>165249</v>
      </c>
      <c r="G8">
        <v>384</v>
      </c>
      <c r="H8">
        <v>124602</v>
      </c>
      <c r="I8">
        <v>133750</v>
      </c>
      <c r="J8">
        <v>173727</v>
      </c>
      <c r="K8">
        <f t="shared" si="0"/>
        <v>640000</v>
      </c>
      <c r="M8" t="s">
        <v>88</v>
      </c>
      <c r="N8">
        <v>6590</v>
      </c>
      <c r="O8" t="s">
        <v>90</v>
      </c>
      <c r="P8">
        <v>6080</v>
      </c>
      <c r="Q8" t="s">
        <v>84</v>
      </c>
      <c r="R8">
        <v>6070</v>
      </c>
    </row>
    <row r="9" spans="1:18">
      <c r="A9" t="s">
        <v>36</v>
      </c>
      <c r="B9">
        <v>49497</v>
      </c>
      <c r="C9">
        <v>0</v>
      </c>
      <c r="D9">
        <v>0</v>
      </c>
      <c r="E9">
        <v>0</v>
      </c>
      <c r="F9">
        <v>185199</v>
      </c>
      <c r="G9">
        <v>0</v>
      </c>
      <c r="H9">
        <v>77081</v>
      </c>
      <c r="I9">
        <v>194444</v>
      </c>
      <c r="J9">
        <v>133779</v>
      </c>
      <c r="K9">
        <f t="shared" si="0"/>
        <v>640000</v>
      </c>
      <c r="M9" t="s">
        <v>88</v>
      </c>
      <c r="N9">
        <v>5860</v>
      </c>
      <c r="O9" t="s">
        <v>84</v>
      </c>
      <c r="P9">
        <v>5650</v>
      </c>
      <c r="Q9" t="s">
        <v>90</v>
      </c>
      <c r="R9">
        <v>5330</v>
      </c>
    </row>
    <row r="10" spans="1:18">
      <c r="A10" t="s">
        <v>37</v>
      </c>
      <c r="B10">
        <v>397</v>
      </c>
      <c r="C10">
        <v>68</v>
      </c>
      <c r="D10">
        <v>93</v>
      </c>
      <c r="E10">
        <v>123</v>
      </c>
      <c r="F10">
        <v>161172</v>
      </c>
      <c r="G10">
        <v>359</v>
      </c>
      <c r="H10">
        <v>17374</v>
      </c>
      <c r="I10">
        <v>119601</v>
      </c>
      <c r="J10">
        <v>340813</v>
      </c>
      <c r="K10">
        <f t="shared" si="0"/>
        <v>640000</v>
      </c>
      <c r="M10" t="s">
        <v>82</v>
      </c>
      <c r="N10">
        <v>6710</v>
      </c>
      <c r="O10" t="s">
        <v>83</v>
      </c>
      <c r="P10">
        <v>6500</v>
      </c>
      <c r="Q10" t="s">
        <v>78</v>
      </c>
      <c r="R10">
        <v>5520</v>
      </c>
    </row>
    <row r="11" spans="1:18">
      <c r="A11" t="s">
        <v>38</v>
      </c>
      <c r="B11">
        <v>3</v>
      </c>
      <c r="C11">
        <v>0</v>
      </c>
      <c r="D11">
        <v>0</v>
      </c>
      <c r="E11">
        <v>96</v>
      </c>
      <c r="F11">
        <v>55412</v>
      </c>
      <c r="G11">
        <v>4</v>
      </c>
      <c r="H11">
        <v>251605</v>
      </c>
      <c r="I11">
        <v>213313</v>
      </c>
      <c r="J11">
        <v>119567</v>
      </c>
      <c r="K11">
        <f t="shared" si="0"/>
        <v>640000</v>
      </c>
      <c r="M11" t="s">
        <v>90</v>
      </c>
      <c r="N11">
        <v>7710</v>
      </c>
      <c r="O11" t="s">
        <v>84</v>
      </c>
      <c r="P11">
        <v>7070</v>
      </c>
      <c r="Q11" t="s">
        <v>88</v>
      </c>
      <c r="R11">
        <v>6820</v>
      </c>
    </row>
    <row r="17" spans="1:30">
      <c r="A17" t="s">
        <v>30</v>
      </c>
      <c r="B17">
        <f>ROUND(B2/$K2*100,0)</f>
        <v>7</v>
      </c>
      <c r="C17">
        <f t="shared" ref="C17:J17" si="1">ROUND(C2/$K2*100,0)</f>
        <v>1</v>
      </c>
      <c r="D17">
        <f t="shared" si="1"/>
        <v>4</v>
      </c>
      <c r="E17">
        <f t="shared" si="1"/>
        <v>0</v>
      </c>
      <c r="F17">
        <f t="shared" si="1"/>
        <v>24</v>
      </c>
      <c r="G17">
        <f t="shared" si="1"/>
        <v>0</v>
      </c>
      <c r="H17">
        <f t="shared" si="1"/>
        <v>14</v>
      </c>
      <c r="I17">
        <f t="shared" si="1"/>
        <v>41</v>
      </c>
      <c r="J17">
        <f t="shared" si="1"/>
        <v>10</v>
      </c>
    </row>
    <row r="18" spans="1:30">
      <c r="A18" t="s">
        <v>31</v>
      </c>
      <c r="B18">
        <f t="shared" ref="B18:J18" si="2">ROUND(B3/$K3*100,0)</f>
        <v>24</v>
      </c>
      <c r="C18">
        <f t="shared" si="2"/>
        <v>0</v>
      </c>
      <c r="D18">
        <f t="shared" si="2"/>
        <v>0</v>
      </c>
      <c r="E18">
        <f t="shared" si="2"/>
        <v>0</v>
      </c>
      <c r="F18">
        <f t="shared" si="2"/>
        <v>25</v>
      </c>
      <c r="G18">
        <f t="shared" si="2"/>
        <v>0</v>
      </c>
      <c r="H18">
        <f t="shared" si="2"/>
        <v>12</v>
      </c>
      <c r="I18">
        <f t="shared" si="2"/>
        <v>28</v>
      </c>
      <c r="J18">
        <f t="shared" si="2"/>
        <v>11</v>
      </c>
    </row>
    <row r="19" spans="1:30">
      <c r="A19" t="s">
        <v>32</v>
      </c>
      <c r="B19">
        <f t="shared" ref="B19:J19" si="3">ROUND(B4/$K4*100,0)</f>
        <v>0</v>
      </c>
      <c r="C19">
        <f t="shared" si="3"/>
        <v>0</v>
      </c>
      <c r="D19">
        <f t="shared" si="3"/>
        <v>0</v>
      </c>
      <c r="E19">
        <f t="shared" si="3"/>
        <v>0</v>
      </c>
      <c r="F19">
        <f t="shared" si="3"/>
        <v>51</v>
      </c>
      <c r="G19">
        <f t="shared" si="3"/>
        <v>0</v>
      </c>
      <c r="H19">
        <f t="shared" si="3"/>
        <v>1</v>
      </c>
      <c r="I19">
        <f t="shared" si="3"/>
        <v>26</v>
      </c>
      <c r="J19">
        <f t="shared" si="3"/>
        <v>22</v>
      </c>
    </row>
    <row r="20" spans="1:30">
      <c r="A20" t="s">
        <v>33</v>
      </c>
      <c r="B20">
        <f t="shared" ref="B20:J20" si="4">ROUND(B5/$K5*100,0)</f>
        <v>11</v>
      </c>
      <c r="C20">
        <f t="shared" si="4"/>
        <v>0</v>
      </c>
      <c r="D20">
        <f t="shared" si="4"/>
        <v>0</v>
      </c>
      <c r="E20">
        <f t="shared" si="4"/>
        <v>0</v>
      </c>
      <c r="F20">
        <f t="shared" si="4"/>
        <v>15</v>
      </c>
      <c r="G20">
        <f t="shared" si="4"/>
        <v>0</v>
      </c>
      <c r="H20">
        <f t="shared" si="4"/>
        <v>16</v>
      </c>
      <c r="I20">
        <f t="shared" si="4"/>
        <v>38</v>
      </c>
      <c r="J20">
        <f t="shared" si="4"/>
        <v>19</v>
      </c>
    </row>
    <row r="21" spans="1:30">
      <c r="A21" t="s">
        <v>34</v>
      </c>
      <c r="B21">
        <f t="shared" ref="B21:J21" si="5">ROUND(B6/$K6*100,0)</f>
        <v>0</v>
      </c>
      <c r="C21">
        <f t="shared" si="5"/>
        <v>0</v>
      </c>
      <c r="D21">
        <f t="shared" si="5"/>
        <v>0</v>
      </c>
      <c r="E21">
        <f t="shared" si="5"/>
        <v>3</v>
      </c>
      <c r="F21">
        <f t="shared" si="5"/>
        <v>29</v>
      </c>
      <c r="G21">
        <f t="shared" si="5"/>
        <v>0</v>
      </c>
      <c r="H21">
        <f t="shared" si="5"/>
        <v>13</v>
      </c>
      <c r="I21">
        <f t="shared" si="5"/>
        <v>34</v>
      </c>
      <c r="J21">
        <f t="shared" si="5"/>
        <v>21</v>
      </c>
    </row>
    <row r="22" spans="1:30">
      <c r="A22" t="s">
        <v>27</v>
      </c>
      <c r="B22">
        <f t="shared" ref="B22:J22" si="6">ROUND(B7/$K7*100,0)</f>
        <v>0</v>
      </c>
      <c r="C22">
        <f t="shared" si="6"/>
        <v>0</v>
      </c>
      <c r="D22">
        <f t="shared" si="6"/>
        <v>0</v>
      </c>
      <c r="E22">
        <f t="shared" si="6"/>
        <v>0</v>
      </c>
      <c r="F22">
        <f t="shared" si="6"/>
        <v>51</v>
      </c>
      <c r="G22">
        <f t="shared" si="6"/>
        <v>0</v>
      </c>
      <c r="H22">
        <f t="shared" si="6"/>
        <v>8</v>
      </c>
      <c r="I22">
        <f t="shared" si="6"/>
        <v>36</v>
      </c>
      <c r="J22">
        <f t="shared" si="6"/>
        <v>4</v>
      </c>
    </row>
    <row r="23" spans="1:30">
      <c r="A23" t="s">
        <v>35</v>
      </c>
      <c r="B23">
        <f t="shared" ref="B23:J23" si="7">ROUND(B8/$K8*100,0)</f>
        <v>0</v>
      </c>
      <c r="C23">
        <f t="shared" si="7"/>
        <v>0</v>
      </c>
      <c r="D23">
        <f t="shared" si="7"/>
        <v>6</v>
      </c>
      <c r="E23">
        <f t="shared" si="7"/>
        <v>0</v>
      </c>
      <c r="F23">
        <f t="shared" si="7"/>
        <v>26</v>
      </c>
      <c r="G23">
        <f t="shared" si="7"/>
        <v>0</v>
      </c>
      <c r="H23">
        <f t="shared" si="7"/>
        <v>19</v>
      </c>
      <c r="I23">
        <f t="shared" si="7"/>
        <v>21</v>
      </c>
      <c r="J23">
        <f t="shared" si="7"/>
        <v>27</v>
      </c>
    </row>
    <row r="24" spans="1:30">
      <c r="A24" t="s">
        <v>36</v>
      </c>
      <c r="B24">
        <f t="shared" ref="B24:J24" si="8">ROUND(B9/$K9*100,0)</f>
        <v>8</v>
      </c>
      <c r="C24">
        <f t="shared" si="8"/>
        <v>0</v>
      </c>
      <c r="D24">
        <f t="shared" si="8"/>
        <v>0</v>
      </c>
      <c r="E24">
        <f t="shared" si="8"/>
        <v>0</v>
      </c>
      <c r="F24">
        <f t="shared" si="8"/>
        <v>29</v>
      </c>
      <c r="G24">
        <f t="shared" si="8"/>
        <v>0</v>
      </c>
      <c r="H24">
        <f t="shared" si="8"/>
        <v>12</v>
      </c>
      <c r="I24">
        <f t="shared" si="8"/>
        <v>30</v>
      </c>
      <c r="J24">
        <f t="shared" si="8"/>
        <v>21</v>
      </c>
    </row>
    <row r="25" spans="1:30">
      <c r="A25" t="s">
        <v>37</v>
      </c>
      <c r="B25">
        <f t="shared" ref="B25:J25" si="9">ROUND(B10/$K10*100,0)</f>
        <v>0</v>
      </c>
      <c r="C25">
        <f t="shared" si="9"/>
        <v>0</v>
      </c>
      <c r="D25">
        <f t="shared" si="9"/>
        <v>0</v>
      </c>
      <c r="E25">
        <f t="shared" si="9"/>
        <v>0</v>
      </c>
      <c r="F25">
        <f t="shared" si="9"/>
        <v>25</v>
      </c>
      <c r="G25">
        <f t="shared" si="9"/>
        <v>0</v>
      </c>
      <c r="H25">
        <f t="shared" si="9"/>
        <v>3</v>
      </c>
      <c r="I25">
        <f t="shared" si="9"/>
        <v>19</v>
      </c>
      <c r="J25">
        <f t="shared" si="9"/>
        <v>53</v>
      </c>
    </row>
    <row r="26" spans="1:30">
      <c r="A26" t="s">
        <v>38</v>
      </c>
      <c r="B26">
        <f t="shared" ref="B26:J26" si="10">ROUND(B11/$K11*100,0)</f>
        <v>0</v>
      </c>
      <c r="C26">
        <f t="shared" si="10"/>
        <v>0</v>
      </c>
      <c r="D26">
        <f t="shared" si="10"/>
        <v>0</v>
      </c>
      <c r="E26">
        <f t="shared" si="10"/>
        <v>0</v>
      </c>
      <c r="F26">
        <f t="shared" si="10"/>
        <v>9</v>
      </c>
      <c r="G26">
        <f t="shared" si="10"/>
        <v>0</v>
      </c>
      <c r="H26">
        <f t="shared" si="10"/>
        <v>39</v>
      </c>
      <c r="I26">
        <f t="shared" si="10"/>
        <v>33</v>
      </c>
      <c r="J26">
        <f t="shared" si="10"/>
        <v>19</v>
      </c>
    </row>
    <row r="30" spans="1:30">
      <c r="A30" t="s">
        <v>60</v>
      </c>
      <c r="B30" t="s">
        <v>61</v>
      </c>
      <c r="C30" t="s">
        <v>62</v>
      </c>
      <c r="D30" t="s">
        <v>63</v>
      </c>
      <c r="E30" t="s">
        <v>64</v>
      </c>
      <c r="F30" t="s">
        <v>65</v>
      </c>
      <c r="G30" t="s">
        <v>66</v>
      </c>
      <c r="H30" t="s">
        <v>67</v>
      </c>
      <c r="I30" t="s">
        <v>68</v>
      </c>
      <c r="J30" t="s">
        <v>69</v>
      </c>
      <c r="L30" t="s">
        <v>93</v>
      </c>
      <c r="M30" t="s">
        <v>94</v>
      </c>
      <c r="N30" t="s">
        <v>95</v>
      </c>
      <c r="O30" t="s">
        <v>96</v>
      </c>
      <c r="R30" t="s">
        <v>85</v>
      </c>
      <c r="S30">
        <v>0</v>
      </c>
      <c r="T30">
        <v>0</v>
      </c>
      <c r="U30">
        <v>0</v>
      </c>
      <c r="V30">
        <v>0</v>
      </c>
      <c r="W30">
        <v>9</v>
      </c>
      <c r="X30">
        <v>0</v>
      </c>
      <c r="Y30">
        <v>39</v>
      </c>
      <c r="Z30">
        <v>33</v>
      </c>
      <c r="AA30">
        <v>19</v>
      </c>
    </row>
    <row r="31" spans="1:30">
      <c r="A31" t="s">
        <v>70</v>
      </c>
      <c r="B31">
        <v>100</v>
      </c>
      <c r="C31">
        <v>10</v>
      </c>
      <c r="D31">
        <v>20</v>
      </c>
      <c r="E31">
        <v>90</v>
      </c>
      <c r="F31">
        <v>50</v>
      </c>
      <c r="G31">
        <v>100</v>
      </c>
      <c r="H31">
        <v>10</v>
      </c>
      <c r="I31">
        <v>10</v>
      </c>
      <c r="J31">
        <v>50</v>
      </c>
      <c r="L31" s="5">
        <f>COUNTIF($M$2:$M$11,A31)</f>
        <v>0</v>
      </c>
      <c r="M31" s="5">
        <f>COUNTIF($O$2:$O$11,A31)</f>
        <v>0</v>
      </c>
      <c r="N31" s="5">
        <f>COUNTIF($Q$2:$Q$11,A31)</f>
        <v>0</v>
      </c>
      <c r="O31">
        <f>SUM(L31:N31)</f>
        <v>0</v>
      </c>
      <c r="P31" t="s">
        <v>70</v>
      </c>
      <c r="AB31" t="s">
        <v>86</v>
      </c>
      <c r="AC31" t="s">
        <v>87</v>
      </c>
    </row>
    <row r="32" spans="1:30">
      <c r="A32" t="s">
        <v>71</v>
      </c>
      <c r="B32">
        <v>100</v>
      </c>
      <c r="C32">
        <v>20</v>
      </c>
      <c r="D32">
        <v>20</v>
      </c>
      <c r="E32">
        <v>100</v>
      </c>
      <c r="F32">
        <v>60</v>
      </c>
      <c r="G32">
        <v>100</v>
      </c>
      <c r="H32">
        <v>10</v>
      </c>
      <c r="I32">
        <v>10</v>
      </c>
      <c r="J32">
        <v>50</v>
      </c>
      <c r="L32" s="5">
        <f t="shared" ref="L32:L45" si="11">COUNTIF($M$2:$M$11,A32)</f>
        <v>0</v>
      </c>
      <c r="M32" s="7">
        <f t="shared" ref="M32:M45" si="12">COUNTIF($O$2:$O$11,A32)</f>
        <v>1</v>
      </c>
      <c r="N32" s="5">
        <f t="shared" ref="N32:N45" si="13">COUNTIF($Q$2:$Q$11,A32)</f>
        <v>0</v>
      </c>
      <c r="O32" s="8">
        <f t="shared" ref="O32:O46" si="14">SUM(L32:N32)</f>
        <v>1</v>
      </c>
      <c r="P32" s="8" t="s">
        <v>71</v>
      </c>
      <c r="R32" t="s">
        <v>70</v>
      </c>
      <c r="S32">
        <f t="shared" ref="S32:AA32" si="15">S$30*B31</f>
        <v>0</v>
      </c>
      <c r="T32">
        <f t="shared" si="15"/>
        <v>0</v>
      </c>
      <c r="U32">
        <f t="shared" si="15"/>
        <v>0</v>
      </c>
      <c r="V32">
        <f t="shared" si="15"/>
        <v>0</v>
      </c>
      <c r="W32">
        <f t="shared" si="15"/>
        <v>450</v>
      </c>
      <c r="X32">
        <f t="shared" si="15"/>
        <v>0</v>
      </c>
      <c r="Y32">
        <f t="shared" si="15"/>
        <v>390</v>
      </c>
      <c r="Z32">
        <f t="shared" si="15"/>
        <v>330</v>
      </c>
      <c r="AA32">
        <f t="shared" si="15"/>
        <v>950</v>
      </c>
      <c r="AB32">
        <f>SUM(S32:AA32)</f>
        <v>2120</v>
      </c>
      <c r="AC32">
        <f>RANK(AB32,AB$32:AB$46)</f>
        <v>10</v>
      </c>
      <c r="AD32" t="str">
        <f>IF(AC32&lt;=3,R32,"")</f>
        <v/>
      </c>
    </row>
    <row r="33" spans="1:30">
      <c r="A33" t="s">
        <v>72</v>
      </c>
      <c r="B33">
        <v>10</v>
      </c>
      <c r="C33">
        <v>60</v>
      </c>
      <c r="D33">
        <v>90</v>
      </c>
      <c r="E33">
        <v>30</v>
      </c>
      <c r="F33">
        <v>20</v>
      </c>
      <c r="G33">
        <v>10</v>
      </c>
      <c r="H33">
        <v>80</v>
      </c>
      <c r="I33">
        <v>70</v>
      </c>
      <c r="J33">
        <v>50</v>
      </c>
      <c r="L33" s="5">
        <f t="shared" si="11"/>
        <v>0</v>
      </c>
      <c r="M33" s="5">
        <f t="shared" si="12"/>
        <v>0</v>
      </c>
      <c r="N33" s="5">
        <f t="shared" si="13"/>
        <v>0</v>
      </c>
      <c r="O33">
        <f t="shared" si="14"/>
        <v>0</v>
      </c>
      <c r="P33" t="s">
        <v>72</v>
      </c>
      <c r="R33" t="s">
        <v>71</v>
      </c>
      <c r="S33">
        <f t="shared" ref="S33:S45" si="16">S$30*B32</f>
        <v>0</v>
      </c>
      <c r="T33">
        <f t="shared" ref="T33:T45" si="17">T$30*C32</f>
        <v>0</v>
      </c>
      <c r="U33">
        <f t="shared" ref="U33:U45" si="18">U$30*D32</f>
        <v>0</v>
      </c>
      <c r="V33">
        <f t="shared" ref="V33:V45" si="19">V$30*E32</f>
        <v>0</v>
      </c>
      <c r="W33">
        <f t="shared" ref="W33:W45" si="20">W$30*F32</f>
        <v>540</v>
      </c>
      <c r="X33">
        <f t="shared" ref="X33:X45" si="21">X$30*G32</f>
        <v>0</v>
      </c>
      <c r="Y33">
        <f t="shared" ref="Y33:Y45" si="22">Y$30*H32</f>
        <v>390</v>
      </c>
      <c r="Z33">
        <f t="shared" ref="Z33:Z45" si="23">Z$30*I32</f>
        <v>330</v>
      </c>
      <c r="AA33">
        <f t="shared" ref="AA33:AA45" si="24">AA$30*J32</f>
        <v>950</v>
      </c>
      <c r="AB33">
        <f t="shared" ref="AB33:AB46" si="25">SUM(S33:AA33)</f>
        <v>2210</v>
      </c>
      <c r="AC33">
        <f t="shared" ref="AC33:AC46" si="26">RANK(AB33,AB$32:AB$46)</f>
        <v>9</v>
      </c>
      <c r="AD33" t="str">
        <f t="shared" ref="AD33:AD46" si="27">IF(AC33&lt;=3,R33,"")</f>
        <v/>
      </c>
    </row>
    <row r="34" spans="1:30">
      <c r="A34" t="s">
        <v>73</v>
      </c>
      <c r="B34">
        <v>30</v>
      </c>
      <c r="C34">
        <v>90</v>
      </c>
      <c r="D34">
        <v>60</v>
      </c>
      <c r="E34">
        <v>40</v>
      </c>
      <c r="F34">
        <v>20</v>
      </c>
      <c r="G34">
        <v>50</v>
      </c>
      <c r="H34">
        <v>0</v>
      </c>
      <c r="I34">
        <v>0</v>
      </c>
      <c r="J34">
        <v>60</v>
      </c>
      <c r="L34" s="5">
        <f t="shared" si="11"/>
        <v>0</v>
      </c>
      <c r="M34" s="5">
        <f t="shared" si="12"/>
        <v>0</v>
      </c>
      <c r="N34" s="5">
        <f t="shared" si="13"/>
        <v>0</v>
      </c>
      <c r="O34">
        <f t="shared" si="14"/>
        <v>0</v>
      </c>
      <c r="P34" t="s">
        <v>73</v>
      </c>
      <c r="R34" t="s">
        <v>72</v>
      </c>
      <c r="S34">
        <f t="shared" si="16"/>
        <v>0</v>
      </c>
      <c r="T34">
        <f t="shared" si="17"/>
        <v>0</v>
      </c>
      <c r="U34">
        <f t="shared" si="18"/>
        <v>0</v>
      </c>
      <c r="V34">
        <f t="shared" si="19"/>
        <v>0</v>
      </c>
      <c r="W34">
        <f t="shared" si="20"/>
        <v>180</v>
      </c>
      <c r="X34">
        <f t="shared" si="21"/>
        <v>0</v>
      </c>
      <c r="Y34">
        <f t="shared" si="22"/>
        <v>3120</v>
      </c>
      <c r="Z34">
        <f t="shared" si="23"/>
        <v>2310</v>
      </c>
      <c r="AA34">
        <f t="shared" si="24"/>
        <v>950</v>
      </c>
      <c r="AB34">
        <f t="shared" si="25"/>
        <v>6560</v>
      </c>
      <c r="AC34">
        <f t="shared" si="26"/>
        <v>5</v>
      </c>
      <c r="AD34" t="str">
        <f t="shared" si="27"/>
        <v/>
      </c>
    </row>
    <row r="35" spans="1:30">
      <c r="A35" t="s">
        <v>74</v>
      </c>
      <c r="B35">
        <v>60</v>
      </c>
      <c r="C35">
        <v>20</v>
      </c>
      <c r="D35">
        <v>10</v>
      </c>
      <c r="E35">
        <v>70</v>
      </c>
      <c r="F35">
        <v>70</v>
      </c>
      <c r="G35">
        <v>80</v>
      </c>
      <c r="H35">
        <v>0</v>
      </c>
      <c r="I35">
        <v>0</v>
      </c>
      <c r="J35">
        <v>40</v>
      </c>
      <c r="L35" s="5">
        <f t="shared" si="11"/>
        <v>0</v>
      </c>
      <c r="M35" s="5">
        <f t="shared" si="12"/>
        <v>0</v>
      </c>
      <c r="N35" s="5">
        <f t="shared" si="13"/>
        <v>0</v>
      </c>
      <c r="O35">
        <f t="shared" si="14"/>
        <v>0</v>
      </c>
      <c r="P35" t="s">
        <v>74</v>
      </c>
      <c r="R35" t="s">
        <v>73</v>
      </c>
      <c r="S35">
        <f t="shared" si="16"/>
        <v>0</v>
      </c>
      <c r="T35">
        <f t="shared" si="17"/>
        <v>0</v>
      </c>
      <c r="U35">
        <f t="shared" si="18"/>
        <v>0</v>
      </c>
      <c r="V35">
        <f t="shared" si="19"/>
        <v>0</v>
      </c>
      <c r="W35">
        <f t="shared" si="20"/>
        <v>180</v>
      </c>
      <c r="X35">
        <f t="shared" si="21"/>
        <v>0</v>
      </c>
      <c r="Y35">
        <f t="shared" si="22"/>
        <v>0</v>
      </c>
      <c r="Z35">
        <f t="shared" si="23"/>
        <v>0</v>
      </c>
      <c r="AA35">
        <f t="shared" si="24"/>
        <v>1140</v>
      </c>
      <c r="AB35">
        <f t="shared" si="25"/>
        <v>1320</v>
      </c>
      <c r="AC35">
        <f t="shared" si="26"/>
        <v>15</v>
      </c>
      <c r="AD35" t="str">
        <f t="shared" si="27"/>
        <v/>
      </c>
    </row>
    <row r="36" spans="1:30">
      <c r="A36" t="s">
        <v>75</v>
      </c>
      <c r="B36">
        <v>80</v>
      </c>
      <c r="C36">
        <v>80</v>
      </c>
      <c r="D36">
        <v>0</v>
      </c>
      <c r="E36">
        <v>30</v>
      </c>
      <c r="F36">
        <v>70</v>
      </c>
      <c r="G36">
        <v>80</v>
      </c>
      <c r="H36">
        <v>0</v>
      </c>
      <c r="I36">
        <v>0</v>
      </c>
      <c r="J36">
        <v>60</v>
      </c>
      <c r="L36" s="5">
        <f t="shared" si="11"/>
        <v>0</v>
      </c>
      <c r="M36" s="5">
        <f t="shared" si="12"/>
        <v>0</v>
      </c>
      <c r="N36" s="4">
        <f t="shared" si="13"/>
        <v>1</v>
      </c>
      <c r="O36" s="8">
        <f t="shared" si="14"/>
        <v>1</v>
      </c>
      <c r="P36" s="8" t="s">
        <v>75</v>
      </c>
      <c r="R36" t="s">
        <v>74</v>
      </c>
      <c r="S36">
        <f t="shared" si="16"/>
        <v>0</v>
      </c>
      <c r="T36">
        <f t="shared" si="17"/>
        <v>0</v>
      </c>
      <c r="U36">
        <f t="shared" si="18"/>
        <v>0</v>
      </c>
      <c r="V36">
        <f t="shared" si="19"/>
        <v>0</v>
      </c>
      <c r="W36">
        <f t="shared" si="20"/>
        <v>630</v>
      </c>
      <c r="X36">
        <f t="shared" si="21"/>
        <v>0</v>
      </c>
      <c r="Y36">
        <f t="shared" si="22"/>
        <v>0</v>
      </c>
      <c r="Z36">
        <f t="shared" si="23"/>
        <v>0</v>
      </c>
      <c r="AA36">
        <f t="shared" si="24"/>
        <v>760</v>
      </c>
      <c r="AB36">
        <f t="shared" si="25"/>
        <v>1390</v>
      </c>
      <c r="AC36">
        <f t="shared" si="26"/>
        <v>14</v>
      </c>
      <c r="AD36" t="str">
        <f t="shared" si="27"/>
        <v/>
      </c>
    </row>
    <row r="37" spans="1:30">
      <c r="A37" t="s">
        <v>76</v>
      </c>
      <c r="B37">
        <v>90</v>
      </c>
      <c r="C37">
        <v>50</v>
      </c>
      <c r="D37">
        <v>0</v>
      </c>
      <c r="E37">
        <v>60</v>
      </c>
      <c r="F37">
        <v>0</v>
      </c>
      <c r="G37">
        <v>90</v>
      </c>
      <c r="H37">
        <v>10</v>
      </c>
      <c r="I37">
        <v>0</v>
      </c>
      <c r="J37">
        <v>60</v>
      </c>
      <c r="L37" s="5">
        <f t="shared" si="11"/>
        <v>0</v>
      </c>
      <c r="M37" s="5">
        <f t="shared" si="12"/>
        <v>0</v>
      </c>
      <c r="N37" s="5">
        <f t="shared" si="13"/>
        <v>0</v>
      </c>
      <c r="O37">
        <f t="shared" si="14"/>
        <v>0</v>
      </c>
      <c r="P37" t="s">
        <v>76</v>
      </c>
      <c r="R37" t="s">
        <v>75</v>
      </c>
      <c r="S37">
        <f t="shared" si="16"/>
        <v>0</v>
      </c>
      <c r="T37">
        <f t="shared" si="17"/>
        <v>0</v>
      </c>
      <c r="U37">
        <f t="shared" si="18"/>
        <v>0</v>
      </c>
      <c r="V37">
        <f t="shared" si="19"/>
        <v>0</v>
      </c>
      <c r="W37">
        <f t="shared" si="20"/>
        <v>630</v>
      </c>
      <c r="X37">
        <f t="shared" si="21"/>
        <v>0</v>
      </c>
      <c r="Y37">
        <f t="shared" si="22"/>
        <v>0</v>
      </c>
      <c r="Z37">
        <f t="shared" si="23"/>
        <v>0</v>
      </c>
      <c r="AA37">
        <f t="shared" si="24"/>
        <v>1140</v>
      </c>
      <c r="AB37">
        <f t="shared" si="25"/>
        <v>1770</v>
      </c>
      <c r="AC37">
        <f t="shared" si="26"/>
        <v>12</v>
      </c>
      <c r="AD37" t="str">
        <f t="shared" si="27"/>
        <v/>
      </c>
    </row>
    <row r="38" spans="1:30">
      <c r="A38" t="s">
        <v>77</v>
      </c>
      <c r="B38">
        <v>10</v>
      </c>
      <c r="C38">
        <v>70</v>
      </c>
      <c r="D38">
        <v>100</v>
      </c>
      <c r="E38">
        <v>50</v>
      </c>
      <c r="F38">
        <v>10</v>
      </c>
      <c r="G38">
        <v>0</v>
      </c>
      <c r="H38">
        <v>70</v>
      </c>
      <c r="I38">
        <v>80</v>
      </c>
      <c r="J38">
        <v>50</v>
      </c>
      <c r="L38" s="5">
        <f t="shared" si="11"/>
        <v>0</v>
      </c>
      <c r="M38" s="5">
        <f t="shared" si="12"/>
        <v>0</v>
      </c>
      <c r="N38" s="5">
        <f t="shared" si="13"/>
        <v>0</v>
      </c>
      <c r="O38">
        <f t="shared" si="14"/>
        <v>0</v>
      </c>
      <c r="P38" t="s">
        <v>77</v>
      </c>
      <c r="R38" t="s">
        <v>76</v>
      </c>
      <c r="S38">
        <f t="shared" si="16"/>
        <v>0</v>
      </c>
      <c r="T38">
        <f t="shared" si="17"/>
        <v>0</v>
      </c>
      <c r="U38">
        <f t="shared" si="18"/>
        <v>0</v>
      </c>
      <c r="V38">
        <f t="shared" si="19"/>
        <v>0</v>
      </c>
      <c r="W38">
        <f t="shared" si="20"/>
        <v>0</v>
      </c>
      <c r="X38">
        <f t="shared" si="21"/>
        <v>0</v>
      </c>
      <c r="Y38">
        <f t="shared" si="22"/>
        <v>390</v>
      </c>
      <c r="Z38">
        <f t="shared" si="23"/>
        <v>0</v>
      </c>
      <c r="AA38">
        <f t="shared" si="24"/>
        <v>1140</v>
      </c>
      <c r="AB38">
        <f t="shared" si="25"/>
        <v>1530</v>
      </c>
      <c r="AC38">
        <f t="shared" si="26"/>
        <v>13</v>
      </c>
      <c r="AD38" t="str">
        <f t="shared" si="27"/>
        <v/>
      </c>
    </row>
    <row r="39" spans="1:30">
      <c r="A39" t="s">
        <v>78</v>
      </c>
      <c r="B39">
        <v>60</v>
      </c>
      <c r="C39">
        <v>60</v>
      </c>
      <c r="D39">
        <v>0</v>
      </c>
      <c r="E39">
        <v>40</v>
      </c>
      <c r="F39">
        <v>30</v>
      </c>
      <c r="G39">
        <v>80</v>
      </c>
      <c r="H39">
        <v>0</v>
      </c>
      <c r="I39">
        <v>0</v>
      </c>
      <c r="J39">
        <v>90</v>
      </c>
      <c r="L39" s="5">
        <f t="shared" si="11"/>
        <v>0</v>
      </c>
      <c r="M39" s="5">
        <f t="shared" si="12"/>
        <v>0</v>
      </c>
      <c r="N39" s="4">
        <f t="shared" si="13"/>
        <v>1</v>
      </c>
      <c r="O39" s="8">
        <f t="shared" si="14"/>
        <v>1</v>
      </c>
      <c r="P39" s="8" t="s">
        <v>78</v>
      </c>
      <c r="R39" t="s">
        <v>77</v>
      </c>
      <c r="S39">
        <f t="shared" si="16"/>
        <v>0</v>
      </c>
      <c r="T39">
        <f t="shared" si="17"/>
        <v>0</v>
      </c>
      <c r="U39">
        <f t="shared" si="18"/>
        <v>0</v>
      </c>
      <c r="V39">
        <f t="shared" si="19"/>
        <v>0</v>
      </c>
      <c r="W39">
        <f t="shared" si="20"/>
        <v>90</v>
      </c>
      <c r="X39">
        <f t="shared" si="21"/>
        <v>0</v>
      </c>
      <c r="Y39">
        <f t="shared" si="22"/>
        <v>2730</v>
      </c>
      <c r="Z39">
        <f t="shared" si="23"/>
        <v>2640</v>
      </c>
      <c r="AA39">
        <f t="shared" si="24"/>
        <v>950</v>
      </c>
      <c r="AB39">
        <f t="shared" si="25"/>
        <v>6410</v>
      </c>
      <c r="AC39">
        <f t="shared" si="26"/>
        <v>6</v>
      </c>
      <c r="AD39" t="str">
        <f t="shared" si="27"/>
        <v/>
      </c>
    </row>
    <row r="40" spans="1:30">
      <c r="A40" t="s">
        <v>79</v>
      </c>
      <c r="B40">
        <v>0</v>
      </c>
      <c r="C40">
        <v>60</v>
      </c>
      <c r="D40">
        <v>100</v>
      </c>
      <c r="E40">
        <v>60</v>
      </c>
      <c r="F40">
        <v>30</v>
      </c>
      <c r="G40">
        <v>0</v>
      </c>
      <c r="H40">
        <v>80</v>
      </c>
      <c r="I40">
        <v>80</v>
      </c>
      <c r="J40">
        <v>40</v>
      </c>
      <c r="L40" s="5">
        <f t="shared" si="11"/>
        <v>0</v>
      </c>
      <c r="M40" s="5">
        <f t="shared" si="12"/>
        <v>0</v>
      </c>
      <c r="N40" s="4">
        <f t="shared" si="13"/>
        <v>1</v>
      </c>
      <c r="O40" s="8">
        <f t="shared" si="14"/>
        <v>1</v>
      </c>
      <c r="P40" s="8" t="s">
        <v>79</v>
      </c>
      <c r="R40" t="s">
        <v>78</v>
      </c>
      <c r="S40">
        <f t="shared" si="16"/>
        <v>0</v>
      </c>
      <c r="T40">
        <f t="shared" si="17"/>
        <v>0</v>
      </c>
      <c r="U40">
        <f t="shared" si="18"/>
        <v>0</v>
      </c>
      <c r="V40">
        <f t="shared" si="19"/>
        <v>0</v>
      </c>
      <c r="W40">
        <f t="shared" si="20"/>
        <v>270</v>
      </c>
      <c r="X40">
        <f t="shared" si="21"/>
        <v>0</v>
      </c>
      <c r="Y40">
        <f t="shared" si="22"/>
        <v>0</v>
      </c>
      <c r="Z40">
        <f t="shared" si="23"/>
        <v>0</v>
      </c>
      <c r="AA40">
        <f t="shared" si="24"/>
        <v>1710</v>
      </c>
      <c r="AB40">
        <f t="shared" si="25"/>
        <v>1980</v>
      </c>
      <c r="AC40">
        <f t="shared" si="26"/>
        <v>11</v>
      </c>
      <c r="AD40" t="str">
        <f t="shared" si="27"/>
        <v/>
      </c>
    </row>
    <row r="41" spans="1:30">
      <c r="A41" t="s">
        <v>80</v>
      </c>
      <c r="B41">
        <v>0</v>
      </c>
      <c r="C41">
        <v>60</v>
      </c>
      <c r="D41">
        <v>100</v>
      </c>
      <c r="E41">
        <v>30</v>
      </c>
      <c r="F41">
        <v>10</v>
      </c>
      <c r="G41">
        <v>0</v>
      </c>
      <c r="H41">
        <v>90</v>
      </c>
      <c r="I41">
        <v>90</v>
      </c>
      <c r="J41">
        <v>60</v>
      </c>
      <c r="L41" s="7">
        <f t="shared" si="11"/>
        <v>2</v>
      </c>
      <c r="M41" s="7">
        <f t="shared" si="12"/>
        <v>2</v>
      </c>
      <c r="N41" s="4">
        <f t="shared" si="13"/>
        <v>2</v>
      </c>
      <c r="O41" s="8">
        <f t="shared" si="14"/>
        <v>6</v>
      </c>
      <c r="P41" s="8" t="s">
        <v>80</v>
      </c>
      <c r="R41" t="s">
        <v>79</v>
      </c>
      <c r="S41">
        <f t="shared" si="16"/>
        <v>0</v>
      </c>
      <c r="T41">
        <f t="shared" si="17"/>
        <v>0</v>
      </c>
      <c r="U41">
        <f t="shared" si="18"/>
        <v>0</v>
      </c>
      <c r="V41">
        <f t="shared" si="19"/>
        <v>0</v>
      </c>
      <c r="W41">
        <f t="shared" si="20"/>
        <v>270</v>
      </c>
      <c r="X41">
        <f t="shared" si="21"/>
        <v>0</v>
      </c>
      <c r="Y41">
        <f t="shared" si="22"/>
        <v>3120</v>
      </c>
      <c r="Z41">
        <f t="shared" si="23"/>
        <v>2640</v>
      </c>
      <c r="AA41">
        <f t="shared" si="24"/>
        <v>760</v>
      </c>
      <c r="AB41">
        <f t="shared" si="25"/>
        <v>6790</v>
      </c>
      <c r="AC41">
        <f t="shared" si="26"/>
        <v>4</v>
      </c>
      <c r="AD41" t="str">
        <f t="shared" si="27"/>
        <v/>
      </c>
    </row>
    <row r="42" spans="1:30">
      <c r="A42" t="s">
        <v>81</v>
      </c>
      <c r="B42">
        <v>100</v>
      </c>
      <c r="C42">
        <v>30</v>
      </c>
      <c r="D42">
        <v>20</v>
      </c>
      <c r="E42">
        <v>90</v>
      </c>
      <c r="F42">
        <v>30</v>
      </c>
      <c r="G42">
        <v>100</v>
      </c>
      <c r="H42">
        <v>10</v>
      </c>
      <c r="I42">
        <v>10</v>
      </c>
      <c r="J42">
        <v>70</v>
      </c>
      <c r="L42" s="5">
        <f t="shared" si="11"/>
        <v>0</v>
      </c>
      <c r="M42" s="5">
        <f t="shared" si="12"/>
        <v>0</v>
      </c>
      <c r="N42" s="5">
        <f t="shared" si="13"/>
        <v>0</v>
      </c>
      <c r="O42">
        <f t="shared" si="14"/>
        <v>0</v>
      </c>
      <c r="P42" t="s">
        <v>81</v>
      </c>
      <c r="R42" t="s">
        <v>80</v>
      </c>
      <c r="S42">
        <f t="shared" si="16"/>
        <v>0</v>
      </c>
      <c r="T42">
        <f t="shared" si="17"/>
        <v>0</v>
      </c>
      <c r="U42">
        <f t="shared" si="18"/>
        <v>0</v>
      </c>
      <c r="V42">
        <f t="shared" si="19"/>
        <v>0</v>
      </c>
      <c r="W42">
        <f t="shared" si="20"/>
        <v>90</v>
      </c>
      <c r="X42">
        <f t="shared" si="21"/>
        <v>0</v>
      </c>
      <c r="Y42">
        <f t="shared" si="22"/>
        <v>3510</v>
      </c>
      <c r="Z42">
        <f t="shared" si="23"/>
        <v>2970</v>
      </c>
      <c r="AA42">
        <f t="shared" si="24"/>
        <v>1140</v>
      </c>
      <c r="AB42">
        <f t="shared" si="25"/>
        <v>7710</v>
      </c>
      <c r="AC42">
        <f t="shared" si="26"/>
        <v>1</v>
      </c>
      <c r="AD42" t="str">
        <f t="shared" si="27"/>
        <v>田舎</v>
      </c>
    </row>
    <row r="43" spans="1:30">
      <c r="A43" t="s">
        <v>82</v>
      </c>
      <c r="B43">
        <v>50</v>
      </c>
      <c r="C43">
        <v>90</v>
      </c>
      <c r="D43">
        <v>90</v>
      </c>
      <c r="E43">
        <v>90</v>
      </c>
      <c r="F43">
        <v>30</v>
      </c>
      <c r="G43">
        <v>50</v>
      </c>
      <c r="H43">
        <v>30</v>
      </c>
      <c r="I43">
        <v>30</v>
      </c>
      <c r="J43">
        <v>100</v>
      </c>
      <c r="L43" s="7">
        <f t="shared" si="11"/>
        <v>1</v>
      </c>
      <c r="M43" s="5">
        <f t="shared" si="12"/>
        <v>0</v>
      </c>
      <c r="N43" s="5">
        <f t="shared" si="13"/>
        <v>0</v>
      </c>
      <c r="O43" s="8">
        <f t="shared" si="14"/>
        <v>1</v>
      </c>
      <c r="P43" s="8" t="s">
        <v>82</v>
      </c>
      <c r="R43" t="s">
        <v>81</v>
      </c>
      <c r="S43">
        <f t="shared" si="16"/>
        <v>0</v>
      </c>
      <c r="T43">
        <f t="shared" si="17"/>
        <v>0</v>
      </c>
      <c r="U43">
        <f t="shared" si="18"/>
        <v>0</v>
      </c>
      <c r="V43">
        <f t="shared" si="19"/>
        <v>0</v>
      </c>
      <c r="W43">
        <f t="shared" si="20"/>
        <v>270</v>
      </c>
      <c r="X43">
        <f t="shared" si="21"/>
        <v>0</v>
      </c>
      <c r="Y43">
        <f t="shared" si="22"/>
        <v>390</v>
      </c>
      <c r="Z43">
        <f t="shared" si="23"/>
        <v>330</v>
      </c>
      <c r="AA43">
        <f t="shared" si="24"/>
        <v>1330</v>
      </c>
      <c r="AB43">
        <f t="shared" si="25"/>
        <v>2320</v>
      </c>
      <c r="AC43">
        <f t="shared" si="26"/>
        <v>8</v>
      </c>
      <c r="AD43" t="str">
        <f t="shared" si="27"/>
        <v/>
      </c>
    </row>
    <row r="44" spans="1:30">
      <c r="A44" t="s">
        <v>83</v>
      </c>
      <c r="B44">
        <v>0</v>
      </c>
      <c r="C44">
        <v>90</v>
      </c>
      <c r="D44">
        <v>100</v>
      </c>
      <c r="E44">
        <v>60</v>
      </c>
      <c r="F44">
        <v>50</v>
      </c>
      <c r="G44">
        <v>10</v>
      </c>
      <c r="H44">
        <v>70</v>
      </c>
      <c r="I44">
        <v>70</v>
      </c>
      <c r="J44">
        <v>70</v>
      </c>
      <c r="L44" s="7">
        <f t="shared" si="11"/>
        <v>5</v>
      </c>
      <c r="M44" s="7">
        <f t="shared" si="12"/>
        <v>1</v>
      </c>
      <c r="N44" s="4">
        <f t="shared" si="13"/>
        <v>4</v>
      </c>
      <c r="O44" s="8">
        <f t="shared" si="14"/>
        <v>10</v>
      </c>
      <c r="P44" s="8" t="s">
        <v>83</v>
      </c>
      <c r="R44" t="s">
        <v>82</v>
      </c>
      <c r="S44">
        <f t="shared" si="16"/>
        <v>0</v>
      </c>
      <c r="T44">
        <f t="shared" si="17"/>
        <v>0</v>
      </c>
      <c r="U44">
        <f t="shared" si="18"/>
        <v>0</v>
      </c>
      <c r="V44">
        <f t="shared" si="19"/>
        <v>0</v>
      </c>
      <c r="W44">
        <f t="shared" si="20"/>
        <v>270</v>
      </c>
      <c r="X44">
        <f t="shared" si="21"/>
        <v>0</v>
      </c>
      <c r="Y44">
        <f t="shared" si="22"/>
        <v>1170</v>
      </c>
      <c r="Z44">
        <f t="shared" si="23"/>
        <v>990</v>
      </c>
      <c r="AA44">
        <f t="shared" si="24"/>
        <v>1900</v>
      </c>
      <c r="AB44">
        <f t="shared" si="25"/>
        <v>4330</v>
      </c>
      <c r="AC44">
        <f t="shared" si="26"/>
        <v>7</v>
      </c>
      <c r="AD44" t="str">
        <f t="shared" si="27"/>
        <v/>
      </c>
    </row>
    <row r="45" spans="1:30">
      <c r="A45" t="s">
        <v>84</v>
      </c>
      <c r="B45">
        <v>10</v>
      </c>
      <c r="C45">
        <v>10</v>
      </c>
      <c r="D45">
        <v>80</v>
      </c>
      <c r="E45">
        <v>40</v>
      </c>
      <c r="F45">
        <v>40</v>
      </c>
      <c r="G45">
        <v>0</v>
      </c>
      <c r="H45">
        <v>80</v>
      </c>
      <c r="I45">
        <v>80</v>
      </c>
      <c r="J45">
        <v>50</v>
      </c>
      <c r="L45" s="7">
        <f t="shared" si="11"/>
        <v>2</v>
      </c>
      <c r="M45" s="7">
        <f t="shared" si="12"/>
        <v>6</v>
      </c>
      <c r="N45" s="4">
        <f t="shared" si="13"/>
        <v>1</v>
      </c>
      <c r="O45" s="8">
        <f t="shared" si="14"/>
        <v>9</v>
      </c>
      <c r="P45" s="8" t="s">
        <v>84</v>
      </c>
      <c r="R45" t="s">
        <v>83</v>
      </c>
      <c r="S45">
        <f t="shared" si="16"/>
        <v>0</v>
      </c>
      <c r="T45">
        <f t="shared" si="17"/>
        <v>0</v>
      </c>
      <c r="U45">
        <f t="shared" si="18"/>
        <v>0</v>
      </c>
      <c r="V45">
        <f t="shared" si="19"/>
        <v>0</v>
      </c>
      <c r="W45">
        <f t="shared" si="20"/>
        <v>450</v>
      </c>
      <c r="X45">
        <f t="shared" si="21"/>
        <v>0</v>
      </c>
      <c r="Y45">
        <f t="shared" si="22"/>
        <v>2730</v>
      </c>
      <c r="Z45">
        <f t="shared" si="23"/>
        <v>2310</v>
      </c>
      <c r="AA45">
        <f t="shared" si="24"/>
        <v>1330</v>
      </c>
      <c r="AB45">
        <f t="shared" si="25"/>
        <v>6820</v>
      </c>
      <c r="AC45">
        <f t="shared" si="26"/>
        <v>3</v>
      </c>
      <c r="AD45" t="str">
        <f t="shared" si="27"/>
        <v>癒される</v>
      </c>
    </row>
    <row r="46" spans="1:30">
      <c r="L46">
        <f>SUM(L31:L45)</f>
        <v>10</v>
      </c>
      <c r="M46">
        <f t="shared" ref="M46:N46" si="28">SUM(M31:M45)</f>
        <v>10</v>
      </c>
      <c r="N46">
        <f t="shared" si="28"/>
        <v>10</v>
      </c>
      <c r="O46">
        <f t="shared" si="14"/>
        <v>30</v>
      </c>
      <c r="R46" t="s">
        <v>84</v>
      </c>
      <c r="S46">
        <f t="shared" ref="S46" si="29">S$30*B45</f>
        <v>0</v>
      </c>
      <c r="T46">
        <f t="shared" ref="T46" si="30">T$30*C45</f>
        <v>0</v>
      </c>
      <c r="U46">
        <f t="shared" ref="U46" si="31">U$30*D45</f>
        <v>0</v>
      </c>
      <c r="V46">
        <f t="shared" ref="V46" si="32">V$30*E45</f>
        <v>0</v>
      </c>
      <c r="W46">
        <f t="shared" ref="W46" si="33">W$30*F45</f>
        <v>360</v>
      </c>
      <c r="X46">
        <f t="shared" ref="X46" si="34">X$30*G45</f>
        <v>0</v>
      </c>
      <c r="Y46">
        <f t="shared" ref="Y46" si="35">Y$30*H45</f>
        <v>3120</v>
      </c>
      <c r="Z46">
        <f t="shared" ref="Z46" si="36">Z$30*I45</f>
        <v>2640</v>
      </c>
      <c r="AA46">
        <f>AA$30*J45</f>
        <v>950</v>
      </c>
      <c r="AB46">
        <f t="shared" si="25"/>
        <v>7070</v>
      </c>
      <c r="AC46">
        <f t="shared" si="26"/>
        <v>2</v>
      </c>
      <c r="AD46" t="str">
        <f t="shared" si="27"/>
        <v>まったり</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CE2C4-06F9-DB47-B8E5-6343EF874F52}">
  <dimension ref="A1:T62"/>
  <sheetViews>
    <sheetView zoomScale="120" zoomScaleNormal="120" workbookViewId="0">
      <pane xSplit="1" ySplit="1" topLeftCell="B2" activePane="bottomRight" state="frozen"/>
      <selection pane="topRight" activeCell="B1" sqref="B1"/>
      <selection pane="bottomLeft" activeCell="A2" sqref="A2"/>
      <selection pane="bottomRight" activeCell="A33" sqref="A33"/>
    </sheetView>
  </sheetViews>
  <sheetFormatPr baseColWidth="10" defaultRowHeight="14"/>
  <sheetData>
    <row r="1" spans="1:14" ht="15">
      <c r="A1" s="10" t="s">
        <v>0</v>
      </c>
      <c r="B1" s="11" t="s">
        <v>55</v>
      </c>
      <c r="C1" s="12" t="s">
        <v>59</v>
      </c>
      <c r="D1" s="9" t="s">
        <v>57</v>
      </c>
      <c r="E1" s="9" t="s">
        <v>58</v>
      </c>
      <c r="F1" s="9" t="s">
        <v>56</v>
      </c>
      <c r="G1" s="9" t="s">
        <v>58</v>
      </c>
      <c r="I1" s="11" t="s">
        <v>115</v>
      </c>
      <c r="J1" s="12" t="s">
        <v>116</v>
      </c>
      <c r="K1" s="9" t="s">
        <v>117</v>
      </c>
      <c r="L1" s="9"/>
      <c r="M1" s="9"/>
      <c r="N1" s="9"/>
    </row>
    <row r="2" spans="1:14" ht="15">
      <c r="A2" s="9" t="s">
        <v>10</v>
      </c>
      <c r="B2" s="9" t="s">
        <v>97</v>
      </c>
      <c r="C2" s="9">
        <v>5600</v>
      </c>
      <c r="D2" s="9" t="s">
        <v>98</v>
      </c>
      <c r="E2" s="9">
        <v>5360</v>
      </c>
      <c r="F2" s="9" t="s">
        <v>99</v>
      </c>
      <c r="G2" s="9">
        <v>4880</v>
      </c>
      <c r="I2" t="s">
        <v>119</v>
      </c>
      <c r="J2" t="s">
        <v>118</v>
      </c>
    </row>
    <row r="3" spans="1:14" ht="15">
      <c r="A3" s="9" t="s">
        <v>11</v>
      </c>
      <c r="B3" s="9" t="s">
        <v>100</v>
      </c>
      <c r="C3" s="9">
        <v>5220</v>
      </c>
      <c r="D3" s="9" t="s">
        <v>101</v>
      </c>
      <c r="E3" s="9">
        <v>5080</v>
      </c>
      <c r="F3" s="9" t="s">
        <v>102</v>
      </c>
      <c r="G3" s="9">
        <v>5010</v>
      </c>
      <c r="I3" t="s">
        <v>120</v>
      </c>
    </row>
    <row r="4" spans="1:14" ht="15">
      <c r="A4" s="9" t="s">
        <v>12</v>
      </c>
      <c r="B4" s="9" t="s">
        <v>103</v>
      </c>
      <c r="C4" s="9">
        <v>5160</v>
      </c>
      <c r="D4" s="9" t="s">
        <v>104</v>
      </c>
      <c r="E4" s="9">
        <v>5020</v>
      </c>
      <c r="F4" s="9" t="s">
        <v>98</v>
      </c>
      <c r="G4" s="9">
        <v>4940</v>
      </c>
      <c r="I4" t="s">
        <v>121</v>
      </c>
    </row>
    <row r="5" spans="1:14" ht="15">
      <c r="A5" s="9" t="s">
        <v>13</v>
      </c>
      <c r="B5" s="9" t="s">
        <v>103</v>
      </c>
      <c r="C5" s="9">
        <v>6400</v>
      </c>
      <c r="D5" s="9" t="s">
        <v>98</v>
      </c>
      <c r="E5" s="9">
        <v>5760</v>
      </c>
      <c r="F5" s="9" t="s">
        <v>105</v>
      </c>
      <c r="G5" s="9">
        <v>5560</v>
      </c>
      <c r="I5" t="s">
        <v>119</v>
      </c>
      <c r="J5" t="s">
        <v>118</v>
      </c>
    </row>
    <row r="6" spans="1:14" ht="15">
      <c r="A6" s="9" t="s">
        <v>14</v>
      </c>
      <c r="B6" s="9" t="s">
        <v>102</v>
      </c>
      <c r="C6" s="9">
        <v>6710</v>
      </c>
      <c r="D6" s="9" t="s">
        <v>97</v>
      </c>
      <c r="E6" s="9">
        <v>6500</v>
      </c>
      <c r="F6" s="9" t="s">
        <v>106</v>
      </c>
      <c r="G6" s="9">
        <v>5520</v>
      </c>
      <c r="I6" t="s">
        <v>122</v>
      </c>
    </row>
    <row r="7" spans="1:14" ht="15">
      <c r="A7" s="9" t="s">
        <v>15</v>
      </c>
      <c r="B7" s="9" t="s">
        <v>107</v>
      </c>
      <c r="C7" s="9">
        <v>5180</v>
      </c>
      <c r="D7" s="9" t="s">
        <v>108</v>
      </c>
      <c r="E7" s="9">
        <v>4950</v>
      </c>
      <c r="F7" s="9" t="s">
        <v>109</v>
      </c>
      <c r="G7" s="9">
        <v>4790</v>
      </c>
      <c r="I7" t="s">
        <v>120</v>
      </c>
    </row>
    <row r="8" spans="1:14" ht="15">
      <c r="A8" s="9" t="s">
        <v>16</v>
      </c>
      <c r="B8" s="9" t="s">
        <v>107</v>
      </c>
      <c r="C8" s="9">
        <v>6640</v>
      </c>
      <c r="D8" s="9" t="s">
        <v>110</v>
      </c>
      <c r="E8" s="9">
        <v>6430</v>
      </c>
      <c r="F8" s="9" t="s">
        <v>109</v>
      </c>
      <c r="G8" s="9">
        <v>6150</v>
      </c>
      <c r="I8" t="s">
        <v>120</v>
      </c>
    </row>
    <row r="9" spans="1:14" ht="15">
      <c r="A9" s="9" t="s">
        <v>17</v>
      </c>
      <c r="B9" s="9" t="s">
        <v>102</v>
      </c>
      <c r="C9" s="9">
        <v>6280</v>
      </c>
      <c r="D9" s="9" t="s">
        <v>101</v>
      </c>
      <c r="E9" s="9">
        <v>6120</v>
      </c>
      <c r="F9" s="9" t="s">
        <v>100</v>
      </c>
      <c r="G9" s="9">
        <v>5810</v>
      </c>
      <c r="I9" t="s">
        <v>122</v>
      </c>
    </row>
    <row r="10" spans="1:14" ht="15">
      <c r="A10" s="9" t="s">
        <v>18</v>
      </c>
      <c r="B10" s="9" t="s">
        <v>103</v>
      </c>
      <c r="C10" s="9">
        <v>6480</v>
      </c>
      <c r="D10" s="9" t="s">
        <v>98</v>
      </c>
      <c r="E10" s="9">
        <v>6150</v>
      </c>
      <c r="F10" s="9" t="s">
        <v>99</v>
      </c>
      <c r="G10" s="9">
        <v>6110</v>
      </c>
      <c r="I10" t="s">
        <v>119</v>
      </c>
      <c r="J10" t="s">
        <v>118</v>
      </c>
    </row>
    <row r="11" spans="1:14" ht="15">
      <c r="A11" s="9" t="s">
        <v>19</v>
      </c>
      <c r="B11" s="9" t="s">
        <v>103</v>
      </c>
      <c r="C11" s="9">
        <v>6500</v>
      </c>
      <c r="D11" s="9" t="s">
        <v>99</v>
      </c>
      <c r="E11" s="9">
        <v>6020</v>
      </c>
      <c r="F11" s="9" t="s">
        <v>102</v>
      </c>
      <c r="G11" s="9">
        <v>5900</v>
      </c>
    </row>
    <row r="12" spans="1:14" ht="15">
      <c r="A12" s="9" t="s">
        <v>20</v>
      </c>
      <c r="B12" s="9" t="s">
        <v>99</v>
      </c>
      <c r="C12" s="9">
        <v>7000</v>
      </c>
      <c r="D12" s="9" t="s">
        <v>98</v>
      </c>
      <c r="E12" s="9">
        <v>6920</v>
      </c>
      <c r="F12" s="9" t="s">
        <v>111</v>
      </c>
      <c r="G12" s="9">
        <v>6700</v>
      </c>
    </row>
    <row r="13" spans="1:14" ht="15">
      <c r="A13" s="9" t="s">
        <v>21</v>
      </c>
      <c r="B13" s="9" t="s">
        <v>103</v>
      </c>
      <c r="C13" s="9">
        <v>6680</v>
      </c>
      <c r="D13" s="9" t="s">
        <v>105</v>
      </c>
      <c r="E13" s="9">
        <v>6490</v>
      </c>
      <c r="F13" s="9" t="s">
        <v>98</v>
      </c>
      <c r="G13" s="9">
        <v>6130</v>
      </c>
    </row>
    <row r="14" spans="1:14" ht="15">
      <c r="A14" s="9" t="s">
        <v>22</v>
      </c>
      <c r="B14" s="9" t="s">
        <v>98</v>
      </c>
      <c r="C14" s="9">
        <v>5660</v>
      </c>
      <c r="D14" s="9" t="s">
        <v>103</v>
      </c>
      <c r="E14" s="9">
        <v>5540</v>
      </c>
      <c r="F14" s="9" t="s">
        <v>99</v>
      </c>
      <c r="G14" s="9">
        <v>5540</v>
      </c>
    </row>
    <row r="15" spans="1:14" ht="15">
      <c r="A15" s="9" t="s">
        <v>23</v>
      </c>
      <c r="B15" s="9" t="s">
        <v>103</v>
      </c>
      <c r="C15" s="9">
        <v>5930</v>
      </c>
      <c r="D15" s="9" t="s">
        <v>98</v>
      </c>
      <c r="E15" s="9">
        <v>5600</v>
      </c>
      <c r="F15" s="9" t="s">
        <v>111</v>
      </c>
      <c r="G15" s="9">
        <v>5300</v>
      </c>
    </row>
    <row r="16" spans="1:14" ht="15">
      <c r="A16" s="9" t="s">
        <v>24</v>
      </c>
      <c r="B16" s="9" t="s">
        <v>102</v>
      </c>
      <c r="C16" s="9">
        <v>6690</v>
      </c>
      <c r="D16" s="9" t="s">
        <v>103</v>
      </c>
      <c r="E16" s="9">
        <v>6240</v>
      </c>
      <c r="F16" s="9" t="s">
        <v>106</v>
      </c>
      <c r="G16" s="9">
        <v>5920</v>
      </c>
    </row>
    <row r="17" spans="1:14" ht="15">
      <c r="A17" s="9" t="s">
        <v>25</v>
      </c>
      <c r="B17" s="9" t="s">
        <v>103</v>
      </c>
      <c r="C17" s="9">
        <v>6580</v>
      </c>
      <c r="D17" s="9" t="s">
        <v>102</v>
      </c>
      <c r="E17" s="9">
        <v>6290</v>
      </c>
      <c r="F17" s="9" t="s">
        <v>98</v>
      </c>
      <c r="G17" s="9">
        <v>5640</v>
      </c>
    </row>
    <row r="18" spans="1:14" ht="15">
      <c r="A18" s="9" t="s">
        <v>26</v>
      </c>
      <c r="B18" s="9" t="s">
        <v>105</v>
      </c>
      <c r="C18" s="9">
        <v>6600</v>
      </c>
      <c r="D18" s="9" t="s">
        <v>103</v>
      </c>
      <c r="E18" s="9">
        <v>6420</v>
      </c>
      <c r="F18" s="9" t="s">
        <v>98</v>
      </c>
      <c r="G18" s="9">
        <v>6250</v>
      </c>
    </row>
    <row r="19" spans="1:14" ht="15">
      <c r="A19" s="9" t="s">
        <v>27</v>
      </c>
      <c r="B19" s="9" t="s">
        <v>101</v>
      </c>
      <c r="C19" s="9">
        <v>5590</v>
      </c>
      <c r="D19" s="9" t="s">
        <v>102</v>
      </c>
      <c r="E19" s="9">
        <v>5590</v>
      </c>
      <c r="F19" s="9" t="s">
        <v>97</v>
      </c>
      <c r="G19" s="9">
        <v>5350</v>
      </c>
    </row>
    <row r="20" spans="1:14" ht="15">
      <c r="A20" s="9" t="s">
        <v>28</v>
      </c>
      <c r="B20" s="9" t="s">
        <v>102</v>
      </c>
      <c r="C20" s="9">
        <v>8890</v>
      </c>
      <c r="D20" s="9" t="s">
        <v>106</v>
      </c>
      <c r="E20" s="9">
        <v>7920</v>
      </c>
      <c r="F20" s="9" t="s">
        <v>103</v>
      </c>
      <c r="G20" s="9">
        <v>6630</v>
      </c>
    </row>
    <row r="21" spans="1:14" ht="15">
      <c r="A21" s="9" t="s">
        <v>29</v>
      </c>
      <c r="B21" s="9" t="s">
        <v>98</v>
      </c>
      <c r="C21" s="9">
        <v>5770</v>
      </c>
      <c r="D21" s="9" t="s">
        <v>99</v>
      </c>
      <c r="E21" s="9">
        <v>5640</v>
      </c>
      <c r="F21" s="9" t="s">
        <v>103</v>
      </c>
      <c r="G21" s="9">
        <v>5600</v>
      </c>
    </row>
    <row r="22" spans="1:14" ht="15">
      <c r="A22" s="9"/>
      <c r="B22" s="9"/>
      <c r="C22" s="9"/>
      <c r="D22" s="9"/>
      <c r="E22" s="9"/>
      <c r="F22" s="9"/>
      <c r="G22" s="9"/>
    </row>
    <row r="23" spans="1:14" ht="15">
      <c r="A23" s="9" t="s">
        <v>130</v>
      </c>
      <c r="B23" s="9"/>
      <c r="C23" s="9"/>
      <c r="D23" s="9"/>
      <c r="E23" s="9"/>
      <c r="F23" s="9"/>
      <c r="G23" s="9"/>
    </row>
    <row r="24" spans="1:14" ht="15">
      <c r="A24" s="9"/>
      <c r="B24" s="9"/>
      <c r="C24" s="9"/>
      <c r="D24" s="9"/>
      <c r="E24" s="9"/>
      <c r="F24" s="9"/>
      <c r="G24" s="9"/>
    </row>
    <row r="25" spans="1:14" ht="15">
      <c r="A25" s="9"/>
      <c r="B25" s="9"/>
      <c r="C25" s="9"/>
      <c r="D25" s="9"/>
      <c r="E25" s="9"/>
      <c r="F25" s="9"/>
      <c r="G25" s="9"/>
    </row>
    <row r="26" spans="1:14" ht="15">
      <c r="A26" s="9"/>
      <c r="B26" s="9"/>
      <c r="C26" s="9"/>
      <c r="D26" s="9"/>
      <c r="E26" s="9"/>
      <c r="F26" s="14"/>
      <c r="G26" s="9"/>
    </row>
    <row r="27" spans="1:14" ht="15">
      <c r="A27" s="9"/>
      <c r="B27" s="9"/>
      <c r="C27" s="9"/>
      <c r="D27" s="9"/>
      <c r="E27" s="9"/>
      <c r="F27" s="9"/>
      <c r="G27" s="9"/>
    </row>
    <row r="28" spans="1:14" ht="15">
      <c r="A28" s="9" t="s">
        <v>131</v>
      </c>
      <c r="B28" s="9"/>
      <c r="C28" s="9"/>
      <c r="D28" s="9"/>
      <c r="E28" s="9"/>
      <c r="F28" s="9"/>
      <c r="G28" s="9"/>
      <c r="I28" t="s">
        <v>113</v>
      </c>
      <c r="K28" t="s">
        <v>112</v>
      </c>
      <c r="M28" t="s">
        <v>114</v>
      </c>
    </row>
    <row r="29" spans="1:14" ht="15">
      <c r="A29" s="13"/>
      <c r="B29" s="11" t="s">
        <v>55</v>
      </c>
      <c r="C29" s="12" t="s">
        <v>59</v>
      </c>
      <c r="D29" s="9" t="s">
        <v>57</v>
      </c>
      <c r="E29" s="9" t="s">
        <v>58</v>
      </c>
      <c r="F29" s="9" t="s">
        <v>56</v>
      </c>
      <c r="G29" s="9" t="s">
        <v>58</v>
      </c>
      <c r="I29" s="9" t="s">
        <v>83</v>
      </c>
      <c r="K29" s="9" t="s">
        <v>82</v>
      </c>
      <c r="M29" t="s">
        <v>80</v>
      </c>
    </row>
    <row r="30" spans="1:14" ht="15">
      <c r="A30" s="15" t="s">
        <v>30</v>
      </c>
      <c r="B30" s="15" t="s">
        <v>98</v>
      </c>
      <c r="C30" s="15">
        <v>6260</v>
      </c>
      <c r="D30" s="15" t="s">
        <v>99</v>
      </c>
      <c r="E30" s="15">
        <v>6250</v>
      </c>
      <c r="F30" s="15" t="s">
        <v>97</v>
      </c>
      <c r="G30" s="15">
        <v>6240</v>
      </c>
      <c r="H30" s="16"/>
      <c r="I30" s="16" t="str">
        <f>IF($I$29=B30,B30,"")</f>
        <v/>
      </c>
      <c r="J30" s="16" t="str">
        <f>IF(I30&lt;&gt;"",C30,"")</f>
        <v/>
      </c>
      <c r="K30" s="16" t="str">
        <f>IF($K$29=D30,D30,"")</f>
        <v/>
      </c>
      <c r="L30" s="16" t="str">
        <f>IF(K30&lt;&gt;"",E30,"")</f>
        <v/>
      </c>
      <c r="M30" s="16" t="str">
        <f>IF($M$29=F30,F30,"")</f>
        <v/>
      </c>
      <c r="N30" s="16" t="str">
        <f t="shared" ref="N30" si="0">IF(M30&lt;&gt;"",G30,"")</f>
        <v/>
      </c>
    </row>
    <row r="31" spans="1:14" ht="15">
      <c r="A31" s="15" t="s">
        <v>31</v>
      </c>
      <c r="B31" s="15" t="s">
        <v>98</v>
      </c>
      <c r="C31" s="15">
        <v>4990</v>
      </c>
      <c r="D31" s="15" t="s">
        <v>100</v>
      </c>
      <c r="E31" s="15">
        <v>4850</v>
      </c>
      <c r="F31" s="15" t="s">
        <v>103</v>
      </c>
      <c r="G31" s="15">
        <v>4820</v>
      </c>
      <c r="H31" s="16"/>
      <c r="I31" s="16" t="str">
        <f t="shared" ref="I31:I39" si="1">IF($I$29=B31,B31,"")</f>
        <v/>
      </c>
      <c r="J31" s="16" t="str">
        <f t="shared" ref="J31:J39" si="2">IF(I31&lt;&gt;"",C31,"")</f>
        <v/>
      </c>
      <c r="K31" s="16" t="str">
        <f t="shared" ref="K31:K39" si="3">IF($K$29=D31,D31,"")</f>
        <v/>
      </c>
      <c r="L31" s="16" t="str">
        <f t="shared" ref="L31:L39" si="4">IF(K31&lt;&gt;"",E31,"")</f>
        <v/>
      </c>
      <c r="M31" s="16" t="str">
        <f t="shared" ref="M31:M39" si="5">IF($M$29=F31,F31,"")</f>
        <v/>
      </c>
      <c r="N31" s="16" t="str">
        <f t="shared" ref="N31:N39" si="6">IF(M31&lt;&gt;"",G31,"")</f>
        <v/>
      </c>
    </row>
    <row r="32" spans="1:14" ht="15">
      <c r="A32" s="15" t="s">
        <v>32</v>
      </c>
      <c r="B32" s="15" t="s">
        <v>97</v>
      </c>
      <c r="C32" s="15">
        <v>5980</v>
      </c>
      <c r="D32" s="15" t="s">
        <v>98</v>
      </c>
      <c r="E32" s="15">
        <v>5300</v>
      </c>
      <c r="F32" s="15" t="s">
        <v>101</v>
      </c>
      <c r="G32" s="15">
        <v>4890</v>
      </c>
      <c r="H32" s="16"/>
      <c r="I32" s="16" t="str">
        <f t="shared" si="1"/>
        <v>癒される</v>
      </c>
      <c r="J32" s="16">
        <f t="shared" si="2"/>
        <v>5980</v>
      </c>
      <c r="K32" s="16" t="str">
        <f t="shared" si="3"/>
        <v/>
      </c>
      <c r="L32" s="16" t="str">
        <f t="shared" si="4"/>
        <v/>
      </c>
      <c r="M32" s="16" t="str">
        <f t="shared" si="5"/>
        <v/>
      </c>
      <c r="N32" s="16" t="str">
        <f t="shared" si="6"/>
        <v/>
      </c>
    </row>
    <row r="33" spans="1:20" ht="15">
      <c r="A33" s="15" t="s">
        <v>33</v>
      </c>
      <c r="B33" s="15" t="s">
        <v>99</v>
      </c>
      <c r="C33" s="15">
        <v>6150</v>
      </c>
      <c r="D33" s="15" t="s">
        <v>98</v>
      </c>
      <c r="E33" s="15">
        <v>5980</v>
      </c>
      <c r="F33" s="15" t="s">
        <v>103</v>
      </c>
      <c r="G33" s="15">
        <v>5860</v>
      </c>
      <c r="H33" s="16"/>
      <c r="I33" s="16" t="str">
        <f t="shared" si="1"/>
        <v/>
      </c>
      <c r="J33" s="16" t="str">
        <f t="shared" si="2"/>
        <v/>
      </c>
      <c r="K33" s="16" t="str">
        <f t="shared" si="3"/>
        <v/>
      </c>
      <c r="L33" s="16" t="str">
        <f t="shared" si="4"/>
        <v/>
      </c>
      <c r="M33" s="16" t="str">
        <f t="shared" si="5"/>
        <v/>
      </c>
      <c r="N33" s="16" t="str">
        <f t="shared" si="6"/>
        <v/>
      </c>
    </row>
    <row r="34" spans="1:20" ht="15">
      <c r="A34" s="15" t="s">
        <v>34</v>
      </c>
      <c r="B34" s="15" t="s">
        <v>103</v>
      </c>
      <c r="C34" s="15">
        <v>6390</v>
      </c>
      <c r="D34" s="15" t="s">
        <v>98</v>
      </c>
      <c r="E34" s="15">
        <v>6090</v>
      </c>
      <c r="F34" s="15" t="s">
        <v>99</v>
      </c>
      <c r="G34" s="15">
        <v>5870</v>
      </c>
      <c r="H34" s="16"/>
      <c r="I34" s="16" t="str">
        <f t="shared" si="1"/>
        <v>癒される</v>
      </c>
      <c r="J34" s="16">
        <f t="shared" si="2"/>
        <v>6390</v>
      </c>
      <c r="K34" s="16" t="str">
        <f t="shared" si="3"/>
        <v/>
      </c>
      <c r="L34" s="16" t="str">
        <f t="shared" si="4"/>
        <v/>
      </c>
      <c r="M34" s="16" t="str">
        <f t="shared" si="5"/>
        <v>田舎</v>
      </c>
      <c r="N34" s="16">
        <f t="shared" si="6"/>
        <v>5870</v>
      </c>
    </row>
    <row r="35" spans="1:20" ht="15">
      <c r="A35" s="15" t="s">
        <v>27</v>
      </c>
      <c r="B35" s="15" t="s">
        <v>103</v>
      </c>
      <c r="C35" s="15">
        <v>5910</v>
      </c>
      <c r="D35" s="15" t="s">
        <v>98</v>
      </c>
      <c r="E35" s="15">
        <v>5760</v>
      </c>
      <c r="F35" s="15" t="s">
        <v>111</v>
      </c>
      <c r="G35" s="15">
        <v>5210</v>
      </c>
      <c r="H35" s="16"/>
      <c r="I35" s="16" t="str">
        <f t="shared" si="1"/>
        <v>癒される</v>
      </c>
      <c r="J35" s="16">
        <f t="shared" si="2"/>
        <v>5910</v>
      </c>
      <c r="K35" s="16" t="str">
        <f t="shared" si="3"/>
        <v/>
      </c>
      <c r="L35" s="16" t="str">
        <f t="shared" si="4"/>
        <v/>
      </c>
      <c r="M35" s="16" t="str">
        <f t="shared" si="5"/>
        <v/>
      </c>
      <c r="N35" s="16" t="str">
        <f t="shared" si="6"/>
        <v/>
      </c>
    </row>
    <row r="36" spans="1:20" ht="15">
      <c r="A36" s="15" t="s">
        <v>35</v>
      </c>
      <c r="B36" s="15" t="s">
        <v>103</v>
      </c>
      <c r="C36" s="15">
        <v>6590</v>
      </c>
      <c r="D36" s="15" t="s">
        <v>105</v>
      </c>
      <c r="E36" s="15">
        <v>6080</v>
      </c>
      <c r="F36" s="15" t="s">
        <v>98</v>
      </c>
      <c r="G36" s="15">
        <v>6070</v>
      </c>
      <c r="H36" s="16"/>
      <c r="I36" s="16" t="str">
        <f t="shared" si="1"/>
        <v>癒される</v>
      </c>
      <c r="J36" s="16">
        <f t="shared" si="2"/>
        <v>6590</v>
      </c>
      <c r="K36" s="16" t="str">
        <f t="shared" si="3"/>
        <v/>
      </c>
      <c r="L36" s="16" t="str">
        <f t="shared" si="4"/>
        <v/>
      </c>
      <c r="M36" s="16" t="str">
        <f t="shared" si="5"/>
        <v/>
      </c>
      <c r="N36" s="16" t="str">
        <f t="shared" si="6"/>
        <v/>
      </c>
    </row>
    <row r="37" spans="1:20" ht="15">
      <c r="A37" s="15" t="s">
        <v>36</v>
      </c>
      <c r="B37" s="15" t="s">
        <v>103</v>
      </c>
      <c r="C37" s="15">
        <v>5860</v>
      </c>
      <c r="D37" s="15" t="s">
        <v>98</v>
      </c>
      <c r="E37" s="15">
        <v>5650</v>
      </c>
      <c r="F37" s="15" t="s">
        <v>105</v>
      </c>
      <c r="G37" s="15">
        <v>5330</v>
      </c>
      <c r="H37" s="16"/>
      <c r="I37" s="16" t="str">
        <f t="shared" si="1"/>
        <v>癒される</v>
      </c>
      <c r="J37" s="16">
        <f t="shared" si="2"/>
        <v>5860</v>
      </c>
      <c r="K37" s="16" t="str">
        <f t="shared" si="3"/>
        <v/>
      </c>
      <c r="L37" s="16" t="str">
        <f t="shared" si="4"/>
        <v/>
      </c>
      <c r="M37" s="16" t="str">
        <f t="shared" si="5"/>
        <v>田舎</v>
      </c>
      <c r="N37" s="16">
        <f t="shared" si="6"/>
        <v>5330</v>
      </c>
    </row>
    <row r="38" spans="1:20" ht="15">
      <c r="A38" s="15" t="s">
        <v>37</v>
      </c>
      <c r="B38" s="15" t="s">
        <v>102</v>
      </c>
      <c r="C38" s="15">
        <v>6710</v>
      </c>
      <c r="D38" s="15" t="s">
        <v>97</v>
      </c>
      <c r="E38" s="15">
        <v>6500</v>
      </c>
      <c r="F38" s="15" t="s">
        <v>106</v>
      </c>
      <c r="G38" s="15">
        <v>5520</v>
      </c>
      <c r="H38" s="16"/>
      <c r="I38" s="16" t="str">
        <f t="shared" si="1"/>
        <v/>
      </c>
      <c r="J38" s="16" t="str">
        <f t="shared" si="2"/>
        <v/>
      </c>
      <c r="K38" s="16" t="str">
        <f t="shared" si="3"/>
        <v/>
      </c>
      <c r="L38" s="16" t="str">
        <f t="shared" si="4"/>
        <v/>
      </c>
      <c r="M38" s="16" t="str">
        <f t="shared" si="5"/>
        <v/>
      </c>
      <c r="N38" s="16" t="str">
        <f t="shared" si="6"/>
        <v/>
      </c>
    </row>
    <row r="39" spans="1:20" ht="15">
      <c r="A39" s="15" t="s">
        <v>38</v>
      </c>
      <c r="B39" s="15" t="s">
        <v>105</v>
      </c>
      <c r="C39" s="15">
        <v>7710</v>
      </c>
      <c r="D39" s="15" t="s">
        <v>98</v>
      </c>
      <c r="E39" s="15">
        <v>7070</v>
      </c>
      <c r="F39" s="15" t="s">
        <v>103</v>
      </c>
      <c r="G39" s="15">
        <v>6820</v>
      </c>
      <c r="H39" s="16"/>
      <c r="I39" s="16" t="str">
        <f t="shared" si="1"/>
        <v/>
      </c>
      <c r="J39" s="17" t="str">
        <f t="shared" si="2"/>
        <v/>
      </c>
      <c r="K39" s="16" t="str">
        <f t="shared" si="3"/>
        <v/>
      </c>
      <c r="L39" s="17" t="str">
        <f t="shared" si="4"/>
        <v/>
      </c>
      <c r="M39" s="16" t="str">
        <f t="shared" si="5"/>
        <v/>
      </c>
      <c r="N39" s="17" t="str">
        <f t="shared" si="6"/>
        <v/>
      </c>
      <c r="O39" t="s">
        <v>86</v>
      </c>
      <c r="P39" t="s">
        <v>87</v>
      </c>
      <c r="Q39" t="s">
        <v>123</v>
      </c>
    </row>
    <row r="40" spans="1:20" ht="15">
      <c r="H40">
        <v>1</v>
      </c>
      <c r="I40" s="15" t="s">
        <v>30</v>
      </c>
      <c r="J40" s="18" t="str">
        <f>IF(J30&lt;&gt;"",ABS($C$2-J30),"")</f>
        <v/>
      </c>
      <c r="K40" s="18"/>
      <c r="L40" s="18" t="str">
        <f>IF(L30&lt;&gt;"",ABS($E$2-L30),"")</f>
        <v/>
      </c>
      <c r="M40" s="18"/>
      <c r="N40" s="18" t="str">
        <f>IF(N30&lt;&gt;"",ABS($G$2-N30),"")</f>
        <v/>
      </c>
      <c r="O40" s="18">
        <f>SUM(J40,L40,N40)</f>
        <v>0</v>
      </c>
      <c r="P40" t="str">
        <f>IF(O40=0,"",RANK(O40,$O$40:$O$49,1))</f>
        <v/>
      </c>
      <c r="Q40" t="str">
        <f>IF(P40&lt;&gt;"",RANK(P40,$P$40:$P$49,1),"")</f>
        <v/>
      </c>
      <c r="S40" t="str">
        <f>IF(ISNUMBER(P40)*1,A30,"")</f>
        <v/>
      </c>
      <c r="T40" t="str">
        <f>IF(P40&lt;=3,"○","")</f>
        <v/>
      </c>
    </row>
    <row r="41" spans="1:20" ht="15">
      <c r="H41">
        <v>2</v>
      </c>
      <c r="I41" s="15" t="s">
        <v>31</v>
      </c>
      <c r="J41" s="18" t="str">
        <f t="shared" ref="J41:J49" si="7">IF(J31&lt;&gt;"",ABS($C$2-J31),"")</f>
        <v/>
      </c>
      <c r="K41" s="18"/>
      <c r="L41" s="18" t="str">
        <f t="shared" ref="L41:L49" si="8">IF(L31&lt;&gt;"",ABS($E$2-L31),"")</f>
        <v/>
      </c>
      <c r="M41" s="18"/>
      <c r="N41" s="18" t="str">
        <f t="shared" ref="N41:N49" si="9">IF(N31&lt;&gt;"",ABS($G$2-N31),"")</f>
        <v/>
      </c>
      <c r="O41" s="18">
        <f t="shared" ref="O41:O49" si="10">SUM(J41,L41,N41)</f>
        <v>0</v>
      </c>
      <c r="P41" t="str">
        <f t="shared" ref="P41:P49" si="11">IF(O41=0,"",RANK(O41,$O$40:$O$49,1))</f>
        <v/>
      </c>
      <c r="Q41" t="str">
        <f t="shared" ref="Q41:Q49" si="12">IF(P41&lt;&gt;"",RANK(P41,$P$40:$P$49,1),"")</f>
        <v/>
      </c>
      <c r="S41" t="str">
        <f t="shared" ref="S41:S49" si="13">IF(ISNUMBER(P41)*1,A31,"")</f>
        <v/>
      </c>
      <c r="T41" t="str">
        <f t="shared" ref="T41:T49" si="14">IF(P41&lt;=3,"○","")</f>
        <v/>
      </c>
    </row>
    <row r="42" spans="1:20" ht="15">
      <c r="H42">
        <v>3</v>
      </c>
      <c r="I42" s="15" t="s">
        <v>32</v>
      </c>
      <c r="J42" s="18">
        <f t="shared" si="7"/>
        <v>380</v>
      </c>
      <c r="K42" s="18"/>
      <c r="L42" s="18" t="str">
        <f t="shared" si="8"/>
        <v/>
      </c>
      <c r="M42" s="18"/>
      <c r="N42" s="18" t="str">
        <f t="shared" si="9"/>
        <v/>
      </c>
      <c r="O42" s="18">
        <f t="shared" si="10"/>
        <v>380</v>
      </c>
      <c r="P42">
        <f t="shared" si="11"/>
        <v>7</v>
      </c>
      <c r="Q42">
        <f t="shared" si="12"/>
        <v>2</v>
      </c>
      <c r="S42" t="str">
        <f t="shared" si="13"/>
        <v>kaihinkouen.jpg</v>
      </c>
      <c r="T42" t="str">
        <f t="shared" si="14"/>
        <v/>
      </c>
    </row>
    <row r="43" spans="1:20" ht="15">
      <c r="H43">
        <v>4</v>
      </c>
      <c r="I43" s="15" t="s">
        <v>33</v>
      </c>
      <c r="J43" s="18" t="str">
        <f t="shared" si="7"/>
        <v/>
      </c>
      <c r="K43" s="18"/>
      <c r="L43" s="18" t="str">
        <f t="shared" si="8"/>
        <v/>
      </c>
      <c r="M43" s="18"/>
      <c r="N43" s="18" t="str">
        <f t="shared" si="9"/>
        <v/>
      </c>
      <c r="O43" s="18">
        <f t="shared" si="10"/>
        <v>0</v>
      </c>
      <c r="P43" t="str">
        <f t="shared" si="11"/>
        <v/>
      </c>
      <c r="Q43" t="str">
        <f t="shared" si="12"/>
        <v/>
      </c>
      <c r="S43" t="str">
        <f t="shared" si="13"/>
        <v/>
      </c>
      <c r="T43" t="str">
        <f t="shared" si="14"/>
        <v/>
      </c>
    </row>
    <row r="44" spans="1:20" ht="15">
      <c r="H44">
        <v>5</v>
      </c>
      <c r="I44" s="15" t="s">
        <v>34</v>
      </c>
      <c r="J44" s="18">
        <f t="shared" si="7"/>
        <v>790</v>
      </c>
      <c r="K44" s="18"/>
      <c r="L44" s="18" t="str">
        <f t="shared" si="8"/>
        <v/>
      </c>
      <c r="M44" s="18"/>
      <c r="N44" s="18">
        <f t="shared" si="9"/>
        <v>990</v>
      </c>
      <c r="O44" s="18">
        <f t="shared" si="10"/>
        <v>1780</v>
      </c>
      <c r="P44">
        <f t="shared" si="11"/>
        <v>10</v>
      </c>
      <c r="Q44">
        <f t="shared" si="12"/>
        <v>5</v>
      </c>
      <c r="S44" t="str">
        <f t="shared" si="13"/>
        <v>omotesando.jpg</v>
      </c>
      <c r="T44" t="str">
        <f t="shared" si="14"/>
        <v/>
      </c>
    </row>
    <row r="45" spans="1:20" ht="15">
      <c r="H45">
        <v>6</v>
      </c>
      <c r="I45" s="15" t="s">
        <v>27</v>
      </c>
      <c r="J45" s="18">
        <f t="shared" si="7"/>
        <v>310</v>
      </c>
      <c r="K45" s="18"/>
      <c r="L45" s="18" t="str">
        <f t="shared" si="8"/>
        <v/>
      </c>
      <c r="M45" s="18"/>
      <c r="N45" s="18" t="str">
        <f t="shared" si="9"/>
        <v/>
      </c>
      <c r="O45" s="18">
        <f t="shared" si="10"/>
        <v>310</v>
      </c>
      <c r="P45">
        <f t="shared" si="11"/>
        <v>6</v>
      </c>
      <c r="Q45">
        <f t="shared" si="12"/>
        <v>1</v>
      </c>
      <c r="S45" t="str">
        <f t="shared" si="13"/>
        <v>skytree.jpg</v>
      </c>
      <c r="T45" t="str">
        <f t="shared" si="14"/>
        <v/>
      </c>
    </row>
    <row r="46" spans="1:20" ht="15">
      <c r="H46">
        <v>7</v>
      </c>
      <c r="I46" s="15" t="s">
        <v>35</v>
      </c>
      <c r="J46" s="18">
        <f t="shared" si="7"/>
        <v>990</v>
      </c>
      <c r="K46" s="18"/>
      <c r="L46" s="18" t="str">
        <f t="shared" si="8"/>
        <v/>
      </c>
      <c r="M46" s="18"/>
      <c r="N46" s="18" t="str">
        <f t="shared" si="9"/>
        <v/>
      </c>
      <c r="O46" s="18">
        <f t="shared" si="10"/>
        <v>990</v>
      </c>
      <c r="P46">
        <f t="shared" si="11"/>
        <v>9</v>
      </c>
      <c r="Q46">
        <f t="shared" si="12"/>
        <v>4</v>
      </c>
      <c r="S46" t="str">
        <f t="shared" si="13"/>
        <v>teamlab.jpg</v>
      </c>
      <c r="T46" t="str">
        <f t="shared" si="14"/>
        <v/>
      </c>
    </row>
    <row r="47" spans="1:20" ht="15">
      <c r="H47">
        <v>8</v>
      </c>
      <c r="I47" s="15" t="s">
        <v>36</v>
      </c>
      <c r="J47" s="18">
        <f t="shared" si="7"/>
        <v>260</v>
      </c>
      <c r="K47" s="18"/>
      <c r="L47" s="18" t="str">
        <f t="shared" si="8"/>
        <v/>
      </c>
      <c r="M47" s="18"/>
      <c r="N47" s="18">
        <f t="shared" si="9"/>
        <v>450</v>
      </c>
      <c r="O47" s="18">
        <f t="shared" si="10"/>
        <v>710</v>
      </c>
      <c r="P47">
        <f t="shared" si="11"/>
        <v>8</v>
      </c>
      <c r="Q47">
        <f t="shared" si="12"/>
        <v>3</v>
      </c>
      <c r="S47" t="str">
        <f t="shared" si="13"/>
        <v>tocho.jpg</v>
      </c>
      <c r="T47" t="str">
        <f t="shared" si="14"/>
        <v/>
      </c>
    </row>
    <row r="48" spans="1:20" ht="15">
      <c r="H48">
        <v>9</v>
      </c>
      <c r="I48" s="15" t="s">
        <v>37</v>
      </c>
      <c r="J48" s="18" t="str">
        <f t="shared" si="7"/>
        <v/>
      </c>
      <c r="K48" s="18"/>
      <c r="L48" s="18" t="str">
        <f t="shared" si="8"/>
        <v/>
      </c>
      <c r="M48" s="18"/>
      <c r="N48" s="18" t="str">
        <f t="shared" si="9"/>
        <v/>
      </c>
      <c r="O48" s="18">
        <f t="shared" si="10"/>
        <v>0</v>
      </c>
      <c r="P48" t="str">
        <f t="shared" si="11"/>
        <v/>
      </c>
      <c r="Q48" t="str">
        <f t="shared" si="12"/>
        <v/>
      </c>
      <c r="S48" t="str">
        <f t="shared" si="13"/>
        <v/>
      </c>
      <c r="T48" t="str">
        <f t="shared" si="14"/>
        <v/>
      </c>
    </row>
    <row r="49" spans="1:20" ht="15">
      <c r="H49">
        <v>10</v>
      </c>
      <c r="I49" s="15" t="s">
        <v>38</v>
      </c>
      <c r="J49" s="18" t="str">
        <f t="shared" si="7"/>
        <v/>
      </c>
      <c r="K49" s="18"/>
      <c r="L49" s="18" t="str">
        <f t="shared" si="8"/>
        <v/>
      </c>
      <c r="M49" s="18"/>
      <c r="N49" s="18" t="str">
        <f t="shared" si="9"/>
        <v/>
      </c>
      <c r="O49" s="18">
        <f t="shared" si="10"/>
        <v>0</v>
      </c>
      <c r="P49" t="str">
        <f t="shared" si="11"/>
        <v/>
      </c>
      <c r="Q49" t="str">
        <f t="shared" si="12"/>
        <v/>
      </c>
      <c r="S49" t="str">
        <f t="shared" si="13"/>
        <v/>
      </c>
      <c r="T49" t="str">
        <f t="shared" si="14"/>
        <v/>
      </c>
    </row>
    <row r="54" spans="1:20">
      <c r="B54" t="s">
        <v>129</v>
      </c>
    </row>
    <row r="55" spans="1:20" ht="24">
      <c r="A55" s="20" t="s">
        <v>132</v>
      </c>
      <c r="B55" s="19"/>
      <c r="C55" s="19" t="s">
        <v>133</v>
      </c>
    </row>
    <row r="57" spans="1:20">
      <c r="F57" t="s">
        <v>134</v>
      </c>
    </row>
    <row r="59" spans="1:20">
      <c r="F59" t="s">
        <v>135</v>
      </c>
    </row>
    <row r="60" spans="1:20">
      <c r="F60" t="s">
        <v>126</v>
      </c>
    </row>
    <row r="61" spans="1:20">
      <c r="F61" t="s">
        <v>136</v>
      </c>
    </row>
    <row r="62" spans="1:20">
      <c r="F62" t="s">
        <v>137</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workbookViewId="0"/>
  </sheetViews>
  <sheetFormatPr baseColWidth="10" defaultColWidth="8.83203125" defaultRowHeight="14"/>
  <sheetData>
    <row r="1" spans="1:10">
      <c r="A1" s="1" t="s">
        <v>39</v>
      </c>
      <c r="B1" s="1" t="s">
        <v>1</v>
      </c>
      <c r="C1" s="1" t="s">
        <v>2</v>
      </c>
      <c r="D1" s="1" t="s">
        <v>3</v>
      </c>
      <c r="E1" s="1" t="s">
        <v>4</v>
      </c>
      <c r="F1" s="1" t="s">
        <v>5</v>
      </c>
      <c r="G1" s="1" t="s">
        <v>6</v>
      </c>
      <c r="H1" s="1" t="s">
        <v>7</v>
      </c>
      <c r="I1" s="1" t="s">
        <v>8</v>
      </c>
      <c r="J1" s="1" t="s">
        <v>9</v>
      </c>
    </row>
    <row r="2" spans="1:10">
      <c r="A2" t="s">
        <v>40</v>
      </c>
      <c r="B2">
        <v>100</v>
      </c>
      <c r="C2">
        <v>10</v>
      </c>
      <c r="D2">
        <v>20</v>
      </c>
      <c r="E2">
        <v>90</v>
      </c>
      <c r="F2">
        <v>50</v>
      </c>
      <c r="G2">
        <v>100</v>
      </c>
      <c r="H2">
        <v>10</v>
      </c>
      <c r="I2">
        <v>10</v>
      </c>
      <c r="J2">
        <v>50</v>
      </c>
    </row>
    <row r="3" spans="1:10">
      <c r="A3" t="s">
        <v>41</v>
      </c>
      <c r="B3">
        <v>100</v>
      </c>
      <c r="C3">
        <v>20</v>
      </c>
      <c r="D3">
        <v>20</v>
      </c>
      <c r="E3">
        <v>100</v>
      </c>
      <c r="F3">
        <v>60</v>
      </c>
      <c r="G3">
        <v>100</v>
      </c>
      <c r="H3">
        <v>10</v>
      </c>
      <c r="I3">
        <v>10</v>
      </c>
      <c r="J3">
        <v>50</v>
      </c>
    </row>
    <row r="4" spans="1:10">
      <c r="A4" t="s">
        <v>42</v>
      </c>
      <c r="B4">
        <v>10</v>
      </c>
      <c r="C4">
        <v>60</v>
      </c>
      <c r="D4">
        <v>90</v>
      </c>
      <c r="E4">
        <v>30</v>
      </c>
      <c r="F4">
        <v>20</v>
      </c>
      <c r="G4">
        <v>10</v>
      </c>
      <c r="H4">
        <v>80</v>
      </c>
      <c r="I4">
        <v>70</v>
      </c>
      <c r="J4">
        <v>50</v>
      </c>
    </row>
    <row r="5" spans="1:10">
      <c r="A5" t="s">
        <v>43</v>
      </c>
      <c r="B5">
        <v>30</v>
      </c>
      <c r="C5">
        <v>90</v>
      </c>
      <c r="D5">
        <v>60</v>
      </c>
      <c r="E5">
        <v>40</v>
      </c>
      <c r="F5">
        <v>20</v>
      </c>
      <c r="G5">
        <v>50</v>
      </c>
      <c r="H5">
        <v>0</v>
      </c>
      <c r="I5">
        <v>0</v>
      </c>
      <c r="J5">
        <v>60</v>
      </c>
    </row>
    <row r="6" spans="1:10">
      <c r="A6" t="s">
        <v>44</v>
      </c>
      <c r="B6">
        <v>60</v>
      </c>
      <c r="C6">
        <v>20</v>
      </c>
      <c r="D6">
        <v>10</v>
      </c>
      <c r="E6">
        <v>70</v>
      </c>
      <c r="F6">
        <v>70</v>
      </c>
      <c r="G6">
        <v>80</v>
      </c>
      <c r="H6">
        <v>0</v>
      </c>
      <c r="I6">
        <v>0</v>
      </c>
      <c r="J6">
        <v>40</v>
      </c>
    </row>
    <row r="7" spans="1:10">
      <c r="A7" t="s">
        <v>45</v>
      </c>
      <c r="B7">
        <v>80</v>
      </c>
      <c r="C7">
        <v>80</v>
      </c>
      <c r="D7">
        <v>0</v>
      </c>
      <c r="E7">
        <v>30</v>
      </c>
      <c r="F7">
        <v>70</v>
      </c>
      <c r="G7">
        <v>80</v>
      </c>
      <c r="H7">
        <v>0</v>
      </c>
      <c r="I7">
        <v>0</v>
      </c>
      <c r="J7">
        <v>60</v>
      </c>
    </row>
    <row r="8" spans="1:10">
      <c r="A8" t="s">
        <v>46</v>
      </c>
      <c r="B8">
        <v>90</v>
      </c>
      <c r="C8">
        <v>50</v>
      </c>
      <c r="D8">
        <v>0</v>
      </c>
      <c r="E8">
        <v>60</v>
      </c>
      <c r="F8">
        <v>0</v>
      </c>
      <c r="G8">
        <v>90</v>
      </c>
      <c r="H8">
        <v>10</v>
      </c>
      <c r="I8">
        <v>0</v>
      </c>
      <c r="J8">
        <v>60</v>
      </c>
    </row>
    <row r="9" spans="1:10">
      <c r="A9" t="s">
        <v>47</v>
      </c>
      <c r="B9">
        <v>10</v>
      </c>
      <c r="C9">
        <v>70</v>
      </c>
      <c r="D9">
        <v>100</v>
      </c>
      <c r="E9">
        <v>50</v>
      </c>
      <c r="F9">
        <v>10</v>
      </c>
      <c r="G9">
        <v>0</v>
      </c>
      <c r="H9">
        <v>70</v>
      </c>
      <c r="I9">
        <v>80</v>
      </c>
      <c r="J9">
        <v>50</v>
      </c>
    </row>
    <row r="10" spans="1:10">
      <c r="A10" t="s">
        <v>48</v>
      </c>
      <c r="B10">
        <v>60</v>
      </c>
      <c r="C10">
        <v>60</v>
      </c>
      <c r="D10">
        <v>0</v>
      </c>
      <c r="E10">
        <v>40</v>
      </c>
      <c r="F10">
        <v>30</v>
      </c>
      <c r="G10">
        <v>80</v>
      </c>
      <c r="H10">
        <v>0</v>
      </c>
      <c r="I10">
        <v>0</v>
      </c>
      <c r="J10">
        <v>90</v>
      </c>
    </row>
    <row r="11" spans="1:10">
      <c r="A11" t="s">
        <v>49</v>
      </c>
      <c r="B11">
        <v>0</v>
      </c>
      <c r="C11">
        <v>60</v>
      </c>
      <c r="D11">
        <v>100</v>
      </c>
      <c r="E11">
        <v>60</v>
      </c>
      <c r="F11">
        <v>30</v>
      </c>
      <c r="G11">
        <v>0</v>
      </c>
      <c r="H11">
        <v>80</v>
      </c>
      <c r="I11">
        <v>80</v>
      </c>
      <c r="J11">
        <v>40</v>
      </c>
    </row>
    <row r="12" spans="1:10">
      <c r="A12" t="s">
        <v>50</v>
      </c>
      <c r="B12">
        <v>0</v>
      </c>
      <c r="C12">
        <v>60</v>
      </c>
      <c r="D12">
        <v>100</v>
      </c>
      <c r="E12">
        <v>30</v>
      </c>
      <c r="F12">
        <v>10</v>
      </c>
      <c r="G12">
        <v>0</v>
      </c>
      <c r="H12">
        <v>90</v>
      </c>
      <c r="I12">
        <v>90</v>
      </c>
      <c r="J12">
        <v>60</v>
      </c>
    </row>
    <row r="13" spans="1:10">
      <c r="A13" t="s">
        <v>51</v>
      </c>
      <c r="B13">
        <v>100</v>
      </c>
      <c r="C13">
        <v>30</v>
      </c>
      <c r="D13">
        <v>20</v>
      </c>
      <c r="E13">
        <v>90</v>
      </c>
      <c r="F13">
        <v>30</v>
      </c>
      <c r="G13">
        <v>100</v>
      </c>
      <c r="H13">
        <v>10</v>
      </c>
      <c r="I13">
        <v>10</v>
      </c>
      <c r="J13">
        <v>70</v>
      </c>
    </row>
    <row r="14" spans="1:10">
      <c r="A14" t="s">
        <v>52</v>
      </c>
      <c r="B14">
        <v>50</v>
      </c>
      <c r="C14">
        <v>90</v>
      </c>
      <c r="D14">
        <v>90</v>
      </c>
      <c r="E14">
        <v>90</v>
      </c>
      <c r="F14">
        <v>30</v>
      </c>
      <c r="G14">
        <v>50</v>
      </c>
      <c r="H14">
        <v>30</v>
      </c>
      <c r="I14">
        <v>30</v>
      </c>
      <c r="J14">
        <v>100</v>
      </c>
    </row>
    <row r="15" spans="1:10">
      <c r="A15" t="s">
        <v>53</v>
      </c>
      <c r="B15">
        <v>0</v>
      </c>
      <c r="C15">
        <v>90</v>
      </c>
      <c r="D15">
        <v>100</v>
      </c>
      <c r="E15">
        <v>60</v>
      </c>
      <c r="F15">
        <v>50</v>
      </c>
      <c r="G15">
        <v>10</v>
      </c>
      <c r="H15">
        <v>70</v>
      </c>
      <c r="I15">
        <v>70</v>
      </c>
      <c r="J15">
        <v>70</v>
      </c>
    </row>
    <row r="16" spans="1:10">
      <c r="A16" t="s">
        <v>54</v>
      </c>
      <c r="B16">
        <v>10</v>
      </c>
      <c r="C16">
        <v>10</v>
      </c>
      <c r="D16">
        <v>80</v>
      </c>
      <c r="E16">
        <v>40</v>
      </c>
      <c r="F16">
        <v>40</v>
      </c>
      <c r="G16">
        <v>0</v>
      </c>
      <c r="H16">
        <v>80</v>
      </c>
      <c r="I16">
        <v>80</v>
      </c>
      <c r="J16">
        <v>50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Image_Color_train</vt:lpstr>
      <vt:lpstr>Image_Color_test</vt:lpstr>
      <vt:lpstr>test</vt:lpstr>
      <vt:lpstr>Impression_Color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岡田早貴</cp:lastModifiedBy>
  <dcterms:created xsi:type="dcterms:W3CDTF">2022-01-23T11:37:38Z</dcterms:created>
  <dcterms:modified xsi:type="dcterms:W3CDTF">2022-02-11T13:01:37Z</dcterms:modified>
</cp:coreProperties>
</file>