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DA5563A7-40F9-4C34-B2B3-C6EF3F4CD992}" xr6:coauthVersionLast="47" xr6:coauthVersionMax="47" xr10:uidLastSave="{00000000-0000-0000-0000-000000000000}"/>
  <bookViews>
    <workbookView xWindow="28680" yWindow="2670" windowWidth="24240" windowHeight="13140" activeTab="1" xr2:uid="{1AA15A81-D0AE-4210-8993-3B32D8A92DC4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  <sheet name="어펙터인자" sheetId="5" r:id="rId5"/>
    <sheet name="서식자료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6" i="2" l="1"/>
  <c r="S85" i="2"/>
  <c r="O85" i="2"/>
  <c r="H85" i="2"/>
  <c r="E85" i="2"/>
  <c r="C85" i="2"/>
  <c r="A85" i="2"/>
  <c r="S87" i="2"/>
  <c r="O87" i="2"/>
  <c r="H87" i="2"/>
  <c r="E87" i="2"/>
  <c r="C87" i="2"/>
  <c r="A87" i="2"/>
  <c r="S89" i="2"/>
  <c r="O89" i="2"/>
  <c r="H89" i="2"/>
  <c r="E89" i="2"/>
  <c r="C89" i="2"/>
  <c r="A89" i="2"/>
  <c r="S88" i="2"/>
  <c r="O88" i="2"/>
  <c r="H88" i="2"/>
  <c r="E88" i="2"/>
  <c r="C88" i="2"/>
  <c r="A88" i="2"/>
  <c r="S86" i="2"/>
  <c r="O86" i="2"/>
  <c r="H86" i="2"/>
  <c r="E86" i="2"/>
  <c r="C86" i="2"/>
  <c r="A86" i="2"/>
  <c r="S84" i="2"/>
  <c r="O84" i="2"/>
  <c r="H84" i="2"/>
  <c r="E84" i="2"/>
  <c r="C84" i="2"/>
  <c r="A84" i="2"/>
  <c r="S67" i="2"/>
  <c r="O67" i="2"/>
  <c r="H67" i="2"/>
  <c r="E67" i="2"/>
  <c r="C67" i="2"/>
  <c r="A67" i="2"/>
  <c r="S65" i="2"/>
  <c r="O65" i="2"/>
  <c r="H65" i="2"/>
  <c r="E65" i="2"/>
  <c r="C65" i="2"/>
  <c r="A65" i="2"/>
  <c r="S57" i="2"/>
  <c r="O57" i="2"/>
  <c r="H57" i="2"/>
  <c r="E57" i="2"/>
  <c r="C57" i="2"/>
  <c r="A57" i="2"/>
  <c r="S59" i="2"/>
  <c r="O59" i="2"/>
  <c r="H59" i="2"/>
  <c r="E59" i="2"/>
  <c r="C59" i="2"/>
  <c r="A59" i="2"/>
  <c r="S81" i="2"/>
  <c r="O81" i="2"/>
  <c r="H81" i="2"/>
  <c r="E81" i="2"/>
  <c r="C81" i="2"/>
  <c r="A81" i="2"/>
  <c r="S80" i="2"/>
  <c r="O80" i="2"/>
  <c r="H80" i="2"/>
  <c r="E80" i="2"/>
  <c r="C80" i="2"/>
  <c r="A80" i="2"/>
  <c r="S79" i="2"/>
  <c r="O79" i="2"/>
  <c r="H79" i="2"/>
  <c r="E79" i="2"/>
  <c r="C79" i="2"/>
  <c r="A79" i="2"/>
  <c r="S78" i="2"/>
  <c r="H78" i="2"/>
  <c r="E78" i="2"/>
  <c r="C78" i="2"/>
  <c r="A78" i="2"/>
  <c r="S77" i="2"/>
  <c r="O77" i="2"/>
  <c r="H77" i="2"/>
  <c r="E77" i="2"/>
  <c r="C77" i="2"/>
  <c r="A77" i="2"/>
  <c r="S76" i="2"/>
  <c r="O76" i="2"/>
  <c r="H76" i="2"/>
  <c r="E76" i="2"/>
  <c r="C76" i="2"/>
  <c r="A76" i="2"/>
  <c r="S75" i="2"/>
  <c r="O75" i="2"/>
  <c r="H75" i="2"/>
  <c r="E75" i="2"/>
  <c r="C75" i="2"/>
  <c r="A75" i="2"/>
  <c r="S74" i="2"/>
  <c r="O74" i="2"/>
  <c r="H74" i="2"/>
  <c r="E74" i="2"/>
  <c r="C74" i="2"/>
  <c r="A74" i="2"/>
  <c r="S91" i="2"/>
  <c r="S90" i="2"/>
  <c r="S73" i="2"/>
  <c r="S72" i="2"/>
  <c r="S71" i="2"/>
  <c r="S70" i="2"/>
  <c r="S69" i="2"/>
  <c r="S68" i="2"/>
  <c r="O92" i="2"/>
  <c r="O91" i="2"/>
  <c r="O90" i="2"/>
  <c r="O73" i="2"/>
  <c r="O72" i="2"/>
  <c r="H72" i="2"/>
  <c r="E72" i="2"/>
  <c r="C72" i="2"/>
  <c r="A72" i="2"/>
  <c r="H73" i="2"/>
  <c r="E73" i="2"/>
  <c r="C73" i="2"/>
  <c r="A73" i="2"/>
  <c r="O71" i="2"/>
  <c r="H71" i="2"/>
  <c r="E71" i="2"/>
  <c r="C71" i="2"/>
  <c r="A71" i="2"/>
  <c r="O70" i="2"/>
  <c r="H70" i="2"/>
  <c r="E70" i="2"/>
  <c r="C70" i="2"/>
  <c r="A70" i="2"/>
  <c r="O68" i="2"/>
  <c r="H68" i="2"/>
  <c r="E68" i="2"/>
  <c r="C68" i="2"/>
  <c r="A68" i="2"/>
  <c r="O69" i="2"/>
  <c r="H69" i="2"/>
  <c r="E69" i="2"/>
  <c r="C69" i="2"/>
  <c r="A69" i="2"/>
  <c r="S66" i="2"/>
  <c r="O66" i="2"/>
  <c r="H66" i="2"/>
  <c r="E66" i="2"/>
  <c r="C66" i="2"/>
  <c r="A66" i="2"/>
  <c r="S64" i="2"/>
  <c r="O64" i="2"/>
  <c r="H64" i="2"/>
  <c r="E64" i="2"/>
  <c r="C64" i="2"/>
  <c r="A64" i="2"/>
  <c r="S63" i="2"/>
  <c r="O63" i="2"/>
  <c r="H63" i="2"/>
  <c r="E63" i="2"/>
  <c r="C63" i="2"/>
  <c r="A63" i="2"/>
  <c r="S62" i="2"/>
  <c r="O62" i="2"/>
  <c r="H62" i="2"/>
  <c r="E62" i="2"/>
  <c r="C62" i="2"/>
  <c r="A62" i="2"/>
  <c r="S61" i="2"/>
  <c r="H61" i="2"/>
  <c r="E61" i="2"/>
  <c r="C61" i="2"/>
  <c r="A61" i="2"/>
  <c r="S60" i="2"/>
  <c r="O60" i="2"/>
  <c r="H60" i="2"/>
  <c r="E60" i="2"/>
  <c r="C60" i="2"/>
  <c r="A60" i="2"/>
  <c r="S56" i="2"/>
  <c r="O56" i="2"/>
  <c r="H56" i="2"/>
  <c r="E56" i="2"/>
  <c r="C56" i="2"/>
  <c r="A56" i="2"/>
  <c r="S58" i="2"/>
  <c r="O58" i="2"/>
  <c r="H58" i="2"/>
  <c r="E58" i="2"/>
  <c r="C58" i="2"/>
  <c r="A58" i="2"/>
  <c r="S55" i="2"/>
  <c r="O55" i="2"/>
  <c r="H55" i="2"/>
  <c r="E55" i="2"/>
  <c r="C55" i="2"/>
  <c r="A55" i="2"/>
  <c r="S54" i="2"/>
  <c r="O54" i="2"/>
  <c r="H54" i="2"/>
  <c r="E54" i="2"/>
  <c r="C54" i="2"/>
  <c r="A54" i="2"/>
  <c r="S53" i="2"/>
  <c r="O53" i="2"/>
  <c r="H53" i="2"/>
  <c r="E53" i="2"/>
  <c r="C53" i="2"/>
  <c r="A53" i="2"/>
  <c r="S52" i="2"/>
  <c r="O52" i="2"/>
  <c r="H52" i="2"/>
  <c r="E52" i="2"/>
  <c r="C52" i="2"/>
  <c r="A52" i="2"/>
  <c r="S51" i="2"/>
  <c r="O51" i="2"/>
  <c r="H51" i="2"/>
  <c r="E51" i="2"/>
  <c r="C51" i="2"/>
  <c r="A51" i="2"/>
  <c r="S50" i="2"/>
  <c r="O50" i="2"/>
  <c r="H50" i="2"/>
  <c r="E50" i="2"/>
  <c r="C50" i="2"/>
  <c r="A50" i="2"/>
  <c r="S49" i="2"/>
  <c r="O49" i="2"/>
  <c r="H49" i="2"/>
  <c r="E49" i="2"/>
  <c r="C49" i="2"/>
  <c r="A49" i="2"/>
  <c r="S48" i="2"/>
  <c r="O48" i="2"/>
  <c r="H48" i="2"/>
  <c r="E48" i="2"/>
  <c r="C48" i="2"/>
  <c r="A48" i="2"/>
  <c r="S306" i="2"/>
  <c r="O306" i="2"/>
  <c r="H306" i="2"/>
  <c r="E306" i="2"/>
  <c r="C306" i="2"/>
  <c r="A306" i="2"/>
  <c r="S47" i="2"/>
  <c r="H47" i="2"/>
  <c r="E47" i="2"/>
  <c r="C47" i="2"/>
  <c r="A47" i="2"/>
  <c r="S46" i="2"/>
  <c r="H46" i="2"/>
  <c r="E46" i="2"/>
  <c r="C46" i="2"/>
  <c r="A46" i="2"/>
  <c r="S44" i="2"/>
  <c r="O44" i="2"/>
  <c r="H44" i="2"/>
  <c r="E44" i="2"/>
  <c r="C44" i="2"/>
  <c r="A44" i="2"/>
  <c r="S45" i="2"/>
  <c r="O45" i="2"/>
  <c r="H45" i="2"/>
  <c r="E45" i="2"/>
  <c r="C45" i="2"/>
  <c r="A45" i="2"/>
  <c r="S43" i="2"/>
  <c r="O43" i="2"/>
  <c r="H43" i="2"/>
  <c r="E43" i="2"/>
  <c r="C43" i="2"/>
  <c r="A43" i="2"/>
  <c r="S42" i="2"/>
  <c r="O42" i="2"/>
  <c r="H42" i="2"/>
  <c r="E42" i="2"/>
  <c r="C42" i="2"/>
  <c r="A42" i="2"/>
  <c r="S83" i="2"/>
  <c r="I83" i="2"/>
  <c r="H83" i="2"/>
  <c r="E83" i="2"/>
  <c r="C83" i="2"/>
  <c r="A83" i="2"/>
  <c r="S82" i="2"/>
  <c r="O82" i="2"/>
  <c r="H82" i="2"/>
  <c r="E82" i="2"/>
  <c r="C82" i="2"/>
  <c r="A82" i="2"/>
  <c r="O46" i="2"/>
  <c r="C64" i="1"/>
  <c r="C50" i="1"/>
  <c r="C69" i="1"/>
  <c r="C76" i="1"/>
  <c r="C73" i="1"/>
  <c r="C83" i="1"/>
  <c r="C84" i="1"/>
  <c r="C42" i="1"/>
  <c r="C72" i="1"/>
  <c r="C88" i="1"/>
  <c r="O78" i="2"/>
  <c r="C52" i="1"/>
  <c r="O83" i="2"/>
  <c r="C78" i="1"/>
  <c r="C305" i="1"/>
  <c r="C75" i="1"/>
  <c r="C77" i="1"/>
  <c r="C60" i="1"/>
  <c r="C70" i="1"/>
  <c r="C81" i="1"/>
  <c r="C48" i="1"/>
  <c r="C58" i="1"/>
  <c r="C61" i="1"/>
  <c r="C46" i="1"/>
  <c r="C71" i="1"/>
  <c r="C43" i="1"/>
  <c r="O61" i="2"/>
  <c r="C82" i="1"/>
  <c r="C57" i="1"/>
  <c r="C53" i="1"/>
  <c r="C86" i="1"/>
  <c r="C63" i="1"/>
  <c r="C55" i="1"/>
  <c r="C85" i="1"/>
  <c r="C45" i="1"/>
  <c r="C41" i="1"/>
  <c r="C59" i="1"/>
  <c r="O47" i="2"/>
  <c r="C56" i="1"/>
  <c r="C67" i="1"/>
  <c r="C79" i="1"/>
  <c r="C51" i="1"/>
  <c r="C62" i="1"/>
  <c r="C49" i="1"/>
  <c r="C65" i="1"/>
  <c r="C47" i="1"/>
  <c r="C44" i="1"/>
  <c r="C74" i="1"/>
  <c r="C68" i="1"/>
  <c r="C80" i="1"/>
  <c r="C54" i="1"/>
  <c r="C66" i="1"/>
  <c r="C87" i="1"/>
  <c r="S38" i="2" l="1"/>
  <c r="O38" i="2"/>
  <c r="H38" i="2"/>
  <c r="E38" i="2"/>
  <c r="C38" i="2"/>
  <c r="A38" i="2"/>
  <c r="S41" i="2"/>
  <c r="O41" i="2"/>
  <c r="H41" i="2"/>
  <c r="E41" i="2"/>
  <c r="C41" i="2"/>
  <c r="A41" i="2"/>
  <c r="S40" i="2"/>
  <c r="O40" i="2"/>
  <c r="H40" i="2"/>
  <c r="E40" i="2"/>
  <c r="C40" i="2"/>
  <c r="A40" i="2"/>
  <c r="S39" i="2"/>
  <c r="O39" i="2"/>
  <c r="H39" i="2"/>
  <c r="E39" i="2"/>
  <c r="C39" i="2"/>
  <c r="A39" i="2"/>
  <c r="S37" i="2"/>
  <c r="O37" i="2"/>
  <c r="H37" i="2"/>
  <c r="E37" i="2"/>
  <c r="C37" i="2"/>
  <c r="A37" i="2"/>
  <c r="S36" i="2"/>
  <c r="O36" i="2"/>
  <c r="H36" i="2"/>
  <c r="E36" i="2"/>
  <c r="C36" i="2"/>
  <c r="A36" i="2"/>
  <c r="S35" i="2"/>
  <c r="O35" i="2"/>
  <c r="H35" i="2"/>
  <c r="E35" i="2"/>
  <c r="C35" i="2"/>
  <c r="A35" i="2"/>
  <c r="S34" i="2"/>
  <c r="O34" i="2"/>
  <c r="H34" i="2"/>
  <c r="E34" i="2"/>
  <c r="C34" i="2"/>
  <c r="A34" i="2"/>
  <c r="S26" i="2"/>
  <c r="O26" i="2"/>
  <c r="H26" i="2"/>
  <c r="E26" i="2"/>
  <c r="C26" i="2"/>
  <c r="A26" i="2"/>
  <c r="S33" i="2"/>
  <c r="O33" i="2"/>
  <c r="H33" i="2"/>
  <c r="E33" i="2"/>
  <c r="C33" i="2"/>
  <c r="A33" i="2"/>
  <c r="C25" i="1"/>
  <c r="C32" i="1"/>
  <c r="C33" i="1"/>
  <c r="C39" i="1"/>
  <c r="C37" i="1"/>
  <c r="C40" i="1"/>
  <c r="C36" i="1"/>
  <c r="C34" i="1"/>
  <c r="C35" i="1"/>
  <c r="C38" i="1"/>
  <c r="H802" i="2" l="1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32" i="2"/>
  <c r="H31" i="2"/>
  <c r="H30" i="2"/>
  <c r="H29" i="2"/>
  <c r="H28" i="2"/>
  <c r="H27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E5" i="3" l="1"/>
  <c r="D5" i="3"/>
  <c r="E4" i="3"/>
  <c r="D4" i="3"/>
  <c r="E3" i="3"/>
  <c r="D3" i="3"/>
  <c r="E2" i="3"/>
  <c r="D2" i="3"/>
  <c r="G8" i="4"/>
  <c r="G7" i="4"/>
  <c r="G6" i="4"/>
  <c r="G5" i="4"/>
  <c r="G4" i="4"/>
  <c r="G3" i="4"/>
  <c r="G2" i="4"/>
  <c r="S32" i="2" l="1"/>
  <c r="O32" i="2"/>
  <c r="S31" i="2"/>
  <c r="O31" i="2"/>
  <c r="S30" i="2"/>
  <c r="O30" i="2"/>
  <c r="S29" i="2"/>
  <c r="O29" i="2"/>
  <c r="S28" i="2"/>
  <c r="O28" i="2"/>
  <c r="S27" i="2"/>
  <c r="O27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32" i="2"/>
  <c r="E31" i="2"/>
  <c r="E30" i="2"/>
  <c r="E29" i="2"/>
  <c r="E28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7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32" i="2"/>
  <c r="C31" i="2"/>
  <c r="C30" i="2"/>
  <c r="C29" i="2"/>
  <c r="C28" i="2"/>
  <c r="C27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A32" i="2"/>
  <c r="A31" i="2"/>
  <c r="A30" i="2"/>
  <c r="A29" i="2"/>
  <c r="A28" i="2"/>
  <c r="A27" i="2"/>
  <c r="B7" i="6"/>
  <c r="S802" i="2"/>
  <c r="O802" i="2"/>
  <c r="A802" i="2"/>
  <c r="S801" i="2"/>
  <c r="O801" i="2"/>
  <c r="A801" i="2"/>
  <c r="S800" i="2"/>
  <c r="O800" i="2"/>
  <c r="A800" i="2"/>
  <c r="S799" i="2"/>
  <c r="O799" i="2"/>
  <c r="A799" i="2"/>
  <c r="S798" i="2"/>
  <c r="O798" i="2"/>
  <c r="A798" i="2"/>
  <c r="S797" i="2"/>
  <c r="O797" i="2"/>
  <c r="A797" i="2"/>
  <c r="S796" i="2"/>
  <c r="O796" i="2"/>
  <c r="A796" i="2"/>
  <c r="S795" i="2"/>
  <c r="O795" i="2"/>
  <c r="A795" i="2"/>
  <c r="S794" i="2"/>
  <c r="O794" i="2"/>
  <c r="A794" i="2"/>
  <c r="S793" i="2"/>
  <c r="O793" i="2"/>
  <c r="A793" i="2"/>
  <c r="S792" i="2"/>
  <c r="O792" i="2"/>
  <c r="A792" i="2"/>
  <c r="S791" i="2"/>
  <c r="O791" i="2"/>
  <c r="A791" i="2"/>
  <c r="S790" i="2"/>
  <c r="O790" i="2"/>
  <c r="A790" i="2"/>
  <c r="S789" i="2"/>
  <c r="O789" i="2"/>
  <c r="A789" i="2"/>
  <c r="S788" i="2"/>
  <c r="O788" i="2"/>
  <c r="A788" i="2"/>
  <c r="S787" i="2"/>
  <c r="O787" i="2"/>
  <c r="A787" i="2"/>
  <c r="S786" i="2"/>
  <c r="O786" i="2"/>
  <c r="A786" i="2"/>
  <c r="S785" i="2"/>
  <c r="O785" i="2"/>
  <c r="J785" i="2"/>
  <c r="A785" i="2"/>
  <c r="S784" i="2"/>
  <c r="O784" i="2"/>
  <c r="J784" i="2"/>
  <c r="A784" i="2"/>
  <c r="S783" i="2"/>
  <c r="O783" i="2"/>
  <c r="J783" i="2"/>
  <c r="A783" i="2"/>
  <c r="S782" i="2"/>
  <c r="O782" i="2"/>
  <c r="J782" i="2"/>
  <c r="A782" i="2"/>
  <c r="S781" i="2"/>
  <c r="O781" i="2"/>
  <c r="J781" i="2"/>
  <c r="A781" i="2"/>
  <c r="S780" i="2"/>
  <c r="O780" i="2"/>
  <c r="J780" i="2"/>
  <c r="A780" i="2"/>
  <c r="S779" i="2"/>
  <c r="O779" i="2"/>
  <c r="J779" i="2"/>
  <c r="A779" i="2"/>
  <c r="S778" i="2"/>
  <c r="O778" i="2"/>
  <c r="J778" i="2"/>
  <c r="A778" i="2"/>
  <c r="S777" i="2"/>
  <c r="O777" i="2"/>
  <c r="A777" i="2"/>
  <c r="S776" i="2"/>
  <c r="O776" i="2"/>
  <c r="A776" i="2"/>
  <c r="S775" i="2"/>
  <c r="O775" i="2"/>
  <c r="A775" i="2"/>
  <c r="S774" i="2"/>
  <c r="O774" i="2"/>
  <c r="A774" i="2"/>
  <c r="S773" i="2"/>
  <c r="O773" i="2"/>
  <c r="A773" i="2"/>
  <c r="S772" i="2"/>
  <c r="O772" i="2"/>
  <c r="A772" i="2"/>
  <c r="S771" i="2"/>
  <c r="O771" i="2"/>
  <c r="A771" i="2"/>
  <c r="S770" i="2"/>
  <c r="O770" i="2"/>
  <c r="A770" i="2"/>
  <c r="S769" i="2"/>
  <c r="O769" i="2"/>
  <c r="A769" i="2"/>
  <c r="S768" i="2"/>
  <c r="O768" i="2"/>
  <c r="A768" i="2"/>
  <c r="S767" i="2"/>
  <c r="O767" i="2"/>
  <c r="A767" i="2"/>
  <c r="S766" i="2"/>
  <c r="O766" i="2"/>
  <c r="A766" i="2"/>
  <c r="S765" i="2"/>
  <c r="O765" i="2"/>
  <c r="A765" i="2"/>
  <c r="O764" i="2"/>
  <c r="A764" i="2"/>
  <c r="O763" i="2"/>
  <c r="A763" i="2"/>
  <c r="S762" i="2"/>
  <c r="O762" i="2"/>
  <c r="A762" i="2"/>
  <c r="S761" i="2"/>
  <c r="O761" i="2"/>
  <c r="A761" i="2"/>
  <c r="S760" i="2"/>
  <c r="O760" i="2"/>
  <c r="A760" i="2"/>
  <c r="S759" i="2"/>
  <c r="O759" i="2"/>
  <c r="A759" i="2"/>
  <c r="S758" i="2"/>
  <c r="O758" i="2"/>
  <c r="A758" i="2"/>
  <c r="S757" i="2"/>
  <c r="O757" i="2"/>
  <c r="A757" i="2"/>
  <c r="S756" i="2"/>
  <c r="O756" i="2"/>
  <c r="A756" i="2"/>
  <c r="S755" i="2"/>
  <c r="O755" i="2"/>
  <c r="A755" i="2"/>
  <c r="S754" i="2"/>
  <c r="O754" i="2"/>
  <c r="A754" i="2"/>
  <c r="S753" i="2"/>
  <c r="O753" i="2"/>
  <c r="A753" i="2"/>
  <c r="S752" i="2"/>
  <c r="O752" i="2"/>
  <c r="A752" i="2"/>
  <c r="S751" i="2"/>
  <c r="O751" i="2"/>
  <c r="A751" i="2"/>
  <c r="S750" i="2"/>
  <c r="O750" i="2"/>
  <c r="A750" i="2"/>
  <c r="S749" i="2"/>
  <c r="O749" i="2"/>
  <c r="A749" i="2"/>
  <c r="S748" i="2"/>
  <c r="O748" i="2"/>
  <c r="A748" i="2"/>
  <c r="S747" i="2"/>
  <c r="O747" i="2"/>
  <c r="A747" i="2"/>
  <c r="S746" i="2"/>
  <c r="O746" i="2"/>
  <c r="A746" i="2"/>
  <c r="S745" i="2"/>
  <c r="O745" i="2"/>
  <c r="A745" i="2"/>
  <c r="S744" i="2"/>
  <c r="O744" i="2"/>
  <c r="A744" i="2"/>
  <c r="S743" i="2"/>
  <c r="O743" i="2"/>
  <c r="A743" i="2"/>
  <c r="S742" i="2"/>
  <c r="O742" i="2"/>
  <c r="A742" i="2"/>
  <c r="S741" i="2"/>
  <c r="O741" i="2"/>
  <c r="A741" i="2"/>
  <c r="S740" i="2"/>
  <c r="O740" i="2"/>
  <c r="A740" i="2"/>
  <c r="S739" i="2"/>
  <c r="O739" i="2"/>
  <c r="A739" i="2"/>
  <c r="S738" i="2"/>
  <c r="O738" i="2"/>
  <c r="A738" i="2"/>
  <c r="S737" i="2"/>
  <c r="O737" i="2"/>
  <c r="A737" i="2"/>
  <c r="S736" i="2"/>
  <c r="O736" i="2"/>
  <c r="J736" i="2"/>
  <c r="A736" i="2"/>
  <c r="S735" i="2"/>
  <c r="O735" i="2"/>
  <c r="J735" i="2"/>
  <c r="A735" i="2"/>
  <c r="S734" i="2"/>
  <c r="O734" i="2"/>
  <c r="J734" i="2"/>
  <c r="A734" i="2"/>
  <c r="S733" i="2"/>
  <c r="O733" i="2"/>
  <c r="J733" i="2"/>
  <c r="A733" i="2"/>
  <c r="S732" i="2"/>
  <c r="O732" i="2"/>
  <c r="J732" i="2"/>
  <c r="A732" i="2"/>
  <c r="S731" i="2"/>
  <c r="O731" i="2"/>
  <c r="A731" i="2"/>
  <c r="S730" i="2"/>
  <c r="O730" i="2"/>
  <c r="A730" i="2"/>
  <c r="S729" i="2"/>
  <c r="O729" i="2"/>
  <c r="A729" i="2"/>
  <c r="S728" i="2"/>
  <c r="O728" i="2"/>
  <c r="A728" i="2"/>
  <c r="S727" i="2"/>
  <c r="O727" i="2"/>
  <c r="A727" i="2"/>
  <c r="S726" i="2"/>
  <c r="O726" i="2"/>
  <c r="A726" i="2"/>
  <c r="S725" i="2"/>
  <c r="O725" i="2"/>
  <c r="A725" i="2"/>
  <c r="S724" i="2"/>
  <c r="O724" i="2"/>
  <c r="A724" i="2"/>
  <c r="S723" i="2"/>
  <c r="O723" i="2"/>
  <c r="A723" i="2"/>
  <c r="S722" i="2"/>
  <c r="O722" i="2"/>
  <c r="A722" i="2"/>
  <c r="S721" i="2"/>
  <c r="O721" i="2"/>
  <c r="A721" i="2"/>
  <c r="S720" i="2"/>
  <c r="A720" i="2"/>
  <c r="S719" i="2"/>
  <c r="A719" i="2"/>
  <c r="S718" i="2"/>
  <c r="A718" i="2"/>
  <c r="O717" i="2"/>
  <c r="A717" i="2"/>
  <c r="O716" i="2"/>
  <c r="A716" i="2"/>
  <c r="O715" i="2"/>
  <c r="A715" i="2"/>
  <c r="S714" i="2"/>
  <c r="A714" i="2"/>
  <c r="S713" i="2"/>
  <c r="A713" i="2"/>
  <c r="S712" i="2"/>
  <c r="A712" i="2"/>
  <c r="O711" i="2"/>
  <c r="A711" i="2"/>
  <c r="O710" i="2"/>
  <c r="A710" i="2"/>
  <c r="O709" i="2"/>
  <c r="A709" i="2"/>
  <c r="S708" i="2"/>
  <c r="J708" i="2"/>
  <c r="A708" i="2"/>
  <c r="S707" i="2"/>
  <c r="J707" i="2"/>
  <c r="A707" i="2"/>
  <c r="S706" i="2"/>
  <c r="J706" i="2"/>
  <c r="A706" i="2"/>
  <c r="S705" i="2"/>
  <c r="J705" i="2"/>
  <c r="A705" i="2"/>
  <c r="S704" i="2"/>
  <c r="J704" i="2"/>
  <c r="A704" i="2"/>
  <c r="S703" i="2"/>
  <c r="O703" i="2"/>
  <c r="A703" i="2"/>
  <c r="S702" i="2"/>
  <c r="O702" i="2"/>
  <c r="A702" i="2"/>
  <c r="S701" i="2"/>
  <c r="O701" i="2"/>
  <c r="A701" i="2"/>
  <c r="S700" i="2"/>
  <c r="O700" i="2"/>
  <c r="A700" i="2"/>
  <c r="S699" i="2"/>
  <c r="O699" i="2"/>
  <c r="A699" i="2"/>
  <c r="S698" i="2"/>
  <c r="O698" i="2"/>
  <c r="A698" i="2"/>
  <c r="S697" i="2"/>
  <c r="O697" i="2"/>
  <c r="A697" i="2"/>
  <c r="S696" i="2"/>
  <c r="O696" i="2"/>
  <c r="A696" i="2"/>
  <c r="S695" i="2"/>
  <c r="O695" i="2"/>
  <c r="A695" i="2"/>
  <c r="S694" i="2"/>
  <c r="O694" i="2"/>
  <c r="A694" i="2"/>
  <c r="O693" i="2"/>
  <c r="A693" i="2"/>
  <c r="O692" i="2"/>
  <c r="A692" i="2"/>
  <c r="O691" i="2"/>
  <c r="A691" i="2"/>
  <c r="O690" i="2"/>
  <c r="A690" i="2"/>
  <c r="O689" i="2"/>
  <c r="A689" i="2"/>
  <c r="S688" i="2"/>
  <c r="O688" i="2"/>
  <c r="A688" i="2"/>
  <c r="S687" i="2"/>
  <c r="O687" i="2"/>
  <c r="J687" i="2"/>
  <c r="J688" i="2" s="1"/>
  <c r="A687" i="2"/>
  <c r="S686" i="2"/>
  <c r="O686" i="2"/>
  <c r="J686" i="2"/>
  <c r="A686" i="2"/>
  <c r="S685" i="2"/>
  <c r="O685" i="2"/>
  <c r="J685" i="2"/>
  <c r="A685" i="2"/>
  <c r="S684" i="2"/>
  <c r="O684" i="2"/>
  <c r="J684" i="2"/>
  <c r="A684" i="2"/>
  <c r="S683" i="2"/>
  <c r="O683" i="2"/>
  <c r="J683" i="2"/>
  <c r="A683" i="2"/>
  <c r="S682" i="2"/>
  <c r="O682" i="2"/>
  <c r="J682" i="2"/>
  <c r="A682" i="2"/>
  <c r="S681" i="2"/>
  <c r="O681" i="2"/>
  <c r="J681" i="2"/>
  <c r="A681" i="2"/>
  <c r="S680" i="2"/>
  <c r="O680" i="2"/>
  <c r="J680" i="2"/>
  <c r="A680" i="2"/>
  <c r="S679" i="2"/>
  <c r="O679" i="2"/>
  <c r="J679" i="2"/>
  <c r="A679" i="2"/>
  <c r="S678" i="2"/>
  <c r="O678" i="2"/>
  <c r="J678" i="2"/>
  <c r="A678" i="2"/>
  <c r="S677" i="2"/>
  <c r="O677" i="2"/>
  <c r="J677" i="2"/>
  <c r="A677" i="2"/>
  <c r="S676" i="2"/>
  <c r="O676" i="2"/>
  <c r="J676" i="2"/>
  <c r="A676" i="2"/>
  <c r="S675" i="2"/>
  <c r="O675" i="2"/>
  <c r="J675" i="2"/>
  <c r="A675" i="2"/>
  <c r="S674" i="2"/>
  <c r="O674" i="2"/>
  <c r="J674" i="2"/>
  <c r="A674" i="2"/>
  <c r="S673" i="2"/>
  <c r="O673" i="2"/>
  <c r="A673" i="2"/>
  <c r="S672" i="2"/>
  <c r="O672" i="2"/>
  <c r="A672" i="2"/>
  <c r="S671" i="2"/>
  <c r="O671" i="2"/>
  <c r="A671" i="2"/>
  <c r="S670" i="2"/>
  <c r="O670" i="2"/>
  <c r="A670" i="2"/>
  <c r="S669" i="2"/>
  <c r="O669" i="2"/>
  <c r="A669" i="2"/>
  <c r="S668" i="2"/>
  <c r="O668" i="2"/>
  <c r="A668" i="2"/>
  <c r="S667" i="2"/>
  <c r="O667" i="2"/>
  <c r="A667" i="2"/>
  <c r="S666" i="2"/>
  <c r="O666" i="2"/>
  <c r="A666" i="2"/>
  <c r="S665" i="2"/>
  <c r="O665" i="2"/>
  <c r="A665" i="2"/>
  <c r="S664" i="2"/>
  <c r="O664" i="2"/>
  <c r="A664" i="2"/>
  <c r="S663" i="2"/>
  <c r="O663" i="2"/>
  <c r="A663" i="2"/>
  <c r="S662" i="2"/>
  <c r="O662" i="2"/>
  <c r="A662" i="2"/>
  <c r="S661" i="2"/>
  <c r="O661" i="2"/>
  <c r="A661" i="2"/>
  <c r="S660" i="2"/>
  <c r="O660" i="2"/>
  <c r="A660" i="2"/>
  <c r="S659" i="2"/>
  <c r="O659" i="2"/>
  <c r="A659" i="2"/>
  <c r="S658" i="2"/>
  <c r="O658" i="2"/>
  <c r="A658" i="2"/>
  <c r="S657" i="2"/>
  <c r="O657" i="2"/>
  <c r="A657" i="2"/>
  <c r="S656" i="2"/>
  <c r="O656" i="2"/>
  <c r="A656" i="2"/>
  <c r="S655" i="2"/>
  <c r="O655" i="2"/>
  <c r="A655" i="2"/>
  <c r="S654" i="2"/>
  <c r="O654" i="2"/>
  <c r="A654" i="2"/>
  <c r="S653" i="2"/>
  <c r="O653" i="2"/>
  <c r="A653" i="2"/>
  <c r="S652" i="2"/>
  <c r="O652" i="2"/>
  <c r="A652" i="2"/>
  <c r="S651" i="2"/>
  <c r="O651" i="2"/>
  <c r="J651" i="2"/>
  <c r="A651" i="2"/>
  <c r="S650" i="2"/>
  <c r="O650" i="2"/>
  <c r="J650" i="2"/>
  <c r="A650" i="2"/>
  <c r="S649" i="2"/>
  <c r="O649" i="2"/>
  <c r="J649" i="2"/>
  <c r="A649" i="2"/>
  <c r="S648" i="2"/>
  <c r="O648" i="2"/>
  <c r="J648" i="2"/>
  <c r="A648" i="2"/>
  <c r="S647" i="2"/>
  <c r="O647" i="2"/>
  <c r="J647" i="2"/>
  <c r="A647" i="2"/>
  <c r="S646" i="2"/>
  <c r="O646" i="2"/>
  <c r="J646" i="2"/>
  <c r="A646" i="2"/>
  <c r="S645" i="2"/>
  <c r="O645" i="2"/>
  <c r="J645" i="2"/>
  <c r="A645" i="2"/>
  <c r="S644" i="2"/>
  <c r="O644" i="2"/>
  <c r="J644" i="2"/>
  <c r="A644" i="2"/>
  <c r="S643" i="2"/>
  <c r="O643" i="2"/>
  <c r="J643" i="2"/>
  <c r="A643" i="2"/>
  <c r="S642" i="2"/>
  <c r="O642" i="2"/>
  <c r="J642" i="2"/>
  <c r="A642" i="2"/>
  <c r="S641" i="2"/>
  <c r="O641" i="2"/>
  <c r="J641" i="2"/>
  <c r="A641" i="2"/>
  <c r="S640" i="2"/>
  <c r="O640" i="2"/>
  <c r="J640" i="2"/>
  <c r="A640" i="2"/>
  <c r="S639" i="2"/>
  <c r="O639" i="2"/>
  <c r="J639" i="2"/>
  <c r="A639" i="2"/>
  <c r="S638" i="2"/>
  <c r="O638" i="2"/>
  <c r="J638" i="2"/>
  <c r="A638" i="2"/>
  <c r="S637" i="2"/>
  <c r="O637" i="2"/>
  <c r="J637" i="2"/>
  <c r="A637" i="2"/>
  <c r="S636" i="2"/>
  <c r="O636" i="2"/>
  <c r="J636" i="2"/>
  <c r="A636" i="2"/>
  <c r="S635" i="2"/>
  <c r="O635" i="2"/>
  <c r="J635" i="2"/>
  <c r="A635" i="2"/>
  <c r="S634" i="2"/>
  <c r="O634" i="2"/>
  <c r="J634" i="2"/>
  <c r="A634" i="2"/>
  <c r="S633" i="2"/>
  <c r="O633" i="2"/>
  <c r="J633" i="2"/>
  <c r="A633" i="2"/>
  <c r="S632" i="2"/>
  <c r="O632" i="2"/>
  <c r="J632" i="2"/>
  <c r="A632" i="2"/>
  <c r="S631" i="2"/>
  <c r="O631" i="2"/>
  <c r="J631" i="2"/>
  <c r="A631" i="2"/>
  <c r="S630" i="2"/>
  <c r="O630" i="2"/>
  <c r="J630" i="2"/>
  <c r="A630" i="2"/>
  <c r="S629" i="2"/>
  <c r="O629" i="2"/>
  <c r="J629" i="2"/>
  <c r="A629" i="2"/>
  <c r="S628" i="2"/>
  <c r="O628" i="2"/>
  <c r="J628" i="2"/>
  <c r="A628" i="2"/>
  <c r="S627" i="2"/>
  <c r="O627" i="2"/>
  <c r="J627" i="2"/>
  <c r="A627" i="2"/>
  <c r="S626" i="2"/>
  <c r="O626" i="2"/>
  <c r="J626" i="2"/>
  <c r="A626" i="2"/>
  <c r="S625" i="2"/>
  <c r="O625" i="2"/>
  <c r="J625" i="2"/>
  <c r="A625" i="2"/>
  <c r="S624" i="2"/>
  <c r="O624" i="2"/>
  <c r="J624" i="2"/>
  <c r="A624" i="2"/>
  <c r="S623" i="2"/>
  <c r="O623" i="2"/>
  <c r="A623" i="2"/>
  <c r="S622" i="2"/>
  <c r="O622" i="2"/>
  <c r="A622" i="2"/>
  <c r="S621" i="2"/>
  <c r="O621" i="2"/>
  <c r="A621" i="2"/>
  <c r="S620" i="2"/>
  <c r="O620" i="2"/>
  <c r="A620" i="2"/>
  <c r="S619" i="2"/>
  <c r="O619" i="2"/>
  <c r="A619" i="2"/>
  <c r="S618" i="2"/>
  <c r="O618" i="2"/>
  <c r="A618" i="2"/>
  <c r="S617" i="2"/>
  <c r="O617" i="2"/>
  <c r="A617" i="2"/>
  <c r="S616" i="2"/>
  <c r="O616" i="2"/>
  <c r="A616" i="2"/>
  <c r="S615" i="2"/>
  <c r="O615" i="2"/>
  <c r="A615" i="2"/>
  <c r="S614" i="2"/>
  <c r="O614" i="2"/>
  <c r="A614" i="2"/>
  <c r="S613" i="2"/>
  <c r="O613" i="2"/>
  <c r="A613" i="2"/>
  <c r="S612" i="2"/>
  <c r="O612" i="2"/>
  <c r="A612" i="2"/>
  <c r="S611" i="2"/>
  <c r="O611" i="2"/>
  <c r="A611" i="2"/>
  <c r="S610" i="2"/>
  <c r="O610" i="2"/>
  <c r="A610" i="2"/>
  <c r="S609" i="2"/>
  <c r="O609" i="2"/>
  <c r="A609" i="2"/>
  <c r="S608" i="2"/>
  <c r="O608" i="2"/>
  <c r="A608" i="2"/>
  <c r="S607" i="2"/>
  <c r="O607" i="2"/>
  <c r="A607" i="2"/>
  <c r="S606" i="2"/>
  <c r="O606" i="2"/>
  <c r="A606" i="2"/>
  <c r="S605" i="2"/>
  <c r="O605" i="2"/>
  <c r="A605" i="2"/>
  <c r="S604" i="2"/>
  <c r="O604" i="2"/>
  <c r="A604" i="2"/>
  <c r="S603" i="2"/>
  <c r="O603" i="2"/>
  <c r="A603" i="2"/>
  <c r="S602" i="2"/>
  <c r="O602" i="2"/>
  <c r="A602" i="2"/>
  <c r="S601" i="2"/>
  <c r="O601" i="2"/>
  <c r="A601" i="2"/>
  <c r="S600" i="2"/>
  <c r="O600" i="2"/>
  <c r="I600" i="2"/>
  <c r="A600" i="2"/>
  <c r="S599" i="2"/>
  <c r="O599" i="2"/>
  <c r="J599" i="2"/>
  <c r="I599" i="2" s="1"/>
  <c r="A599" i="2"/>
  <c r="S598" i="2"/>
  <c r="O598" i="2"/>
  <c r="A598" i="2"/>
  <c r="S597" i="2"/>
  <c r="O597" i="2"/>
  <c r="A597" i="2"/>
  <c r="S596" i="2"/>
  <c r="O596" i="2"/>
  <c r="A596" i="2"/>
  <c r="O595" i="2"/>
  <c r="A595" i="2"/>
  <c r="O594" i="2"/>
  <c r="A594" i="2"/>
  <c r="O593" i="2"/>
  <c r="A593" i="2"/>
  <c r="O592" i="2"/>
  <c r="A592" i="2"/>
  <c r="O591" i="2"/>
  <c r="A591" i="2"/>
  <c r="S590" i="2"/>
  <c r="O590" i="2"/>
  <c r="L590" i="2"/>
  <c r="A590" i="2"/>
  <c r="S589" i="2"/>
  <c r="O589" i="2"/>
  <c r="L589" i="2"/>
  <c r="A589" i="2"/>
  <c r="S588" i="2"/>
  <c r="O588" i="2"/>
  <c r="L588" i="2"/>
  <c r="A588" i="2"/>
  <c r="S587" i="2"/>
  <c r="O587" i="2"/>
  <c r="L587" i="2"/>
  <c r="A587" i="2"/>
  <c r="S586" i="2"/>
  <c r="O586" i="2"/>
  <c r="L586" i="2"/>
  <c r="A586" i="2"/>
  <c r="S585" i="2"/>
  <c r="O585" i="2"/>
  <c r="L585" i="2"/>
  <c r="A585" i="2"/>
  <c r="S584" i="2"/>
  <c r="O584" i="2"/>
  <c r="L584" i="2"/>
  <c r="A584" i="2"/>
  <c r="S583" i="2"/>
  <c r="O583" i="2"/>
  <c r="L583" i="2"/>
  <c r="A583" i="2"/>
  <c r="S582" i="2"/>
  <c r="O582" i="2"/>
  <c r="L582" i="2"/>
  <c r="A582" i="2"/>
  <c r="S581" i="2"/>
  <c r="O581" i="2"/>
  <c r="L581" i="2"/>
  <c r="A581" i="2"/>
  <c r="S580" i="2"/>
  <c r="O580" i="2"/>
  <c r="L580" i="2"/>
  <c r="A580" i="2"/>
  <c r="S579" i="2"/>
  <c r="O579" i="2"/>
  <c r="L579" i="2"/>
  <c r="A579" i="2"/>
  <c r="S578" i="2"/>
  <c r="O578" i="2"/>
  <c r="L578" i="2"/>
  <c r="A578" i="2"/>
  <c r="S577" i="2"/>
  <c r="O577" i="2"/>
  <c r="L577" i="2"/>
  <c r="A577" i="2"/>
  <c r="S576" i="2"/>
  <c r="I576" i="2"/>
  <c r="A576" i="2"/>
  <c r="S575" i="2"/>
  <c r="J575" i="2"/>
  <c r="J576" i="2" s="1"/>
  <c r="A575" i="2"/>
  <c r="S574" i="2"/>
  <c r="J574" i="2"/>
  <c r="A574" i="2"/>
  <c r="S573" i="2"/>
  <c r="J573" i="2"/>
  <c r="A573" i="2"/>
  <c r="S572" i="2"/>
  <c r="J572" i="2"/>
  <c r="A572" i="2"/>
  <c r="S571" i="2"/>
  <c r="J571" i="2"/>
  <c r="A571" i="2"/>
  <c r="O570" i="2"/>
  <c r="A570" i="2"/>
  <c r="O569" i="2"/>
  <c r="A569" i="2"/>
  <c r="O568" i="2"/>
  <c r="A568" i="2"/>
  <c r="O567" i="2"/>
  <c r="A567" i="2"/>
  <c r="O566" i="2"/>
  <c r="A566" i="2"/>
  <c r="O565" i="2"/>
  <c r="A565" i="2"/>
  <c r="S564" i="2"/>
  <c r="J564" i="2"/>
  <c r="A564" i="2"/>
  <c r="S563" i="2"/>
  <c r="J563" i="2"/>
  <c r="A563" i="2"/>
  <c r="S562" i="2"/>
  <c r="J562" i="2"/>
  <c r="A562" i="2"/>
  <c r="S561" i="2"/>
  <c r="J561" i="2"/>
  <c r="A561" i="2"/>
  <c r="S560" i="2"/>
  <c r="J560" i="2"/>
  <c r="A560" i="2"/>
  <c r="S559" i="2"/>
  <c r="J559" i="2"/>
  <c r="A559" i="2"/>
  <c r="S558" i="2"/>
  <c r="J558" i="2"/>
  <c r="A558" i="2"/>
  <c r="S557" i="2"/>
  <c r="J557" i="2"/>
  <c r="A557" i="2"/>
  <c r="S556" i="2"/>
  <c r="J556" i="2"/>
  <c r="A556" i="2"/>
  <c r="O555" i="2"/>
  <c r="A555" i="2"/>
  <c r="O554" i="2"/>
  <c r="A554" i="2"/>
  <c r="O553" i="2"/>
  <c r="A553" i="2"/>
  <c r="O552" i="2"/>
  <c r="A552" i="2"/>
  <c r="O551" i="2"/>
  <c r="A551" i="2"/>
  <c r="O550" i="2"/>
  <c r="A550" i="2"/>
  <c r="O549" i="2"/>
  <c r="A549" i="2"/>
  <c r="O548" i="2"/>
  <c r="A548" i="2"/>
  <c r="O547" i="2"/>
  <c r="A547" i="2"/>
  <c r="S546" i="2"/>
  <c r="O546" i="2"/>
  <c r="J546" i="2"/>
  <c r="A546" i="2"/>
  <c r="S545" i="2"/>
  <c r="O545" i="2"/>
  <c r="J545" i="2"/>
  <c r="A545" i="2"/>
  <c r="S544" i="2"/>
  <c r="O544" i="2"/>
  <c r="J544" i="2"/>
  <c r="A544" i="2"/>
  <c r="S543" i="2"/>
  <c r="O543" i="2"/>
  <c r="J543" i="2"/>
  <c r="A543" i="2"/>
  <c r="S542" i="2"/>
  <c r="O542" i="2"/>
  <c r="J542" i="2"/>
  <c r="A542" i="2"/>
  <c r="S541" i="2"/>
  <c r="O541" i="2"/>
  <c r="J541" i="2"/>
  <c r="A541" i="2"/>
  <c r="S540" i="2"/>
  <c r="O540" i="2"/>
  <c r="J540" i="2"/>
  <c r="A540" i="2"/>
  <c r="S539" i="2"/>
  <c r="O539" i="2"/>
  <c r="J539" i="2"/>
  <c r="A539" i="2"/>
  <c r="S538" i="2"/>
  <c r="O538" i="2"/>
  <c r="J538" i="2"/>
  <c r="A538" i="2"/>
  <c r="S537" i="2"/>
  <c r="O537" i="2"/>
  <c r="J537" i="2"/>
  <c r="A537" i="2"/>
  <c r="S536" i="2"/>
  <c r="O536" i="2"/>
  <c r="J536" i="2"/>
  <c r="A536" i="2"/>
  <c r="S535" i="2"/>
  <c r="O535" i="2"/>
  <c r="J535" i="2"/>
  <c r="A535" i="2"/>
  <c r="S534" i="2"/>
  <c r="O534" i="2"/>
  <c r="J534" i="2"/>
  <c r="A534" i="2"/>
  <c r="S533" i="2"/>
  <c r="O533" i="2"/>
  <c r="J533" i="2"/>
  <c r="A533" i="2"/>
  <c r="S532" i="2"/>
  <c r="O532" i="2"/>
  <c r="K532" i="2"/>
  <c r="A532" i="2"/>
  <c r="S531" i="2"/>
  <c r="O531" i="2"/>
  <c r="K531" i="2"/>
  <c r="A531" i="2"/>
  <c r="S530" i="2"/>
  <c r="O530" i="2"/>
  <c r="K530" i="2"/>
  <c r="A530" i="2"/>
  <c r="S529" i="2"/>
  <c r="O529" i="2"/>
  <c r="K529" i="2"/>
  <c r="A529" i="2"/>
  <c r="S528" i="2"/>
  <c r="O528" i="2"/>
  <c r="K528" i="2"/>
  <c r="A528" i="2"/>
  <c r="S527" i="2"/>
  <c r="O527" i="2"/>
  <c r="K527" i="2"/>
  <c r="A527" i="2"/>
  <c r="S526" i="2"/>
  <c r="O526" i="2"/>
  <c r="K526" i="2"/>
  <c r="A526" i="2"/>
  <c r="S525" i="2"/>
  <c r="O525" i="2"/>
  <c r="K525" i="2"/>
  <c r="A525" i="2"/>
  <c r="S524" i="2"/>
  <c r="O524" i="2"/>
  <c r="K524" i="2"/>
  <c r="A524" i="2"/>
  <c r="S523" i="2"/>
  <c r="O523" i="2"/>
  <c r="K523" i="2"/>
  <c r="A523" i="2"/>
  <c r="S522" i="2"/>
  <c r="O522" i="2"/>
  <c r="K522" i="2"/>
  <c r="A522" i="2"/>
  <c r="S521" i="2"/>
  <c r="O521" i="2"/>
  <c r="K521" i="2"/>
  <c r="A521" i="2"/>
  <c r="S520" i="2"/>
  <c r="O520" i="2"/>
  <c r="K520" i="2"/>
  <c r="A520" i="2"/>
  <c r="S519" i="2"/>
  <c r="O519" i="2"/>
  <c r="K519" i="2"/>
  <c r="A519" i="2"/>
  <c r="S518" i="2"/>
  <c r="O518" i="2"/>
  <c r="A518" i="2"/>
  <c r="S517" i="2"/>
  <c r="O517" i="2"/>
  <c r="A517" i="2"/>
  <c r="S516" i="2"/>
  <c r="O516" i="2"/>
  <c r="A516" i="2"/>
  <c r="S515" i="2"/>
  <c r="O515" i="2"/>
  <c r="A515" i="2"/>
  <c r="S514" i="2"/>
  <c r="O514" i="2"/>
  <c r="A514" i="2"/>
  <c r="S513" i="2"/>
  <c r="O513" i="2"/>
  <c r="A513" i="2"/>
  <c r="S512" i="2"/>
  <c r="O512" i="2"/>
  <c r="A512" i="2"/>
  <c r="S511" i="2"/>
  <c r="O511" i="2"/>
  <c r="A511" i="2"/>
  <c r="S510" i="2"/>
  <c r="O510" i="2"/>
  <c r="A510" i="2"/>
  <c r="S509" i="2"/>
  <c r="O509" i="2"/>
  <c r="A509" i="2"/>
  <c r="S508" i="2"/>
  <c r="O508" i="2"/>
  <c r="A508" i="2"/>
  <c r="S507" i="2"/>
  <c r="O507" i="2"/>
  <c r="A507" i="2"/>
  <c r="S506" i="2"/>
  <c r="O506" i="2"/>
  <c r="A506" i="2"/>
  <c r="S505" i="2"/>
  <c r="O505" i="2"/>
  <c r="A505" i="2"/>
  <c r="S504" i="2"/>
  <c r="O504" i="2"/>
  <c r="A504" i="2"/>
  <c r="S503" i="2"/>
  <c r="O503" i="2"/>
  <c r="A503" i="2"/>
  <c r="S502" i="2"/>
  <c r="O502" i="2"/>
  <c r="L502" i="2"/>
  <c r="A502" i="2"/>
  <c r="S501" i="2"/>
  <c r="O501" i="2"/>
  <c r="L501" i="2"/>
  <c r="A501" i="2"/>
  <c r="S500" i="2"/>
  <c r="O500" i="2"/>
  <c r="L500" i="2"/>
  <c r="A500" i="2"/>
  <c r="S499" i="2"/>
  <c r="O499" i="2"/>
  <c r="A499" i="2"/>
  <c r="S498" i="2"/>
  <c r="O498" i="2"/>
  <c r="A498" i="2"/>
  <c r="S497" i="2"/>
  <c r="O497" i="2"/>
  <c r="A497" i="2"/>
  <c r="S496" i="2"/>
  <c r="O496" i="2"/>
  <c r="K496" i="2"/>
  <c r="A496" i="2"/>
  <c r="S495" i="2"/>
  <c r="O495" i="2"/>
  <c r="K495" i="2"/>
  <c r="A495" i="2"/>
  <c r="S494" i="2"/>
  <c r="O494" i="2"/>
  <c r="K494" i="2"/>
  <c r="A494" i="2"/>
  <c r="S493" i="2"/>
  <c r="O493" i="2"/>
  <c r="A493" i="2"/>
  <c r="S492" i="2"/>
  <c r="O492" i="2"/>
  <c r="A492" i="2"/>
  <c r="S491" i="2"/>
  <c r="O491" i="2"/>
  <c r="A491" i="2"/>
  <c r="S490" i="2"/>
  <c r="O490" i="2"/>
  <c r="J490" i="2"/>
  <c r="A490" i="2"/>
  <c r="S489" i="2"/>
  <c r="O489" i="2"/>
  <c r="J489" i="2"/>
  <c r="A489" i="2"/>
  <c r="S488" i="2"/>
  <c r="O488" i="2"/>
  <c r="J488" i="2"/>
  <c r="A488" i="2"/>
  <c r="S487" i="2"/>
  <c r="O487" i="2"/>
  <c r="A487" i="2"/>
  <c r="S486" i="2"/>
  <c r="O486" i="2"/>
  <c r="A486" i="2"/>
  <c r="S485" i="2"/>
  <c r="O485" i="2"/>
  <c r="A485" i="2"/>
  <c r="S484" i="2"/>
  <c r="O484" i="2"/>
  <c r="A484" i="2"/>
  <c r="S483" i="2"/>
  <c r="O483" i="2"/>
  <c r="A483" i="2"/>
  <c r="S482" i="2"/>
  <c r="O482" i="2"/>
  <c r="A482" i="2"/>
  <c r="S481" i="2"/>
  <c r="O481" i="2"/>
  <c r="A481" i="2"/>
  <c r="S480" i="2"/>
  <c r="O480" i="2"/>
  <c r="A480" i="2"/>
  <c r="S479" i="2"/>
  <c r="O479" i="2"/>
  <c r="A479" i="2"/>
  <c r="S478" i="2"/>
  <c r="O478" i="2"/>
  <c r="L478" i="2"/>
  <c r="A478" i="2"/>
  <c r="S477" i="2"/>
  <c r="O477" i="2"/>
  <c r="L477" i="2"/>
  <c r="A477" i="2"/>
  <c r="S476" i="2"/>
  <c r="O476" i="2"/>
  <c r="L476" i="2"/>
  <c r="A476" i="2"/>
  <c r="S475" i="2"/>
  <c r="O475" i="2"/>
  <c r="L475" i="2"/>
  <c r="A475" i="2"/>
  <c r="S474" i="2"/>
  <c r="O474" i="2"/>
  <c r="L474" i="2"/>
  <c r="A474" i="2"/>
  <c r="S473" i="2"/>
  <c r="O473" i="2"/>
  <c r="L473" i="2"/>
  <c r="A473" i="2"/>
  <c r="S472" i="2"/>
  <c r="O472" i="2"/>
  <c r="L472" i="2"/>
  <c r="A472" i="2"/>
  <c r="S471" i="2"/>
  <c r="O471" i="2"/>
  <c r="L471" i="2"/>
  <c r="A471" i="2"/>
  <c r="S470" i="2"/>
  <c r="O470" i="2"/>
  <c r="L470" i="2"/>
  <c r="A470" i="2"/>
  <c r="S469" i="2"/>
  <c r="O469" i="2"/>
  <c r="L469" i="2"/>
  <c r="A469" i="2"/>
  <c r="S468" i="2"/>
  <c r="O468" i="2"/>
  <c r="L468" i="2"/>
  <c r="A468" i="2"/>
  <c r="S467" i="2"/>
  <c r="O467" i="2"/>
  <c r="L467" i="2"/>
  <c r="A467" i="2"/>
  <c r="S466" i="2"/>
  <c r="O466" i="2"/>
  <c r="L466" i="2"/>
  <c r="A466" i="2"/>
  <c r="S465" i="2"/>
  <c r="O465" i="2"/>
  <c r="L465" i="2"/>
  <c r="A465" i="2"/>
  <c r="S464" i="2"/>
  <c r="O464" i="2"/>
  <c r="L464" i="2"/>
  <c r="A464" i="2"/>
  <c r="S463" i="2"/>
  <c r="O463" i="2"/>
  <c r="L463" i="2"/>
  <c r="A463" i="2"/>
  <c r="S462" i="2"/>
  <c r="O462" i="2"/>
  <c r="L462" i="2"/>
  <c r="A462" i="2"/>
  <c r="S461" i="2"/>
  <c r="O461" i="2"/>
  <c r="L461" i="2"/>
  <c r="A461" i="2"/>
  <c r="S460" i="2"/>
  <c r="O460" i="2"/>
  <c r="K460" i="2"/>
  <c r="A460" i="2"/>
  <c r="S459" i="2"/>
  <c r="O459" i="2"/>
  <c r="K459" i="2"/>
  <c r="A459" i="2"/>
  <c r="S458" i="2"/>
  <c r="O458" i="2"/>
  <c r="K458" i="2"/>
  <c r="A458" i="2"/>
  <c r="S457" i="2"/>
  <c r="O457" i="2"/>
  <c r="K457" i="2"/>
  <c r="A457" i="2"/>
  <c r="S456" i="2"/>
  <c r="O456" i="2"/>
  <c r="K456" i="2"/>
  <c r="A456" i="2"/>
  <c r="S455" i="2"/>
  <c r="O455" i="2"/>
  <c r="K455" i="2"/>
  <c r="A455" i="2"/>
  <c r="S454" i="2"/>
  <c r="O454" i="2"/>
  <c r="K454" i="2"/>
  <c r="A454" i="2"/>
  <c r="S453" i="2"/>
  <c r="O453" i="2"/>
  <c r="K453" i="2"/>
  <c r="A453" i="2"/>
  <c r="S452" i="2"/>
  <c r="O452" i="2"/>
  <c r="K452" i="2"/>
  <c r="A452" i="2"/>
  <c r="S451" i="2"/>
  <c r="O451" i="2"/>
  <c r="K451" i="2"/>
  <c r="A451" i="2"/>
  <c r="S450" i="2"/>
  <c r="O450" i="2"/>
  <c r="K450" i="2"/>
  <c r="A450" i="2"/>
  <c r="S449" i="2"/>
  <c r="O449" i="2"/>
  <c r="K449" i="2"/>
  <c r="A449" i="2"/>
  <c r="S448" i="2"/>
  <c r="O448" i="2"/>
  <c r="K448" i="2"/>
  <c r="A448" i="2"/>
  <c r="S447" i="2"/>
  <c r="O447" i="2"/>
  <c r="K447" i="2"/>
  <c r="A447" i="2"/>
  <c r="S446" i="2"/>
  <c r="O446" i="2"/>
  <c r="K446" i="2"/>
  <c r="A446" i="2"/>
  <c r="S445" i="2"/>
  <c r="O445" i="2"/>
  <c r="K445" i="2"/>
  <c r="A445" i="2"/>
  <c r="S444" i="2"/>
  <c r="O444" i="2"/>
  <c r="K444" i="2"/>
  <c r="A444" i="2"/>
  <c r="S443" i="2"/>
  <c r="O443" i="2"/>
  <c r="K443" i="2"/>
  <c r="A443" i="2"/>
  <c r="S442" i="2"/>
  <c r="O442" i="2"/>
  <c r="I442" i="2"/>
  <c r="A442" i="2"/>
  <c r="S441" i="2"/>
  <c r="O441" i="2"/>
  <c r="I441" i="2"/>
  <c r="A441" i="2"/>
  <c r="S440" i="2"/>
  <c r="O440" i="2"/>
  <c r="I440" i="2"/>
  <c r="A440" i="2"/>
  <c r="S439" i="2"/>
  <c r="O439" i="2"/>
  <c r="I439" i="2"/>
  <c r="A439" i="2"/>
  <c r="S438" i="2"/>
  <c r="O438" i="2"/>
  <c r="I438" i="2"/>
  <c r="A438" i="2"/>
  <c r="S437" i="2"/>
  <c r="O437" i="2"/>
  <c r="I437" i="2"/>
  <c r="A437" i="2"/>
  <c r="S436" i="2"/>
  <c r="O436" i="2"/>
  <c r="I436" i="2"/>
  <c r="A436" i="2"/>
  <c r="S435" i="2"/>
  <c r="O435" i="2"/>
  <c r="I435" i="2"/>
  <c r="A435" i="2"/>
  <c r="S434" i="2"/>
  <c r="O434" i="2"/>
  <c r="I434" i="2"/>
  <c r="A434" i="2"/>
  <c r="S433" i="2"/>
  <c r="O433" i="2"/>
  <c r="I433" i="2"/>
  <c r="A433" i="2"/>
  <c r="S432" i="2"/>
  <c r="O432" i="2"/>
  <c r="I432" i="2"/>
  <c r="A432" i="2"/>
  <c r="S431" i="2"/>
  <c r="O431" i="2"/>
  <c r="I431" i="2"/>
  <c r="A431" i="2"/>
  <c r="S430" i="2"/>
  <c r="O430" i="2"/>
  <c r="I430" i="2"/>
  <c r="A430" i="2"/>
  <c r="S429" i="2"/>
  <c r="O429" i="2"/>
  <c r="I429" i="2"/>
  <c r="A429" i="2"/>
  <c r="S428" i="2"/>
  <c r="O428" i="2"/>
  <c r="I428" i="2"/>
  <c r="A428" i="2"/>
  <c r="S427" i="2"/>
  <c r="O427" i="2"/>
  <c r="I427" i="2"/>
  <c r="A427" i="2"/>
  <c r="S426" i="2"/>
  <c r="O426" i="2"/>
  <c r="I426" i="2"/>
  <c r="A426" i="2"/>
  <c r="S425" i="2"/>
  <c r="O425" i="2"/>
  <c r="I425" i="2"/>
  <c r="A425" i="2"/>
  <c r="S424" i="2"/>
  <c r="O424" i="2"/>
  <c r="J424" i="2"/>
  <c r="A424" i="2"/>
  <c r="S423" i="2"/>
  <c r="O423" i="2"/>
  <c r="J423" i="2"/>
  <c r="A423" i="2"/>
  <c r="S422" i="2"/>
  <c r="O422" i="2"/>
  <c r="J422" i="2"/>
  <c r="A422" i="2"/>
  <c r="S421" i="2"/>
  <c r="O421" i="2"/>
  <c r="J421" i="2"/>
  <c r="A421" i="2"/>
  <c r="S420" i="2"/>
  <c r="O420" i="2"/>
  <c r="J420" i="2"/>
  <c r="A420" i="2"/>
  <c r="S419" i="2"/>
  <c r="O419" i="2"/>
  <c r="J419" i="2"/>
  <c r="A419" i="2"/>
  <c r="S418" i="2"/>
  <c r="O418" i="2"/>
  <c r="J418" i="2"/>
  <c r="A418" i="2"/>
  <c r="S417" i="2"/>
  <c r="O417" i="2"/>
  <c r="J417" i="2"/>
  <c r="A417" i="2"/>
  <c r="S416" i="2"/>
  <c r="O416" i="2"/>
  <c r="J416" i="2"/>
  <c r="A416" i="2"/>
  <c r="S415" i="2"/>
  <c r="O415" i="2"/>
  <c r="J415" i="2"/>
  <c r="A415" i="2"/>
  <c r="S414" i="2"/>
  <c r="O414" i="2"/>
  <c r="J414" i="2"/>
  <c r="A414" i="2"/>
  <c r="S413" i="2"/>
  <c r="O413" i="2"/>
  <c r="J413" i="2"/>
  <c r="A413" i="2"/>
  <c r="S412" i="2"/>
  <c r="O412" i="2"/>
  <c r="J412" i="2"/>
  <c r="A412" i="2"/>
  <c r="S411" i="2"/>
  <c r="O411" i="2"/>
  <c r="J411" i="2"/>
  <c r="A411" i="2"/>
  <c r="S410" i="2"/>
  <c r="O410" i="2"/>
  <c r="J410" i="2"/>
  <c r="A410" i="2"/>
  <c r="S409" i="2"/>
  <c r="O409" i="2"/>
  <c r="J409" i="2"/>
  <c r="A409" i="2"/>
  <c r="S408" i="2"/>
  <c r="O408" i="2"/>
  <c r="J408" i="2"/>
  <c r="A408" i="2"/>
  <c r="S407" i="2"/>
  <c r="O407" i="2"/>
  <c r="J407" i="2"/>
  <c r="A407" i="2"/>
  <c r="S406" i="2"/>
  <c r="O406" i="2"/>
  <c r="J406" i="2"/>
  <c r="A406" i="2"/>
  <c r="S405" i="2"/>
  <c r="J405" i="2"/>
  <c r="A405" i="2"/>
  <c r="S404" i="2"/>
  <c r="J404" i="2"/>
  <c r="A404" i="2"/>
  <c r="S403" i="2"/>
  <c r="J403" i="2"/>
  <c r="A403" i="2"/>
  <c r="S402" i="2"/>
  <c r="J402" i="2"/>
  <c r="A402" i="2"/>
  <c r="S401" i="2"/>
  <c r="J401" i="2"/>
  <c r="A401" i="2"/>
  <c r="S400" i="2"/>
  <c r="A400" i="2"/>
  <c r="S399" i="2"/>
  <c r="A399" i="2"/>
  <c r="S398" i="2"/>
  <c r="A398" i="2"/>
  <c r="S397" i="2"/>
  <c r="J397" i="2"/>
  <c r="A397" i="2"/>
  <c r="S396" i="2"/>
  <c r="J396" i="2"/>
  <c r="A396" i="2"/>
  <c r="S395" i="2"/>
  <c r="J395" i="2"/>
  <c r="A395" i="2"/>
  <c r="S394" i="2"/>
  <c r="J394" i="2"/>
  <c r="A394" i="2"/>
  <c r="S393" i="2"/>
  <c r="J393" i="2"/>
  <c r="A393" i="2"/>
  <c r="S392" i="2"/>
  <c r="J392" i="2"/>
  <c r="A392" i="2"/>
  <c r="S391" i="2"/>
  <c r="J391" i="2"/>
  <c r="A391" i="2"/>
  <c r="S390" i="2"/>
  <c r="J390" i="2"/>
  <c r="A390" i="2"/>
  <c r="S389" i="2"/>
  <c r="J389" i="2"/>
  <c r="A389" i="2"/>
  <c r="S388" i="2"/>
  <c r="J388" i="2"/>
  <c r="A388" i="2"/>
  <c r="S387" i="2"/>
  <c r="J387" i="2"/>
  <c r="A387" i="2"/>
  <c r="S386" i="2"/>
  <c r="J386" i="2"/>
  <c r="A386" i="2"/>
  <c r="S385" i="2"/>
  <c r="J385" i="2"/>
  <c r="A385" i="2"/>
  <c r="S384" i="2"/>
  <c r="J384" i="2"/>
  <c r="A384" i="2"/>
  <c r="S383" i="2"/>
  <c r="J383" i="2"/>
  <c r="A383" i="2"/>
  <c r="S382" i="2"/>
  <c r="J382" i="2"/>
  <c r="A382" i="2"/>
  <c r="S381" i="2"/>
  <c r="J381" i="2"/>
  <c r="A381" i="2"/>
  <c r="S380" i="2"/>
  <c r="J380" i="2"/>
  <c r="A380" i="2"/>
  <c r="S379" i="2"/>
  <c r="J379" i="2"/>
  <c r="A379" i="2"/>
  <c r="S378" i="2"/>
  <c r="J378" i="2"/>
  <c r="A378" i="2"/>
  <c r="S377" i="2"/>
  <c r="J377" i="2"/>
  <c r="A377" i="2"/>
  <c r="S376" i="2"/>
  <c r="J376" i="2"/>
  <c r="A376" i="2"/>
  <c r="S375" i="2"/>
  <c r="A375" i="2"/>
  <c r="S374" i="2"/>
  <c r="J374" i="2"/>
  <c r="J375" i="2" s="1"/>
  <c r="A374" i="2"/>
  <c r="S373" i="2"/>
  <c r="J373" i="2"/>
  <c r="A373" i="2"/>
  <c r="S372" i="2"/>
  <c r="J372" i="2"/>
  <c r="A372" i="2"/>
  <c r="S371" i="2"/>
  <c r="A371" i="2"/>
  <c r="S370" i="2"/>
  <c r="J370" i="2"/>
  <c r="J371" i="2" s="1"/>
  <c r="A370" i="2"/>
  <c r="S369" i="2"/>
  <c r="J369" i="2"/>
  <c r="A369" i="2"/>
  <c r="S368" i="2"/>
  <c r="J368" i="2"/>
  <c r="A368" i="2"/>
  <c r="S367" i="2"/>
  <c r="J367" i="2"/>
  <c r="A367" i="2"/>
  <c r="S366" i="2"/>
  <c r="J366" i="2"/>
  <c r="A366" i="2"/>
  <c r="S365" i="2"/>
  <c r="J365" i="2"/>
  <c r="A365" i="2"/>
  <c r="S364" i="2"/>
  <c r="J364" i="2"/>
  <c r="A364" i="2"/>
  <c r="S363" i="2"/>
  <c r="J363" i="2"/>
  <c r="A363" i="2"/>
  <c r="S362" i="2"/>
  <c r="J362" i="2"/>
  <c r="A362" i="2"/>
  <c r="S361" i="2"/>
  <c r="J361" i="2"/>
  <c r="A361" i="2"/>
  <c r="S360" i="2"/>
  <c r="J360" i="2"/>
  <c r="A360" i="2"/>
  <c r="S359" i="2"/>
  <c r="J359" i="2"/>
  <c r="A359" i="2"/>
  <c r="S358" i="2"/>
  <c r="J358" i="2"/>
  <c r="A358" i="2"/>
  <c r="S357" i="2"/>
  <c r="J357" i="2"/>
  <c r="A357" i="2"/>
  <c r="S356" i="2"/>
  <c r="J356" i="2"/>
  <c r="A356" i="2"/>
  <c r="S355" i="2"/>
  <c r="J355" i="2"/>
  <c r="A355" i="2"/>
  <c r="S354" i="2"/>
  <c r="J354" i="2"/>
  <c r="A354" i="2"/>
  <c r="S353" i="2"/>
  <c r="J353" i="2"/>
  <c r="A353" i="2"/>
  <c r="S352" i="2"/>
  <c r="J352" i="2"/>
  <c r="A352" i="2"/>
  <c r="S351" i="2"/>
  <c r="J351" i="2"/>
  <c r="A351" i="2"/>
  <c r="S350" i="2"/>
  <c r="J350" i="2"/>
  <c r="A350" i="2"/>
  <c r="S349" i="2"/>
  <c r="J349" i="2"/>
  <c r="A349" i="2"/>
  <c r="S348" i="2"/>
  <c r="J348" i="2"/>
  <c r="A348" i="2"/>
  <c r="S347" i="2"/>
  <c r="J347" i="2"/>
  <c r="A347" i="2"/>
  <c r="S346" i="2"/>
  <c r="J346" i="2"/>
  <c r="A346" i="2"/>
  <c r="S345" i="2"/>
  <c r="J345" i="2"/>
  <c r="A345" i="2"/>
  <c r="S344" i="2"/>
  <c r="J344" i="2"/>
  <c r="A344" i="2"/>
  <c r="S343" i="2"/>
  <c r="J343" i="2"/>
  <c r="A343" i="2"/>
  <c r="S342" i="2"/>
  <c r="J342" i="2"/>
  <c r="A342" i="2"/>
  <c r="S341" i="2"/>
  <c r="J341" i="2"/>
  <c r="A341" i="2"/>
  <c r="S340" i="2"/>
  <c r="J340" i="2"/>
  <c r="A340" i="2"/>
  <c r="S339" i="2"/>
  <c r="J339" i="2"/>
  <c r="A339" i="2"/>
  <c r="S338" i="2"/>
  <c r="J338" i="2"/>
  <c r="A338" i="2"/>
  <c r="S337" i="2"/>
  <c r="J337" i="2"/>
  <c r="A337" i="2"/>
  <c r="S336" i="2"/>
  <c r="J336" i="2"/>
  <c r="A336" i="2"/>
  <c r="S335" i="2"/>
  <c r="J335" i="2"/>
  <c r="A335" i="2"/>
  <c r="S334" i="2"/>
  <c r="J334" i="2"/>
  <c r="A334" i="2"/>
  <c r="S333" i="2"/>
  <c r="A333" i="2"/>
  <c r="S332" i="2"/>
  <c r="A332" i="2"/>
  <c r="S331" i="2"/>
  <c r="A331" i="2"/>
  <c r="S330" i="2"/>
  <c r="A330" i="2"/>
  <c r="S329" i="2"/>
  <c r="A329" i="2"/>
  <c r="S328" i="2"/>
  <c r="A328" i="2"/>
  <c r="S327" i="2"/>
  <c r="A327" i="2"/>
  <c r="S326" i="2"/>
  <c r="A326" i="2"/>
  <c r="S325" i="2"/>
  <c r="A325" i="2"/>
  <c r="S324" i="2"/>
  <c r="A324" i="2"/>
  <c r="S323" i="2"/>
  <c r="A323" i="2"/>
  <c r="S322" i="2"/>
  <c r="A322" i="2"/>
  <c r="S321" i="2"/>
  <c r="A321" i="2"/>
  <c r="S320" i="2"/>
  <c r="A320" i="2"/>
  <c r="S319" i="2"/>
  <c r="A319" i="2"/>
  <c r="S318" i="2"/>
  <c r="A318" i="2"/>
  <c r="S317" i="2"/>
  <c r="A317" i="2"/>
  <c r="S316" i="2"/>
  <c r="A316" i="2"/>
  <c r="S315" i="2"/>
  <c r="A315" i="2"/>
  <c r="S314" i="2"/>
  <c r="A314" i="2"/>
  <c r="S313" i="2"/>
  <c r="A313" i="2"/>
  <c r="S312" i="2"/>
  <c r="A312" i="2"/>
  <c r="S311" i="2"/>
  <c r="A311" i="2"/>
  <c r="S310" i="2"/>
  <c r="O310" i="2"/>
  <c r="A310" i="2"/>
  <c r="S309" i="2"/>
  <c r="O309" i="2"/>
  <c r="A309" i="2"/>
  <c r="S308" i="2"/>
  <c r="O308" i="2"/>
  <c r="A308" i="2"/>
  <c r="S307" i="2"/>
  <c r="O307" i="2"/>
  <c r="A307" i="2"/>
  <c r="S305" i="2"/>
  <c r="O305" i="2"/>
  <c r="A305" i="2"/>
  <c r="S304" i="2"/>
  <c r="O304" i="2"/>
  <c r="A304" i="2"/>
  <c r="S303" i="2"/>
  <c r="O303" i="2"/>
  <c r="A303" i="2"/>
  <c r="S302" i="2"/>
  <c r="O302" i="2"/>
  <c r="A302" i="2"/>
  <c r="U301" i="2"/>
  <c r="S301" i="2"/>
  <c r="O301" i="2"/>
  <c r="A301" i="2"/>
  <c r="U300" i="2"/>
  <c r="S300" i="2"/>
  <c r="O300" i="2"/>
  <c r="A300" i="2"/>
  <c r="S299" i="2"/>
  <c r="O299" i="2"/>
  <c r="A299" i="2"/>
  <c r="S298" i="2"/>
  <c r="O298" i="2"/>
  <c r="A298" i="2"/>
  <c r="S297" i="2"/>
  <c r="O297" i="2"/>
  <c r="A297" i="2"/>
  <c r="S296" i="2"/>
  <c r="O296" i="2"/>
  <c r="A296" i="2"/>
  <c r="S295" i="2"/>
  <c r="O295" i="2"/>
  <c r="A295" i="2"/>
  <c r="O294" i="2"/>
  <c r="A294" i="2"/>
  <c r="S293" i="2"/>
  <c r="O293" i="2"/>
  <c r="A293" i="2"/>
  <c r="S292" i="2"/>
  <c r="O292" i="2"/>
  <c r="A292" i="2"/>
  <c r="S291" i="2"/>
  <c r="O291" i="2"/>
  <c r="A291" i="2"/>
  <c r="U290" i="2"/>
  <c r="S290" i="2"/>
  <c r="O290" i="2"/>
  <c r="A290" i="2"/>
  <c r="U289" i="2"/>
  <c r="S289" i="2"/>
  <c r="O289" i="2"/>
  <c r="A289" i="2"/>
  <c r="S288" i="2"/>
  <c r="O288" i="2"/>
  <c r="A288" i="2"/>
  <c r="S287" i="2"/>
  <c r="A287" i="2"/>
  <c r="S286" i="2"/>
  <c r="O286" i="2"/>
  <c r="A286" i="2"/>
  <c r="S285" i="2"/>
  <c r="O285" i="2"/>
  <c r="A285" i="2"/>
  <c r="S284" i="2"/>
  <c r="O284" i="2"/>
  <c r="A284" i="2"/>
  <c r="U283" i="2"/>
  <c r="S283" i="2"/>
  <c r="O283" i="2"/>
  <c r="A283" i="2"/>
  <c r="U282" i="2"/>
  <c r="S282" i="2"/>
  <c r="O282" i="2"/>
  <c r="A282" i="2"/>
  <c r="S281" i="2"/>
  <c r="O281" i="2"/>
  <c r="A281" i="2"/>
  <c r="S280" i="2"/>
  <c r="O280" i="2"/>
  <c r="A280" i="2"/>
  <c r="S279" i="2"/>
  <c r="O279" i="2"/>
  <c r="A279" i="2"/>
  <c r="S278" i="2"/>
  <c r="A278" i="2"/>
  <c r="S277" i="2"/>
  <c r="O277" i="2"/>
  <c r="A277" i="2"/>
  <c r="S276" i="2"/>
  <c r="O276" i="2"/>
  <c r="A276" i="2"/>
  <c r="S275" i="2"/>
  <c r="O275" i="2"/>
  <c r="A275" i="2"/>
  <c r="S274" i="2"/>
  <c r="O274" i="2"/>
  <c r="A274" i="2"/>
  <c r="S273" i="2"/>
  <c r="O273" i="2"/>
  <c r="A273" i="2"/>
  <c r="S272" i="2"/>
  <c r="O272" i="2"/>
  <c r="A272" i="2"/>
  <c r="S271" i="2"/>
  <c r="O271" i="2"/>
  <c r="A271" i="2"/>
  <c r="S270" i="2"/>
  <c r="O270" i="2"/>
  <c r="A270" i="2"/>
  <c r="S269" i="2"/>
  <c r="O269" i="2"/>
  <c r="A269" i="2"/>
  <c r="S268" i="2"/>
  <c r="O268" i="2"/>
  <c r="A268" i="2"/>
  <c r="U267" i="2"/>
  <c r="S267" i="2"/>
  <c r="O267" i="2"/>
  <c r="A267" i="2"/>
  <c r="U266" i="2"/>
  <c r="S266" i="2"/>
  <c r="O266" i="2"/>
  <c r="A266" i="2"/>
  <c r="U265" i="2"/>
  <c r="S265" i="2"/>
  <c r="O265" i="2"/>
  <c r="A265" i="2"/>
  <c r="S264" i="2"/>
  <c r="O264" i="2"/>
  <c r="A264" i="2"/>
  <c r="S263" i="2"/>
  <c r="O263" i="2"/>
  <c r="A263" i="2"/>
  <c r="S262" i="2"/>
  <c r="O262" i="2"/>
  <c r="A262" i="2"/>
  <c r="S261" i="2"/>
  <c r="O261" i="2"/>
  <c r="A261" i="2"/>
  <c r="S260" i="2"/>
  <c r="O260" i="2"/>
  <c r="A260" i="2"/>
  <c r="S259" i="2"/>
  <c r="O259" i="2"/>
  <c r="A259" i="2"/>
  <c r="S258" i="2"/>
  <c r="O258" i="2"/>
  <c r="A258" i="2"/>
  <c r="S257" i="2"/>
  <c r="O257" i="2"/>
  <c r="A257" i="2"/>
  <c r="S256" i="2"/>
  <c r="O256" i="2"/>
  <c r="A256" i="2"/>
  <c r="S255" i="2"/>
  <c r="O255" i="2"/>
  <c r="A255" i="2"/>
  <c r="S254" i="2"/>
  <c r="O254" i="2"/>
  <c r="A254" i="2"/>
  <c r="S253" i="2"/>
  <c r="A253" i="2"/>
  <c r="S252" i="2"/>
  <c r="O252" i="2"/>
  <c r="A252" i="2"/>
  <c r="U251" i="2"/>
  <c r="S251" i="2"/>
  <c r="O251" i="2"/>
  <c r="A251" i="2"/>
  <c r="U250" i="2"/>
  <c r="S250" i="2"/>
  <c r="O250" i="2"/>
  <c r="A250" i="2"/>
  <c r="U249" i="2"/>
  <c r="S249" i="2"/>
  <c r="O249" i="2"/>
  <c r="A249" i="2"/>
  <c r="U248" i="2"/>
  <c r="S248" i="2"/>
  <c r="O248" i="2"/>
  <c r="A248" i="2"/>
  <c r="U247" i="2"/>
  <c r="S247" i="2"/>
  <c r="O247" i="2"/>
  <c r="A247" i="2"/>
  <c r="S246" i="2"/>
  <c r="O246" i="2"/>
  <c r="A246" i="2"/>
  <c r="O245" i="2"/>
  <c r="A245" i="2"/>
  <c r="S244" i="2"/>
  <c r="O244" i="2"/>
  <c r="A244" i="2"/>
  <c r="S243" i="2"/>
  <c r="O243" i="2"/>
  <c r="A243" i="2"/>
  <c r="O242" i="2"/>
  <c r="A242" i="2"/>
  <c r="S241" i="2"/>
  <c r="O241" i="2"/>
  <c r="I241" i="2"/>
  <c r="A241" i="2"/>
  <c r="S240" i="2"/>
  <c r="O240" i="2"/>
  <c r="I240" i="2"/>
  <c r="A240" i="2"/>
  <c r="S239" i="2"/>
  <c r="O239" i="2"/>
  <c r="A239" i="2"/>
  <c r="S238" i="2"/>
  <c r="O238" i="2"/>
  <c r="A238" i="2"/>
  <c r="S237" i="2"/>
  <c r="O237" i="2"/>
  <c r="A237" i="2"/>
  <c r="S236" i="2"/>
  <c r="O236" i="2"/>
  <c r="A236" i="2"/>
  <c r="S235" i="2"/>
  <c r="O235" i="2"/>
  <c r="A235" i="2"/>
  <c r="S234" i="2"/>
  <c r="O234" i="2"/>
  <c r="A234" i="2"/>
  <c r="S233" i="2"/>
  <c r="A233" i="2"/>
  <c r="S232" i="2"/>
  <c r="O232" i="2"/>
  <c r="A232" i="2"/>
  <c r="S231" i="2"/>
  <c r="O231" i="2"/>
  <c r="A231" i="2"/>
  <c r="S230" i="2"/>
  <c r="O230" i="2"/>
  <c r="A230" i="2"/>
  <c r="S229" i="2"/>
  <c r="O229" i="2"/>
  <c r="A229" i="2"/>
  <c r="S228" i="2"/>
  <c r="O228" i="2"/>
  <c r="A228" i="2"/>
  <c r="S227" i="2"/>
  <c r="O227" i="2"/>
  <c r="A227" i="2"/>
  <c r="S226" i="2"/>
  <c r="O226" i="2"/>
  <c r="A226" i="2"/>
  <c r="S225" i="2"/>
  <c r="O225" i="2"/>
  <c r="A225" i="2"/>
  <c r="S224" i="2"/>
  <c r="O224" i="2"/>
  <c r="A224" i="2"/>
  <c r="S223" i="2"/>
  <c r="O223" i="2"/>
  <c r="A223" i="2"/>
  <c r="S222" i="2"/>
  <c r="O222" i="2"/>
  <c r="A222" i="2"/>
  <c r="S221" i="2"/>
  <c r="O221" i="2"/>
  <c r="A221" i="2"/>
  <c r="S220" i="2"/>
  <c r="O220" i="2"/>
  <c r="A220" i="2"/>
  <c r="S219" i="2"/>
  <c r="O219" i="2"/>
  <c r="A219" i="2"/>
  <c r="S218" i="2"/>
  <c r="O218" i="2"/>
  <c r="A218" i="2"/>
  <c r="S217" i="2"/>
  <c r="O217" i="2"/>
  <c r="A217" i="2"/>
  <c r="S216" i="2"/>
  <c r="O216" i="2"/>
  <c r="A216" i="2"/>
  <c r="S215" i="2"/>
  <c r="O215" i="2"/>
  <c r="A215" i="2"/>
  <c r="S214" i="2"/>
  <c r="O214" i="2"/>
  <c r="A214" i="2"/>
  <c r="S213" i="2"/>
  <c r="O213" i="2"/>
  <c r="A213" i="2"/>
  <c r="S212" i="2"/>
  <c r="O212" i="2"/>
  <c r="A212" i="2"/>
  <c r="S211" i="2"/>
  <c r="O211" i="2"/>
  <c r="A211" i="2"/>
  <c r="S210" i="2"/>
  <c r="O210" i="2"/>
  <c r="A210" i="2"/>
  <c r="S209" i="2"/>
  <c r="O209" i="2"/>
  <c r="A209" i="2"/>
  <c r="S208" i="2"/>
  <c r="O208" i="2"/>
  <c r="A208" i="2"/>
  <c r="S207" i="2"/>
  <c r="O207" i="2"/>
  <c r="A207" i="2"/>
  <c r="S206" i="2"/>
  <c r="O206" i="2"/>
  <c r="A206" i="2"/>
  <c r="S205" i="2"/>
  <c r="O205" i="2"/>
  <c r="A205" i="2"/>
  <c r="S204" i="2"/>
  <c r="O204" i="2"/>
  <c r="A204" i="2"/>
  <c r="S203" i="2"/>
  <c r="O203" i="2"/>
  <c r="A203" i="2"/>
  <c r="S202" i="2"/>
  <c r="O202" i="2"/>
  <c r="A202" i="2"/>
  <c r="S201" i="2"/>
  <c r="O201" i="2"/>
  <c r="A201" i="2"/>
  <c r="S200" i="2"/>
  <c r="O200" i="2"/>
  <c r="A200" i="2"/>
  <c r="S199" i="2"/>
  <c r="O199" i="2"/>
  <c r="A199" i="2"/>
  <c r="S198" i="2"/>
  <c r="O198" i="2"/>
  <c r="A198" i="2"/>
  <c r="S197" i="2"/>
  <c r="O197" i="2"/>
  <c r="A197" i="2"/>
  <c r="S196" i="2"/>
  <c r="O196" i="2"/>
  <c r="A196" i="2"/>
  <c r="S195" i="2"/>
  <c r="O195" i="2"/>
  <c r="A195" i="2"/>
  <c r="S194" i="2"/>
  <c r="O194" i="2"/>
  <c r="A194" i="2"/>
  <c r="S193" i="2"/>
  <c r="O193" i="2"/>
  <c r="A193" i="2"/>
  <c r="S192" i="2"/>
  <c r="O192" i="2"/>
  <c r="A192" i="2"/>
  <c r="S191" i="2"/>
  <c r="O191" i="2"/>
  <c r="A191" i="2"/>
  <c r="S190" i="2"/>
  <c r="O190" i="2"/>
  <c r="A190" i="2"/>
  <c r="S189" i="2"/>
  <c r="O189" i="2"/>
  <c r="A189" i="2"/>
  <c r="S188" i="2"/>
  <c r="O188" i="2"/>
  <c r="A188" i="2"/>
  <c r="S187" i="2"/>
  <c r="O187" i="2"/>
  <c r="A187" i="2"/>
  <c r="S186" i="2"/>
  <c r="O186" i="2"/>
  <c r="A186" i="2"/>
  <c r="S185" i="2"/>
  <c r="O185" i="2"/>
  <c r="A185" i="2"/>
  <c r="S184" i="2"/>
  <c r="O184" i="2"/>
  <c r="A184" i="2"/>
  <c r="S183" i="2"/>
  <c r="A183" i="2"/>
  <c r="S182" i="2"/>
  <c r="O182" i="2"/>
  <c r="A182" i="2"/>
  <c r="S181" i="2"/>
  <c r="O181" i="2"/>
  <c r="A181" i="2"/>
  <c r="S180" i="2"/>
  <c r="O180" i="2"/>
  <c r="A180" i="2"/>
  <c r="S179" i="2"/>
  <c r="O179" i="2"/>
  <c r="A179" i="2"/>
  <c r="S178" i="2"/>
  <c r="O178" i="2"/>
  <c r="A178" i="2"/>
  <c r="S177" i="2"/>
  <c r="O177" i="2"/>
  <c r="A177" i="2"/>
  <c r="S176" i="2"/>
  <c r="O176" i="2"/>
  <c r="A176" i="2"/>
  <c r="S175" i="2"/>
  <c r="A175" i="2"/>
  <c r="S174" i="2"/>
  <c r="O174" i="2"/>
  <c r="A174" i="2"/>
  <c r="S173" i="2"/>
  <c r="O173" i="2"/>
  <c r="A173" i="2"/>
  <c r="S172" i="2"/>
  <c r="O172" i="2"/>
  <c r="A172" i="2"/>
  <c r="S171" i="2"/>
  <c r="O171" i="2"/>
  <c r="A171" i="2"/>
  <c r="S170" i="2"/>
  <c r="O170" i="2"/>
  <c r="A170" i="2"/>
  <c r="S169" i="2"/>
  <c r="O169" i="2"/>
  <c r="A169" i="2"/>
  <c r="S168" i="2"/>
  <c r="O168" i="2"/>
  <c r="A168" i="2"/>
  <c r="S167" i="2"/>
  <c r="O167" i="2"/>
  <c r="A167" i="2"/>
  <c r="S166" i="2"/>
  <c r="O166" i="2"/>
  <c r="A166" i="2"/>
  <c r="S165" i="2"/>
  <c r="O165" i="2"/>
  <c r="A165" i="2"/>
  <c r="S164" i="2"/>
  <c r="O164" i="2"/>
  <c r="A164" i="2"/>
  <c r="S163" i="2"/>
  <c r="O163" i="2"/>
  <c r="A163" i="2"/>
  <c r="S162" i="2"/>
  <c r="O162" i="2"/>
  <c r="A162" i="2"/>
  <c r="S161" i="2"/>
  <c r="O161" i="2"/>
  <c r="A161" i="2"/>
  <c r="S160" i="2"/>
  <c r="O160" i="2"/>
  <c r="A160" i="2"/>
  <c r="S159" i="2"/>
  <c r="O159" i="2"/>
  <c r="A159" i="2"/>
  <c r="S158" i="2"/>
  <c r="O158" i="2"/>
  <c r="A158" i="2"/>
  <c r="S157" i="2"/>
  <c r="O157" i="2"/>
  <c r="A157" i="2"/>
  <c r="S156" i="2"/>
  <c r="O156" i="2"/>
  <c r="A156" i="2"/>
  <c r="S155" i="2"/>
  <c r="O155" i="2"/>
  <c r="A155" i="2"/>
  <c r="S154" i="2"/>
  <c r="O154" i="2"/>
  <c r="A154" i="2"/>
  <c r="S153" i="2"/>
  <c r="O153" i="2"/>
  <c r="A153" i="2"/>
  <c r="S152" i="2"/>
  <c r="O152" i="2"/>
  <c r="A152" i="2"/>
  <c r="S151" i="2"/>
  <c r="O151" i="2"/>
  <c r="A151" i="2"/>
  <c r="S150" i="2"/>
  <c r="O150" i="2"/>
  <c r="A150" i="2"/>
  <c r="S149" i="2"/>
  <c r="O149" i="2"/>
  <c r="A149" i="2"/>
  <c r="S148" i="2"/>
  <c r="O148" i="2"/>
  <c r="A148" i="2"/>
  <c r="S147" i="2"/>
  <c r="O147" i="2"/>
  <c r="A147" i="2"/>
  <c r="S146" i="2"/>
  <c r="O146" i="2"/>
  <c r="A146" i="2"/>
  <c r="S145" i="2"/>
  <c r="O145" i="2"/>
  <c r="A145" i="2"/>
  <c r="S144" i="2"/>
  <c r="O144" i="2"/>
  <c r="A144" i="2"/>
  <c r="S143" i="2"/>
  <c r="O143" i="2"/>
  <c r="A143" i="2"/>
  <c r="S142" i="2"/>
  <c r="O142" i="2"/>
  <c r="A142" i="2"/>
  <c r="S141" i="2"/>
  <c r="O141" i="2"/>
  <c r="A141" i="2"/>
  <c r="S140" i="2"/>
  <c r="O140" i="2"/>
  <c r="A140" i="2"/>
  <c r="S139" i="2"/>
  <c r="O139" i="2"/>
  <c r="A139" i="2"/>
  <c r="S138" i="2"/>
  <c r="O138" i="2"/>
  <c r="A138" i="2"/>
  <c r="S137" i="2"/>
  <c r="O137" i="2"/>
  <c r="A137" i="2"/>
  <c r="S136" i="2"/>
  <c r="O136" i="2"/>
  <c r="A136" i="2"/>
  <c r="S135" i="2"/>
  <c r="O135" i="2"/>
  <c r="A135" i="2"/>
  <c r="S134" i="2"/>
  <c r="O134" i="2"/>
  <c r="A134" i="2"/>
  <c r="S133" i="2"/>
  <c r="O133" i="2"/>
  <c r="A133" i="2"/>
  <c r="S132" i="2"/>
  <c r="O132" i="2"/>
  <c r="A132" i="2"/>
  <c r="S131" i="2"/>
  <c r="O131" i="2"/>
  <c r="A131" i="2"/>
  <c r="S130" i="2"/>
  <c r="O130" i="2"/>
  <c r="A130" i="2"/>
  <c r="S129" i="2"/>
  <c r="O129" i="2"/>
  <c r="A129" i="2"/>
  <c r="S128" i="2"/>
  <c r="O128" i="2"/>
  <c r="A128" i="2"/>
  <c r="S127" i="2"/>
  <c r="O127" i="2"/>
  <c r="A127" i="2"/>
  <c r="S126" i="2"/>
  <c r="O126" i="2"/>
  <c r="A126" i="2"/>
  <c r="S125" i="2"/>
  <c r="O125" i="2"/>
  <c r="A125" i="2"/>
  <c r="S124" i="2"/>
  <c r="O124" i="2"/>
  <c r="A124" i="2"/>
  <c r="S123" i="2"/>
  <c r="O123" i="2"/>
  <c r="A123" i="2"/>
  <c r="S122" i="2"/>
  <c r="O122" i="2"/>
  <c r="A122" i="2"/>
  <c r="S121" i="2"/>
  <c r="I121" i="2"/>
  <c r="A121" i="2"/>
  <c r="S120" i="2"/>
  <c r="O120" i="2"/>
  <c r="A120" i="2"/>
  <c r="S119" i="2"/>
  <c r="O119" i="2"/>
  <c r="A119" i="2"/>
  <c r="S118" i="2"/>
  <c r="O118" i="2"/>
  <c r="A118" i="2"/>
  <c r="S117" i="2"/>
  <c r="O117" i="2"/>
  <c r="A117" i="2"/>
  <c r="S116" i="2"/>
  <c r="O116" i="2"/>
  <c r="A116" i="2"/>
  <c r="S115" i="2"/>
  <c r="O115" i="2"/>
  <c r="A115" i="2"/>
  <c r="S114" i="2"/>
  <c r="O114" i="2"/>
  <c r="A114" i="2"/>
  <c r="S113" i="2"/>
  <c r="O113" i="2"/>
  <c r="A113" i="2"/>
  <c r="S112" i="2"/>
  <c r="O112" i="2"/>
  <c r="A112" i="2"/>
  <c r="S111" i="2"/>
  <c r="O111" i="2"/>
  <c r="A111" i="2"/>
  <c r="S110" i="2"/>
  <c r="O110" i="2"/>
  <c r="A110" i="2"/>
  <c r="S109" i="2"/>
  <c r="O109" i="2"/>
  <c r="A109" i="2"/>
  <c r="S108" i="2"/>
  <c r="O108" i="2"/>
  <c r="A108" i="2"/>
  <c r="S107" i="2"/>
  <c r="O107" i="2"/>
  <c r="A107" i="2"/>
  <c r="S106" i="2"/>
  <c r="O106" i="2"/>
  <c r="A106" i="2"/>
  <c r="S105" i="2"/>
  <c r="O105" i="2"/>
  <c r="A105" i="2"/>
  <c r="S104" i="2"/>
  <c r="O104" i="2"/>
  <c r="A104" i="2"/>
  <c r="S103" i="2"/>
  <c r="O103" i="2"/>
  <c r="A103" i="2"/>
  <c r="S102" i="2"/>
  <c r="O102" i="2"/>
  <c r="A102" i="2"/>
  <c r="S101" i="2"/>
  <c r="O101" i="2"/>
  <c r="A101" i="2"/>
  <c r="S100" i="2"/>
  <c r="O100" i="2"/>
  <c r="A100" i="2"/>
  <c r="S99" i="2"/>
  <c r="O99" i="2"/>
  <c r="A99" i="2"/>
  <c r="S98" i="2"/>
  <c r="O98" i="2"/>
  <c r="I98" i="2"/>
  <c r="A98" i="2"/>
  <c r="S97" i="2"/>
  <c r="O97" i="2"/>
  <c r="A97" i="2"/>
  <c r="S96" i="2"/>
  <c r="O96" i="2"/>
  <c r="A96" i="2"/>
  <c r="S95" i="2"/>
  <c r="O95" i="2"/>
  <c r="I95" i="2"/>
  <c r="A95" i="2"/>
  <c r="S94" i="2"/>
  <c r="O94" i="2"/>
  <c r="A94" i="2"/>
  <c r="S93" i="2"/>
  <c r="O93" i="2"/>
  <c r="A93" i="2"/>
  <c r="S92" i="2"/>
  <c r="I92" i="2"/>
  <c r="A92" i="2"/>
  <c r="A91" i="2"/>
  <c r="A90" i="2"/>
  <c r="S25" i="2"/>
  <c r="O25" i="2"/>
  <c r="A25" i="2"/>
  <c r="S24" i="2"/>
  <c r="O24" i="2"/>
  <c r="A24" i="2"/>
  <c r="S23" i="2"/>
  <c r="O23" i="2"/>
  <c r="A23" i="2"/>
  <c r="S22" i="2"/>
  <c r="O22" i="2"/>
  <c r="A22" i="2"/>
  <c r="S21" i="2"/>
  <c r="O21" i="2"/>
  <c r="A21" i="2"/>
  <c r="S20" i="2"/>
  <c r="O20" i="2"/>
  <c r="A20" i="2"/>
  <c r="S19" i="2"/>
  <c r="O19" i="2"/>
  <c r="A19" i="2"/>
  <c r="S18" i="2"/>
  <c r="O18" i="2"/>
  <c r="A18" i="2"/>
  <c r="S17" i="2"/>
  <c r="O17" i="2"/>
  <c r="A17" i="2"/>
  <c r="S16" i="2"/>
  <c r="O16" i="2"/>
  <c r="A16" i="2"/>
  <c r="S15" i="2"/>
  <c r="O15" i="2"/>
  <c r="A15" i="2"/>
  <c r="S14" i="2"/>
  <c r="O14" i="2"/>
  <c r="A14" i="2"/>
  <c r="S13" i="2"/>
  <c r="O13" i="2"/>
  <c r="A13" i="2"/>
  <c r="S12" i="2"/>
  <c r="O12" i="2"/>
  <c r="A12" i="2"/>
  <c r="S11" i="2"/>
  <c r="O11" i="2"/>
  <c r="A11" i="2"/>
  <c r="S10" i="2"/>
  <c r="O10" i="2"/>
  <c r="A10" i="2"/>
  <c r="S9" i="2"/>
  <c r="O9" i="2"/>
  <c r="A9" i="2"/>
  <c r="S8" i="2"/>
  <c r="O8" i="2"/>
  <c r="A8" i="2"/>
  <c r="S7" i="2"/>
  <c r="O7" i="2"/>
  <c r="A7" i="2"/>
  <c r="S6" i="2"/>
  <c r="O6" i="2"/>
  <c r="A6" i="2"/>
  <c r="S5" i="2"/>
  <c r="O5" i="2"/>
  <c r="A5" i="2"/>
  <c r="S4" i="2"/>
  <c r="O4" i="2"/>
  <c r="A4" i="2"/>
  <c r="S3" i="2"/>
  <c r="O3" i="2"/>
  <c r="A3" i="2"/>
  <c r="W2" i="2"/>
  <c r="V2" i="2"/>
  <c r="U2" i="2"/>
  <c r="T2" i="2"/>
  <c r="S2" i="2"/>
  <c r="R2" i="2" s="1"/>
  <c r="Q2" i="2"/>
  <c r="P2" i="2"/>
  <c r="O2" i="2"/>
  <c r="N2" i="2" s="1"/>
  <c r="M2" i="2"/>
  <c r="L2" i="2"/>
  <c r="K2" i="2"/>
  <c r="J2" i="2"/>
  <c r="I2" i="2"/>
  <c r="F2" i="2"/>
  <c r="J598" i="2" l="1"/>
  <c r="J597" i="2" l="1"/>
  <c r="I598" i="2"/>
  <c r="J596" i="2" l="1"/>
  <c r="I596" i="2" s="1"/>
  <c r="I597" i="2"/>
  <c r="C277" i="1"/>
  <c r="C412" i="1"/>
  <c r="C411" i="1"/>
  <c r="O367" i="2"/>
  <c r="S245" i="2"/>
  <c r="O576" i="2"/>
  <c r="C17" i="1"/>
  <c r="S593" i="2"/>
  <c r="C97" i="1"/>
  <c r="C23" i="1"/>
  <c r="C157" i="1"/>
  <c r="C384" i="1"/>
  <c r="C332" i="1"/>
  <c r="C142" i="1"/>
  <c r="C201" i="1"/>
  <c r="C147" i="1"/>
  <c r="C225" i="1"/>
  <c r="S717" i="2"/>
  <c r="O353" i="2"/>
  <c r="C224" i="1"/>
  <c r="C252" i="1"/>
  <c r="C101" i="1"/>
  <c r="O335" i="2"/>
  <c r="C205" i="1"/>
  <c r="O377" i="2"/>
  <c r="O364" i="2"/>
  <c r="C99" i="1"/>
  <c r="C265" i="1"/>
  <c r="C222" i="1"/>
  <c r="C127" i="1"/>
  <c r="C317" i="1"/>
  <c r="C168" i="1"/>
  <c r="S547" i="2"/>
  <c r="C351" i="1"/>
  <c r="O287" i="2"/>
  <c r="C197" i="1"/>
  <c r="C322" i="1"/>
  <c r="C373" i="1"/>
  <c r="C414" i="1"/>
  <c r="C246" i="1"/>
  <c r="C289" i="1"/>
  <c r="C377" i="1"/>
  <c r="E5" i="4"/>
  <c r="O391" i="2"/>
  <c r="C383" i="1"/>
  <c r="S570" i="2"/>
  <c r="C376" i="1"/>
  <c r="C6" i="4"/>
  <c r="C199" i="1"/>
  <c r="O402" i="2"/>
  <c r="C8" i="1"/>
  <c r="O404" i="2"/>
  <c r="C397" i="1"/>
  <c r="C405" i="1"/>
  <c r="O324" i="2"/>
  <c r="C269" i="1"/>
  <c r="C249" i="1"/>
  <c r="C345" i="1"/>
  <c r="C136" i="1"/>
  <c r="C26" i="1"/>
  <c r="C296" i="1"/>
  <c r="O315" i="2"/>
  <c r="C242" i="1"/>
  <c r="O371" i="2"/>
  <c r="S591" i="2"/>
  <c r="O719" i="2"/>
  <c r="C243" i="1"/>
  <c r="O347" i="2"/>
  <c r="C319" i="1"/>
  <c r="C374" i="1"/>
  <c r="C140" i="1"/>
  <c r="O573" i="2"/>
  <c r="O392" i="2"/>
  <c r="C240" i="1"/>
  <c r="O344" i="2"/>
  <c r="C102" i="1"/>
  <c r="C253" i="1"/>
  <c r="C256" i="1"/>
  <c r="C183" i="1"/>
  <c r="C410" i="1"/>
  <c r="C309" i="1"/>
  <c r="C314" i="1"/>
  <c r="O705" i="2"/>
  <c r="C281" i="1"/>
  <c r="C238" i="1"/>
  <c r="C131" i="1"/>
  <c r="O401" i="2"/>
  <c r="S689" i="2"/>
  <c r="O558" i="2"/>
  <c r="C348" i="1"/>
  <c r="C346" i="1"/>
  <c r="O278" i="2"/>
  <c r="C13" i="1"/>
  <c r="C2" i="4"/>
  <c r="C285" i="1"/>
  <c r="C3" i="1"/>
  <c r="C11" i="1"/>
  <c r="C294" i="1"/>
  <c r="C271" i="1"/>
  <c r="S595" i="2"/>
  <c r="O329" i="2"/>
  <c r="C9" i="1"/>
  <c r="O332" i="2"/>
  <c r="O398" i="2"/>
  <c r="C106" i="1"/>
  <c r="C415" i="1"/>
  <c r="C212" i="1"/>
  <c r="C328" i="1"/>
  <c r="O361" i="2"/>
  <c r="C276" i="1"/>
  <c r="O342" i="2"/>
  <c r="C177" i="1"/>
  <c r="C297" i="1"/>
  <c r="S551" i="2"/>
  <c r="C381" i="1"/>
  <c r="C27" i="1"/>
  <c r="C320" i="1"/>
  <c r="C28" i="1"/>
  <c r="C340" i="1"/>
  <c r="C4" i="1"/>
  <c r="C119" i="1"/>
  <c r="C290" i="1"/>
  <c r="S566" i="2"/>
  <c r="O559" i="2"/>
  <c r="O365" i="2"/>
  <c r="C354" i="1"/>
  <c r="C408" i="1"/>
  <c r="E6" i="4"/>
  <c r="C166" i="1"/>
  <c r="O350" i="2"/>
  <c r="C192" i="1"/>
  <c r="C402" i="1"/>
  <c r="C190" i="1"/>
  <c r="C129" i="1"/>
  <c r="C203" i="1"/>
  <c r="C219" i="1"/>
  <c r="O327" i="2"/>
  <c r="C110" i="1"/>
  <c r="C154" i="1"/>
  <c r="O706" i="2"/>
  <c r="C358" i="1"/>
  <c r="C156" i="1"/>
  <c r="C400" i="1"/>
  <c r="O403" i="2"/>
  <c r="C227" i="1"/>
  <c r="O318" i="2"/>
  <c r="C350" i="1"/>
  <c r="O563" i="2"/>
  <c r="C341" i="1"/>
  <c r="C125" i="1"/>
  <c r="C406" i="1"/>
  <c r="O340" i="2"/>
  <c r="C286" i="1"/>
  <c r="C343" i="1"/>
  <c r="O380" i="2"/>
  <c r="O708" i="2"/>
  <c r="O557" i="2"/>
  <c r="S567" i="2"/>
  <c r="O394" i="2"/>
  <c r="C7" i="1"/>
  <c r="C206" i="1"/>
  <c r="C223" i="1"/>
  <c r="C259" i="1"/>
  <c r="C29" i="1"/>
  <c r="C324" i="1"/>
  <c r="C291" i="1"/>
  <c r="C362" i="1"/>
  <c r="O368" i="2"/>
  <c r="C367" i="1"/>
  <c r="C347" i="1"/>
  <c r="C366" i="1"/>
  <c r="C325" i="1"/>
  <c r="C124" i="1"/>
  <c r="C288" i="1"/>
  <c r="C198" i="1"/>
  <c r="C394" i="1"/>
  <c r="C14" i="1"/>
  <c r="S692" i="2"/>
  <c r="C164" i="1"/>
  <c r="C167" i="1"/>
  <c r="C217" i="1"/>
  <c r="O713" i="2"/>
  <c r="C138" i="1"/>
  <c r="O720" i="2"/>
  <c r="S693" i="2"/>
  <c r="C270" i="1"/>
  <c r="C258" i="1"/>
  <c r="C163" i="1"/>
  <c r="C234" i="1"/>
  <c r="C2" i="1"/>
  <c r="C236" i="1"/>
  <c r="C181" i="1"/>
  <c r="O322" i="2"/>
  <c r="O390" i="2"/>
  <c r="C311" i="1"/>
  <c r="C21" i="1"/>
  <c r="O317" i="2"/>
  <c r="C207" i="1"/>
  <c r="C398" i="1"/>
  <c r="O345" i="2"/>
  <c r="C268" i="1"/>
  <c r="S592" i="2"/>
  <c r="O312" i="2"/>
  <c r="C232" i="1"/>
  <c r="O337" i="2"/>
  <c r="O121" i="2"/>
  <c r="C98" i="1"/>
  <c r="C95" i="1"/>
  <c r="C399" i="1"/>
  <c r="O326" i="2"/>
  <c r="C108" i="1"/>
  <c r="O311" i="2"/>
  <c r="C213" i="1"/>
  <c r="C100" i="1"/>
  <c r="C146" i="1"/>
  <c r="C352" i="1"/>
  <c r="O561" i="2"/>
  <c r="C392" i="1"/>
  <c r="O560" i="2"/>
  <c r="O571" i="2"/>
  <c r="C375" i="1"/>
  <c r="C363" i="1"/>
  <c r="C111" i="1"/>
  <c r="C16" i="1"/>
  <c r="O366" i="2"/>
  <c r="S550" i="2"/>
  <c r="C153" i="1"/>
  <c r="O313" i="2"/>
  <c r="O372" i="2"/>
  <c r="C315" i="1"/>
  <c r="O349" i="2"/>
  <c r="C369" i="1"/>
  <c r="O574" i="2"/>
  <c r="C211" i="1"/>
  <c r="C304" i="1"/>
  <c r="S710" i="2"/>
  <c r="O339" i="2"/>
  <c r="C255" i="1"/>
  <c r="C260" i="1"/>
  <c r="C356" i="1"/>
  <c r="C380" i="1"/>
  <c r="C214" i="1"/>
  <c r="C337" i="1"/>
  <c r="C174" i="1"/>
  <c r="C5" i="4"/>
  <c r="C321" i="1"/>
  <c r="O375" i="2"/>
  <c r="E3" i="4"/>
  <c r="C229" i="1"/>
  <c r="C126" i="1"/>
  <c r="C333" i="1"/>
  <c r="O707" i="2"/>
  <c r="O325" i="2"/>
  <c r="C263" i="1"/>
  <c r="C148" i="1"/>
  <c r="C299" i="1"/>
  <c r="C210" i="1"/>
  <c r="C7" i="4"/>
  <c r="O374" i="2"/>
  <c r="C293" i="1"/>
  <c r="C250" i="1"/>
  <c r="C312" i="1"/>
  <c r="C165" i="1"/>
  <c r="C114" i="1"/>
  <c r="C202" i="1"/>
  <c r="C20" i="1"/>
  <c r="C175" i="1"/>
  <c r="S711" i="2"/>
  <c r="C94" i="1"/>
  <c r="C303" i="1"/>
  <c r="S568" i="2"/>
  <c r="O370" i="2"/>
  <c r="C344" i="1"/>
  <c r="E7" i="4"/>
  <c r="C395" i="1"/>
  <c r="C132" i="1"/>
  <c r="C173" i="1"/>
  <c r="O316" i="2"/>
  <c r="C233" i="1"/>
  <c r="C194" i="1"/>
  <c r="C22" i="1"/>
  <c r="S553" i="2"/>
  <c r="C134" i="1"/>
  <c r="S690" i="2"/>
  <c r="C245" i="1"/>
  <c r="C178" i="1"/>
  <c r="C323" i="1"/>
  <c r="C5" i="1"/>
  <c r="C334" i="1"/>
  <c r="O362" i="2"/>
  <c r="O397" i="2"/>
  <c r="C121" i="1"/>
  <c r="S552" i="2"/>
  <c r="O253" i="2"/>
  <c r="C220" i="1"/>
  <c r="C150" i="1"/>
  <c r="C158" i="1"/>
  <c r="C403" i="1"/>
  <c r="O336" i="2"/>
  <c r="O359" i="2"/>
  <c r="C141" i="1"/>
  <c r="O712" i="2"/>
  <c r="C187" i="1"/>
  <c r="C353" i="1"/>
  <c r="C117" i="1"/>
  <c r="C338" i="1"/>
  <c r="C3" i="4"/>
  <c r="C169" i="1"/>
  <c r="C302" i="1"/>
  <c r="C161" i="1"/>
  <c r="O355" i="2"/>
  <c r="C391" i="1"/>
  <c r="O338" i="2"/>
  <c r="C390" i="1"/>
  <c r="C393" i="1"/>
  <c r="C107" i="1"/>
  <c r="C360" i="1"/>
  <c r="C284" i="1"/>
  <c r="O348" i="2"/>
  <c r="C92" i="1"/>
  <c r="C339" i="1"/>
  <c r="S555" i="2"/>
  <c r="O175" i="2"/>
  <c r="C307" i="1"/>
  <c r="C228" i="1"/>
  <c r="C130" i="1"/>
  <c r="C128" i="1"/>
  <c r="C275" i="1"/>
  <c r="C143" i="1"/>
  <c r="C385" i="1"/>
  <c r="S549" i="2"/>
  <c r="C295" i="1"/>
  <c r="C133" i="1"/>
  <c r="C182" i="1"/>
  <c r="E8" i="4"/>
  <c r="O321" i="2"/>
  <c r="C371" i="1"/>
  <c r="S554" i="2"/>
  <c r="C112" i="1"/>
  <c r="C273" i="1"/>
  <c r="C280" i="1"/>
  <c r="C10" i="1"/>
  <c r="C226" i="1"/>
  <c r="E4" i="4"/>
  <c r="C118" i="1"/>
  <c r="C370" i="1"/>
  <c r="C149" i="1"/>
  <c r="C193" i="1"/>
  <c r="O575" i="2"/>
  <c r="C349" i="1"/>
  <c r="S242" i="2"/>
  <c r="C109" i="1"/>
  <c r="C388" i="1"/>
  <c r="C123" i="1"/>
  <c r="C279" i="1"/>
  <c r="O328" i="2"/>
  <c r="C357" i="1"/>
  <c r="E2" i="4"/>
  <c r="O333" i="2"/>
  <c r="C162" i="1"/>
  <c r="S565" i="2"/>
  <c r="C326" i="1"/>
  <c r="O381" i="2"/>
  <c r="C12" i="1"/>
  <c r="O383" i="2"/>
  <c r="C237" i="1"/>
  <c r="S569" i="2"/>
  <c r="C267" i="1"/>
  <c r="C244" i="1"/>
  <c r="C170" i="1"/>
  <c r="C254" i="1"/>
  <c r="C209" i="1"/>
  <c r="C318" i="1"/>
  <c r="O704" i="2"/>
  <c r="O354" i="2"/>
  <c r="O352" i="2"/>
  <c r="C261" i="1"/>
  <c r="C151" i="1"/>
  <c r="C180" i="1"/>
  <c r="C93" i="1"/>
  <c r="O319" i="2"/>
  <c r="C116" i="1"/>
  <c r="C342" i="1"/>
  <c r="C382" i="1"/>
  <c r="C122" i="1"/>
  <c r="S709" i="2"/>
  <c r="O399" i="2"/>
  <c r="C204" i="1"/>
  <c r="C115" i="1"/>
  <c r="O330" i="2"/>
  <c r="C396" i="1"/>
  <c r="S294" i="2"/>
  <c r="O393" i="2"/>
  <c r="C282" i="1"/>
  <c r="O346" i="2"/>
  <c r="C176" i="1"/>
  <c r="O357" i="2"/>
  <c r="C188" i="1"/>
  <c r="C413" i="1"/>
  <c r="C215" i="1"/>
  <c r="C8" i="4"/>
  <c r="C191" i="1"/>
  <c r="C139" i="1"/>
  <c r="C171" i="1"/>
  <c r="C144" i="1"/>
  <c r="C407" i="1"/>
  <c r="C272" i="1"/>
  <c r="C368" i="1"/>
  <c r="C274" i="1"/>
  <c r="C359" i="1"/>
  <c r="O360" i="2"/>
  <c r="S691" i="2"/>
  <c r="C278" i="1"/>
  <c r="C264" i="1"/>
  <c r="C306" i="1"/>
  <c r="O387" i="2"/>
  <c r="S594" i="2"/>
  <c r="O343" i="2"/>
  <c r="C91" i="1"/>
  <c r="O314" i="2"/>
  <c r="O405" i="2"/>
  <c r="C329" i="1"/>
  <c r="C172" i="1"/>
  <c r="C221" i="1"/>
  <c r="O323" i="2"/>
  <c r="C316" i="1"/>
  <c r="C378" i="1"/>
  <c r="C216" i="1"/>
  <c r="O233" i="2"/>
  <c r="C330" i="1"/>
  <c r="O363" i="2"/>
  <c r="C335" i="1"/>
  <c r="C266" i="1"/>
  <c r="O386" i="2"/>
  <c r="C248" i="1"/>
  <c r="C386" i="1"/>
  <c r="C89" i="1"/>
  <c r="C120" i="1"/>
  <c r="O400" i="2"/>
  <c r="C251" i="1"/>
  <c r="C365" i="1"/>
  <c r="C230" i="1"/>
  <c r="C262" i="1"/>
  <c r="C155" i="1"/>
  <c r="C30" i="1"/>
  <c r="O396" i="2"/>
  <c r="O356" i="2"/>
  <c r="C4" i="4"/>
  <c r="C15" i="1"/>
  <c r="O320" i="2"/>
  <c r="C90" i="1"/>
  <c r="O341" i="2"/>
  <c r="C298" i="1"/>
  <c r="C308" i="1"/>
  <c r="C186" i="1"/>
  <c r="C137" i="1"/>
  <c r="C113" i="1"/>
  <c r="O388" i="2"/>
  <c r="C327" i="1"/>
  <c r="C31" i="1"/>
  <c r="O556" i="2"/>
  <c r="C103" i="1"/>
  <c r="C135" i="1"/>
  <c r="C409" i="1"/>
  <c r="C379" i="1"/>
  <c r="C6" i="1"/>
  <c r="O562" i="2"/>
  <c r="C185" i="1"/>
  <c r="C404" i="1"/>
  <c r="C231" i="1"/>
  <c r="O369" i="2"/>
  <c r="O373" i="2"/>
  <c r="C241" i="1"/>
  <c r="S548" i="2"/>
  <c r="O351" i="2"/>
  <c r="C235" i="1"/>
  <c r="C300" i="1"/>
  <c r="C105" i="1"/>
  <c r="O382" i="2"/>
  <c r="C331" i="1"/>
  <c r="C179" i="1"/>
  <c r="O714" i="2"/>
  <c r="O572" i="2"/>
  <c r="C218" i="1"/>
  <c r="C364" i="1"/>
  <c r="O334" i="2"/>
  <c r="O385" i="2"/>
  <c r="S715" i="2"/>
  <c r="C310" i="1"/>
  <c r="C152" i="1"/>
  <c r="C239" i="1"/>
  <c r="O331" i="2"/>
  <c r="C389" i="1"/>
  <c r="C401" i="1"/>
  <c r="C287" i="1"/>
  <c r="C372" i="1"/>
  <c r="C24" i="1"/>
  <c r="S716" i="2"/>
  <c r="C257" i="1"/>
  <c r="C145" i="1"/>
  <c r="C19" i="1"/>
  <c r="C96" i="1"/>
  <c r="C355" i="1"/>
  <c r="O384" i="2"/>
  <c r="C196" i="1"/>
  <c r="C313" i="1"/>
  <c r="O564" i="2"/>
  <c r="C336" i="1"/>
  <c r="C361" i="1"/>
  <c r="C104" i="1"/>
  <c r="C208" i="1"/>
  <c r="C200" i="1"/>
  <c r="C283" i="1"/>
  <c r="O718" i="2"/>
  <c r="C292" i="1"/>
  <c r="O395" i="2"/>
  <c r="C189" i="1"/>
  <c r="C195" i="1"/>
  <c r="C184" i="1"/>
  <c r="O389" i="2"/>
  <c r="C18" i="1"/>
  <c r="C160" i="1"/>
  <c r="O379" i="2"/>
  <c r="C247" i="1"/>
  <c r="C159" i="1"/>
  <c r="O378" i="2"/>
  <c r="O358" i="2"/>
  <c r="C387" i="1"/>
  <c r="C301" i="1"/>
  <c r="O376" i="2"/>
  <c r="O18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3BCA916A-D749-44FD-B7BD-D8045E7B8932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C4DDFBA3-3BCD-44BE-9B5B-112F75D494EA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B661F6B9-D9B7-47AE-862C-719CE59E757E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C290F93-2BC7-4E54-BDED-C5A78A3B1B7F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<sst xmlns="http://schemas.openxmlformats.org/spreadsheetml/2006/main" count="2812" uniqueCount="1308">
  <si>
    <t>id|String</t>
  </si>
  <si>
    <t>affectorId</t>
    <phoneticPr fontId="1" type="noConversion"/>
  </si>
  <si>
    <t>affectorId|Int</t>
    <phoneticPr fontId="1" type="noConversion"/>
  </si>
  <si>
    <t>skillLevel2AffectorLevel|String</t>
    <phoneticPr fontId="1" type="noConversion"/>
  </si>
  <si>
    <t>affectorId_Verify</t>
    <phoneticPr fontId="1" type="noConversion"/>
  </si>
  <si>
    <t>value</t>
    <phoneticPr fontId="1" type="noConversion"/>
  </si>
  <si>
    <t>지속성가능여부</t>
    <phoneticPr fontId="1" type="noConversion"/>
  </si>
  <si>
    <t>NormalAttack0.4</t>
    <phoneticPr fontId="1" type="noConversion"/>
  </si>
  <si>
    <t>BaseDamage</t>
    <phoneticPr fontId="1" type="noConversion"/>
  </si>
  <si>
    <t>ChangeAction</t>
  </si>
  <si>
    <t>NormalAttack0.6</t>
    <phoneticPr fontId="1" type="noConversion"/>
  </si>
  <si>
    <t>BaseDamage</t>
  </si>
  <si>
    <t>NormalAttack0.8</t>
    <phoneticPr fontId="1" type="noConversion"/>
  </si>
  <si>
    <t>DotDamage</t>
  </si>
  <si>
    <t>NormalAttack01</t>
    <phoneticPr fontId="1" type="noConversion"/>
  </si>
  <si>
    <t>AddForce</t>
  </si>
  <si>
    <t>NormalAttack1.25</t>
    <phoneticPr fontId="1" type="noConversion"/>
  </si>
  <si>
    <t>Velocity</t>
  </si>
  <si>
    <t>NormalAttack1.5</t>
    <phoneticPr fontId="1" type="noConversion"/>
  </si>
  <si>
    <t>AddActorState</t>
  </si>
  <si>
    <t>NormalAttack2.0</t>
    <phoneticPr fontId="1" type="noConversion"/>
  </si>
  <si>
    <t>ChangeActorStatus</t>
  </si>
  <si>
    <t>NormalAttack3.0</t>
    <phoneticPr fontId="1" type="noConversion"/>
  </si>
  <si>
    <t>CannotAction</t>
  </si>
  <si>
    <t>NormalAttackMelee0.4</t>
    <phoneticPr fontId="1" type="noConversion"/>
  </si>
  <si>
    <t>CannotMove</t>
  </si>
  <si>
    <t>NormalAttackMelee0.8</t>
    <phoneticPr fontId="1" type="noConversion"/>
  </si>
  <si>
    <t>DefaultContainer</t>
  </si>
  <si>
    <t>NormalAttackMelee01</t>
    <phoneticPr fontId="1" type="noConversion"/>
  </si>
  <si>
    <t>Heal</t>
  </si>
  <si>
    <t>NormalAttackMelee1.25</t>
    <phoneticPr fontId="1" type="noConversion"/>
  </si>
  <si>
    <t>AddAffectorHitObject</t>
  </si>
  <si>
    <t>NormalAttackMelee1.5</t>
    <phoneticPr fontId="1" type="noConversion"/>
  </si>
  <si>
    <t>CallAffectorValue</t>
  </si>
  <si>
    <t>NormalAttackMelee2.0</t>
    <phoneticPr fontId="1" type="noConversion"/>
  </si>
  <si>
    <t>ReduceDamage</t>
  </si>
  <si>
    <t>NormalAttackMelee3.0</t>
    <phoneticPr fontId="1" type="noConversion"/>
  </si>
  <si>
    <t>HealOverTime</t>
  </si>
  <si>
    <t>NormalAttackEtc0.4</t>
    <phoneticPr fontId="1" type="noConversion"/>
  </si>
  <si>
    <t>ReflectDamage</t>
  </si>
  <si>
    <t>NormalAttackEtc0.6</t>
    <phoneticPr fontId="1" type="noConversion"/>
  </si>
  <si>
    <t>AddAttackByHp</t>
  </si>
  <si>
    <t>NormalAttackEtc0.8</t>
  </si>
  <si>
    <t>AddCriticalDamageByTargetHp</t>
  </si>
  <si>
    <t>NormalAttackEtc01</t>
  </si>
  <si>
    <t>InstantDeath</t>
  </si>
  <si>
    <t>NormalAttackEtc1.25</t>
  </si>
  <si>
    <t>ImmortalWill</t>
  </si>
  <si>
    <t>NormalAttackEtc1.5</t>
  </si>
  <si>
    <t>CreateHitObject</t>
  </si>
  <si>
    <t>NormalAttackEtc2.0</t>
  </si>
  <si>
    <t>EnlargeDamage</t>
    <phoneticPr fontId="1" type="noConversion"/>
  </si>
  <si>
    <t>NormalAttackEtc3.0</t>
  </si>
  <si>
    <t>RemoveColliderHitObject</t>
    <phoneticPr fontId="1" type="noConversion"/>
  </si>
  <si>
    <t>NormalAttackGanfaul</t>
    <phoneticPr fontId="1" type="noConversion"/>
  </si>
  <si>
    <t>ChangeAttackState</t>
    <phoneticPr fontId="1" type="noConversion"/>
  </si>
  <si>
    <t>UltimatePositionBuffGanfaul</t>
    <phoneticPr fontId="1" type="noConversion"/>
  </si>
  <si>
    <t>PositionBuff</t>
  </si>
  <si>
    <t>ChangeAttackStateByDistance</t>
    <phoneticPr fontId="1" type="noConversion"/>
  </si>
  <si>
    <t>NormalAttackYuki</t>
  </si>
  <si>
    <t>ChangeAttackStateByTime</t>
    <phoneticPr fontId="1" type="noConversion"/>
  </si>
  <si>
    <t>UltimateRemoveYuki</t>
  </si>
  <si>
    <t>TimeSlow</t>
    <phoneticPr fontId="1" type="noConversion"/>
  </si>
  <si>
    <t>UltimateCreateYuki</t>
  </si>
  <si>
    <t>HitFlag</t>
    <phoneticPr fontId="1" type="noConversion"/>
  </si>
  <si>
    <t>UltimateAttackYuki</t>
  </si>
  <si>
    <t>MonsterThroughHitObject</t>
  </si>
  <si>
    <t>NormalAttackBigBatSuccubus</t>
    <phoneticPr fontId="1" type="noConversion"/>
  </si>
  <si>
    <t>WallThroughHitObject</t>
    <phoneticPr fontId="1" type="noConversion"/>
  </si>
  <si>
    <t>UltimateAttackBigBatSuccubus</t>
    <phoneticPr fontId="1" type="noConversion"/>
  </si>
  <si>
    <t>RicochetHitObject</t>
  </si>
  <si>
    <t>NormalAttackBei</t>
    <phoneticPr fontId="1" type="noConversion"/>
  </si>
  <si>
    <t>BounceWallQuadHitObject</t>
  </si>
  <si>
    <t>UltimateCannotMoveBei</t>
    <phoneticPr fontId="1" type="noConversion"/>
  </si>
  <si>
    <t>ParallelHitObject</t>
  </si>
  <si>
    <t>NormalAttackJellyFishGirl</t>
    <phoneticPr fontId="1" type="noConversion"/>
  </si>
  <si>
    <t>DiagonalNwayGenerator</t>
  </si>
  <si>
    <t>NormalAttackEarthMage</t>
    <phoneticPr fontId="1" type="noConversion"/>
  </si>
  <si>
    <t>LeftRightNwayGenerator</t>
  </si>
  <si>
    <t>UltimateCreateEarthMage</t>
    <phoneticPr fontId="1" type="noConversion"/>
  </si>
  <si>
    <t>BackNwayGenerator</t>
  </si>
  <si>
    <t>UltimateAttackEarthMage</t>
    <phoneticPr fontId="1" type="noConversion"/>
  </si>
  <si>
    <t>RepeatHitObject</t>
  </si>
  <si>
    <t>NormalAttackDynaMob</t>
    <phoneticPr fontId="1" type="noConversion"/>
  </si>
  <si>
    <t>AttackWeightHitObject</t>
  </si>
  <si>
    <t>UltimateRangeDynaMob</t>
    <phoneticPr fontId="1" type="noConversion"/>
  </si>
  <si>
    <t>AddAttackRange</t>
  </si>
  <si>
    <t>CertainHpHitObject</t>
  </si>
  <si>
    <t>NormalAttackPreSciFiWarrior</t>
    <phoneticPr fontId="1" type="noConversion"/>
  </si>
  <si>
    <t>TeleportingHitObject</t>
  </si>
  <si>
    <t>NormalAttackSciFiWarrior</t>
    <phoneticPr fontId="1" type="noConversion"/>
  </si>
  <si>
    <t>AddGeneratorCreateCount</t>
  </si>
  <si>
    <t>ChangeAttackStateSciFiWarrior</t>
    <phoneticPr fontId="1" type="noConversion"/>
  </si>
  <si>
    <t>ChangeAttackState</t>
  </si>
  <si>
    <t>ArcFormHitObject</t>
    <phoneticPr fontId="1" type="noConversion"/>
  </si>
  <si>
    <t>LP_ContainerSciFiWarriorCharging</t>
  </si>
  <si>
    <t>DefaultContainer</t>
    <phoneticPr fontId="1" type="noConversion"/>
  </si>
  <si>
    <t>LifeTimeHitObject</t>
    <phoneticPr fontId="1" type="noConversion"/>
  </si>
  <si>
    <t>UltimateTransportSummonSciFiWarrior</t>
    <phoneticPr fontId="1" type="noConversion"/>
  </si>
  <si>
    <t>TransportSummon</t>
  </si>
  <si>
    <t>RicochetDistanceHitObject</t>
    <phoneticPr fontId="1" type="noConversion"/>
  </si>
  <si>
    <t>UltimateTransportAttackSciFiWarrior</t>
  </si>
  <si>
    <t>TransportAttack</t>
  </si>
  <si>
    <t>DropItem</t>
  </si>
  <si>
    <t>NormalAttackChaosElemental</t>
    <phoneticPr fontId="1" type="noConversion"/>
  </si>
  <si>
    <t>Invincible</t>
  </si>
  <si>
    <t>NormalAttackSecondChaosElemental</t>
    <phoneticPr fontId="1" type="noConversion"/>
  </si>
  <si>
    <t>CountBarrier</t>
  </si>
  <si>
    <t>UltimateChargingChaosElemental</t>
  </si>
  <si>
    <t>ChargingAction</t>
  </si>
  <si>
    <t>InvincibleTortoise</t>
  </si>
  <si>
    <t>UltimateAttackChaosElemental</t>
    <phoneticPr fontId="1" type="noConversion"/>
  </si>
  <si>
    <t>Burrow</t>
  </si>
  <si>
    <t>NormalAttackSuperHero</t>
    <phoneticPr fontId="1" type="noConversion"/>
  </si>
  <si>
    <t>IgnoreEvadeVisual</t>
  </si>
  <si>
    <t>UltimateAttackSuperHero</t>
    <phoneticPr fontId="1" type="noConversion"/>
  </si>
  <si>
    <t>DropAdjust</t>
  </si>
  <si>
    <t>InvincibleSuperHero</t>
    <phoneticPr fontId="1" type="noConversion"/>
  </si>
  <si>
    <t>SlowHitObjectSpeed</t>
  </si>
  <si>
    <t>NormalAttackMeryl</t>
    <phoneticPr fontId="1" type="noConversion"/>
  </si>
  <si>
    <t>CollisionDamage</t>
  </si>
  <si>
    <t>TimeSlowMeryl</t>
    <phoneticPr fontId="1" type="noConversion"/>
  </si>
  <si>
    <t>Teleported</t>
  </si>
  <si>
    <t>MoveSpeedUpMeryl</t>
    <phoneticPr fontId="1" type="noConversion"/>
  </si>
  <si>
    <t>ChangeActorStatus</t>
    <phoneticPr fontId="1" type="noConversion"/>
  </si>
  <si>
    <t>CreateHitObjectMoving</t>
  </si>
  <si>
    <t>LP_HealSpOnDamageMeryl</t>
    <phoneticPr fontId="1" type="noConversion"/>
  </si>
  <si>
    <t>HealSpOnDamage</t>
  </si>
  <si>
    <t>CreateWall</t>
  </si>
  <si>
    <t>LP_AtkUpOnFoeHpMeryl</t>
    <phoneticPr fontId="1" type="noConversion"/>
  </si>
  <si>
    <t>PositionBuff</t>
    <phoneticPr fontId="1" type="noConversion"/>
  </si>
  <si>
    <t>NormalAttackGreekWarrior</t>
    <phoneticPr fontId="1" type="noConversion"/>
  </si>
  <si>
    <t>ReduceContinuousDamage</t>
    <phoneticPr fontId="1" type="noConversion"/>
  </si>
  <si>
    <t>IgnoreEvadeVisualGreekWarrior</t>
    <phoneticPr fontId="1" type="noConversion"/>
  </si>
  <si>
    <t>DefenseStrongDamage</t>
    <phoneticPr fontId="1" type="noConversion"/>
  </si>
  <si>
    <t>UltimateImmortalGreekWarrior</t>
    <phoneticPr fontId="1" type="noConversion"/>
  </si>
  <si>
    <t>ImmortalWill</t>
    <phoneticPr fontId="1" type="noConversion"/>
  </si>
  <si>
    <t>HealSpOnHit</t>
    <phoneticPr fontId="1" type="noConversion"/>
  </si>
  <si>
    <t>NormalAttackAkai</t>
    <phoneticPr fontId="1" type="noConversion"/>
  </si>
  <si>
    <t>PaybackSp</t>
    <phoneticPr fontId="1" type="noConversion"/>
  </si>
  <si>
    <t>LP_ArcFormAkai</t>
    <phoneticPr fontId="1" type="noConversion"/>
  </si>
  <si>
    <t>ArcFormHitObject</t>
  </si>
  <si>
    <t>Vampire</t>
    <phoneticPr fontId="1" type="noConversion"/>
  </si>
  <si>
    <t>UltimateRemoveAkai</t>
    <phoneticPr fontId="1" type="noConversion"/>
  </si>
  <si>
    <t>RemoveColliderHitObject</t>
  </si>
  <si>
    <t>Rush</t>
    <phoneticPr fontId="1" type="noConversion"/>
  </si>
  <si>
    <t>UltimateAttackAkai</t>
    <phoneticPr fontId="1" type="noConversion"/>
  </si>
  <si>
    <t>TeleportTargetPosition</t>
  </si>
  <si>
    <t>NormalAttackYuka</t>
    <phoneticPr fontId="1" type="noConversion"/>
  </si>
  <si>
    <t>Rotate</t>
    <phoneticPr fontId="1" type="noConversion"/>
  </si>
  <si>
    <t>UltimateCreateYuka</t>
    <phoneticPr fontId="1" type="noConversion"/>
  </si>
  <si>
    <t>Suicide</t>
    <phoneticPr fontId="1" type="noConversion"/>
  </si>
  <si>
    <t>UltimateCreateYukaBig</t>
    <phoneticPr fontId="1" type="noConversion"/>
  </si>
  <si>
    <t>DelayedBasedDamage</t>
    <phoneticPr fontId="1" type="noConversion"/>
  </si>
  <si>
    <t>UltimateAttackYuka</t>
    <phoneticPr fontId="1" type="noConversion"/>
  </si>
  <si>
    <t>AttackOnMoving</t>
  </si>
  <si>
    <t>UltimateAttackYukaBig</t>
    <phoneticPr fontId="1" type="noConversion"/>
  </si>
  <si>
    <t>MonsterSleeping</t>
    <phoneticPr fontId="1" type="noConversion"/>
  </si>
  <si>
    <t>NormalAttackSteampunkRobot</t>
    <phoneticPr fontId="1" type="noConversion"/>
  </si>
  <si>
    <t>BurrowOnStart</t>
    <phoneticPr fontId="1" type="noConversion"/>
  </si>
  <si>
    <t>AddForceSteampunkRobot</t>
  </si>
  <si>
    <t>Jump</t>
    <phoneticPr fontId="1" type="noConversion"/>
  </si>
  <si>
    <t>CallHealSpSteampunkRobot</t>
    <phoneticPr fontId="1" type="noConversion"/>
  </si>
  <si>
    <t>CallAffectorValue</t>
    <phoneticPr fontId="1" type="noConversion"/>
  </si>
  <si>
    <t>HealSpOnDamage</t>
    <phoneticPr fontId="1" type="noConversion"/>
  </si>
  <si>
    <t>CallHealSpSteampunkRobot_HealSp</t>
    <phoneticPr fontId="1" type="noConversion"/>
  </si>
  <si>
    <t>Heal</t>
    <phoneticPr fontId="1" type="noConversion"/>
  </si>
  <si>
    <t>GiveAffectorValue</t>
  </si>
  <si>
    <t>LP_PaybackSpFullSteampunkRobot</t>
  </si>
  <si>
    <t>PaybackSpFull</t>
  </si>
  <si>
    <t>Cast</t>
    <phoneticPr fontId="1" type="noConversion"/>
  </si>
  <si>
    <t>LP_FastLoadingSteampunkRobot</t>
  </si>
  <si>
    <t>OnOffCollider</t>
  </si>
  <si>
    <t>InvincibleDrone</t>
  </si>
  <si>
    <t>AddSpGainByHp</t>
    <phoneticPr fontId="1" type="noConversion"/>
  </si>
  <si>
    <t>NormalAttackKachujin</t>
  </si>
  <si>
    <t>ChangeHitColliderSize</t>
  </si>
  <si>
    <t>UltimateLifeTimeKachujin</t>
    <phoneticPr fontId="1" type="noConversion"/>
  </si>
  <si>
    <t>AddAttackByContinuousKill</t>
  </si>
  <si>
    <t>NormalAttackMedea</t>
  </si>
  <si>
    <t>Resurrect</t>
    <phoneticPr fontId="1" type="noConversion"/>
  </si>
  <si>
    <t>UltimateCreateMedea</t>
  </si>
  <si>
    <t>ChargingAction</t>
    <phoneticPr fontId="1" type="noConversion"/>
  </si>
  <si>
    <t>UltimateCreateMedeaLast</t>
  </si>
  <si>
    <t>OnMoveBuff</t>
    <phoneticPr fontId="1" type="noConversion"/>
  </si>
  <si>
    <t>UltimateAttackMedea</t>
  </si>
  <si>
    <t>AddAttackRange</t>
    <phoneticPr fontId="1" type="noConversion"/>
  </si>
  <si>
    <t>UltimateHealMedea</t>
  </si>
  <si>
    <t>DelayedCreateHitObject</t>
    <phoneticPr fontId="1" type="noConversion"/>
  </si>
  <si>
    <t>NormalAttackLola</t>
  </si>
  <si>
    <t>RemoveCannotAction</t>
    <phoneticPr fontId="1" type="noConversion"/>
  </si>
  <si>
    <t>UltimateRemoveLola</t>
    <phoneticPr fontId="1" type="noConversion"/>
  </si>
  <si>
    <t>Roll</t>
    <phoneticPr fontId="1" type="noConversion"/>
  </si>
  <si>
    <t>NormalAttackRockElemental</t>
  </si>
  <si>
    <t>AutoSideAttack</t>
    <phoneticPr fontId="1" type="noConversion"/>
  </si>
  <si>
    <t>ChangeAttackStateRockElemental</t>
    <phoneticPr fontId="1" type="noConversion"/>
  </si>
  <si>
    <t>ChangeAttackStateByTime</t>
  </si>
  <si>
    <t>TransportSummon</t>
    <phoneticPr fontId="1" type="noConversion"/>
  </si>
  <si>
    <t>UltimateRollRockElemental</t>
  </si>
  <si>
    <t>Roll</t>
  </si>
  <si>
    <t>TransportAttack</t>
    <phoneticPr fontId="1" type="noConversion"/>
  </si>
  <si>
    <t>UltimateReduceRockElemental</t>
    <phoneticPr fontId="1" type="noConversion"/>
  </si>
  <si>
    <t>PaybackSpFull</t>
    <phoneticPr fontId="1" type="noConversion"/>
  </si>
  <si>
    <t>UltimatePreAttackRockElemental</t>
  </si>
  <si>
    <t>HealForAttacker</t>
    <phoneticPr fontId="1" type="noConversion"/>
  </si>
  <si>
    <t>UltimateAttackRockElemental</t>
    <phoneticPr fontId="1" type="noConversion"/>
  </si>
  <si>
    <t>NormalAttackSoldier</t>
  </si>
  <si>
    <t>UltimateOnMoveBuffSoldier</t>
    <phoneticPr fontId="1" type="noConversion"/>
  </si>
  <si>
    <t>NormalAttackDualWarrior</t>
  </si>
  <si>
    <t>UltimatePositionBuffDualWarrior</t>
    <phoneticPr fontId="1" type="noConversion"/>
  </si>
  <si>
    <t>NormalAttackPreGloryArmor</t>
    <phoneticPr fontId="1" type="noConversion"/>
  </si>
  <si>
    <t>NormalAttackGloryArmor</t>
    <phoneticPr fontId="1" type="noConversion"/>
  </si>
  <si>
    <t>UltimateAttackGloryArmor</t>
  </si>
  <si>
    <t>NormalAttackRpgKnight</t>
  </si>
  <si>
    <t>NormalAttackCreateRpgKnight</t>
    <phoneticPr fontId="1" type="noConversion"/>
  </si>
  <si>
    <t>NormalAttackPostRpgKnight</t>
    <phoneticPr fontId="1" type="noConversion"/>
  </si>
  <si>
    <t>UltimateRemoveRpgKnight</t>
    <phoneticPr fontId="1" type="noConversion"/>
  </si>
  <si>
    <t>NormalAttackDemonHuntress</t>
  </si>
  <si>
    <t>LP_EnhanceRicoDemonHuntress</t>
  </si>
  <si>
    <t>RicochetDistanceHitObject</t>
  </si>
  <si>
    <t>UltimateAttackDemonHuntress</t>
    <phoneticPr fontId="1" type="noConversion"/>
  </si>
  <si>
    <t>NormalAttackMobileFemale</t>
  </si>
  <si>
    <t>LP_RicochetBetterMobileFemale</t>
  </si>
  <si>
    <t>UltimateCreateMobileFemale</t>
  </si>
  <si>
    <t>UltimateMoveSpeedDownMobileFemale</t>
  </si>
  <si>
    <t>NormalAttackCyborgCharacter</t>
  </si>
  <si>
    <t>NormalAttackSandWarrior</t>
  </si>
  <si>
    <t>UltimateCreateSandWarrior</t>
    <phoneticPr fontId="1" type="noConversion"/>
  </si>
  <si>
    <t>UltimateAttackSandWarrior</t>
    <phoneticPr fontId="1" type="noConversion"/>
  </si>
  <si>
    <t>NormalAttackPreBladeFanDancer</t>
    <phoneticPr fontId="1" type="noConversion"/>
  </si>
  <si>
    <t>NormalAttackBladeFanDancer</t>
  </si>
  <si>
    <t>ChangeAttackStateBladeFanDancer</t>
    <phoneticPr fontId="1" type="noConversion"/>
  </si>
  <si>
    <t>ChangeAttackStateByDistance</t>
  </si>
  <si>
    <t>LP_EvadeBladeFanDancer</t>
  </si>
  <si>
    <t>UltimateCreateBladeFanDancer</t>
  </si>
  <si>
    <t>CreateHitObject</t>
    <phoneticPr fontId="1" type="noConversion"/>
  </si>
  <si>
    <t>UltimateDelayedCreateBladeFanDancer</t>
  </si>
  <si>
    <t>DelayedCreateHitObject</t>
  </si>
  <si>
    <t>UltimateAttackBladeFanDancer</t>
  </si>
  <si>
    <t>UltimateAttackBladeFanDancerRound</t>
  </si>
  <si>
    <t>NormalAttackPreSyria</t>
    <phoneticPr fontId="1" type="noConversion"/>
  </si>
  <si>
    <t>NormalAttackRemoveSyria</t>
    <phoneticPr fontId="1" type="noConversion"/>
  </si>
  <si>
    <t>NormalAttackSyria</t>
  </si>
  <si>
    <t>HitFlagSyria</t>
    <phoneticPr fontId="1" type="noConversion"/>
  </si>
  <si>
    <t>HitFlag</t>
  </si>
  <si>
    <t>CallChangeOnEncounterSyria</t>
  </si>
  <si>
    <t>CallChangeOnHitAreaSyria</t>
    <phoneticPr fontId="1" type="noConversion"/>
  </si>
  <si>
    <t>ChangeAttackStateSyria</t>
  </si>
  <si>
    <t>AddForcePreSyria</t>
  </si>
  <si>
    <t>LP_ReduceDmgCloseBestSyria</t>
  </si>
  <si>
    <t>InvincibleSyria</t>
    <phoneticPr fontId="1" type="noConversion"/>
  </si>
  <si>
    <t>DelayedCreateSyria</t>
    <phoneticPr fontId="1" type="noConversion"/>
  </si>
  <si>
    <t>CannotActionSyria</t>
    <phoneticPr fontId="1" type="noConversion"/>
  </si>
  <si>
    <t>NormalAttackLinhi</t>
  </si>
  <si>
    <t>IgnoreEvadeVisualLinhi</t>
    <phoneticPr fontId="1" type="noConversion"/>
  </si>
  <si>
    <t>LP_ParallelBetterLinhi</t>
  </si>
  <si>
    <t>LP_WallThroughLinhi</t>
  </si>
  <si>
    <t>WallThroughHitObject</t>
  </si>
  <si>
    <t>UltimateRemoveLinhi</t>
  </si>
  <si>
    <t>UltimateCreateLinhi</t>
  </si>
  <si>
    <t>UltimateCreateLinhiLast</t>
    <phoneticPr fontId="1" type="noConversion"/>
  </si>
  <si>
    <t>UltimateAttackLinhi</t>
  </si>
  <si>
    <t>UltimateHealForAttackerLinhi</t>
  </si>
  <si>
    <t>HealForAttacker</t>
  </si>
  <si>
    <t>NormalAttackNecromancerFour</t>
  </si>
  <si>
    <t>NormalAttackMovingNecromancerFour</t>
    <phoneticPr fontId="1" type="noConversion"/>
  </si>
  <si>
    <t>AttackOnMovingNecromancerFour</t>
    <phoneticPr fontId="1" type="noConversion"/>
  </si>
  <si>
    <t>LP_OnMoveBuffNecromancerFour</t>
  </si>
  <si>
    <t>OnMoveBuff</t>
  </si>
  <si>
    <t>UltimateAttackNecromancerFour</t>
    <phoneticPr fontId="1" type="noConversion"/>
  </si>
  <si>
    <t>InvincibleNecromancerFour</t>
    <phoneticPr fontId="1" type="noConversion"/>
  </si>
  <si>
    <t>NormalAttackGirlWarrior</t>
  </si>
  <si>
    <t>UltimateAttackGirlWarrior</t>
  </si>
  <si>
    <t>NormalAttackPreGirlArcher</t>
    <phoneticPr fontId="1" type="noConversion"/>
  </si>
  <si>
    <t>NormalAttackGirlArcher</t>
  </si>
  <si>
    <t>LP_AddGeneratorCreateCountGirlArcher</t>
    <phoneticPr fontId="1" type="noConversion"/>
  </si>
  <si>
    <t>UltimateCreateGirlArcher</t>
    <phoneticPr fontId="1" type="noConversion"/>
  </si>
  <si>
    <t>NormalAttackWeakEnergyShieldRobot</t>
    <phoneticPr fontId="1" type="noConversion"/>
  </si>
  <si>
    <t>NormalAttackEnergyShieldRobot</t>
  </si>
  <si>
    <t>DelayedBasedDamage</t>
  </si>
  <si>
    <t>IgnoreEvadeVisualEnergyShieldRobot</t>
    <phoneticPr fontId="1" type="noConversion"/>
  </si>
  <si>
    <t>UltimateAttackEnergyShieldRobot</t>
  </si>
  <si>
    <t>NormalAttackIceMagician</t>
  </si>
  <si>
    <t>AddForceIceMagicianWeak</t>
    <phoneticPr fontId="1" type="noConversion"/>
  </si>
  <si>
    <t>AddForceIceMagician</t>
    <phoneticPr fontId="1" type="noConversion"/>
  </si>
  <si>
    <t>LP_PushEnhanceIceMagician</t>
  </si>
  <si>
    <t>UltimateCreateIceMagician</t>
    <phoneticPr fontId="1" type="noConversion"/>
  </si>
  <si>
    <t>UltimateCannotActionIceMagician</t>
    <phoneticPr fontId="1" type="noConversion"/>
  </si>
  <si>
    <t>NormalAttackAngelicWarrior</t>
    <phoneticPr fontId="1" type="noConversion"/>
  </si>
  <si>
    <t>UltimateRemoveAngelicWarrior</t>
  </si>
  <si>
    <t>UltimateAttackSpeedUpAngelicWarrior</t>
  </si>
  <si>
    <t>NormalAttackUnicornCharacter</t>
    <phoneticPr fontId="1" type="noConversion"/>
  </si>
  <si>
    <t>NormalAttackUnicornCharacterCritBoss</t>
  </si>
  <si>
    <t>LP_CritBossUnicornCharacter</t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</si>
  <si>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</si>
  <si>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</si>
  <si>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</si>
  <si>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NormalAttackKeepSeries</t>
    <phoneticPr fontId="1" type="noConversion"/>
  </si>
  <si>
    <t>NormalAttackAyuko</t>
    <phoneticPr fontId="1" type="noConversion"/>
  </si>
  <si>
    <t>CallInvincibleTortoise</t>
    <phoneticPr fontId="1" type="noConversion"/>
  </si>
  <si>
    <t>InvincibleTortoise</t>
    <phoneticPr fontId="1" type="noConversion"/>
  </si>
  <si>
    <t>CountBarrier5Times</t>
    <phoneticPr fontId="1" type="noConversion"/>
  </si>
  <si>
    <t>CallBurrowNinjaAssassin</t>
    <phoneticPr fontId="1" type="noConversion"/>
  </si>
  <si>
    <t>BurrowNinjaAssassin</t>
    <phoneticPr fontId="1" type="noConversion"/>
  </si>
  <si>
    <t>Burrow</t>
    <phoneticPr fontId="1" type="noConversion"/>
  </si>
  <si>
    <t>RushPigPet</t>
    <phoneticPr fontId="1" type="noConversion"/>
  </si>
  <si>
    <t>Rush</t>
  </si>
  <si>
    <t>RushPigPet_Purple</t>
    <phoneticPr fontId="1" type="noConversion"/>
  </si>
  <si>
    <t>RushPolygonalMetalon_Green</t>
    <phoneticPr fontId="1" type="noConversion"/>
  </si>
  <si>
    <t>RushCuteUniq</t>
    <phoneticPr fontId="1" type="noConversion"/>
  </si>
  <si>
    <t>RushRobotSphere</t>
    <phoneticPr fontId="1" type="noConversion"/>
  </si>
  <si>
    <t>SlowDebuffCyc</t>
    <phoneticPr fontId="1" type="noConversion"/>
  </si>
  <si>
    <t>AS_SlowCyc</t>
    <phoneticPr fontId="1" type="noConversion"/>
  </si>
  <si>
    <t>TeleportWarAssassin</t>
    <phoneticPr fontId="1" type="noConversion"/>
  </si>
  <si>
    <t>TeleportWarAssassin_Red</t>
    <phoneticPr fontId="1" type="noConversion"/>
  </si>
  <si>
    <t>TeleportWarAssassin_RedRandom</t>
    <phoneticPr fontId="1" type="noConversion"/>
  </si>
  <si>
    <t>TeleportWarAssassin_RedRandom2</t>
    <phoneticPr fontId="1" type="noConversion"/>
  </si>
  <si>
    <t>TeleportZippermouth_Green</t>
    <phoneticPr fontId="1" type="noConversion"/>
  </si>
  <si>
    <t>RotateZippermouth_Green</t>
    <phoneticPr fontId="1" type="noConversion"/>
  </si>
  <si>
    <t>Rotate</t>
  </si>
  <si>
    <t>RotateZippermouth_Black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</si>
  <si>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</si>
  <si>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</si>
  <si>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TeleportOneEyedWizard_GreenClose</t>
    <phoneticPr fontId="1" type="noConversion"/>
  </si>
  <si>
    <t>TeleportOneEyedWizard_GreenFar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</si>
  <si>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</si>
  <si>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</si>
  <si>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</si>
  <si>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SuicidePolygonalMagma_Blue</t>
    <phoneticPr fontId="1" type="noConversion"/>
  </si>
  <si>
    <t>Suicide</t>
  </si>
  <si>
    <t>SleepingDragonTerrorBringer_Red</t>
    <phoneticPr fontId="1" type="noConversion"/>
  </si>
  <si>
    <t>AddForceDragonTerrorBringer_Red</t>
    <phoneticPr fontId="1" type="noConversion"/>
  </si>
  <si>
    <t>AddForce</t>
    <phoneticPr fontId="1" type="noConversion"/>
  </si>
  <si>
    <t>BurrowOnStartRtsTurret</t>
    <phoneticPr fontId="1" type="noConversion"/>
  </si>
  <si>
    <t>JumpAttackRobotTwo</t>
    <phoneticPr fontId="1" type="noConversion"/>
  </si>
  <si>
    <t>Jump</t>
  </si>
  <si>
    <t>JumpRunRobotTwo</t>
    <phoneticPr fontId="1" type="noConversion"/>
  </si>
  <si>
    <t>TeleportArcherySamuraiUp</t>
  </si>
  <si>
    <t>TeleportArcherySamuraiDown</t>
  </si>
  <si>
    <t>RotateArcherySamurai</t>
    <phoneticPr fontId="1" type="noConversion"/>
  </si>
  <si>
    <t>GiveAffectorValueMushroomDee</t>
    <phoneticPr fontId="1" type="noConversion"/>
  </si>
  <si>
    <t>AS_AngryDee</t>
  </si>
  <si>
    <t>TeleportLadyPirateIn</t>
    <phoneticPr fontId="1" type="noConversion"/>
  </si>
  <si>
    <t>TeleportLadyPirateOut</t>
    <phoneticPr fontId="1" type="noConversion"/>
  </si>
  <si>
    <t>CastLadyPirate</t>
    <phoneticPr fontId="1" type="noConversion"/>
  </si>
  <si>
    <t>RushBeholder</t>
  </si>
  <si>
    <t>RushBeholderCenter</t>
    <phoneticPr fontId="1" type="noConversion"/>
  </si>
  <si>
    <t>HealOverTimeDruidTent</t>
    <phoneticPr fontId="1" type="noConversion"/>
  </si>
  <si>
    <t>HealOverTime</t>
    <phoneticPr fontId="1" type="noConversion"/>
  </si>
  <si>
    <t>StunDebuffLancer</t>
    <phoneticPr fontId="1" type="noConversion"/>
  </si>
  <si>
    <t>GiveAffectorValuePlant</t>
    <phoneticPr fontId="1" type="noConversion"/>
  </si>
  <si>
    <t>AS_LoseTankerPlant</t>
  </si>
  <si>
    <t>OnOffColliderWizard</t>
    <phoneticPr fontId="1" type="noConversion"/>
  </si>
  <si>
    <t>RushDroidHeavy_White</t>
    <phoneticPr fontId="1" type="noConversion"/>
  </si>
  <si>
    <t>RushTrollGiant</t>
    <phoneticPr fontId="1" type="noConversion"/>
  </si>
  <si>
    <t>AddForceTrollGiant</t>
    <phoneticPr fontId="1" type="noConversion"/>
  </si>
  <si>
    <t>TeleportArcherySamurai_Black</t>
  </si>
  <si>
    <t>InvincibleFallenAngel_Yellow</t>
  </si>
  <si>
    <t>Invincible</t>
    <phoneticPr fontId="1" type="noConversion"/>
  </si>
  <si>
    <t>CallBurrowNinjaAssassin_Red</t>
  </si>
  <si>
    <t>BurrowNinjaAssassin_Red</t>
  </si>
  <si>
    <t>RotateRobotFive_Purple</t>
  </si>
  <si>
    <t>RotateRobotFive_PurpleZero</t>
    <phoneticPr fontId="1" type="noConversion"/>
  </si>
  <si>
    <t>ResurrectAncientGuard</t>
    <phoneticPr fontId="1" type="noConversion"/>
  </si>
  <si>
    <t>Resurrect</t>
  </si>
  <si>
    <t>ChargingAncientGuard</t>
    <phoneticPr fontId="1" type="noConversion"/>
  </si>
  <si>
    <t>RushAncientGuardFirst</t>
    <phoneticPr fontId="1" type="noConversion"/>
  </si>
  <si>
    <t>RushAncientGuardSecond</t>
    <phoneticPr fontId="1" type="noConversion"/>
  </si>
  <si>
    <t>TeleportLichBlood</t>
  </si>
  <si>
    <t>AddForceCommon</t>
    <phoneticPr fontId="1" type="noConversion"/>
  </si>
  <si>
    <t>AddForceCommonWeak</t>
    <phoneticPr fontId="1" type="noConversion"/>
  </si>
  <si>
    <t>AddForceCommonStrong</t>
    <phoneticPr fontId="1" type="noConversion"/>
  </si>
  <si>
    <t>CreateChildTransform</t>
  </si>
  <si>
    <t>CannotActionCommon</t>
    <phoneticPr fontId="1" type="noConversion"/>
  </si>
  <si>
    <t>CannotActionCommonShort</t>
    <phoneticPr fontId="1" type="noConversion"/>
  </si>
  <si>
    <t>CannotActionCommonLong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</si>
  <si>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</si>
  <si>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</si>
  <si>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</si>
  <si>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</si>
  <si>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</si>
  <si>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</si>
  <si>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</si>
  <si>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</si>
  <si>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</si>
  <si>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LP_CritDamage</t>
  </si>
  <si>
    <t>LP_CritDamage_Crit</t>
    <phoneticPr fontId="1" type="noConversion"/>
  </si>
  <si>
    <t>LP_CritDamageBetter</t>
  </si>
  <si>
    <t>LP_CritDamageBetter_Crit</t>
    <phoneticPr fontId="1" type="noConversion"/>
  </si>
  <si>
    <t>LP_CritDamageBest</t>
  </si>
  <si>
    <t>LP_CritDamageBest_Crit</t>
    <phoneticPr fontId="1" type="noConversion"/>
  </si>
  <si>
    <t>LP_MaxHp</t>
  </si>
  <si>
    <t>LP_MaxHpBetter</t>
  </si>
  <si>
    <t>LP_MaxHpBest</t>
  </si>
  <si>
    <t>LP_MaxHpPowerSource</t>
  </si>
  <si>
    <t>LP_ReduceDmgProjectile</t>
  </si>
  <si>
    <t>LP_ReduceDmgProjectileBetter</t>
    <phoneticPr fontId="1" type="noConversion"/>
  </si>
  <si>
    <t>LP_ReduceDmgMelee</t>
    <phoneticPr fontId="1" type="noConversion"/>
  </si>
  <si>
    <t>LP_ReduceDmgMeleeBetter</t>
    <phoneticPr fontId="1" type="noConversion"/>
  </si>
  <si>
    <t>LP_ReduceDmgClose</t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</si>
  <si>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</si>
  <si>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</si>
  <si>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</si>
  <si>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</si>
  <si>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ReduceContinuousDamage</t>
  </si>
  <si>
    <t>LP_DefenseStrongDmg</t>
  </si>
  <si>
    <t>DefenseStrongDamage</t>
  </si>
  <si>
    <t>LP_ExtraGold</t>
  </si>
  <si>
    <t>LP_ExtraGoldBetter</t>
    <phoneticPr fontId="1" type="noConversion"/>
  </si>
  <si>
    <t>LP_ItemChanceBoost</t>
  </si>
  <si>
    <t>LP_ItemChanceBoostBetter</t>
    <phoneticPr fontId="1" type="noConversion"/>
  </si>
  <si>
    <t>LP_HealChanceBoost</t>
  </si>
  <si>
    <t>LP_HealChanceBoostBetter</t>
    <phoneticPr fontId="1" type="noConversion"/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</si>
  <si>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</si>
  <si>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</si>
  <si>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</si>
  <si>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</si>
  <si>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</si>
  <si>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</si>
  <si>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</si>
  <si>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</si>
  <si>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LP_HealOnKill</t>
  </si>
  <si>
    <t>Vampire</t>
  </si>
  <si>
    <t>LP_HealOnKillBetter</t>
    <phoneticPr fontId="1" type="noConversion"/>
  </si>
  <si>
    <t>LP_HealOnCrit</t>
  </si>
  <si>
    <t>LP_HealOnCritBetter</t>
  </si>
  <si>
    <t>LP_AtkSpeedUpOnEncounter</t>
  </si>
  <si>
    <t>LP_AtkSpeedUpOnEncounter_Spd</t>
    <phoneticPr fontId="1" type="noConversion"/>
  </si>
  <si>
    <t>LP_AtkSpeedUpOnEncounterBetter</t>
    <phoneticPr fontId="1" type="noConversion"/>
  </si>
  <si>
    <t>LP_AtkSpeedUpOnEncounterBetter_Spd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</si>
  <si>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</si>
  <si>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</si>
  <si>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</si>
  <si>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</si>
  <si>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</si>
  <si>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</si>
  <si>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LP_AtkUpOnLowerHp</t>
  </si>
  <si>
    <t>LP_AtkUpOnLowerHpBetter</t>
  </si>
  <si>
    <t>LP_AtkUpOnMaxHp</t>
  </si>
  <si>
    <t>LP_AtkUpOnMaxHpBetter</t>
  </si>
  <si>
    <t>LP_AtkUpOnKillUntilGettingHit</t>
  </si>
  <si>
    <t>LP_AtkUpOnKillUntilGettingHitBetter</t>
  </si>
  <si>
    <t>LP_CritDmgUpOnLowerHp</t>
  </si>
  <si>
    <t>LP_CritDmgUpOnLowerHpBetter</t>
    <phoneticPr fontId="1" type="noConversion"/>
  </si>
  <si>
    <t>LP_InstantKill</t>
  </si>
  <si>
    <t>LP_InstantKillBetter</t>
  </si>
  <si>
    <t>LP_ImmortalWill</t>
  </si>
  <si>
    <t>LP_ImmortalWillBetter</t>
  </si>
  <si>
    <t>LP_HealAreaOnEncounter</t>
  </si>
  <si>
    <t>LP_HealAreaOnEncounter_CreateHit</t>
    <phoneticPr fontId="1" type="noConversion"/>
  </si>
  <si>
    <t>LP_HealAreaOnEncounter_CH_Heal</t>
    <phoneticPr fontId="1" type="noConversion"/>
  </si>
  <si>
    <t>LP_MoveSpeed</t>
  </si>
  <si>
    <t>LP_MoveSpeedUpOnAttacked</t>
  </si>
  <si>
    <t>LP_MoveSpeedUpOnAttacked_Move</t>
    <phoneticPr fontId="1" type="noConversion"/>
  </si>
  <si>
    <t>LP_MoveSpeedUpOnKill</t>
    <phoneticPr fontId="1" type="noConversion"/>
  </si>
  <si>
    <t>LP_MoveSpeedUpOnKill_Move</t>
    <phoneticPr fontId="1" type="noConversion"/>
  </si>
  <si>
    <t>LP_MineOnMove</t>
  </si>
  <si>
    <t>LP_MineOnMove_Damage</t>
  </si>
  <si>
    <t>LP_SlowHitObject</t>
  </si>
  <si>
    <t>LP_SlowHitObjectBetter</t>
    <phoneticPr fontId="1" type="noConversion"/>
  </si>
  <si>
    <t>LP_Paralyze</t>
  </si>
  <si>
    <t>LP_Paralyze_CannotAction</t>
    <phoneticPr fontId="1" type="noConversion"/>
  </si>
  <si>
    <t>LP_Hold</t>
  </si>
  <si>
    <t>LP_Hold_CannotMove</t>
    <phoneticPr fontId="1" type="noConversion"/>
  </si>
  <si>
    <t>LP_Transport</t>
  </si>
  <si>
    <t>LP_Transport_Teleported</t>
    <phoneticPr fontId="1" type="noConversion"/>
  </si>
  <si>
    <t>LP_SummonShield</t>
  </si>
  <si>
    <t>LP_HealSpOnAttack</t>
    <phoneticPr fontId="1" type="noConversion"/>
  </si>
  <si>
    <t>HealSpOnHit</t>
  </si>
  <si>
    <t>LP_HealSpOnAttackBetter</t>
    <phoneticPr fontId="1" type="noConversion"/>
  </si>
  <si>
    <t>LP_PaybackSp</t>
    <phoneticPr fontId="1" type="noConversion"/>
  </si>
  <si>
    <t>PaybackSp</t>
  </si>
  <si>
    <t>LP_SpUpOverHalfHp</t>
  </si>
  <si>
    <t>AddSpGainByHp</t>
  </si>
  <si>
    <t>LP_SpUpOverHalfHpBetter</t>
  </si>
  <si>
    <t>LP_HitSizeDown</t>
  </si>
  <si>
    <t>PN_Magic1.5Times</t>
    <phoneticPr fontId="1" type="noConversion"/>
  </si>
  <si>
    <t>EnlargeDamage</t>
  </si>
  <si>
    <t>PN_Machine1.5Times</t>
  </si>
  <si>
    <t>PN_Nature1.5Times</t>
  </si>
  <si>
    <t>PN_Qigong1.5Times</t>
  </si>
  <si>
    <t>PN_Magic2Times</t>
    <phoneticPr fontId="1" type="noConversion"/>
  </si>
  <si>
    <t>PN_Machine2Times</t>
    <phoneticPr fontId="1" type="noConversion"/>
  </si>
  <si>
    <t>PN_Nature2Times</t>
    <phoneticPr fontId="1" type="noConversion"/>
  </si>
  <si>
    <t>PN_Qigong2Times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</si>
  <si>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</si>
  <si>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</si>
  <si>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</si>
  <si>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</si>
  <si>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idForVlookup|String</t>
    <phoneticPr fontId="1" type="noConversion"/>
  </si>
  <si>
    <t>affectorValueId|String</t>
    <phoneticPr fontId="1" type="noConversion"/>
  </si>
  <si>
    <t>affectorValueId검증</t>
    <phoneticPr fontId="1" type="noConversion"/>
  </si>
  <si>
    <t>level|Int</t>
    <phoneticPr fontId="1" type="noConversion"/>
  </si>
  <si>
    <t>affectId참고</t>
    <phoneticPr fontId="1" type="noConversion"/>
  </si>
  <si>
    <t>어펙터설명참고</t>
    <phoneticPr fontId="1" type="noConversion"/>
  </si>
  <si>
    <t>conditionValueId|String!</t>
    <phoneticPr fontId="1" type="noConversion"/>
  </si>
  <si>
    <t>컨디션밸류4개검증</t>
    <phoneticPr fontId="1" type="noConversion"/>
  </si>
  <si>
    <t>fValue1|Float</t>
  </si>
  <si>
    <t>fValue2|Float</t>
  </si>
  <si>
    <t>fValue3|Float</t>
  </si>
  <si>
    <t>fValue4|Float</t>
  </si>
  <si>
    <t>iValue1</t>
    <phoneticPr fontId="1" type="noConversion"/>
  </si>
  <si>
    <t>iValue1오버라이딩</t>
    <phoneticPr fontId="1" type="noConversion"/>
  </si>
  <si>
    <t>iValue1|Int</t>
  </si>
  <si>
    <t>iValue2|Int</t>
  </si>
  <si>
    <t>iValue3</t>
    <phoneticPr fontId="1" type="noConversion"/>
  </si>
  <si>
    <t>iValue3오버라이딩</t>
    <phoneticPr fontId="1" type="noConversion"/>
  </si>
  <si>
    <t>iValue3|Int</t>
    <phoneticPr fontId="1" type="noConversion"/>
  </si>
  <si>
    <t>sValue1|String</t>
  </si>
  <si>
    <t>sValue2|String</t>
  </si>
  <si>
    <t>sValue3|String</t>
    <phoneticPr fontId="1" type="noConversion"/>
  </si>
  <si>
    <t>sValue4|String</t>
    <phoneticPr fontId="1" type="noConversion"/>
  </si>
  <si>
    <t>iValue1_Verify</t>
    <phoneticPr fontId="1" type="noConversion"/>
  </si>
  <si>
    <t>iValue3_Verify</t>
    <phoneticPr fontId="1" type="noConversion"/>
  </si>
  <si>
    <t>value</t>
  </si>
  <si>
    <t>MaxHp</t>
  </si>
  <si>
    <t>OnStartStage</t>
    <phoneticPr fontId="1" type="noConversion"/>
  </si>
  <si>
    <t>Attack</t>
  </si>
  <si>
    <t>OnDie</t>
    <phoneticPr fontId="1" type="noConversion"/>
  </si>
  <si>
    <t>AttackDelay</t>
  </si>
  <si>
    <t>HpRate</t>
    <phoneticPr fontId="1" type="noConversion"/>
  </si>
  <si>
    <t>AttackSpeedAddRate</t>
  </si>
  <si>
    <t>OnDamage</t>
    <phoneticPr fontId="1" type="noConversion"/>
  </si>
  <si>
    <t>EvadeRate</t>
  </si>
  <si>
    <t>OnHit</t>
    <phoneticPr fontId="1" type="noConversion"/>
  </si>
  <si>
    <t>MoveSpeed</t>
  </si>
  <si>
    <t>OnKill</t>
    <phoneticPr fontId="1" type="noConversion"/>
  </si>
  <si>
    <t>MaxSp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</si>
  <si>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</si>
  <si>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</si>
  <si>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</si>
  <si>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</si>
  <si>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</si>
  <si>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</si>
  <si>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</si>
  <si>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MaxHpAddRate</t>
  </si>
  <si>
    <t>AttackAddRate</t>
  </si>
  <si>
    <t>CriticalPower</t>
    <phoneticPr fontId="1" type="noConversion"/>
  </si>
  <si>
    <t>Eff3_Left_D</t>
    <phoneticPr fontId="1" type="noConversion"/>
  </si>
  <si>
    <t>UltimateHitObjectInfo</t>
    <phoneticPr fontId="1" type="noConversion"/>
  </si>
  <si>
    <t>NormalAttackEarthMage</t>
  </si>
  <si>
    <t>UltimateHitObjectInfo</t>
  </si>
  <si>
    <t>NormalAttackDynaMob</t>
  </si>
  <si>
    <t>UltimateRangeDynaMob</t>
  </si>
  <si>
    <t>Magic circle 15_D2</t>
    <phoneticPr fontId="1" type="noConversion"/>
  </si>
  <si>
    <t>Magic circle 15_D</t>
    <phoneticPr fontId="1" type="noConversion"/>
  </si>
  <si>
    <t>Base Layer.Attack2</t>
  </si>
  <si>
    <t>EnhanceCharging</t>
    <phoneticPr fontId="1" type="noConversion"/>
  </si>
  <si>
    <t>PowerLightning</t>
    <phoneticPr fontId="1" type="noConversion"/>
  </si>
  <si>
    <t>UltimateChargingChaosElemental</t>
    <phoneticPr fontId="1" type="noConversion"/>
  </si>
  <si>
    <t>ChargingEnd</t>
    <phoneticPr fontId="1" type="noConversion"/>
  </si>
  <si>
    <t>Magic circle 31_D</t>
    <phoneticPr fontId="1" type="noConversion"/>
  </si>
  <si>
    <t>MoveSpeedUpMeryl</t>
  </si>
  <si>
    <t>MoveSpeed</t>
    <phoneticPr fontId="1" type="noConversion"/>
  </si>
  <si>
    <t>Magic circle 41_D</t>
    <phoneticPr fontId="1" type="noConversion"/>
  </si>
  <si>
    <t>UltimateImmortalGreekWarrior</t>
  </si>
  <si>
    <t>NormalAttackAkai</t>
  </si>
  <si>
    <t>NormalAttackYuka</t>
  </si>
  <si>
    <t>UltimateHitObjectInfoBig</t>
  </si>
  <si>
    <t>NormalAttackSteampunkRobot</t>
  </si>
  <si>
    <t>AddForceSteampunkRobot</t>
    <phoneticPr fontId="1" type="noConversion"/>
  </si>
  <si>
    <t>CallHealSpSteampunkRobot</t>
  </si>
  <si>
    <t>CallHealSpSteampunkRobot_HealSp</t>
  </si>
  <si>
    <t>Base Layer.Ultimate2</t>
    <phoneticPr fontId="1" type="noConversion"/>
  </si>
  <si>
    <t>InvincibleDrone</t>
    <phoneticPr fontId="1" type="noConversion"/>
  </si>
  <si>
    <t>UltimateLifeTimeKachujin</t>
  </si>
  <si>
    <t>Magic circle 26_D2</t>
    <phoneticPr fontId="1" type="noConversion"/>
  </si>
  <si>
    <t>UltimateCreateMedea</t>
    <phoneticPr fontId="1" type="noConversion"/>
  </si>
  <si>
    <t>UltimateCreateMedeaLast</t>
    <phoneticPr fontId="1" type="noConversion"/>
  </si>
  <si>
    <t>UltimateHitObjectInfoLast</t>
  </si>
  <si>
    <t>UltimateAttackMedea</t>
    <phoneticPr fontId="1" type="noConversion"/>
  </si>
  <si>
    <t>UltimateHealMedea</t>
    <phoneticPr fontId="1" type="noConversion"/>
  </si>
  <si>
    <t>UltimateRollRockElemental</t>
    <phoneticPr fontId="1" type="noConversion"/>
  </si>
  <si>
    <t>RollEnd</t>
    <phoneticPr fontId="1" type="noConversion"/>
  </si>
  <si>
    <t>UltimatePreAttackRockElemental</t>
    <phoneticPr fontId="1" type="noConversion"/>
  </si>
  <si>
    <t>UltimateOnMoveBuffSoldier</t>
  </si>
  <si>
    <t>Magic shield 13_D3</t>
    <phoneticPr fontId="1" type="noConversion"/>
  </si>
  <si>
    <t>Magic shield 13_D</t>
    <phoneticPr fontId="1" type="noConversion"/>
  </si>
  <si>
    <t>Magic shield 13_D2</t>
    <phoneticPr fontId="1" type="noConversion"/>
  </si>
  <si>
    <t>Magic circle_D</t>
    <phoneticPr fontId="1" type="noConversion"/>
  </si>
  <si>
    <t>UltimateAttackGloryArmor</t>
    <phoneticPr fontId="1" type="noConversion"/>
  </si>
  <si>
    <t>PresetRicochetHitObjectInfo</t>
    <phoneticPr fontId="1" type="noConversion"/>
  </si>
  <si>
    <t>Magic shield 6_D</t>
    <phoneticPr fontId="1" type="noConversion"/>
  </si>
  <si>
    <t>UltimateCreateMobileFemale</t>
    <phoneticPr fontId="1" type="noConversion"/>
  </si>
  <si>
    <t>UltimateMoveSpeedDownMobileFemale</t>
    <phoneticPr fontId="1" type="noConversion"/>
  </si>
  <si>
    <t>Base Layer.Attack2</t>
    <phoneticPr fontId="1" type="noConversion"/>
  </si>
  <si>
    <t>UltimateCreateBladeFanDancer</t>
    <phoneticPr fontId="1" type="noConversion"/>
  </si>
  <si>
    <t>UltimateDelayedCreateBladeFanDancer</t>
    <phoneticPr fontId="1" type="noConversion"/>
  </si>
  <si>
    <t>UltimateHitObjectInfoRound</t>
    <phoneticPr fontId="1" type="noConversion"/>
  </si>
  <si>
    <t>UltimateAttackBladeFanDancer</t>
    <phoneticPr fontId="1" type="noConversion"/>
  </si>
  <si>
    <t>UltimateAttackBladeFanDancerRound</t>
    <phoneticPr fontId="1" type="noConversion"/>
  </si>
  <si>
    <t>Attack2On</t>
    <phoneticPr fontId="1" type="noConversion"/>
  </si>
  <si>
    <t>HitFlagSyria</t>
  </si>
  <si>
    <t>CallChangeOnHitAreaSyria</t>
  </si>
  <si>
    <t>ChangeAttackStateSyria</t>
    <phoneticPr fontId="1" type="noConversion"/>
  </si>
  <si>
    <t>Base Layer.Attack1Remove</t>
    <phoneticPr fontId="1" type="noConversion"/>
  </si>
  <si>
    <t>Effect7_D</t>
    <phoneticPr fontId="1" type="noConversion"/>
  </si>
  <si>
    <t>AddForcePreSyria</t>
    <phoneticPr fontId="1" type="noConversion"/>
  </si>
  <si>
    <t>InvincibleSyria</t>
  </si>
  <si>
    <t>DelayedCreateSyria</t>
  </si>
  <si>
    <t>CannotActionSyria</t>
  </si>
  <si>
    <t>IgnoreEvadeVisualLinhi</t>
  </si>
  <si>
    <t>UltimateRemoveLinhi</t>
    <phoneticPr fontId="1" type="noConversion"/>
  </si>
  <si>
    <t>UltimateCreateLinhi</t>
    <phoneticPr fontId="1" type="noConversion"/>
  </si>
  <si>
    <t>UltimateHitObjectInfoLast</t>
    <phoneticPr fontId="1" type="noConversion"/>
  </si>
  <si>
    <t>UltimateAttackLinhi</t>
    <phoneticPr fontId="1" type="noConversion"/>
  </si>
  <si>
    <t>UltimateHealForAttackerLinhi</t>
    <phoneticPr fontId="1" type="noConversion"/>
  </si>
  <si>
    <t>Healing_D2</t>
    <phoneticPr fontId="1" type="noConversion"/>
  </si>
  <si>
    <t>AttackOnMovingNecromancerFour</t>
  </si>
  <si>
    <t>AttackOnMovingHitObjectInfo</t>
    <phoneticPr fontId="1" type="noConversion"/>
  </si>
  <si>
    <t>Flash 21_D</t>
    <phoneticPr fontId="1" type="noConversion"/>
  </si>
  <si>
    <t>Effect25_D</t>
    <phoneticPr fontId="1" type="noConversion"/>
  </si>
  <si>
    <t>RightHandDummy,LeftHandDummy</t>
    <phoneticPr fontId="1" type="noConversion"/>
  </si>
  <si>
    <t>UltimateAttackGirlWarrior</t>
    <phoneticPr fontId="1" type="noConversion"/>
  </si>
  <si>
    <t>MagneticExplosion_D</t>
    <phoneticPr fontId="1" type="noConversion"/>
  </si>
  <si>
    <t>UltimateAttackEnergyShieldRobot</t>
    <phoneticPr fontId="1" type="noConversion"/>
  </si>
  <si>
    <t>NormalAttackAngelicWarrior</t>
  </si>
  <si>
    <t>UltimateRemoveAngelicWarrior</t>
    <phoneticPr fontId="1" type="noConversion"/>
  </si>
  <si>
    <t>Wings buff cast_D</t>
    <phoneticPr fontId="1" type="noConversion"/>
  </si>
  <si>
    <t>Wings buff cast_D2</t>
    <phoneticPr fontId="1" type="noConversion"/>
  </si>
  <si>
    <t>UltimateAttackSpeedUpAngelicWarrior</t>
    <phoneticPr fontId="1" type="noConversion"/>
  </si>
  <si>
    <t>NormalAttackUnicornCharacterCritBoss</t>
    <phoneticPr fontId="1" type="noConversion"/>
  </si>
  <si>
    <t>OnDamage</t>
  </si>
  <si>
    <t>GuardStart</t>
    <phoneticPr fontId="1" type="noConversion"/>
  </si>
  <si>
    <t>GuardEnd</t>
    <phoneticPr fontId="1" type="noConversion"/>
  </si>
  <si>
    <t>Effect29_D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</si>
  <si>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</si>
  <si>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</si>
  <si>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</si>
  <si>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</si>
  <si>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RushEnd</t>
    <phoneticPr fontId="1" type="noConversion"/>
  </si>
  <si>
    <t>SlowCyc</t>
    <phoneticPr fontId="1" type="noConversion"/>
  </si>
  <si>
    <t>Portal_D</t>
    <phoneticPr fontId="1" type="noConversion"/>
  </si>
  <si>
    <t>TeleportWarAssassin</t>
  </si>
  <si>
    <t>Teleport</t>
    <phoneticPr fontId="1" type="noConversion"/>
  </si>
  <si>
    <t>SoulExplosionOrange_D</t>
    <phoneticPr fontId="1" type="noConversion"/>
  </si>
  <si>
    <t>Teleport</t>
  </si>
  <si>
    <t>SoulExplosionOrange_D</t>
  </si>
  <si>
    <t>Teleport_Random</t>
    <phoneticPr fontId="1" type="noConversion"/>
  </si>
  <si>
    <t>Teleport_Random2</t>
    <phoneticPr fontId="1" type="noConversion"/>
  </si>
  <si>
    <t>TeleportZippermouth_Green</t>
  </si>
  <si>
    <t>RotateZippermouth_Green</t>
  </si>
  <si>
    <t>RotateEnd</t>
    <phoneticPr fontId="1" type="noConversion"/>
  </si>
  <si>
    <t>CloseTeleport</t>
    <phoneticPr fontId="1" type="noConversion"/>
  </si>
  <si>
    <t>0, 3.5, 0, -4.5</t>
    <phoneticPr fontId="1" type="noConversion"/>
  </si>
  <si>
    <t>FarTeleport</t>
    <phoneticPr fontId="1" type="noConversion"/>
  </si>
  <si>
    <t>CloseTeleport</t>
  </si>
  <si>
    <t>2.5, -0.5, -2.5, -0.5</t>
    <phoneticPr fontId="1" type="noConversion"/>
  </si>
  <si>
    <t>FarTeleport</t>
  </si>
  <si>
    <t>RushStart2</t>
  </si>
  <si>
    <t>RushStart3</t>
    <phoneticPr fontId="1" type="noConversion"/>
  </si>
  <si>
    <t>SleepingDragonTerrorBringer_Red</t>
  </si>
  <si>
    <t>Sleeping</t>
    <phoneticPr fontId="1" type="noConversion"/>
  </si>
  <si>
    <t>GetHit</t>
    <phoneticPr fontId="1" type="noConversion"/>
  </si>
  <si>
    <t>AddForceDragonTerrorBringer_Red</t>
  </si>
  <si>
    <t>JumpAttackRobotTwo</t>
  </si>
  <si>
    <t>JumpEnd1</t>
    <phoneticPr fontId="1" type="noConversion"/>
  </si>
  <si>
    <t>JumpRunRobotTwo</t>
  </si>
  <si>
    <t>TeleportArcherySamuraiUp</t>
    <phoneticPr fontId="1" type="noConversion"/>
  </si>
  <si>
    <t>TeleportArcherySamuraiDown</t>
    <phoneticPr fontId="1" type="noConversion"/>
  </si>
  <si>
    <t>RotateArcherySamurai</t>
  </si>
  <si>
    <t>GiveAffectorValueMushroomDee</t>
  </si>
  <si>
    <t>MindTextUI_MushroomDee</t>
    <phoneticPr fontId="1" type="noConversion"/>
  </si>
  <si>
    <t>AngryDee</t>
  </si>
  <si>
    <t>Spell_Dark_D</t>
    <phoneticPr fontId="1" type="noConversion"/>
  </si>
  <si>
    <t>TeleportLadyPirateIn</t>
  </si>
  <si>
    <t>TeleportIn</t>
    <phoneticPr fontId="1" type="noConversion"/>
  </si>
  <si>
    <t>TeleportLadyPirateOut</t>
  </si>
  <si>
    <t>TeleportOut</t>
    <phoneticPr fontId="1" type="noConversion"/>
  </si>
  <si>
    <t>CastLadyPirate</t>
  </si>
  <si>
    <t>CastEnd</t>
    <phoneticPr fontId="1" type="noConversion"/>
  </si>
  <si>
    <t>Stun</t>
    <phoneticPr fontId="1" type="noConversion"/>
  </si>
  <si>
    <t>RushBeholder</t>
    <phoneticPr fontId="1" type="noConversion"/>
  </si>
  <si>
    <t>RushEnd</t>
  </si>
  <si>
    <t>RushEndCenter</t>
    <phoneticPr fontId="1" type="noConversion"/>
  </si>
  <si>
    <t>0, -0.5</t>
    <phoneticPr fontId="1" type="noConversion"/>
  </si>
  <si>
    <t>StunDebuffLancer</t>
  </si>
  <si>
    <t>StunLancer</t>
  </si>
  <si>
    <t>GiveAffectorValuePlant</t>
  </si>
  <si>
    <t>MindTextUI_DynamicPlant</t>
    <phoneticPr fontId="1" type="noConversion"/>
  </si>
  <si>
    <t>LoseTankerPlant</t>
  </si>
  <si>
    <t>ShadowFog</t>
    <phoneticPr fontId="1" type="noConversion"/>
  </si>
  <si>
    <t>CFX4 Magic Hit_D</t>
    <phoneticPr fontId="1" type="noConversion"/>
  </si>
  <si>
    <t>0, 4</t>
    <phoneticPr fontId="1" type="noConversion"/>
  </si>
  <si>
    <t>TeleportArcherySamurai_Black</t>
    <phoneticPr fontId="1" type="noConversion"/>
  </si>
  <si>
    <t>3, 6, -3, 6, 3, -7, -3, -7</t>
    <phoneticPr fontId="1" type="noConversion"/>
  </si>
  <si>
    <t>InvincibleFallenAngel_Yellow</t>
    <phoneticPr fontId="1" type="noConversion"/>
  </si>
  <si>
    <t>CallBurrowNinjaAssassin_Red</t>
    <phoneticPr fontId="1" type="noConversion"/>
  </si>
  <si>
    <t>BurrowNinjaAssassin_Red</t>
    <phoneticPr fontId="1" type="noConversion"/>
  </si>
  <si>
    <t>BurrowStart</t>
  </si>
  <si>
    <t>BurrowEnd</t>
  </si>
  <si>
    <t>BurrowScrollObject</t>
  </si>
  <si>
    <t>BurrowAttack</t>
  </si>
  <si>
    <t>RotateRobotFive_Purple</t>
    <phoneticPr fontId="1" type="noConversion"/>
  </si>
  <si>
    <t>RotateEnd</t>
  </si>
  <si>
    <t>ResurrectAncientGuard</t>
  </si>
  <si>
    <t>FakeDie</t>
    <phoneticPr fontId="1" type="noConversion"/>
  </si>
  <si>
    <t>ChargingAncientGuard</t>
  </si>
  <si>
    <t>ChargingSuccess</t>
    <phoneticPr fontId="1" type="noConversion"/>
  </si>
  <si>
    <t>ChargingFailure</t>
    <phoneticPr fontId="1" type="noConversion"/>
  </si>
  <si>
    <t>TeleportLichBlood</t>
    <phoneticPr fontId="1" type="noConversion"/>
  </si>
  <si>
    <t>Teleport_Random</t>
  </si>
  <si>
    <t>AddForceCommon</t>
  </si>
  <si>
    <t>ChildTransformHitObjectInfo</t>
  </si>
  <si>
    <t>CannotActionCommon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</si>
  <si>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</si>
  <si>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</si>
  <si>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</si>
  <si>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</si>
  <si>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</si>
  <si>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</si>
  <si>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</si>
  <si>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</si>
  <si>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CriticalPower</t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</si>
  <si>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</si>
  <si>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</si>
  <si>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</si>
  <si>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</si>
  <si>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LP_ReduceDmgProjectileBetter</t>
  </si>
  <si>
    <t>LP_ReduceDmgMelee</t>
  </si>
  <si>
    <t>LP_ReduceDmgMeleeBetter</t>
  </si>
  <si>
    <t>LP_ReduceContinuousDmg</t>
    <phoneticPr fontId="1" type="noConversion"/>
  </si>
  <si>
    <t>LP_DefenseStrongDmg</t>
    <phoneticPr fontId="1" type="noConversion"/>
  </si>
  <si>
    <t>LP_AtkSpeedUpOnEncounter</t>
    <phoneticPr fontId="1" type="noConversion"/>
  </si>
  <si>
    <t>OnStartStage</t>
  </si>
  <si>
    <t>Magic_circle_11_D</t>
    <phoneticPr fontId="1" type="noConversion"/>
  </si>
  <si>
    <t>LP_AtkSpeedUpOnEncounterBetter_Spd</t>
  </si>
  <si>
    <t>LP_AtkSpeedUpOnEncounterBetter</t>
  </si>
  <si>
    <t>Magic_circle_11_D</t>
  </si>
  <si>
    <t>LP_ReflectOnAttacked</t>
    <phoneticPr fontId="1" type="noConversion"/>
  </si>
  <si>
    <t>LP_ReflectOnAttackedBetter</t>
    <phoneticPr fontId="1" type="noConversion"/>
  </si>
  <si>
    <t>LP_InstantKillBetter</t>
    <phoneticPr fontId="1" type="noConversion"/>
  </si>
  <si>
    <t>LP_HealAreaOnEncounter_CreateHit</t>
  </si>
  <si>
    <t>HealAreaHitObjectInfo</t>
  </si>
  <si>
    <t>LP_HealAreaOnEncounter_CH_Heal</t>
  </si>
  <si>
    <t>LP_MoveSpeedUpOnAttacked_Move</t>
  </si>
  <si>
    <t>P_AMFX03_shockwave</t>
  </si>
  <si>
    <t>LP_MoveSpeedUpOnKill</t>
  </si>
  <si>
    <t>LP_MoveSpeedUpOnKill_Move</t>
  </si>
  <si>
    <t>MineHitObjectInfo</t>
  </si>
  <si>
    <t>LP_MineOnMove_Damage</t>
    <phoneticPr fontId="1" type="noConversion"/>
  </si>
  <si>
    <t>LP_Paralyze_CannotAction</t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</si>
  <si>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</si>
  <si>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</si>
  <si>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</si>
  <si>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</si>
  <si>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</si>
  <si>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LP_Hold_CannotMove</t>
  </si>
  <si>
    <t>Effect27_D</t>
    <phoneticPr fontId="1" type="noConversion"/>
  </si>
  <si>
    <t>LP_Transport</t>
    <phoneticPr fontId="1" type="noConversion"/>
  </si>
  <si>
    <t>MagicSphere_12_D</t>
    <phoneticPr fontId="1" type="noConversion"/>
  </si>
  <si>
    <t>Effect6_Collision_D</t>
    <phoneticPr fontId="1" type="noConversion"/>
  </si>
  <si>
    <t>Effect6_Collision_D2</t>
    <phoneticPr fontId="1" type="noConversion"/>
  </si>
  <si>
    <t>Magic_shield_2_D</t>
    <phoneticPr fontId="1" type="noConversion"/>
  </si>
  <si>
    <t>LP_HealSpOnAttack</t>
  </si>
  <si>
    <t>LP_HealSpOnAttackBetter</t>
  </si>
  <si>
    <t>LP_PaybackSp</t>
  </si>
  <si>
    <t>LP_SpUpOverHalfHpBetter</t>
    <phoneticPr fontId="1" type="noConversion"/>
  </si>
  <si>
    <t>DefenderSource==Magic</t>
  </si>
  <si>
    <t>PN_Machine1.5Times</t>
    <phoneticPr fontId="1" type="noConversion"/>
  </si>
  <si>
    <t>DefenderSource==Machine</t>
  </si>
  <si>
    <t>PN_Nature1.5Times</t>
    <phoneticPr fontId="1" type="noConversion"/>
  </si>
  <si>
    <t>DefenderSource==Nature</t>
  </si>
  <si>
    <t>PN_Qigong1.5Times</t>
    <phoneticPr fontId="1" type="noConversion"/>
  </si>
  <si>
    <t>DefenderSource==Qigong</t>
  </si>
  <si>
    <t>PN_Magic2Times</t>
  </si>
  <si>
    <t>DefenderSource==Machine</t>
    <phoneticPr fontId="1" type="noConversion"/>
  </si>
  <si>
    <t>PN_Nature2Times</t>
  </si>
  <si>
    <t>DefenderSource==Qigong</t>
    <phoneticPr fontId="1" type="noConversion"/>
  </si>
  <si>
    <t>actorStateId|String</t>
    <phoneticPr fontId="1" type="noConversion"/>
  </si>
  <si>
    <t>기획설명</t>
    <phoneticPr fontId="1" type="noConversion"/>
  </si>
  <si>
    <t>continuousAffectorValueId|String!</t>
    <phoneticPr fontId="1" type="noConversion"/>
  </si>
  <si>
    <t>어펙터밸류4개검증</t>
    <phoneticPr fontId="1" type="noConversion"/>
  </si>
  <si>
    <t>continuousAffectorId검증</t>
    <phoneticPr fontId="1" type="noConversion"/>
  </si>
  <si>
    <t>싸이클롭스 함성으로 쓰는 슬로우</t>
    <phoneticPr fontId="1" type="noConversion"/>
  </si>
  <si>
    <t>AngryDee</t>
    <phoneticPr fontId="1" type="noConversion"/>
  </si>
  <si>
    <t>정령 죽일 때 버프 인식용</t>
    <phoneticPr fontId="1" type="noConversion"/>
  </si>
  <si>
    <t>AS_AngryDee</t>
    <phoneticPr fontId="1" type="noConversion"/>
  </si>
  <si>
    <t>StunLancer</t>
    <phoneticPr fontId="1" type="noConversion"/>
  </si>
  <si>
    <t>모바일랜서 기절</t>
    <phoneticPr fontId="1" type="noConversion"/>
  </si>
  <si>
    <t>LoseTankerPlant</t>
    <phoneticPr fontId="1" type="noConversion"/>
  </si>
  <si>
    <t>플랜트 탱커 사망 인식용</t>
    <phoneticPr fontId="1" type="noConversion"/>
  </si>
  <si>
    <t>AS_LoseTankerPlant</t>
    <phoneticPr fontId="1" type="noConversion"/>
  </si>
  <si>
    <t>id|String</t>
    <phoneticPr fontId="1" type="noConversion"/>
  </si>
  <si>
    <t>condition</t>
    <phoneticPr fontId="1" type="noConversion"/>
  </si>
  <si>
    <t>conditionId|Int</t>
    <phoneticPr fontId="1" type="noConversion"/>
  </si>
  <si>
    <t>compareType</t>
    <phoneticPr fontId="1" type="noConversion"/>
  </si>
  <si>
    <t>compareType|Int</t>
    <phoneticPr fontId="1" type="noConversion"/>
  </si>
  <si>
    <t>value|String</t>
    <phoneticPr fontId="1" type="noConversion"/>
  </si>
  <si>
    <t>value액터상태검증</t>
    <phoneticPr fontId="1" type="noConversion"/>
  </si>
  <si>
    <t>condition_Verify</t>
    <phoneticPr fontId="1" type="noConversion"/>
  </si>
  <si>
    <t>compareType_Verify</t>
    <phoneticPr fontId="1" type="noConversion"/>
  </si>
  <si>
    <t>DefenderSource==Magic</t>
    <phoneticPr fontId="1" type="noConversion"/>
  </si>
  <si>
    <t>피격자의 파워소스가</t>
  </si>
  <si>
    <t>==</t>
  </si>
  <si>
    <t>공격자의 Hp 비율이</t>
    <phoneticPr fontId="1" type="noConversion"/>
  </si>
  <si>
    <t>==</t>
    <phoneticPr fontId="1" type="noConversion"/>
  </si>
  <si>
    <t>피격자의 HP 비율이</t>
    <phoneticPr fontId="1" type="noConversion"/>
  </si>
  <si>
    <t>!=</t>
    <phoneticPr fontId="1" type="noConversion"/>
  </si>
  <si>
    <t>DefenderSource==Nature</t>
    <phoneticPr fontId="1" type="noConversion"/>
  </si>
  <si>
    <t>공격자가 액터상태 보유</t>
    <phoneticPr fontId="1" type="noConversion"/>
  </si>
  <si>
    <t>&lt;</t>
    <phoneticPr fontId="1" type="noConversion"/>
  </si>
  <si>
    <t>피격자가 액터상태 보유</t>
    <phoneticPr fontId="1" type="noConversion"/>
  </si>
  <si>
    <t>&gt;</t>
    <phoneticPr fontId="1" type="noConversion"/>
  </si>
  <si>
    <t>AttackerHp&lt;=10Percent</t>
    <phoneticPr fontId="1" type="noConversion"/>
  </si>
  <si>
    <t>공격자의 Hp 비율이</t>
  </si>
  <si>
    <t>&lt;=</t>
  </si>
  <si>
    <t>공격자가 어펙터밸류(컨티뉴어스) 보유</t>
    <phoneticPr fontId="1" type="noConversion"/>
  </si>
  <si>
    <t>&lt;=</t>
    <phoneticPr fontId="1" type="noConversion"/>
  </si>
  <si>
    <t>AttackerHp&lt;=20Percent</t>
    <phoneticPr fontId="1" type="noConversion"/>
  </si>
  <si>
    <t>피격자가 어펙터밸류(컨티뉴어스) 보유</t>
    <phoneticPr fontId="1" type="noConversion"/>
  </si>
  <si>
    <t>&gt;=</t>
    <phoneticPr fontId="1" type="noConversion"/>
  </si>
  <si>
    <t>AttackerHp&lt;=30Percent</t>
    <phoneticPr fontId="1" type="noConversion"/>
  </si>
  <si>
    <t>피격자의 파워소스가</t>
    <phoneticPr fontId="1" type="noConversion"/>
  </si>
  <si>
    <t>공격자의 필살게이지 현재량 퍼센트가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</si>
  <si>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</si>
  <si>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</si>
  <si>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단타 이펙트</t>
    <phoneticPr fontId="1" type="noConversion"/>
  </si>
  <si>
    <t>1: SP회복</t>
    <phoneticPr fontId="1" type="noConversion"/>
  </si>
  <si>
    <t>공격자 MaxHP 비례 힐 비율</t>
    <phoneticPr fontId="1" type="noConversion"/>
  </si>
  <si>
    <t>쿨타임</t>
    <phoneticPr fontId="1" type="noConversion"/>
  </si>
  <si>
    <t>공격자를 위한 힐 어펙터
첫 번째 타격에서 쿨타임을 건다</t>
    <phoneticPr fontId="1" type="noConversion"/>
  </si>
  <si>
    <t>지속시간
무제한은 -1</t>
    <phoneticPr fontId="1" type="noConversion"/>
  </si>
  <si>
    <t>스팀펑크로봇의 전용팩 용도
조우 시 최초 궁 사용 시 100% SP를 채워줌</t>
    <phoneticPr fontId="1" type="noConversion"/>
  </si>
  <si>
    <t>1: 치명타가 발생하지 않음</t>
    <phoneticPr fontId="1" type="noConversion"/>
  </si>
  <si>
    <t>단일 대미지 배율</t>
    <phoneticPr fontId="1" type="noConversion"/>
  </si>
  <si>
    <t>여기에 맞으면 잔몹은 즉사, 보스에게는 데미지가 들어간다</t>
    <phoneticPr fontId="1" type="noConversion"/>
  </si>
  <si>
    <t>소환하는 프리팹명</t>
    <phoneticPr fontId="1" type="noConversion"/>
  </si>
  <si>
    <t>히트오브젝트인포가 들어있는 프리팹명</t>
    <phoneticPr fontId="1" type="noConversion"/>
  </si>
  <si>
    <t>소환하여 불러온다</t>
    <phoneticPr fontId="1" type="noConversion"/>
  </si>
  <si>
    <t>공격 주기</t>
    <phoneticPr fontId="1" type="noConversion"/>
  </si>
  <si>
    <t>자동으로 보조 공격을 함</t>
    <phoneticPr fontId="1" type="noConversion"/>
  </si>
  <si>
    <t>AutoSideAttack</t>
  </si>
  <si>
    <t>도착 시 실행할 StateName</t>
    <phoneticPr fontId="1" type="noConversion"/>
  </si>
  <si>
    <t>이동속도
오버라이딩</t>
    <phoneticPr fontId="1" type="noConversion"/>
  </si>
  <si>
    <t>구르기 후 특정 액션을 취함
구르기 중에는 충돌 데미지를 입지 않는다</t>
    <phoneticPr fontId="1" type="noConversion"/>
  </si>
  <si>
    <t>루프 지속 이펙트</t>
    <phoneticPr fontId="1" type="noConversion"/>
  </si>
  <si>
    <t>어태치 단타 이펙트</t>
    <phoneticPr fontId="1" type="noConversion"/>
  </si>
  <si>
    <t>기절을 해제 및 면역</t>
    <phoneticPr fontId="1" type="noConversion"/>
  </si>
  <si>
    <t>프리팹이 캐릭터 포지션 따라올지 여부</t>
    <phoneticPr fontId="1" type="noConversion"/>
  </si>
  <si>
    <t>딜레이 시간</t>
    <phoneticPr fontId="1" type="noConversion"/>
  </si>
  <si>
    <t>딜레이 후 캐릭터 액션에 연결되지 않은 히트오브젝트를 생성</t>
    <phoneticPr fontId="1" type="noConversion"/>
  </si>
  <si>
    <t>어태치되는
루프 지속 이펙트</t>
    <phoneticPr fontId="1" type="noConversion"/>
  </si>
  <si>
    <t>사거리 증가량</t>
    <phoneticPr fontId="1" type="noConversion"/>
  </si>
  <si>
    <t>공격 범위 상승 어펙터</t>
    <phoneticPr fontId="1" type="noConversion"/>
  </si>
  <si>
    <t>이동 중에만 실행될
루프 이펙트</t>
    <phoneticPr fontId="1" type="noConversion"/>
  </si>
  <si>
    <t>버프 시간 동안의
루프 이펙트</t>
    <phoneticPr fontId="1" type="noConversion"/>
  </si>
  <si>
    <t>매번 이동 시작 시
단타 이펙트</t>
    <phoneticPr fontId="1" type="noConversion"/>
  </si>
  <si>
    <t>회피율 덧셈 값</t>
    <phoneticPr fontId="1" type="noConversion"/>
  </si>
  <si>
    <t>공격력 상향 배율</t>
    <phoneticPr fontId="1" type="noConversion"/>
  </si>
  <si>
    <t>이동 중에만 발동되는 버프</t>
    <phoneticPr fontId="1" type="noConversion"/>
  </si>
  <si>
    <t>차징 시간 동안의
루프 이펙트</t>
    <phoneticPr fontId="1" type="noConversion"/>
  </si>
  <si>
    <t>차징 실패 시 실행할 StateName</t>
    <phoneticPr fontId="1" type="noConversion"/>
  </si>
  <si>
    <t>차징 성공 시 실행할 StateName</t>
    <phoneticPr fontId="1" type="noConversion"/>
  </si>
  <si>
    <t>1: 실패 시 사용 안 함
(f2, s2를 사용 안 함)</t>
    <phoneticPr fontId="1" type="noConversion"/>
  </si>
  <si>
    <t>빼야 할 HP 비율
(0.05면 5퍼센트)</t>
    <phoneticPr fontId="1" type="noConversion"/>
  </si>
  <si>
    <t>차징시간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</si>
  <si>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</si>
  <si>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다이 대신 사용할
StateName</t>
    <phoneticPr fontId="1" type="noConversion"/>
  </si>
  <si>
    <t>부활한다</t>
    <phoneticPr fontId="1" type="noConversion"/>
  </si>
  <si>
    <t>킬카운트에 곱할 배율</t>
    <phoneticPr fontId="1" type="noConversion"/>
  </si>
  <si>
    <t>연속 킬 시 적용
히트 시 초기화된다</t>
    <phoneticPr fontId="1" type="noConversion"/>
  </si>
  <si>
    <t>AddAttackByContinuousKill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</si>
  <si>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</si>
  <si>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</si>
  <si>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ChangeHitColliderSize</t>
    <phoneticPr fontId="1" type="noConversion"/>
  </si>
  <si>
    <t>0: 무조건
1: 공격자만피
2: 공격자절반이상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</si>
  <si>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</si>
  <si>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</si>
  <si>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임시 해제될 때의
단타 이펙트</t>
    <phoneticPr fontId="1" type="noConversion"/>
  </si>
  <si>
    <t>1: 몸을 검정색으로 변화</t>
    <phoneticPr fontId="1" type="noConversion"/>
  </si>
  <si>
    <t>컬리더를 끈다
외부에서 임시로 해제시키는 기능을 내포한다</t>
    <phoneticPr fontId="1" type="noConversion"/>
  </si>
  <si>
    <t>OnOffCollider</t>
    <phoneticPr fontId="1" type="noConversion"/>
  </si>
  <si>
    <t>피격당해 캔슬될 때 실행할 StateName</t>
    <phoneticPr fontId="1" type="noConversion"/>
  </si>
  <si>
    <t>캐스팅 끝나면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</si>
  <si>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</si>
  <si>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i1=0 일때
어펙터밸류아이디들
레벨이 전달된다
i1=1 일때
액터스테이트들 전달</t>
    <phoneticPr fontId="1" type="noConversion"/>
  </si>
  <si>
    <t>배틀 토스트
메시지 아이디</t>
    <phoneticPr fontId="1" type="noConversion"/>
  </si>
  <si>
    <t>0: 어펙터밸류를 전달
1: 액터스테이트를 전달</t>
    <phoneticPr fontId="1" type="noConversion"/>
  </si>
  <si>
    <t>특정 어펙터밸류를 자신의 종을 제외한 모든 살아남아있는 몬스터에게 제공함</t>
    <phoneticPr fontId="1" type="noConversion"/>
  </si>
  <si>
    <t>GiveAffectorValue</t>
    <phoneticPr fontId="1" type="noConversion"/>
  </si>
  <si>
    <t>0: 무조건
1: 보스일때만</t>
    <phoneticPr fontId="1" type="noConversion"/>
  </si>
  <si>
    <t>SP 회복 퍼센트</t>
    <phoneticPr fontId="1" type="noConversion"/>
  </si>
  <si>
    <t>피격 시 SP를 회복한다</t>
    <phoneticPr fontId="1" type="noConversion"/>
  </si>
  <si>
    <t>종료조건 대상
1: 타겟첫위치
2: 랜덤위치</t>
    <phoneticPr fontId="1" type="noConversion"/>
  </si>
  <si>
    <t>i1=1 일때
오차 거리
i1=2 일때
최소 거리</t>
    <phoneticPr fontId="1" type="noConversion"/>
  </si>
  <si>
    <t>점프 최대치 0 이면 포지션 커브에서 한다고 간주</t>
    <phoneticPr fontId="1" type="noConversion"/>
  </si>
  <si>
    <t>등속 XZ 평면속도</t>
    <phoneticPr fontId="1" type="noConversion"/>
  </si>
  <si>
    <t>점프 어펙터
점프 중 컬리더는 꺼져야 한다</t>
    <phoneticPr fontId="1" type="noConversion"/>
  </si>
  <si>
    <t>전투 시작부터 버로우한다</t>
    <phoneticPr fontId="1" type="noConversion"/>
  </si>
  <si>
    <t>시간이 지나서 깨어날때 사용할 StateName</t>
    <phoneticPr fontId="1" type="noConversion"/>
  </si>
  <si>
    <t>맞아서 깨어날 때 쓸
StateName</t>
    <phoneticPr fontId="1" type="noConversion"/>
  </si>
  <si>
    <t>슬립에 쓸
StateName</t>
    <phoneticPr fontId="1" type="noConversion"/>
  </si>
  <si>
    <t>슬립 중 대미지 배율</t>
    <phoneticPr fontId="1" type="noConversion"/>
  </si>
  <si>
    <t>슬립 시간
무제한은 -1</t>
    <phoneticPr fontId="1" type="noConversion"/>
  </si>
  <si>
    <t>잠들어 있는 몬스터</t>
    <phoneticPr fontId="1" type="noConversion"/>
  </si>
  <si>
    <t>값이 있으면 본 이름</t>
    <phoneticPr fontId="1" type="noConversion"/>
  </si>
  <si>
    <t>머즐 이펙트
중앙에서 뜬다</t>
    <phoneticPr fontId="1" type="noConversion"/>
  </si>
  <si>
    <t>무빙 중 공격의 딜레이 배율
입력하지 않으면1</t>
    <phoneticPr fontId="1" type="noConversion"/>
  </si>
  <si>
    <t>애니에서 공격 시그널까지 시간</t>
    <phoneticPr fontId="1" type="noConversion"/>
  </si>
  <si>
    <t>이동하면서 공격한다</t>
    <phoneticPr fontId="1" type="noConversion"/>
  </si>
  <si>
    <t>AttackOnMoving</t>
    <phoneticPr fontId="1" type="noConversion"/>
  </si>
  <si>
    <t>1: 회피무시</t>
    <phoneticPr fontId="1" type="noConversion"/>
  </si>
  <si>
    <t>딜레이 후 베이스 대미지를 줌
추후 필요 시 기능 확장</t>
    <phoneticPr fontId="1" type="noConversion"/>
  </si>
  <si>
    <t>자폭에 쓸
StateName</t>
    <phoneticPr fontId="1" type="noConversion"/>
  </si>
  <si>
    <t>1: 렌더러를 끔(디졸브를안탐)
2: 렌더러 2개 이상 끔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</si>
  <si>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</si>
  <si>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끝나고 실행할 StateName</t>
    <phoneticPr fontId="1" type="noConversion"/>
  </si>
  <si>
    <t>회전하는 각의 양</t>
    <phoneticPr fontId="1" type="noConversion"/>
  </si>
  <si>
    <t>회전하다가 특정 행동을 한다</t>
    <phoneticPr fontId="1" type="noConversion"/>
  </si>
  <si>
    <t>i1=2or3 일때
X, Z축 위치를 쉼표로 계속 입력
예) 0, 3, 0, -3</t>
    <phoneticPr fontId="1" type="noConversion"/>
  </si>
  <si>
    <t>나타나면서 실행할 StateName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</si>
  <si>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</si>
  <si>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i1=1 일때
Z축 좌표</t>
    <phoneticPr fontId="1" type="noConversion"/>
  </si>
  <si>
    <t>i1=1 일때
X축 좌표</t>
    <phoneticPr fontId="1" type="noConversion"/>
  </si>
  <si>
    <t>i1&lt;=3 일때
오프셋 거리
(원 내로 이동)
i1=4 일때
제외할 플레이어 근처 거리</t>
    <phoneticPr fontId="1" type="noConversion"/>
  </si>
  <si>
    <t>타겟 주변으로 텔레포트
지속시간 동안 사라졌다가 나타난다</t>
    <phoneticPr fontId="1" type="noConversion"/>
  </si>
  <si>
    <t>TeleportTargetPosition</t>
    <phoneticPr fontId="1" type="noConversion"/>
  </si>
  <si>
    <t>i1=4 일때
X, Z축 위치
예) 0, 4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</si>
  <si>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</si>
  <si>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관통여부
(개발예정)</t>
    <phoneticPr fontId="1" type="noConversion"/>
  </si>
  <si>
    <t>충돌라운드 사이가 특정거리시멈춤
-1은 사용안함
백단위
(100=1m)</t>
    <phoneticPr fontId="1" type="noConversion"/>
  </si>
  <si>
    <t>종료조건 대상
0: 타겟
1: 타겟첫위치
2: 랜덤위치
3: 뛴거리(타겟이 목표)
4: 월드좌표</t>
    <phoneticPr fontId="1" type="noConversion"/>
  </si>
  <si>
    <t>i1=0or3 일때
추적능력 0~360
360이면 완전추적</t>
    <phoneticPr fontId="1" type="noConversion"/>
  </si>
  <si>
    <t>i1&lt;=3 일때
지나칠 거리
(시간으로 환산)
(음수가능)</t>
    <phoneticPr fontId="1" type="noConversion"/>
  </si>
  <si>
    <t>최소 돌진 거리</t>
    <phoneticPr fontId="1" type="noConversion"/>
  </si>
  <si>
    <t>속도</t>
    <phoneticPr fontId="1" type="noConversion"/>
  </si>
  <si>
    <t>돌진 어펙터
러쉬 중 부딪히면 근접대미지가 된다</t>
    <phoneticPr fontId="1" type="noConversion"/>
  </si>
  <si>
    <t>대미지 비례 힐 비율을 만들기 위해 공격 배수 상수
온히트에서 사용</t>
    <phoneticPr fontId="1" type="noConversion"/>
  </si>
  <si>
    <t>피격자 MaxHP 비례 힐 비율을 만들기 위해 공격 배수 상수
온킬에서 사용</t>
    <phoneticPr fontId="1" type="noConversion"/>
  </si>
  <si>
    <t>피격자 MaxHP 비례 힐 비율을 만들기 위해 공격 배수 상수
온크리에서 사용</t>
    <phoneticPr fontId="1" type="noConversion"/>
  </si>
  <si>
    <t>힐온킬, 뱀파이어온어택을 개선하기 위해 별도로 생성
배수를 합산한다</t>
    <phoneticPr fontId="1" type="noConversion"/>
  </si>
  <si>
    <t>맥스 퍼센트</t>
    <phoneticPr fontId="1" type="noConversion"/>
  </si>
  <si>
    <t>민 퍼센트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</si>
  <si>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</si>
  <si>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추가확률점수</t>
    <phoneticPr fontId="1" type="noConversion"/>
  </si>
  <si>
    <t>쿨타임점수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</si>
  <si>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</si>
  <si>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피격자 MaxHp의 대미지 입을 상한 퍼센트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</si>
  <si>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</si>
  <si>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방어 활성화 시간</t>
    <phoneticPr fontId="1" type="noConversion"/>
  </si>
  <si>
    <t>대미지 경감 배수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</si>
  <si>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</si>
  <si>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덮거나 시간 종료 시 이펙트</t>
    <phoneticPr fontId="1" type="noConversion"/>
  </si>
  <si>
    <t>시작 시 이펙트</t>
    <phoneticPr fontId="1" type="noConversion"/>
  </si>
  <si>
    <t>제네레이터 생성 증가 카운트</t>
    <phoneticPr fontId="1" type="noConversion"/>
  </si>
  <si>
    <t>서클 카운트 오버라이딩</t>
    <phoneticPr fontId="1" type="noConversion"/>
  </si>
  <si>
    <t>반지름
캐릭터의 중심으로 계산한다</t>
    <phoneticPr fontId="1" type="noConversion"/>
  </si>
  <si>
    <t>특정 범위 원 안에서 특정한 능력치를 얻게 함</t>
    <phoneticPr fontId="1" type="noConversion"/>
  </si>
  <si>
    <t>프리팹명</t>
    <phoneticPr fontId="1" type="noConversion"/>
  </si>
  <si>
    <t>유지 시간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</si>
  <si>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</si>
  <si>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</si>
  <si>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CreateWall</t>
    <phoneticPr fontId="1" type="noConversion"/>
  </si>
  <si>
    <t>거리 틱</t>
    <phoneticPr fontId="1" type="noConversion"/>
  </si>
  <si>
    <t>이동 중에 히트오브젝트를 주기적으로 생성
맵 이동 시에 만들어진 것들을 삭제한다</t>
    <phoneticPr fontId="1" type="noConversion"/>
  </si>
  <si>
    <t>CreateHitObjectMoving</t>
    <phoneticPr fontId="1" type="noConversion"/>
  </si>
  <si>
    <t>되돌아 올 때 이펙트</t>
    <phoneticPr fontId="1" type="noConversion"/>
  </si>
  <si>
    <t>전이 갈 때 이펙트</t>
    <phoneticPr fontId="1" type="noConversion"/>
  </si>
  <si>
    <t>전이 표식 이펙트</t>
    <phoneticPr fontId="1" type="noConversion"/>
  </si>
  <si>
    <t>공간전이 오고나서 안 걸릴 쿨타임</t>
    <phoneticPr fontId="1" type="noConversion"/>
  </si>
  <si>
    <t>공간전이됨(몬스터전용)
AI 끄고 멀리 이동되어져있음</t>
    <phoneticPr fontId="1" type="noConversion"/>
  </si>
  <si>
    <t>Teleported</t>
    <phoneticPr fontId="1" type="noConversion"/>
  </si>
  <si>
    <t>0: 스테이지 대미지
1: 공격자 대미지</t>
    <phoneticPr fontId="1" type="noConversion"/>
  </si>
  <si>
    <t>0: 충돌 표식
1: 트랩 표식
2: 그외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</si>
  <si>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</si>
  <si>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CollisionDamage</t>
    <phoneticPr fontId="1" type="noConversion"/>
  </si>
  <si>
    <t>느려지는 배율</t>
    <phoneticPr fontId="1" type="noConversion"/>
  </si>
  <si>
    <t>적의 발사체의 속도가 느려짐
(캐릭전용)</t>
    <phoneticPr fontId="1" type="noConversion"/>
  </si>
  <si>
    <t>하트 드랍 확률 증가
합산한다</t>
    <phoneticPr fontId="1" type="noConversion"/>
  </si>
  <si>
    <t>아이템 드랍 확률 증가
합산한다</t>
    <phoneticPr fontId="1" type="noConversion"/>
  </si>
  <si>
    <t>골드 획득량 증가
합산한다</t>
    <phoneticPr fontId="1" type="noConversion"/>
  </si>
  <si>
    <t>드랍 아이템 조정</t>
    <phoneticPr fontId="1" type="noConversion"/>
  </si>
  <si>
    <t>DropAdjust</t>
    <phoneticPr fontId="1" type="noConversion"/>
  </si>
  <si>
    <t>얼티메이트 상태 시작부터 확률 올리는 시간</t>
    <phoneticPr fontId="1" type="noConversion"/>
  </si>
  <si>
    <t>어택 상태 시작부터 확률 올리는 시간</t>
    <phoneticPr fontId="1" type="noConversion"/>
  </si>
  <si>
    <t>상대회피 무시 연출용 어펙터</t>
    <phoneticPr fontId="1" type="noConversion"/>
  </si>
  <si>
    <t>IgnoreEvadeVisual</t>
    <phoneticPr fontId="1" type="noConversion"/>
  </si>
  <si>
    <t>버로우 공격의 StateName</t>
    <phoneticPr fontId="1" type="noConversion"/>
  </si>
  <si>
    <t>버로우 스크롤 오브젝트</t>
    <phoneticPr fontId="1" type="noConversion"/>
  </si>
  <si>
    <t>끝날 때 복구하는 StateName</t>
    <phoneticPr fontId="1" type="noConversion"/>
  </si>
  <si>
    <t>히트 시 시작되는 StateName</t>
    <phoneticPr fontId="1" type="noConversion"/>
  </si>
  <si>
    <t>버로우 캔슬할
피격횟수
0 이면 미사용</t>
    <phoneticPr fontId="1" type="noConversion"/>
  </si>
  <si>
    <t>버로우 시
공격횟수</t>
    <phoneticPr fontId="1" type="noConversion"/>
  </si>
  <si>
    <t>버로우 공격 후 최종 대기</t>
    <phoneticPr fontId="1" type="noConversion"/>
  </si>
  <si>
    <t>버로우 공격 전 최초 대기</t>
    <phoneticPr fontId="1" type="noConversion"/>
  </si>
  <si>
    <t>버로우 공격의 어택 딜레이</t>
    <phoneticPr fontId="1" type="noConversion"/>
  </si>
  <si>
    <t>닌자어쌔신 전용 컨티뉴어스 버로우 어펙터</t>
    <phoneticPr fontId="1" type="noConversion"/>
  </si>
  <si>
    <t>거북이 전용 컨티뉴어스 무적 어펙터
인빈시블을 호출함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</si>
  <si>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</si>
  <si>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</si>
  <si>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지속횟수</t>
    <phoneticPr fontId="1" type="noConversion"/>
  </si>
  <si>
    <t>횟수 보호막을 입는다
상태이상 무적</t>
    <phoneticPr fontId="1" type="noConversion"/>
  </si>
  <si>
    <t>CountBarrier</t>
    <phoneticPr fontId="1" type="noConversion"/>
  </si>
  <si>
    <t>1: 무적 텍스트
표현 안 함</t>
    <phoneticPr fontId="1" type="noConversion"/>
  </si>
  <si>
    <t>무적이 된다
상태이상 무적</t>
    <phoneticPr fontId="1" type="noConversion"/>
  </si>
  <si>
    <t>드랍할 프리팹</t>
    <phoneticPr fontId="1" type="noConversion"/>
  </si>
  <si>
    <t>아이템을 드랍하게 함</t>
    <phoneticPr fontId="1" type="noConversion"/>
  </si>
  <si>
    <t>거리 오버라이딩</t>
    <phoneticPr fontId="1" type="noConversion"/>
  </si>
  <si>
    <t>평타에 리코셰의 거리를 변경함</t>
    <phoneticPr fontId="1" type="noConversion"/>
  </si>
  <si>
    <t>발사체 증가 시간(초)</t>
    <phoneticPr fontId="1" type="noConversion"/>
  </si>
  <si>
    <t>발사체의 유지 시간을 일시적으로 늘림</t>
    <phoneticPr fontId="1" type="noConversion"/>
  </si>
  <si>
    <t>LifeTimeHitObject</t>
  </si>
  <si>
    <t>생성 증가 카운트</t>
    <phoneticPr fontId="1" type="noConversion"/>
  </si>
  <si>
    <t>제네레이터의 생성 수량 증가</t>
    <phoneticPr fontId="1" type="noConversion"/>
  </si>
  <si>
    <t>AddGeneratorCreateCount</t>
    <phoneticPr fontId="1" type="noConversion"/>
  </si>
  <si>
    <t>ArcForm제네레이터 추가 카운트를 오버라이드</t>
    <phoneticPr fontId="1" type="noConversion"/>
  </si>
  <si>
    <t>ArcForm제네레이터 딜레이타임을 오버라이드</t>
    <phoneticPr fontId="1" type="noConversion"/>
  </si>
  <si>
    <t>호를 이루는 제네레이터의 히트오브젝트를 변경함</t>
    <phoneticPr fontId="1" type="noConversion"/>
  </si>
  <si>
    <t>텔레포티드 어펙터밸류아이디
레벨이 전달된다</t>
    <phoneticPr fontId="1" type="noConversion"/>
  </si>
  <si>
    <t>전이할 최대보스몹개수</t>
    <phoneticPr fontId="1" type="noConversion"/>
  </si>
  <si>
    <t>버로우, 돈다이인 적에게 면역일지 유무</t>
    <phoneticPr fontId="1" type="noConversion"/>
  </si>
  <si>
    <t>전이할 최대잔몹개수</t>
    <phoneticPr fontId="1" type="noConversion"/>
  </si>
  <si>
    <t>전이제한 보스 HP 배율 이보다 클 때만 발동된다</t>
    <phoneticPr fontId="1" type="noConversion"/>
  </si>
  <si>
    <t>전이제한 잔몹 HP 배율 이보다 클 때만 발동된다</t>
    <phoneticPr fontId="1" type="noConversion"/>
  </si>
  <si>
    <t>어펙터를 콜할 확률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</si>
  <si>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</si>
  <si>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TeleportingHitObject</t>
    <phoneticPr fontId="1" type="noConversion"/>
  </si>
  <si>
    <t>HP 특정 지점 리스트
오름차순으로 적는다
보스용</t>
    <phoneticPr fontId="1" type="noConversion"/>
  </si>
  <si>
    <t>HP 특정 지점 리스트
오름차순으로 적는다
잔몹용</t>
    <phoneticPr fontId="1" type="noConversion"/>
  </si>
  <si>
    <t>어펙터밸류아이디
레벨이 전달된다</t>
    <phoneticPr fontId="1" type="noConversion"/>
  </si>
  <si>
    <t>상대의 HP의 특정 지점에서 상태이상을 발생시키는 히트오브젝트를 부여함</t>
    <phoneticPr fontId="1" type="noConversion"/>
  </si>
  <si>
    <t>보스에게 어펙터를 콜할 확률</t>
    <phoneticPr fontId="1" type="noConversion"/>
  </si>
  <si>
    <t>잔몹에게 어펙터를 콜할 확률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</si>
  <si>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</si>
  <si>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반복샷 추가횟수</t>
    <phoneticPr fontId="1" type="noConversion"/>
  </si>
  <si>
    <t>공통 샷간 시간
각 개체 액션툴의 값은 오버라이딩</t>
    <phoneticPr fontId="1" type="noConversion"/>
  </si>
  <si>
    <t>평타에 반복 기능을 부여함</t>
    <phoneticPr fontId="1" type="noConversion"/>
  </si>
  <si>
    <t>후방 추가개수</t>
    <phoneticPr fontId="1" type="noConversion"/>
  </si>
  <si>
    <t>평타에 후방 기능을 부여함</t>
    <phoneticPr fontId="1" type="noConversion"/>
  </si>
  <si>
    <t>좌우쌍 추가개수</t>
    <phoneticPr fontId="1" type="noConversion"/>
  </si>
  <si>
    <t>평타에 좌우쌍 기능을 부여함</t>
    <phoneticPr fontId="1" type="noConversion"/>
  </si>
  <si>
    <t>대각쌍 추가개수</t>
    <phoneticPr fontId="1" type="noConversion"/>
  </si>
  <si>
    <t>평타에 대각쌍 기능을 부여함</t>
    <phoneticPr fontId="1" type="noConversion"/>
  </si>
  <si>
    <t>전방 추가개수</t>
    <phoneticPr fontId="1" type="noConversion"/>
  </si>
  <si>
    <t>공통 샷간 거리
각 개체 액션툴의 값은 오버라이딩</t>
    <phoneticPr fontId="1" type="noConversion"/>
  </si>
  <si>
    <t>평타에 전방 기능을 부여함</t>
    <phoneticPr fontId="1" type="noConversion"/>
  </si>
  <si>
    <t>벽튕 추가횟수</t>
    <phoneticPr fontId="1" type="noConversion"/>
  </si>
  <si>
    <t>평타에 벽튕 기능을 부여함</t>
    <phoneticPr fontId="1" type="noConversion"/>
  </si>
  <si>
    <t>리코셰 추가횟수</t>
    <phoneticPr fontId="1" type="noConversion"/>
  </si>
  <si>
    <t>평타에 리코셰 기능을 부여함</t>
    <phoneticPr fontId="1" type="noConversion"/>
  </si>
  <si>
    <t>쿼드 뜨루</t>
    <phoneticPr fontId="1" type="noConversion"/>
  </si>
  <si>
    <t>월 뜨루</t>
    <phoneticPr fontId="1" type="noConversion"/>
  </si>
  <si>
    <t>네비 검사 값</t>
    <phoneticPr fontId="1" type="noConversion"/>
  </si>
  <si>
    <t>네비 검사를 f4에 오버라이드</t>
    <phoneticPr fontId="1" type="noConversion"/>
  </si>
  <si>
    <t>타겟 스피어 라디어스 포 월</t>
    <phoneticPr fontId="1" type="noConversion"/>
  </si>
  <si>
    <t>타겟 사이즈를 f2에 오버라이드</t>
    <phoneticPr fontId="1" type="noConversion"/>
  </si>
  <si>
    <t>평타에 벽통과 기능을 부여함</t>
    <phoneticPr fontId="1" type="noConversion"/>
  </si>
  <si>
    <t>몹관통 추가횟수</t>
    <phoneticPr fontId="1" type="noConversion"/>
  </si>
  <si>
    <t>평타에 관통 기능을 부여함</t>
    <phoneticPr fontId="1" type="noConversion"/>
  </si>
  <si>
    <t>0: 무조건
1: 컬리더로끔
2: Area로끔</t>
    <phoneticPr fontId="1" type="noConversion"/>
  </si>
  <si>
    <t>0: 무조건
1: 컬리더로켬
2: Area로켬</t>
    <phoneticPr fontId="1" type="noConversion"/>
  </si>
  <si>
    <t>평타 공격 성공 플래그를 들고 있는다</t>
    <phoneticPr fontId="1" type="noConversion"/>
  </si>
  <si>
    <t>변경할 timeScale</t>
    <phoneticPr fontId="1" type="noConversion"/>
  </si>
  <si>
    <t>흘러가는 시간을 느리게 함</t>
    <phoneticPr fontId="1" type="noConversion"/>
  </si>
  <si>
    <t>이 인자가 있는 디폴트 컨테이너 보유 후
적조우시 100%차징</t>
    <phoneticPr fontId="1" type="noConversion"/>
  </si>
  <si>
    <t>스테이트 이름</t>
  </si>
  <si>
    <t>이동하여 충전까지 걸리는 시간</t>
    <phoneticPr fontId="1" type="noConversion"/>
  </si>
  <si>
    <t>어택 스테이트를 변경하여 이동하여 차징한 뒤 공격이 바뀌도록 한다</t>
    <phoneticPr fontId="1" type="noConversion"/>
  </si>
  <si>
    <t>1: 버로우면 무조건 변경</t>
    <phoneticPr fontId="1" type="noConversion"/>
  </si>
  <si>
    <t>타겟과의 거리
이값보다크면변경</t>
    <phoneticPr fontId="1" type="noConversion"/>
  </si>
  <si>
    <t>어택 스테이트를 변경하여 타겟의 거리에 따라 공격이 바뀌도록 한다</t>
    <phoneticPr fontId="1" type="noConversion"/>
  </si>
  <si>
    <t>1: 액터테이블
attackHitObjectRange
활성화</t>
    <phoneticPr fontId="1" type="noConversion"/>
  </si>
  <si>
    <t>루프 지속 이펙트
내부 하이어라키에서 검색하여 사용</t>
    <phoneticPr fontId="1" type="noConversion"/>
  </si>
  <si>
    <t>i2=0 일때
이 인자가 있는 디폴트 컨테이너 보유 후
적조우시 100%차징</t>
    <phoneticPr fontId="1" type="noConversion"/>
  </si>
  <si>
    <t>스테이트 이름</t>
    <phoneticPr fontId="1" type="noConversion"/>
  </si>
  <si>
    <t>i2=0 일때
0: 영구적
1: 횟수형</t>
    <phoneticPr fontId="1" type="noConversion"/>
  </si>
  <si>
    <t>1: 궁극기를 바꾼다</t>
    <phoneticPr fontId="1" type="noConversion"/>
  </si>
  <si>
    <t>i3=1 일때
공격횟수</t>
    <phoneticPr fontId="1" type="noConversion"/>
  </si>
  <si>
    <t>i2=1 일때
액션쿨타임
오버라이딩</t>
    <phoneticPr fontId="1" type="noConversion"/>
  </si>
  <si>
    <t>어택 스테이트를 변경하여 일정 공격횟수 단위로 공격이 바뀌도록 한다 일반과 궁을 한 캐릭터에서 같이 쓸 수 없다</t>
    <phoneticPr fontId="1" type="noConversion"/>
  </si>
  <si>
    <t>시작 이펙트 프리팹</t>
    <phoneticPr fontId="1" type="noConversion"/>
  </si>
  <si>
    <t>애니메이터 안에서 켤 Bool 파라미터 이름</t>
    <phoneticPr fontId="1" type="noConversion"/>
  </si>
  <si>
    <t>본체의 히트가 무시된다</t>
    <phoneticPr fontId="1" type="noConversion"/>
  </si>
  <si>
    <t>에어리어 각도</t>
    <phoneticPr fontId="1" type="noConversion"/>
  </si>
  <si>
    <t>일정 시간 동안 컬리더 히트 오브젝트를 제거한다</t>
    <phoneticPr fontId="1" type="noConversion"/>
  </si>
  <si>
    <t>피해증가배수</t>
    <phoneticPr fontId="1" type="noConversion"/>
  </si>
  <si>
    <t>피격자의 대미지를 배수로 올린다</t>
    <phoneticPr fontId="1" type="noConversion"/>
  </si>
  <si>
    <t>1: 리코셰가 설정되어있는 히트오브젝트일 경우 처음부터 리코셰가 적용된채로 나갈건가</t>
    <phoneticPr fontId="1" type="noConversion"/>
  </si>
  <si>
    <t>1: 대상자가 죽어도 나가는가</t>
    <phoneticPr fontId="1" type="noConversion"/>
  </si>
  <si>
    <t>캐릭터 액션에 연결되지 않은 히트오브젝트를 생성</t>
    <phoneticPr fontId="1" type="noConversion"/>
  </si>
  <si>
    <t>1: 100% 불사</t>
    <phoneticPr fontId="1" type="noConversion"/>
  </si>
  <si>
    <t>생존 배수
합쳐진다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</si>
  <si>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</si>
  <si>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즉사 배수
합쳐진다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</si>
  <si>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</si>
  <si>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크리 대미지 상향 배율</t>
    <phoneticPr fontId="1" type="noConversion"/>
  </si>
  <si>
    <t>타겟의 Hp가 낮아질수록 크리대미지 상승</t>
    <phoneticPr fontId="1" type="noConversion"/>
  </si>
  <si>
    <t>0: 무조건
1: 공격자만피
2: 피격자f%이상(최적화를 위해 캐릭터만 주체, 0.5 이상만 가능)</t>
    <phoneticPr fontId="1" type="noConversion"/>
  </si>
  <si>
    <t>i1=2 일때
f 값</t>
    <phoneticPr fontId="1" type="noConversion"/>
  </si>
  <si>
    <t>Hp 조건에 따라 공격력 상승
0, 1은 애드어택에 합쳐지고 2는 계산식 후반에 개별처리</t>
    <phoneticPr fontId="1" type="noConversion"/>
  </si>
  <si>
    <t>반사 배율</t>
    <phoneticPr fontId="1" type="noConversion"/>
  </si>
  <si>
    <t>베이스 대미지 어펙터에서 피격 시마다 대미지를 베이스로 하여 적용</t>
    <phoneticPr fontId="1" type="noConversion"/>
  </si>
  <si>
    <t>i1=1 일때
1: SP블링크No</t>
    <phoneticPr fontId="1" type="noConversion"/>
  </si>
  <si>
    <t>대미지 비례 힐 비율</t>
    <phoneticPr fontId="1" type="noConversion"/>
  </si>
  <si>
    <t>피격자 MaxHP 비례 힐 비율</t>
    <phoneticPr fontId="1" type="noConversion"/>
  </si>
  <si>
    <t>틱. 최초 쉬었다가 발동</t>
    <phoneticPr fontId="1" type="noConversion"/>
  </si>
  <si>
    <t>리젠 힐</t>
    <phoneticPr fontId="1" type="noConversion"/>
  </si>
  <si>
    <t>값이 있는 경우 지속시간 ms</t>
    <phoneticPr fontId="1" type="noConversion"/>
  </si>
  <si>
    <t>트랩 대미지 경감 배수</t>
    <phoneticPr fontId="1" type="noConversion"/>
  </si>
  <si>
    <t>충돌 대미지 경감 배수</t>
    <phoneticPr fontId="1" type="noConversion"/>
  </si>
  <si>
    <t>발사체 대미지 경감 배수</t>
    <phoneticPr fontId="1" type="noConversion"/>
  </si>
  <si>
    <t>근접공격 대미지 경감 배수</t>
    <phoneticPr fontId="1" type="noConversion"/>
  </si>
  <si>
    <t>특정 상황의 대미지를 경감함
최종 대미지에 (1-배수합/(1+배수합))를 곱함
지속시간은 상시 무제한
캐릭전용</t>
    <phoneticPr fontId="1" type="noConversion"/>
  </si>
  <si>
    <t>ReduceDamage</t>
    <phoneticPr fontId="1" type="noConversion"/>
  </si>
  <si>
    <t>어펙터밸류아이디들
레벨이 전달된다</t>
    <phoneticPr fontId="1" type="noConversion"/>
  </si>
  <si>
    <t>1: 온스타트맵(캐릭전용)
2: 온다이
3: HP&lt;=
4: 온대미지
5: 온히트
6: 온킬</t>
    <phoneticPr fontId="1" type="noConversion"/>
  </si>
  <si>
    <t>i3=5 일때
1: Area 공격</t>
    <phoneticPr fontId="1" type="noConversion"/>
  </si>
  <si>
    <t>i3=3 일때
HP&lt;= 수치</t>
    <phoneticPr fontId="1" type="noConversion"/>
  </si>
  <si>
    <t>특정 어펙터밸류를 호출함</t>
    <phoneticPr fontId="1" type="noConversion"/>
  </si>
  <si>
    <t>평타 히트오브젝트에
특정 어펙터밸류를 부여함</t>
    <phoneticPr fontId="1" type="noConversion"/>
  </si>
  <si>
    <t>피격자 현재 HP 비례 힐 비율</t>
    <phoneticPr fontId="1" type="noConversion"/>
  </si>
  <si>
    <t>회복</t>
    <phoneticPr fontId="1" type="noConversion"/>
  </si>
  <si>
    <t>구분인자1</t>
    <phoneticPr fontId="1" type="noConversion"/>
  </si>
  <si>
    <t>껍질만 있는 컨테이너
틱 중에 딱히 하는 일이 없는
지속 어펙터에 사용</t>
    <phoneticPr fontId="1" type="noConversion"/>
  </si>
  <si>
    <t>이동 불가</t>
    <phoneticPr fontId="1" type="noConversion"/>
  </si>
  <si>
    <t>액션 불가</t>
    <phoneticPr fontId="1" type="noConversion"/>
  </si>
  <si>
    <t>단타 이펙트 어태치 여부</t>
    <phoneticPr fontId="1" type="noConversion"/>
  </si>
  <si>
    <t>피격받아 종료할 지속횟수</t>
    <phoneticPr fontId="1" type="noConversion"/>
  </si>
  <si>
    <t>스탯타입
인자 좌측참고</t>
    <phoneticPr fontId="1" type="noConversion"/>
  </si>
  <si>
    <t>변경할 수치</t>
    <phoneticPr fontId="1" type="noConversion"/>
  </si>
  <si>
    <t>액터스탯 변경</t>
    <phoneticPr fontId="1" type="noConversion"/>
  </si>
  <si>
    <t>액터상태아이디</t>
    <phoneticPr fontId="1" type="noConversion"/>
  </si>
  <si>
    <t>액터상태를 유발</t>
    <phoneticPr fontId="1" type="noConversion"/>
  </si>
  <si>
    <t>Z속도</t>
    <phoneticPr fontId="1" type="noConversion"/>
  </si>
  <si>
    <t>X속도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</si>
  <si>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</si>
  <si>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Velocity</t>
    <phoneticPr fontId="1" type="noConversion"/>
  </si>
  <si>
    <t>1: 지속밀기
(틱은 하드코딩
0.05초 고정)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</si>
  <si>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</si>
  <si>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</si>
  <si>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i3=1 일때
지속시간</t>
    <phoneticPr fontId="1" type="noConversion"/>
  </si>
  <si>
    <t>i1=2 일때
Z축 파워</t>
    <phoneticPr fontId="1" type="noConversion"/>
  </si>
  <si>
    <t>i1=2 일때
X축 파워</t>
    <phoneticPr fontId="1" type="noConversion"/>
  </si>
  <si>
    <t>i1=0or1 일때
곱할 파워</t>
    <phoneticPr fontId="1" type="noConversion"/>
  </si>
  <si>
    <t>힘을 줘서 밀어낸다</t>
    <phoneticPr fontId="1" type="noConversion"/>
  </si>
  <si>
    <t>틱당 이펙트</t>
    <phoneticPr fontId="1" type="noConversion"/>
  </si>
  <si>
    <t>1: 대미지 처리 후 온다이 여부</t>
    <phoneticPr fontId="1" type="noConversion"/>
  </si>
  <si>
    <t>자신HP의
퍼센트량</t>
    <phoneticPr fontId="1" type="noConversion"/>
  </si>
  <si>
    <t>도트형 대미지 계산식</t>
    <phoneticPr fontId="1" type="noConversion"/>
  </si>
  <si>
    <t>온킬 시 불려질
어펙터밸류 아이디들</t>
    <phoneticPr fontId="1" type="noConversion"/>
  </si>
  <si>
    <t>다단히트 시
연속 대미지</t>
    <phoneticPr fontId="1" type="noConversion"/>
  </si>
  <si>
    <t>1: 대미지 처리 후 온킬 여부</t>
    <phoneticPr fontId="1" type="noConversion"/>
  </si>
  <si>
    <t>1: 다단히트</t>
    <phoneticPr fontId="1" type="noConversion"/>
  </si>
  <si>
    <t>0: 몹발사체표식
1: 몹밀리어택표식
2: 그외</t>
    <phoneticPr fontId="1" type="noConversion"/>
  </si>
  <si>
    <t>보스에게 치명타 추가 합산</t>
    <phoneticPr fontId="1" type="noConversion"/>
  </si>
  <si>
    <t>기본 대미지 계산식</t>
    <phoneticPr fontId="1" type="noConversion"/>
  </si>
  <si>
    <t>액션을 변경</t>
    <phoneticPr fontId="1" type="noConversion"/>
  </si>
  <si>
    <t>수식</t>
    <phoneticPr fontId="1" type="noConversion"/>
  </si>
  <si>
    <t>IceStormCreate</t>
  </si>
  <si>
    <t>IceStormAttack</t>
  </si>
  <si>
    <t>FallingSwordCreate</t>
  </si>
  <si>
    <t>FallingSwordAttack</t>
  </si>
  <si>
    <t>MeteorCreate</t>
  </si>
  <si>
    <t>MeteorAttack</t>
  </si>
  <si>
    <t>IceStormSkillInfo</t>
  </si>
  <si>
    <t>FallingSwordSkillInfo</t>
  </si>
  <si>
    <t>MeteorSkillInfo</t>
  </si>
  <si>
    <t>ThreeWayPositionBuff</t>
  </si>
  <si>
    <t>ThreeWayPositionBuff</t>
    <phoneticPr fontId="1" type="noConversion"/>
  </si>
  <si>
    <t>Magic shield 1_D2</t>
  </si>
  <si>
    <t>NormalAttackTenebro</t>
    <phoneticPr fontId="1" type="noConversion"/>
  </si>
  <si>
    <t>ElectronicCircleCreate</t>
  </si>
  <si>
    <t>ElectronicCircleCreate</t>
    <phoneticPr fontId="1" type="noConversion"/>
  </si>
  <si>
    <t>ElectronicCircleAttack</t>
  </si>
  <si>
    <t>ElectronicCircleAttack</t>
    <phoneticPr fontId="1" type="noConversion"/>
  </si>
  <si>
    <t>ElectronicCircleSkillInfo</t>
    <phoneticPr fontId="1" type="noConversion"/>
  </si>
  <si>
    <t>ShacklesCreate</t>
  </si>
  <si>
    <t>ShacklesCreate</t>
    <phoneticPr fontId="1" type="noConversion"/>
  </si>
  <si>
    <t>ShacklesCannotMove</t>
  </si>
  <si>
    <t>ShacklesCannotMove</t>
    <phoneticPr fontId="1" type="noConversion"/>
  </si>
  <si>
    <t>ShacklesSkillInfo</t>
    <phoneticPr fontId="1" type="noConversion"/>
  </si>
  <si>
    <t>ElectronicSphereSkillInfo</t>
    <phoneticPr fontId="1" type="noConversion"/>
  </si>
  <si>
    <t>ElectronicSphereTransportAttack</t>
  </si>
  <si>
    <t>ElectronicSphereTransportAttack</t>
    <phoneticPr fontId="1" type="noConversion"/>
  </si>
  <si>
    <t>(없음): 나만 건다
1: 동료도 건다</t>
    <phoneticPr fontId="1" type="noConversion"/>
  </si>
  <si>
    <t>s1=1 일때
f2 에 추가로 곱함</t>
    <phoneticPr fontId="1" type="noConversion"/>
  </si>
  <si>
    <t>ChargingPoisonCreate</t>
  </si>
  <si>
    <t>ChargingPoisonAttack</t>
  </si>
  <si>
    <t>ChargingPoisonAttack</t>
    <phoneticPr fontId="1" type="noConversion"/>
  </si>
  <si>
    <t>ChargingPoisonSkillInfo</t>
    <phoneticPr fontId="1" type="noConversion"/>
  </si>
  <si>
    <t>ElectronicSphereTransportSummon</t>
  </si>
  <si>
    <t>ElectronicSphereTransportSummon</t>
    <phoneticPr fontId="1" type="noConversion"/>
  </si>
  <si>
    <t>Defense</t>
    <phoneticPr fontId="1" type="noConversion"/>
  </si>
  <si>
    <t>AttackMulti</t>
    <phoneticPr fontId="1" type="noConversion"/>
  </si>
  <si>
    <t>CombatPower</t>
    <phoneticPr fontId="1" type="noConversion"/>
  </si>
  <si>
    <t>Magic circle 41_D</t>
  </si>
  <si>
    <t>TimeSlow</t>
  </si>
  <si>
    <t>ClockTimeSlow</t>
  </si>
  <si>
    <t>ClockTimeSlow</t>
    <phoneticPr fontId="1" type="noConversion"/>
  </si>
  <si>
    <t>ClockMoveSpeedUp</t>
  </si>
  <si>
    <t>ClockMoveSpeedUp</t>
    <phoneticPr fontId="1" type="noConversion"/>
  </si>
  <si>
    <t>FirePillarCreate</t>
  </si>
  <si>
    <t>FirePillarCreate</t>
    <phoneticPr fontId="1" type="noConversion"/>
  </si>
  <si>
    <t>FirePillarAttack</t>
  </si>
  <si>
    <t>FirePillarAttack</t>
    <phoneticPr fontId="1" type="noConversion"/>
  </si>
  <si>
    <t>FirePillarSkillInfo</t>
    <phoneticPr fontId="1" type="noConversion"/>
  </si>
  <si>
    <t>FireBirdCreate</t>
  </si>
  <si>
    <t>FireBirdCreate</t>
    <phoneticPr fontId="1" type="noConversion"/>
  </si>
  <si>
    <t>FireBirdAttack</t>
  </si>
  <si>
    <t>FireBirdAttack</t>
    <phoneticPr fontId="1" type="noConversion"/>
  </si>
  <si>
    <t>FireBirdSkillInfo</t>
  </si>
  <si>
    <t>Magic circle 15_D</t>
  </si>
  <si>
    <t>FastLightningAttackSpeedUp</t>
  </si>
  <si>
    <t>FastLightningAttackSpeedUp</t>
    <phoneticPr fontId="1" type="noConversion"/>
  </si>
  <si>
    <t>SharpSoulCriticalRateUp</t>
    <phoneticPr fontId="1" type="noConversion"/>
  </si>
  <si>
    <t>SharpSoulCriticalRateUp</t>
  </si>
  <si>
    <t>FireBirdEffect</t>
    <phoneticPr fontId="1" type="noConversion"/>
  </si>
  <si>
    <t>AddForceKnockback</t>
    <phoneticPr fontId="1" type="noConversion"/>
  </si>
  <si>
    <t>StrikeRate</t>
  </si>
  <si>
    <t>StrikeDamageAddRate</t>
  </si>
  <si>
    <t>InstantDeathRate</t>
  </si>
  <si>
    <t>KnockbackRate</t>
  </si>
  <si>
    <t>1: 노멀어택</t>
    <phoneticPr fontId="1" type="noConversion"/>
  </si>
  <si>
    <t>GravityRockAttack</t>
  </si>
  <si>
    <t>GravityRockAttack</t>
    <phoneticPr fontId="1" type="noConversion"/>
  </si>
  <si>
    <t>GravityRockCreate</t>
  </si>
  <si>
    <t>GravityRockCreate</t>
    <phoneticPr fontId="1" type="noConversion"/>
  </si>
  <si>
    <t>GravityRockLastCreate</t>
  </si>
  <si>
    <t>GravityRockLastCreate</t>
    <phoneticPr fontId="1" type="noConversion"/>
  </si>
  <si>
    <t>GravityRockLastHeal</t>
  </si>
  <si>
    <t>GravityRockLastHeal</t>
    <phoneticPr fontId="1" type="noConversion"/>
  </si>
  <si>
    <t>WhirlWindAttack</t>
  </si>
  <si>
    <t>WhirlWindAttack</t>
    <phoneticPr fontId="1" type="noConversion"/>
  </si>
  <si>
    <t>WhirlWindCreate</t>
  </si>
  <si>
    <t>WhirlWindCreate</t>
    <phoneticPr fontId="1" type="noConversion"/>
  </si>
  <si>
    <t>WhirlWindSkillInfo</t>
    <phoneticPr fontId="1" type="noConversion"/>
  </si>
  <si>
    <t>GravityRockSkillInfo</t>
    <phoneticPr fontId="1" type="noConversion"/>
  </si>
  <si>
    <t>GravityRockLastSkillInfo</t>
    <phoneticPr fontId="1" type="noConversion"/>
  </si>
  <si>
    <t>TornadoCreate</t>
    <phoneticPr fontId="1" type="noConversion"/>
  </si>
  <si>
    <t>TornadoAttack</t>
    <phoneticPr fontId="1" type="noConversion"/>
  </si>
  <si>
    <t>TornadoSkillInfo</t>
    <phoneticPr fontId="1" type="noConversion"/>
  </si>
  <si>
    <t>CoffinAttack</t>
  </si>
  <si>
    <t>CoffinAttack</t>
    <phoneticPr fontId="1" type="noConversion"/>
  </si>
  <si>
    <t>CoffinCreate</t>
  </si>
  <si>
    <t>CoffinCreate</t>
    <phoneticPr fontId="1" type="noConversion"/>
  </si>
  <si>
    <t>CoffinSkillInfo</t>
    <phoneticPr fontId="1" type="noConversion"/>
  </si>
  <si>
    <t>FrozenMineCreate</t>
  </si>
  <si>
    <t>FrozenMineCreate</t>
    <phoneticPr fontId="1" type="noConversion"/>
  </si>
  <si>
    <t>FrozenMineMoveSpeedDown</t>
  </si>
  <si>
    <t>FrozenMineMoveSpeedDown</t>
    <phoneticPr fontId="1" type="noConversion"/>
  </si>
  <si>
    <t>FrozenMineSkillInfo</t>
    <phoneticPr fontId="1" type="noConversion"/>
  </si>
  <si>
    <t>OrbitalBeamCreate</t>
  </si>
  <si>
    <t>OrbitalBeamCreate</t>
    <phoneticPr fontId="1" type="noConversion"/>
  </si>
  <si>
    <t>OrbitalBeamAttack</t>
  </si>
  <si>
    <t>OrbitalBeamAttack</t>
    <phoneticPr fontId="1" type="noConversion"/>
  </si>
  <si>
    <t>OrbitalBeamSkillInfo</t>
    <phoneticPr fontId="1" type="noConversion"/>
  </si>
  <si>
    <t>FireDragonCreate</t>
  </si>
  <si>
    <t>FireDragonCreate</t>
    <phoneticPr fontId="1" type="noConversion"/>
  </si>
  <si>
    <t>FireDragonSkillInfo</t>
    <phoneticPr fontId="1" type="noConversion"/>
  </si>
  <si>
    <t>FireDragonAttack</t>
  </si>
  <si>
    <t>FireDragonAttack</t>
    <phoneticPr fontId="1" type="noConversion"/>
  </si>
  <si>
    <t>BigSwordCreate</t>
  </si>
  <si>
    <t>BigSwordCreate</t>
    <phoneticPr fontId="1" type="noConversion"/>
  </si>
  <si>
    <t>BigSwordAttack</t>
  </si>
  <si>
    <t>BigSwordAttack</t>
    <phoneticPr fontId="1" type="noConversion"/>
  </si>
  <si>
    <t>BigSwordSkillInfo</t>
    <phoneticPr fontId="1" type="noConversion"/>
  </si>
  <si>
    <t>HoldStarCircleCreate</t>
  </si>
  <si>
    <t>HoldStarCircleCreate</t>
    <phoneticPr fontId="1" type="noConversion"/>
  </si>
  <si>
    <t>HoldStarCircleCannotAction</t>
  </si>
  <si>
    <t>HoldStarCircleCannotAction</t>
    <phoneticPr fontId="1" type="noConversion"/>
  </si>
  <si>
    <t>HoldStarCircleSkillInfo</t>
    <phoneticPr fontId="1" type="noConversion"/>
  </si>
  <si>
    <t>RedLaserSkillInfo</t>
    <phoneticPr fontId="1" type="noConversion"/>
  </si>
  <si>
    <t>RedLaserCreate</t>
  </si>
  <si>
    <t>RedLaserCreate</t>
    <phoneticPr fontId="1" type="noConversion"/>
  </si>
  <si>
    <t>RedLaserAttack</t>
  </si>
  <si>
    <t>RedLaserAttack</t>
    <phoneticPr fontId="1" type="noConversion"/>
  </si>
  <si>
    <t>Magic shield 1_D2</t>
    <phoneticPr fontId="1" type="noConversion"/>
  </si>
  <si>
    <t>RockSpikeCreate</t>
  </si>
  <si>
    <t>RockSpikeCreate</t>
    <phoneticPr fontId="1" type="noConversion"/>
  </si>
  <si>
    <t>RockSpikeAttack</t>
  </si>
  <si>
    <t>RockSpikeAttack</t>
    <phoneticPr fontId="1" type="noConversion"/>
  </si>
  <si>
    <t>RockSpikeSkillInfo</t>
    <phoneticPr fontId="1" type="noConversion"/>
  </si>
  <si>
    <t>NatureVineCreate</t>
  </si>
  <si>
    <t>NatureVineCreate</t>
    <phoneticPr fontId="1" type="noConversion"/>
  </si>
  <si>
    <t>NatureVineAttack</t>
  </si>
  <si>
    <t>NatureVineAttack</t>
    <phoneticPr fontId="1" type="noConversion"/>
  </si>
  <si>
    <t>NatureVineMoveSpeedDown</t>
  </si>
  <si>
    <t>NatureVineMoveSpeedDown</t>
    <phoneticPr fontId="1" type="noConversion"/>
  </si>
  <si>
    <t>NatureVineSkillInfo</t>
    <phoneticPr fontId="1" type="noConversion"/>
  </si>
  <si>
    <t>ElementalSpiritCreate</t>
  </si>
  <si>
    <t>ElementalSpiritCreate</t>
    <phoneticPr fontId="1" type="noConversion"/>
  </si>
  <si>
    <t>ElementalSpiritLastCreate</t>
  </si>
  <si>
    <t>ElementalSpiritLastCreate</t>
    <phoneticPr fontId="1" type="noConversion"/>
  </si>
  <si>
    <t>ElementalSpiritSkillInfo</t>
    <phoneticPr fontId="1" type="noConversion"/>
  </si>
  <si>
    <t>ElementalSpiritLastSkillInfo</t>
    <phoneticPr fontId="1" type="noConversion"/>
  </si>
  <si>
    <t>ElementalSpiritLastAttack</t>
  </si>
  <si>
    <t>ElementalSpiritLastAttack</t>
    <phoneticPr fontId="1" type="noConversion"/>
  </si>
  <si>
    <t>CoffinLastCannotMove</t>
  </si>
  <si>
    <t>CoffinLastCannotMove</t>
    <phoneticPr fontId="1" type="noConversion"/>
  </si>
  <si>
    <t>CoffinLastCreate</t>
    <phoneticPr fontId="1" type="noConversion"/>
  </si>
  <si>
    <t>CoffinLastSkillInfo</t>
    <phoneticPr fontId="1" type="noConversion"/>
  </si>
  <si>
    <t>FireDragonLastCreate</t>
    <phoneticPr fontId="1" type="noConversion"/>
  </si>
  <si>
    <t>FireDragonAreaAttack</t>
    <phoneticPr fontId="1" type="noConversion"/>
  </si>
  <si>
    <t>FireDragonAreaSkillInfo</t>
    <phoneticPr fontId="1" type="noConversion"/>
  </si>
  <si>
    <t>Magic shield 11_D</t>
    <phoneticPr fontId="1" type="noConversion"/>
  </si>
  <si>
    <t>LetterBigCircleCreate</t>
  </si>
  <si>
    <t>KnockbackBarrierCreate</t>
  </si>
  <si>
    <t>FieryExplosionCreate</t>
  </si>
  <si>
    <t>LetterBigCircleSkillInfo</t>
  </si>
  <si>
    <t>KnockbackBarrierSkillInfo</t>
  </si>
  <si>
    <t>FieryExplosionSkillInfo</t>
  </si>
  <si>
    <t>FieryExplosionAttack</t>
    <phoneticPr fontId="1" type="noConversion"/>
  </si>
  <si>
    <t>KnockbackBarrierKnockback</t>
    <phoneticPr fontId="1" type="noConversion"/>
  </si>
  <si>
    <t>LetterBigCircleEnlarge</t>
    <phoneticPr fontId="1" type="noConversion"/>
  </si>
  <si>
    <t>LetterBigCircleEnlarge</t>
  </si>
  <si>
    <t>KnockbackBarrierKnockback</t>
  </si>
  <si>
    <t>FieryExplosionAttack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</si>
</sst>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>
      <alignment vertical="center"/>
    </xf>
    <xf numFmtId="20" fontId="5" fillId="0" borderId="0" xfId="0" applyNumberFormat="1" applyFont="1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A92E1CD-9F00-433D-8997-2DE0B10C3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345E8-F600-4BC1-B8A7-B85790F877B1}">
  <dimension ref="A1:H415"/>
  <sheetViews>
    <sheetView workbookViewId="0">
      <pane ySplit="1" topLeftCell="A75" activePane="bottomLeft" state="frozen"/>
      <selection pane="bottomLeft" activeCell="A83" sqref="A83"/>
    </sheetView>
  </sheetViews>
  <sheetFormatPr defaultRowHeight="16.5" outlineLevelCol="1" x14ac:dyDescent="0.3"/>
  <cols>
    <col min="1" max="1" width="36.125" customWidth="1"/>
    <col min="2" max="2" width="19.875" customWidth="1" outlineLevel="1"/>
    <col min="3" max="3" width="12.625" bestFit="1" customWidth="1"/>
    <col min="4" max="4" width="26" customWidth="1"/>
    <col min="6" max="6" width="20.375" customWidth="1" outlineLevel="1"/>
    <col min="7" max="7" width="6.375" customWidth="1" outlineLevel="1"/>
    <col min="8" max="8" width="15.25" customWidth="1" outlineLevel="1"/>
  </cols>
  <sheetData>
    <row r="1" spans="1:8" ht="27" customHeight="1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</row>
    <row r="2" spans="1:8" x14ac:dyDescent="0.3">
      <c r="A2" t="s">
        <v>7</v>
      </c>
      <c r="B2" t="s">
        <v>8</v>
      </c>
      <c r="C2" s="1">
        <f t="shared" ref="C2:C129" ca="1" si="0">VLOOKUP(B2,OFFSET(INDIRECT("$A:$B"),0,MATCH(B$1&amp;"_Verify",INDIRECT("$1:$1"),0)-1),2,0)</f>
        <v>2</v>
      </c>
      <c r="F2" t="s">
        <v>9</v>
      </c>
      <c r="G2">
        <v>1</v>
      </c>
    </row>
    <row r="3" spans="1:8" x14ac:dyDescent="0.3">
      <c r="A3" t="s">
        <v>10</v>
      </c>
      <c r="B3" t="s">
        <v>8</v>
      </c>
      <c r="C3" s="1">
        <f t="shared" ca="1" si="0"/>
        <v>2</v>
      </c>
      <c r="F3" t="s">
        <v>11</v>
      </c>
      <c r="G3">
        <v>2</v>
      </c>
    </row>
    <row r="4" spans="1:8" x14ac:dyDescent="0.3">
      <c r="A4" t="s">
        <v>12</v>
      </c>
      <c r="B4" t="s">
        <v>8</v>
      </c>
      <c r="C4" s="1">
        <f t="shared" ca="1" si="0"/>
        <v>2</v>
      </c>
      <c r="F4" t="s">
        <v>13</v>
      </c>
      <c r="G4">
        <v>3</v>
      </c>
      <c r="H4">
        <v>1</v>
      </c>
    </row>
    <row r="5" spans="1:8" x14ac:dyDescent="0.3">
      <c r="A5" t="s">
        <v>14</v>
      </c>
      <c r="B5" t="s">
        <v>8</v>
      </c>
      <c r="C5" s="1">
        <f t="shared" ca="1" si="0"/>
        <v>2</v>
      </c>
      <c r="F5" t="s">
        <v>15</v>
      </c>
      <c r="G5">
        <v>4</v>
      </c>
    </row>
    <row r="6" spans="1:8" x14ac:dyDescent="0.3">
      <c r="A6" t="s">
        <v>16</v>
      </c>
      <c r="B6" t="s">
        <v>8</v>
      </c>
      <c r="C6" s="1">
        <f t="shared" ca="1" si="0"/>
        <v>2</v>
      </c>
      <c r="F6" t="s">
        <v>17</v>
      </c>
      <c r="G6">
        <v>5</v>
      </c>
      <c r="H6">
        <v>1</v>
      </c>
    </row>
    <row r="7" spans="1:8" x14ac:dyDescent="0.3">
      <c r="A7" t="s">
        <v>18</v>
      </c>
      <c r="B7" t="s">
        <v>8</v>
      </c>
      <c r="C7" s="1">
        <f t="shared" ca="1" si="0"/>
        <v>2</v>
      </c>
      <c r="F7" t="s">
        <v>19</v>
      </c>
      <c r="G7">
        <v>6</v>
      </c>
    </row>
    <row r="8" spans="1:8" x14ac:dyDescent="0.3">
      <c r="A8" t="s">
        <v>20</v>
      </c>
      <c r="B8" t="s">
        <v>8</v>
      </c>
      <c r="C8" s="1">
        <f t="shared" ca="1" si="0"/>
        <v>2</v>
      </c>
      <c r="F8" t="s">
        <v>21</v>
      </c>
      <c r="G8">
        <v>7</v>
      </c>
      <c r="H8">
        <v>1</v>
      </c>
    </row>
    <row r="9" spans="1:8" x14ac:dyDescent="0.3">
      <c r="A9" t="s">
        <v>22</v>
      </c>
      <c r="B9" t="s">
        <v>8</v>
      </c>
      <c r="C9" s="1">
        <f t="shared" ca="1" si="0"/>
        <v>2</v>
      </c>
      <c r="F9" t="s">
        <v>23</v>
      </c>
      <c r="G9">
        <v>8</v>
      </c>
      <c r="H9">
        <v>1</v>
      </c>
    </row>
    <row r="10" spans="1:8" x14ac:dyDescent="0.3">
      <c r="A10" t="s">
        <v>24</v>
      </c>
      <c r="B10" t="s">
        <v>11</v>
      </c>
      <c r="C10" s="1">
        <f t="shared" ca="1" si="0"/>
        <v>2</v>
      </c>
      <c r="F10" t="s">
        <v>25</v>
      </c>
      <c r="G10">
        <v>9</v>
      </c>
      <c r="H10">
        <v>1</v>
      </c>
    </row>
    <row r="11" spans="1:8" x14ac:dyDescent="0.3">
      <c r="A11" t="s">
        <v>26</v>
      </c>
      <c r="B11" t="s">
        <v>8</v>
      </c>
      <c r="C11" s="1">
        <f t="shared" ca="1" si="0"/>
        <v>2</v>
      </c>
      <c r="F11" t="s">
        <v>27</v>
      </c>
      <c r="G11">
        <v>10</v>
      </c>
      <c r="H11">
        <v>1</v>
      </c>
    </row>
    <row r="12" spans="1:8" x14ac:dyDescent="0.3">
      <c r="A12" t="s">
        <v>28</v>
      </c>
      <c r="B12" t="s">
        <v>8</v>
      </c>
      <c r="C12" s="1">
        <f t="shared" ca="1" si="0"/>
        <v>2</v>
      </c>
      <c r="F12" t="s">
        <v>29</v>
      </c>
      <c r="G12">
        <v>11</v>
      </c>
    </row>
    <row r="13" spans="1:8" x14ac:dyDescent="0.3">
      <c r="A13" t="s">
        <v>30</v>
      </c>
      <c r="B13" t="s">
        <v>8</v>
      </c>
      <c r="C13" s="1">
        <f t="shared" ca="1" si="0"/>
        <v>2</v>
      </c>
      <c r="F13" t="s">
        <v>31</v>
      </c>
      <c r="G13">
        <v>12</v>
      </c>
      <c r="H13">
        <v>1</v>
      </c>
    </row>
    <row r="14" spans="1:8" x14ac:dyDescent="0.3">
      <c r="A14" t="s">
        <v>32</v>
      </c>
      <c r="B14" t="s">
        <v>8</v>
      </c>
      <c r="C14" s="1">
        <f t="shared" ca="1" si="0"/>
        <v>2</v>
      </c>
      <c r="F14" t="s">
        <v>33</v>
      </c>
      <c r="G14">
        <v>13</v>
      </c>
      <c r="H14">
        <v>1</v>
      </c>
    </row>
    <row r="15" spans="1:8" x14ac:dyDescent="0.3">
      <c r="A15" t="s">
        <v>34</v>
      </c>
      <c r="B15" t="s">
        <v>8</v>
      </c>
      <c r="C15" s="1">
        <f t="shared" ca="1" si="0"/>
        <v>2</v>
      </c>
      <c r="F15" t="s">
        <v>35</v>
      </c>
      <c r="G15">
        <v>14</v>
      </c>
      <c r="H15">
        <v>1</v>
      </c>
    </row>
    <row r="16" spans="1:8" x14ac:dyDescent="0.3">
      <c r="A16" t="s">
        <v>36</v>
      </c>
      <c r="B16" t="s">
        <v>8</v>
      </c>
      <c r="C16" s="1">
        <f t="shared" ca="1" si="0"/>
        <v>2</v>
      </c>
      <c r="F16" t="s">
        <v>37</v>
      </c>
      <c r="G16">
        <v>15</v>
      </c>
      <c r="H16">
        <v>1</v>
      </c>
    </row>
    <row r="17" spans="1:8" x14ac:dyDescent="0.3">
      <c r="A17" t="s">
        <v>38</v>
      </c>
      <c r="B17" t="s">
        <v>11</v>
      </c>
      <c r="C17" s="1">
        <f t="shared" ca="1" si="0"/>
        <v>2</v>
      </c>
      <c r="F17" t="s">
        <v>39</v>
      </c>
      <c r="G17">
        <v>16</v>
      </c>
      <c r="H17">
        <v>1</v>
      </c>
    </row>
    <row r="18" spans="1:8" x14ac:dyDescent="0.3">
      <c r="A18" t="s">
        <v>40</v>
      </c>
      <c r="B18" t="s">
        <v>11</v>
      </c>
      <c r="C18" s="1">
        <f t="shared" ca="1" si="0"/>
        <v>2</v>
      </c>
      <c r="F18" t="s">
        <v>41</v>
      </c>
      <c r="G18">
        <v>17</v>
      </c>
      <c r="H18">
        <v>1</v>
      </c>
    </row>
    <row r="19" spans="1:8" x14ac:dyDescent="0.3">
      <c r="A19" t="s">
        <v>42</v>
      </c>
      <c r="B19" t="s">
        <v>8</v>
      </c>
      <c r="C19" s="1">
        <f t="shared" ca="1" si="0"/>
        <v>2</v>
      </c>
      <c r="F19" t="s">
        <v>43</v>
      </c>
      <c r="G19">
        <v>18</v>
      </c>
      <c r="H19">
        <v>1</v>
      </c>
    </row>
    <row r="20" spans="1:8" x14ac:dyDescent="0.3">
      <c r="A20" t="s">
        <v>44</v>
      </c>
      <c r="B20" t="s">
        <v>8</v>
      </c>
      <c r="C20" s="1">
        <f t="shared" ca="1" si="0"/>
        <v>2</v>
      </c>
      <c r="F20" t="s">
        <v>45</v>
      </c>
      <c r="G20">
        <v>19</v>
      </c>
      <c r="H20">
        <v>1</v>
      </c>
    </row>
    <row r="21" spans="1:8" x14ac:dyDescent="0.3">
      <c r="A21" t="s">
        <v>46</v>
      </c>
      <c r="B21" t="s">
        <v>8</v>
      </c>
      <c r="C21" s="1">
        <f t="shared" ca="1" si="0"/>
        <v>2</v>
      </c>
      <c r="F21" t="s">
        <v>47</v>
      </c>
      <c r="G21">
        <v>20</v>
      </c>
      <c r="H21">
        <v>1</v>
      </c>
    </row>
    <row r="22" spans="1:8" x14ac:dyDescent="0.3">
      <c r="A22" t="s">
        <v>48</v>
      </c>
      <c r="B22" t="s">
        <v>8</v>
      </c>
      <c r="C22" s="1">
        <f t="shared" ca="1" si="0"/>
        <v>2</v>
      </c>
      <c r="F22" t="s">
        <v>49</v>
      </c>
      <c r="G22">
        <v>21</v>
      </c>
    </row>
    <row r="23" spans="1:8" x14ac:dyDescent="0.3">
      <c r="A23" t="s">
        <v>50</v>
      </c>
      <c r="B23" t="s">
        <v>8</v>
      </c>
      <c r="C23" s="1">
        <f t="shared" ca="1" si="0"/>
        <v>2</v>
      </c>
      <c r="F23" t="s">
        <v>51</v>
      </c>
      <c r="G23">
        <v>22</v>
      </c>
      <c r="H23">
        <v>1</v>
      </c>
    </row>
    <row r="24" spans="1:8" x14ac:dyDescent="0.3">
      <c r="A24" t="s">
        <v>52</v>
      </c>
      <c r="B24" t="s">
        <v>8</v>
      </c>
      <c r="C24" s="1">
        <f t="shared" ca="1" si="0"/>
        <v>2</v>
      </c>
      <c r="F24" t="s">
        <v>53</v>
      </c>
      <c r="G24">
        <v>23</v>
      </c>
      <c r="H24">
        <v>1</v>
      </c>
    </row>
    <row r="25" spans="1:8" x14ac:dyDescent="0.3">
      <c r="A25" t="s">
        <v>1161</v>
      </c>
      <c r="B25" t="s">
        <v>11</v>
      </c>
      <c r="C25" s="1">
        <f t="shared" ref="C25" ca="1" si="1">VLOOKUP(B25,OFFSET(INDIRECT("$A:$B"),0,MATCH(B$1&amp;"_Verify",INDIRECT("$1:$1"),0)-1),2,0)</f>
        <v>2</v>
      </c>
      <c r="F25" t="s">
        <v>55</v>
      </c>
      <c r="G25">
        <v>24</v>
      </c>
      <c r="H25">
        <v>1</v>
      </c>
    </row>
    <row r="26" spans="1:8" x14ac:dyDescent="0.3">
      <c r="A26" t="s">
        <v>1149</v>
      </c>
      <c r="B26" t="s">
        <v>49</v>
      </c>
      <c r="C26" s="1">
        <f t="shared" ref="C26:C32" ca="1" si="2">VLOOKUP(B26,OFFSET(INDIRECT("$A:$B"),0,MATCH(B$1&amp;"_Verify",INDIRECT("$1:$1"),0)-1),2,0)</f>
        <v>21</v>
      </c>
      <c r="F26" t="s">
        <v>58</v>
      </c>
      <c r="G26">
        <v>25</v>
      </c>
      <c r="H26">
        <v>1</v>
      </c>
    </row>
    <row r="27" spans="1:8" x14ac:dyDescent="0.3">
      <c r="A27" t="s">
        <v>1150</v>
      </c>
      <c r="B27" t="s">
        <v>8</v>
      </c>
      <c r="C27" s="1">
        <f t="shared" ca="1" si="2"/>
        <v>2</v>
      </c>
      <c r="F27" t="s">
        <v>60</v>
      </c>
      <c r="G27">
        <v>26</v>
      </c>
      <c r="H27">
        <v>1</v>
      </c>
    </row>
    <row r="28" spans="1:8" x14ac:dyDescent="0.3">
      <c r="A28" t="s">
        <v>1151</v>
      </c>
      <c r="B28" t="s">
        <v>49</v>
      </c>
      <c r="C28" s="1">
        <f t="shared" ca="1" si="2"/>
        <v>21</v>
      </c>
      <c r="F28" t="s">
        <v>62</v>
      </c>
      <c r="G28">
        <v>27</v>
      </c>
      <c r="H28">
        <v>1</v>
      </c>
    </row>
    <row r="29" spans="1:8" x14ac:dyDescent="0.3">
      <c r="A29" t="s">
        <v>1152</v>
      </c>
      <c r="B29" t="s">
        <v>8</v>
      </c>
      <c r="C29" s="1">
        <f t="shared" ca="1" si="2"/>
        <v>2</v>
      </c>
      <c r="F29" t="s">
        <v>64</v>
      </c>
      <c r="G29">
        <v>28</v>
      </c>
      <c r="H29">
        <v>1</v>
      </c>
    </row>
    <row r="30" spans="1:8" x14ac:dyDescent="0.3">
      <c r="A30" t="s">
        <v>1153</v>
      </c>
      <c r="B30" t="s">
        <v>49</v>
      </c>
      <c r="C30" s="1">
        <f t="shared" ca="1" si="2"/>
        <v>21</v>
      </c>
      <c r="F30" t="s">
        <v>66</v>
      </c>
      <c r="G30">
        <v>31</v>
      </c>
      <c r="H30">
        <v>1</v>
      </c>
    </row>
    <row r="31" spans="1:8" x14ac:dyDescent="0.3">
      <c r="A31" t="s">
        <v>1154</v>
      </c>
      <c r="B31" t="s">
        <v>8</v>
      </c>
      <c r="C31" s="1">
        <f t="shared" ca="1" si="2"/>
        <v>2</v>
      </c>
      <c r="F31" t="s">
        <v>68</v>
      </c>
      <c r="G31">
        <v>32</v>
      </c>
      <c r="H31">
        <v>1</v>
      </c>
    </row>
    <row r="32" spans="1:8" x14ac:dyDescent="0.3">
      <c r="A32" t="s">
        <v>1159</v>
      </c>
      <c r="B32" t="s">
        <v>57</v>
      </c>
      <c r="C32" s="1">
        <f t="shared" ca="1" si="2"/>
        <v>63</v>
      </c>
      <c r="F32" t="s">
        <v>70</v>
      </c>
      <c r="G32">
        <v>33</v>
      </c>
      <c r="H32">
        <v>1</v>
      </c>
    </row>
    <row r="33" spans="1:8" x14ac:dyDescent="0.3">
      <c r="A33" t="s">
        <v>1163</v>
      </c>
      <c r="B33" t="s">
        <v>49</v>
      </c>
      <c r="C33" s="1">
        <f t="shared" ref="C33:C34" ca="1" si="3">VLOOKUP(B33,OFFSET(INDIRECT("$A:$B"),0,MATCH(B$1&amp;"_Verify",INDIRECT("$1:$1"),0)-1),2,0)</f>
        <v>21</v>
      </c>
      <c r="F33" t="s">
        <v>72</v>
      </c>
      <c r="G33">
        <v>34</v>
      </c>
      <c r="H33">
        <v>1</v>
      </c>
    </row>
    <row r="34" spans="1:8" x14ac:dyDescent="0.3">
      <c r="A34" t="s">
        <v>1165</v>
      </c>
      <c r="B34" t="s">
        <v>11</v>
      </c>
      <c r="C34" s="1">
        <f t="shared" ca="1" si="3"/>
        <v>2</v>
      </c>
      <c r="F34" t="s">
        <v>74</v>
      </c>
      <c r="G34">
        <v>35</v>
      </c>
      <c r="H34">
        <v>1</v>
      </c>
    </row>
    <row r="35" spans="1:8" x14ac:dyDescent="0.3">
      <c r="A35" t="s">
        <v>1167</v>
      </c>
      <c r="B35" t="s">
        <v>49</v>
      </c>
      <c r="C35" s="1">
        <f t="shared" ref="C35:C37" ca="1" si="4">VLOOKUP(B35,OFFSET(INDIRECT("$A:$B"),0,MATCH(B$1&amp;"_Verify",INDIRECT("$1:$1"),0)-1),2,0)</f>
        <v>21</v>
      </c>
      <c r="F35" t="s">
        <v>76</v>
      </c>
      <c r="G35">
        <v>36</v>
      </c>
      <c r="H35">
        <v>1</v>
      </c>
    </row>
    <row r="36" spans="1:8" x14ac:dyDescent="0.3">
      <c r="A36" t="s">
        <v>1169</v>
      </c>
      <c r="B36" t="s">
        <v>25</v>
      </c>
      <c r="C36" s="1">
        <f t="shared" ca="1" si="4"/>
        <v>9</v>
      </c>
      <c r="F36" t="s">
        <v>78</v>
      </c>
      <c r="G36">
        <v>37</v>
      </c>
      <c r="H36">
        <v>1</v>
      </c>
    </row>
    <row r="37" spans="1:8" x14ac:dyDescent="0.3">
      <c r="A37" t="s">
        <v>1181</v>
      </c>
      <c r="B37" t="s">
        <v>99</v>
      </c>
      <c r="C37" s="1">
        <f t="shared" ca="1" si="4"/>
        <v>93</v>
      </c>
      <c r="F37" t="s">
        <v>80</v>
      </c>
      <c r="G37">
        <v>38</v>
      </c>
      <c r="H37">
        <v>1</v>
      </c>
    </row>
    <row r="38" spans="1:8" x14ac:dyDescent="0.3">
      <c r="A38" t="s">
        <v>1173</v>
      </c>
      <c r="B38" t="s">
        <v>102</v>
      </c>
      <c r="C38" s="1">
        <f t="shared" ref="C38:C42" ca="1" si="5">VLOOKUP(B38,OFFSET(INDIRECT("$A:$B"),0,MATCH(B$1&amp;"_Verify",INDIRECT("$1:$1"),0)-1),2,0)</f>
        <v>94</v>
      </c>
      <c r="F38" t="s">
        <v>82</v>
      </c>
      <c r="G38">
        <v>39</v>
      </c>
      <c r="H38">
        <v>1</v>
      </c>
    </row>
    <row r="39" spans="1:8" x14ac:dyDescent="0.3">
      <c r="A39" t="s">
        <v>1177</v>
      </c>
      <c r="B39" t="s">
        <v>49</v>
      </c>
      <c r="C39" s="1">
        <f t="shared" ca="1" si="5"/>
        <v>21</v>
      </c>
      <c r="F39" t="s">
        <v>84</v>
      </c>
      <c r="G39">
        <v>40</v>
      </c>
      <c r="H39">
        <v>1</v>
      </c>
    </row>
    <row r="40" spans="1:8" x14ac:dyDescent="0.3">
      <c r="A40" t="s">
        <v>1178</v>
      </c>
      <c r="B40" t="s">
        <v>11</v>
      </c>
      <c r="C40" s="1">
        <f t="shared" ca="1" si="5"/>
        <v>2</v>
      </c>
      <c r="F40" t="s">
        <v>87</v>
      </c>
      <c r="G40">
        <v>41</v>
      </c>
      <c r="H40">
        <v>1</v>
      </c>
    </row>
    <row r="41" spans="1:8" x14ac:dyDescent="0.3">
      <c r="A41" t="s">
        <v>1192</v>
      </c>
      <c r="B41" t="s">
        <v>49</v>
      </c>
      <c r="C41" s="1">
        <f t="shared" ca="1" si="5"/>
        <v>21</v>
      </c>
      <c r="F41" t="s">
        <v>89</v>
      </c>
      <c r="G41">
        <v>42</v>
      </c>
      <c r="H41">
        <v>1</v>
      </c>
    </row>
    <row r="42" spans="1:8" x14ac:dyDescent="0.3">
      <c r="A42" t="s">
        <v>1194</v>
      </c>
      <c r="B42" t="s">
        <v>11</v>
      </c>
      <c r="C42" s="1">
        <f t="shared" ca="1" si="5"/>
        <v>2</v>
      </c>
      <c r="F42" t="s">
        <v>91</v>
      </c>
      <c r="G42">
        <v>43</v>
      </c>
      <c r="H42">
        <v>1</v>
      </c>
    </row>
    <row r="43" spans="1:8" x14ac:dyDescent="0.3">
      <c r="A43" t="s">
        <v>1198</v>
      </c>
      <c r="B43" t="s">
        <v>49</v>
      </c>
      <c r="C43" s="1">
        <f t="shared" ref="C43:C45" ca="1" si="6">VLOOKUP(B43,OFFSET(INDIRECT("$A:$B"),0,MATCH(B$1&amp;"_Verify",INDIRECT("$1:$1"),0)-1),2,0)</f>
        <v>21</v>
      </c>
      <c r="F43" t="s">
        <v>94</v>
      </c>
      <c r="G43">
        <v>44</v>
      </c>
      <c r="H43">
        <v>1</v>
      </c>
    </row>
    <row r="44" spans="1:8" x14ac:dyDescent="0.3">
      <c r="A44" t="s">
        <v>1200</v>
      </c>
      <c r="B44" t="s">
        <v>11</v>
      </c>
      <c r="C44" s="1">
        <f t="shared" ca="1" si="6"/>
        <v>2</v>
      </c>
      <c r="F44" t="s">
        <v>97</v>
      </c>
      <c r="G44">
        <v>45</v>
      </c>
      <c r="H44">
        <v>1</v>
      </c>
    </row>
    <row r="45" spans="1:8" x14ac:dyDescent="0.3">
      <c r="A45" t="s">
        <v>1203</v>
      </c>
      <c r="B45" t="s">
        <v>21</v>
      </c>
      <c r="C45" s="1">
        <f t="shared" ca="1" si="6"/>
        <v>7</v>
      </c>
      <c r="F45" t="s">
        <v>100</v>
      </c>
      <c r="G45">
        <v>46</v>
      </c>
      <c r="H45">
        <v>1</v>
      </c>
    </row>
    <row r="46" spans="1:8" x14ac:dyDescent="0.3">
      <c r="A46" t="s">
        <v>1206</v>
      </c>
      <c r="B46" t="s">
        <v>21</v>
      </c>
      <c r="C46" s="1">
        <f t="shared" ref="C46:C52" ca="1" si="7">VLOOKUP(B46,OFFSET(INDIRECT("$A:$B"),0,MATCH(B$1&amp;"_Verify",INDIRECT("$1:$1"),0)-1),2,0)</f>
        <v>7</v>
      </c>
      <c r="F46" t="s">
        <v>103</v>
      </c>
      <c r="G46">
        <v>51</v>
      </c>
    </row>
    <row r="47" spans="1:8" x14ac:dyDescent="0.3">
      <c r="A47" t="s">
        <v>1216</v>
      </c>
      <c r="B47" t="s">
        <v>49</v>
      </c>
      <c r="C47" s="1">
        <f t="shared" ca="1" si="7"/>
        <v>21</v>
      </c>
      <c r="F47" t="s">
        <v>105</v>
      </c>
      <c r="G47">
        <v>52</v>
      </c>
      <c r="H47">
        <v>1</v>
      </c>
    </row>
    <row r="48" spans="1:8" x14ac:dyDescent="0.3">
      <c r="A48" t="s">
        <v>1218</v>
      </c>
      <c r="B48" t="s">
        <v>49</v>
      </c>
      <c r="C48" s="1">
        <f t="shared" ca="1" si="7"/>
        <v>21</v>
      </c>
      <c r="F48" t="s">
        <v>107</v>
      </c>
      <c r="G48">
        <v>53</v>
      </c>
      <c r="H48">
        <v>1</v>
      </c>
    </row>
    <row r="49" spans="1:8" x14ac:dyDescent="0.3">
      <c r="A49" t="s">
        <v>1214</v>
      </c>
      <c r="B49" t="s">
        <v>11</v>
      </c>
      <c r="C49" s="1">
        <f t="shared" ca="1" si="7"/>
        <v>2</v>
      </c>
      <c r="F49" t="s">
        <v>110</v>
      </c>
      <c r="G49">
        <v>54</v>
      </c>
      <c r="H49">
        <v>1</v>
      </c>
    </row>
    <row r="50" spans="1:8" x14ac:dyDescent="0.3">
      <c r="A50" t="s">
        <v>1220</v>
      </c>
      <c r="B50" t="s">
        <v>29</v>
      </c>
      <c r="C50" s="1">
        <f t="shared" ca="1" si="7"/>
        <v>11</v>
      </c>
      <c r="F50" t="s">
        <v>112</v>
      </c>
      <c r="G50">
        <v>55</v>
      </c>
      <c r="H50">
        <v>1</v>
      </c>
    </row>
    <row r="51" spans="1:8" x14ac:dyDescent="0.3">
      <c r="A51" t="s">
        <v>1224</v>
      </c>
      <c r="B51" t="s">
        <v>49</v>
      </c>
      <c r="C51" s="1">
        <f t="shared" ca="1" si="7"/>
        <v>21</v>
      </c>
      <c r="F51" t="s">
        <v>114</v>
      </c>
      <c r="G51">
        <v>56</v>
      </c>
      <c r="H51">
        <v>1</v>
      </c>
    </row>
    <row r="52" spans="1:8" x14ac:dyDescent="0.3">
      <c r="A52" t="s">
        <v>1222</v>
      </c>
      <c r="B52" t="s">
        <v>11</v>
      </c>
      <c r="C52" s="1">
        <f t="shared" ca="1" si="7"/>
        <v>2</v>
      </c>
      <c r="F52" t="s">
        <v>116</v>
      </c>
      <c r="G52">
        <v>57</v>
      </c>
      <c r="H52">
        <v>1</v>
      </c>
    </row>
    <row r="53" spans="1:8" x14ac:dyDescent="0.3">
      <c r="A53" t="s">
        <v>1229</v>
      </c>
      <c r="B53" t="s">
        <v>49</v>
      </c>
      <c r="C53" s="1">
        <f t="shared" ref="C53:C54" ca="1" si="8">VLOOKUP(B53,OFFSET(INDIRECT("$A:$B"),0,MATCH(B$1&amp;"_Verify",INDIRECT("$1:$1"),0)-1),2,0)</f>
        <v>21</v>
      </c>
      <c r="F53" t="s">
        <v>118</v>
      </c>
      <c r="G53">
        <v>58</v>
      </c>
      <c r="H53">
        <v>1</v>
      </c>
    </row>
    <row r="54" spans="1:8" x14ac:dyDescent="0.3">
      <c r="A54" t="s">
        <v>1230</v>
      </c>
      <c r="B54" t="s">
        <v>11</v>
      </c>
      <c r="C54" s="1">
        <f t="shared" ca="1" si="8"/>
        <v>2</v>
      </c>
      <c r="F54" t="s">
        <v>120</v>
      </c>
      <c r="G54">
        <v>59</v>
      </c>
      <c r="H54">
        <v>1</v>
      </c>
    </row>
    <row r="55" spans="1:8" x14ac:dyDescent="0.3">
      <c r="A55" t="s">
        <v>1234</v>
      </c>
      <c r="B55" t="s">
        <v>49</v>
      </c>
      <c r="C55" s="1">
        <f t="shared" ref="C55:C62" ca="1" si="9">VLOOKUP(B55,OFFSET(INDIRECT("$A:$B"),0,MATCH(B$1&amp;"_Verify",INDIRECT("$1:$1"),0)-1),2,0)</f>
        <v>21</v>
      </c>
      <c r="F55" t="s">
        <v>122</v>
      </c>
      <c r="G55">
        <v>60</v>
      </c>
      <c r="H55">
        <v>1</v>
      </c>
    </row>
    <row r="56" spans="1:8" x14ac:dyDescent="0.3">
      <c r="A56" t="s">
        <v>1290</v>
      </c>
      <c r="B56" t="s">
        <v>49</v>
      </c>
      <c r="C56" s="1">
        <f t="shared" ref="C56" ca="1" si="10">VLOOKUP(B56,OFFSET(INDIRECT("$A:$B"),0,MATCH(B$1&amp;"_Verify",INDIRECT("$1:$1"),0)-1),2,0)</f>
        <v>21</v>
      </c>
      <c r="F56" t="s">
        <v>125</v>
      </c>
      <c r="G56">
        <v>61</v>
      </c>
      <c r="H56">
        <v>1</v>
      </c>
    </row>
    <row r="57" spans="1:8" x14ac:dyDescent="0.3">
      <c r="A57" t="s">
        <v>1232</v>
      </c>
      <c r="B57" t="s">
        <v>11</v>
      </c>
      <c r="C57" s="1">
        <f t="shared" ca="1" si="9"/>
        <v>2</v>
      </c>
      <c r="F57" t="s">
        <v>128</v>
      </c>
      <c r="G57">
        <v>62</v>
      </c>
      <c r="H57">
        <v>1</v>
      </c>
    </row>
    <row r="58" spans="1:8" x14ac:dyDescent="0.3">
      <c r="A58" t="s">
        <v>1288</v>
      </c>
      <c r="B58" t="s">
        <v>25</v>
      </c>
      <c r="C58" s="1">
        <f t="shared" ca="1" si="9"/>
        <v>9</v>
      </c>
      <c r="F58" t="s">
        <v>130</v>
      </c>
      <c r="G58">
        <v>63</v>
      </c>
      <c r="H58">
        <v>1</v>
      </c>
    </row>
    <row r="59" spans="1:8" x14ac:dyDescent="0.3">
      <c r="A59" t="s">
        <v>1237</v>
      </c>
      <c r="B59" t="s">
        <v>49</v>
      </c>
      <c r="C59" s="1">
        <f t="shared" ca="1" si="9"/>
        <v>21</v>
      </c>
      <c r="F59" t="s">
        <v>132</v>
      </c>
      <c r="G59">
        <v>64</v>
      </c>
      <c r="H59">
        <v>1</v>
      </c>
    </row>
    <row r="60" spans="1:8" x14ac:dyDescent="0.3">
      <c r="A60" t="s">
        <v>1239</v>
      </c>
      <c r="B60" t="s">
        <v>21</v>
      </c>
      <c r="C60" s="1">
        <f t="shared" ca="1" si="9"/>
        <v>7</v>
      </c>
      <c r="F60" t="s">
        <v>134</v>
      </c>
      <c r="G60">
        <v>65</v>
      </c>
      <c r="H60">
        <v>1</v>
      </c>
    </row>
    <row r="61" spans="1:8" x14ac:dyDescent="0.3">
      <c r="A61" t="s">
        <v>1242</v>
      </c>
      <c r="B61" t="s">
        <v>49</v>
      </c>
      <c r="C61" s="1">
        <f t="shared" ca="1" si="9"/>
        <v>21</v>
      </c>
      <c r="F61" t="s">
        <v>137</v>
      </c>
      <c r="G61">
        <v>66</v>
      </c>
      <c r="H61">
        <v>1</v>
      </c>
    </row>
    <row r="62" spans="1:8" x14ac:dyDescent="0.3">
      <c r="A62" t="s">
        <v>1244</v>
      </c>
      <c r="B62" t="s">
        <v>11</v>
      </c>
      <c r="C62" s="1">
        <f t="shared" ca="1" si="9"/>
        <v>2</v>
      </c>
      <c r="F62" t="s">
        <v>139</v>
      </c>
      <c r="G62">
        <v>67</v>
      </c>
      <c r="H62">
        <v>1</v>
      </c>
    </row>
    <row r="63" spans="1:8" x14ac:dyDescent="0.3">
      <c r="A63" t="s">
        <v>1247</v>
      </c>
      <c r="B63" t="s">
        <v>49</v>
      </c>
      <c r="C63" s="1">
        <f t="shared" ref="C63:C66" ca="1" si="11">VLOOKUP(B63,OFFSET(INDIRECT("$A:$B"),0,MATCH(B$1&amp;"_Verify",INDIRECT("$1:$1"),0)-1),2,0)</f>
        <v>21</v>
      </c>
      <c r="F63" t="s">
        <v>142</v>
      </c>
      <c r="G63">
        <v>68</v>
      </c>
      <c r="H63">
        <v>1</v>
      </c>
    </row>
    <row r="64" spans="1:8" x14ac:dyDescent="0.3">
      <c r="A64" t="s">
        <v>1292</v>
      </c>
      <c r="B64" t="s">
        <v>49</v>
      </c>
      <c r="C64" s="1">
        <f t="shared" ref="C64" ca="1" si="12">VLOOKUP(B64,OFFSET(INDIRECT("$A:$B"),0,MATCH(B$1&amp;"_Verify",INDIRECT("$1:$1"),0)-1),2,0)</f>
        <v>21</v>
      </c>
      <c r="F64" t="s">
        <v>145</v>
      </c>
      <c r="G64">
        <v>69</v>
      </c>
      <c r="H64">
        <v>1</v>
      </c>
    </row>
    <row r="65" spans="1:8" x14ac:dyDescent="0.3">
      <c r="A65" t="s">
        <v>1250</v>
      </c>
      <c r="B65" t="s">
        <v>11</v>
      </c>
      <c r="C65" s="1">
        <f t="shared" ca="1" si="11"/>
        <v>2</v>
      </c>
      <c r="F65" t="s">
        <v>147</v>
      </c>
      <c r="G65">
        <v>70</v>
      </c>
      <c r="H65">
        <v>1</v>
      </c>
    </row>
    <row r="66" spans="1:8" x14ac:dyDescent="0.3">
      <c r="A66" t="s">
        <v>1293</v>
      </c>
      <c r="B66" t="s">
        <v>11</v>
      </c>
      <c r="C66" s="1">
        <f t="shared" ca="1" si="11"/>
        <v>2</v>
      </c>
      <c r="F66" t="s">
        <v>149</v>
      </c>
      <c r="G66">
        <v>71</v>
      </c>
      <c r="H66">
        <v>1</v>
      </c>
    </row>
    <row r="67" spans="1:8" x14ac:dyDescent="0.3">
      <c r="A67" t="s">
        <v>1252</v>
      </c>
      <c r="B67" t="s">
        <v>49</v>
      </c>
      <c r="C67" s="1">
        <f t="shared" ref="C67:C68" ca="1" si="13">VLOOKUP(B67,OFFSET(INDIRECT("$A:$B"),0,MATCH(B$1&amp;"_Verify",INDIRECT("$1:$1"),0)-1),2,0)</f>
        <v>21</v>
      </c>
      <c r="F67" t="s">
        <v>151</v>
      </c>
      <c r="G67">
        <v>72</v>
      </c>
      <c r="H67">
        <v>1</v>
      </c>
    </row>
    <row r="68" spans="1:8" x14ac:dyDescent="0.3">
      <c r="A68" t="s">
        <v>1254</v>
      </c>
      <c r="B68" t="s">
        <v>11</v>
      </c>
      <c r="C68" s="1">
        <f t="shared" ca="1" si="13"/>
        <v>2</v>
      </c>
      <c r="F68" t="s">
        <v>153</v>
      </c>
      <c r="G68">
        <v>73</v>
      </c>
      <c r="H68">
        <v>1</v>
      </c>
    </row>
    <row r="69" spans="1:8" x14ac:dyDescent="0.3">
      <c r="A69" t="s">
        <v>1257</v>
      </c>
      <c r="B69" t="s">
        <v>49</v>
      </c>
      <c r="C69" s="1">
        <f t="shared" ref="C69:C72" ca="1" si="14">VLOOKUP(B69,OFFSET(INDIRECT("$A:$B"),0,MATCH(B$1&amp;"_Verify",INDIRECT("$1:$1"),0)-1),2,0)</f>
        <v>21</v>
      </c>
      <c r="F69" t="s">
        <v>155</v>
      </c>
      <c r="G69">
        <v>74</v>
      </c>
      <c r="H69">
        <v>1</v>
      </c>
    </row>
    <row r="70" spans="1:8" x14ac:dyDescent="0.3">
      <c r="A70" t="s">
        <v>1259</v>
      </c>
      <c r="B70" t="s">
        <v>23</v>
      </c>
      <c r="C70" s="1">
        <f t="shared" ca="1" si="14"/>
        <v>8</v>
      </c>
      <c r="F70" t="s">
        <v>157</v>
      </c>
      <c r="G70">
        <v>75</v>
      </c>
      <c r="H70">
        <v>1</v>
      </c>
    </row>
    <row r="71" spans="1:8" x14ac:dyDescent="0.3">
      <c r="A71" t="s">
        <v>1263</v>
      </c>
      <c r="B71" t="s">
        <v>49</v>
      </c>
      <c r="C71" s="1">
        <f t="shared" ca="1" si="14"/>
        <v>21</v>
      </c>
      <c r="F71" t="s">
        <v>159</v>
      </c>
      <c r="G71">
        <v>76</v>
      </c>
      <c r="H71">
        <v>1</v>
      </c>
    </row>
    <row r="72" spans="1:8" x14ac:dyDescent="0.3">
      <c r="A72" t="s">
        <v>1265</v>
      </c>
      <c r="B72" t="s">
        <v>11</v>
      </c>
      <c r="C72" s="1">
        <f t="shared" ca="1" si="14"/>
        <v>2</v>
      </c>
      <c r="F72" t="s">
        <v>161</v>
      </c>
      <c r="G72">
        <v>77</v>
      </c>
      <c r="H72">
        <v>1</v>
      </c>
    </row>
    <row r="73" spans="1:8" x14ac:dyDescent="0.3">
      <c r="A73" t="s">
        <v>1268</v>
      </c>
      <c r="B73" t="s">
        <v>49</v>
      </c>
      <c r="C73" s="1">
        <f t="shared" ref="C73:C74" ca="1" si="15">VLOOKUP(B73,OFFSET(INDIRECT("$A:$B"),0,MATCH(B$1&amp;"_Verify",INDIRECT("$1:$1"),0)-1),2,0)</f>
        <v>21</v>
      </c>
      <c r="F73" t="s">
        <v>164</v>
      </c>
      <c r="G73">
        <v>78</v>
      </c>
      <c r="H73">
        <v>1</v>
      </c>
    </row>
    <row r="74" spans="1:8" x14ac:dyDescent="0.3">
      <c r="A74" t="s">
        <v>1270</v>
      </c>
      <c r="B74" t="s">
        <v>11</v>
      </c>
      <c r="C74" s="1">
        <f t="shared" ca="1" si="15"/>
        <v>2</v>
      </c>
      <c r="F74" t="s">
        <v>167</v>
      </c>
      <c r="G74">
        <v>79</v>
      </c>
    </row>
    <row r="75" spans="1:8" x14ac:dyDescent="0.3">
      <c r="A75" t="s">
        <v>1273</v>
      </c>
      <c r="B75" t="s">
        <v>49</v>
      </c>
      <c r="C75" s="1">
        <f t="shared" ref="C75:C79" ca="1" si="16">VLOOKUP(B75,OFFSET(INDIRECT("$A:$B"),0,MATCH(B$1&amp;"_Verify",INDIRECT("$1:$1"),0)-1),2,0)</f>
        <v>21</v>
      </c>
      <c r="F75" t="s">
        <v>170</v>
      </c>
      <c r="G75">
        <v>80</v>
      </c>
      <c r="H75">
        <v>1</v>
      </c>
    </row>
    <row r="76" spans="1:8" x14ac:dyDescent="0.3">
      <c r="A76" t="s">
        <v>1275</v>
      </c>
      <c r="B76" t="s">
        <v>11</v>
      </c>
      <c r="C76" s="1">
        <f t="shared" ca="1" si="16"/>
        <v>2</v>
      </c>
      <c r="F76" t="s">
        <v>172</v>
      </c>
      <c r="G76">
        <v>81</v>
      </c>
      <c r="H76">
        <v>1</v>
      </c>
    </row>
    <row r="77" spans="1:8" x14ac:dyDescent="0.3">
      <c r="A77" t="s">
        <v>1277</v>
      </c>
      <c r="B77" t="s">
        <v>21</v>
      </c>
      <c r="C77" s="1">
        <f t="shared" ca="1" si="16"/>
        <v>7</v>
      </c>
      <c r="F77" t="s">
        <v>174</v>
      </c>
      <c r="G77">
        <v>82</v>
      </c>
      <c r="H77">
        <v>1</v>
      </c>
    </row>
    <row r="78" spans="1:8" x14ac:dyDescent="0.3">
      <c r="A78" t="s">
        <v>1280</v>
      </c>
      <c r="B78" t="s">
        <v>49</v>
      </c>
      <c r="C78" s="1">
        <f t="shared" ca="1" si="16"/>
        <v>21</v>
      </c>
      <c r="F78" t="s">
        <v>176</v>
      </c>
      <c r="G78">
        <v>83</v>
      </c>
      <c r="H78">
        <v>1</v>
      </c>
    </row>
    <row r="79" spans="1:8" x14ac:dyDescent="0.3">
      <c r="A79" t="s">
        <v>1282</v>
      </c>
      <c r="B79" t="s">
        <v>49</v>
      </c>
      <c r="C79" s="1">
        <f t="shared" ca="1" si="16"/>
        <v>21</v>
      </c>
      <c r="F79" t="s">
        <v>178</v>
      </c>
      <c r="G79">
        <v>84</v>
      </c>
      <c r="H79">
        <v>1</v>
      </c>
    </row>
    <row r="80" spans="1:8" x14ac:dyDescent="0.3">
      <c r="A80" t="s">
        <v>1286</v>
      </c>
      <c r="B80" t="s">
        <v>11</v>
      </c>
      <c r="C80" s="1">
        <f t="shared" ref="C80" ca="1" si="17">VLOOKUP(B80,OFFSET(INDIRECT("$A:$B"),0,MATCH(B$1&amp;"_Verify",INDIRECT("$1:$1"),0)-1),2,0)</f>
        <v>2</v>
      </c>
      <c r="F80" t="s">
        <v>180</v>
      </c>
      <c r="G80">
        <v>85</v>
      </c>
      <c r="H80">
        <v>1</v>
      </c>
    </row>
    <row r="81" spans="1:8" x14ac:dyDescent="0.3">
      <c r="A81" t="s">
        <v>1189</v>
      </c>
      <c r="B81" t="s">
        <v>1187</v>
      </c>
      <c r="C81" s="1">
        <f ca="1">VLOOKUP(B81,OFFSET(INDIRECT("$A:$B"),0,MATCH(B$1&amp;"_Verify",INDIRECT("$1:$1"),0)-1),2,0)</f>
        <v>27</v>
      </c>
      <c r="F81" t="s">
        <v>182</v>
      </c>
      <c r="G81">
        <v>86</v>
      </c>
      <c r="H81">
        <v>1</v>
      </c>
    </row>
    <row r="82" spans="1:8" x14ac:dyDescent="0.3">
      <c r="A82" t="s">
        <v>1191</v>
      </c>
      <c r="B82" t="s">
        <v>21</v>
      </c>
      <c r="C82" s="1">
        <f ca="1">VLOOKUP(B82,OFFSET(INDIRECT("$A:$B"),0,MATCH(B$1&amp;"_Verify",INDIRECT("$1:$1"),0)-1),2,0)</f>
        <v>7</v>
      </c>
      <c r="F82" t="s">
        <v>184</v>
      </c>
      <c r="G82">
        <v>87</v>
      </c>
      <c r="H82">
        <v>1</v>
      </c>
    </row>
    <row r="83" spans="1:8" x14ac:dyDescent="0.3">
      <c r="A83" t="s">
        <v>1296</v>
      </c>
      <c r="B83" t="s">
        <v>49</v>
      </c>
      <c r="C83" s="1">
        <f t="shared" ref="C83:C84" ca="1" si="18">VLOOKUP(B83,OFFSET(INDIRECT("$A:$B"),0,MATCH(B$1&amp;"_Verify",INDIRECT("$1:$1"),0)-1),2,0)</f>
        <v>21</v>
      </c>
      <c r="F83" t="s">
        <v>186</v>
      </c>
      <c r="G83">
        <v>88</v>
      </c>
      <c r="H83">
        <v>1</v>
      </c>
    </row>
    <row r="84" spans="1:8" x14ac:dyDescent="0.3">
      <c r="A84" t="s">
        <v>1305</v>
      </c>
      <c r="B84" t="s">
        <v>477</v>
      </c>
      <c r="C84" s="1">
        <f t="shared" ca="1" si="18"/>
        <v>22</v>
      </c>
      <c r="F84" t="s">
        <v>188</v>
      </c>
      <c r="G84">
        <v>89</v>
      </c>
      <c r="H84">
        <v>1</v>
      </c>
    </row>
    <row r="85" spans="1:8" x14ac:dyDescent="0.3">
      <c r="A85" t="s">
        <v>1297</v>
      </c>
      <c r="B85" t="s">
        <v>49</v>
      </c>
      <c r="C85" s="1">
        <f t="shared" ref="C85:C86" ca="1" si="19">VLOOKUP(B85,OFFSET(INDIRECT("$A:$B"),0,MATCH(B$1&amp;"_Verify",INDIRECT("$1:$1"),0)-1),2,0)</f>
        <v>21</v>
      </c>
      <c r="F85" t="s">
        <v>190</v>
      </c>
      <c r="G85">
        <v>90</v>
      </c>
      <c r="H85">
        <v>1</v>
      </c>
    </row>
    <row r="86" spans="1:8" x14ac:dyDescent="0.3">
      <c r="A86" t="s">
        <v>1306</v>
      </c>
      <c r="B86" t="s">
        <v>15</v>
      </c>
      <c r="C86" s="1">
        <f t="shared" ca="1" si="19"/>
        <v>4</v>
      </c>
      <c r="F86" t="s">
        <v>192</v>
      </c>
      <c r="G86">
        <v>91</v>
      </c>
      <c r="H86">
        <v>1</v>
      </c>
    </row>
    <row r="87" spans="1:8" x14ac:dyDescent="0.3">
      <c r="A87" t="s">
        <v>1298</v>
      </c>
      <c r="B87" t="s">
        <v>49</v>
      </c>
      <c r="C87" s="1">
        <f t="shared" ref="C87:C88" ca="1" si="20">VLOOKUP(B87,OFFSET(INDIRECT("$A:$B"),0,MATCH(B$1&amp;"_Verify",INDIRECT("$1:$1"),0)-1),2,0)</f>
        <v>21</v>
      </c>
      <c r="F87" t="s">
        <v>194</v>
      </c>
      <c r="G87">
        <v>92</v>
      </c>
      <c r="H87">
        <v>1</v>
      </c>
    </row>
    <row r="88" spans="1:8" x14ac:dyDescent="0.3">
      <c r="A88" t="s">
        <v>1307</v>
      </c>
      <c r="B88" t="s">
        <v>11</v>
      </c>
      <c r="C88" s="1">
        <f t="shared" ca="1" si="20"/>
        <v>2</v>
      </c>
      <c r="F88" t="s">
        <v>197</v>
      </c>
      <c r="G88">
        <v>93</v>
      </c>
      <c r="H88">
        <v>1</v>
      </c>
    </row>
    <row r="89" spans="1:8" x14ac:dyDescent="0.3">
      <c r="A89" t="s">
        <v>54</v>
      </c>
      <c r="B89" t="s">
        <v>11</v>
      </c>
      <c r="C89" s="1">
        <f t="shared" ca="1" si="0"/>
        <v>2</v>
      </c>
      <c r="F89" t="s">
        <v>200</v>
      </c>
      <c r="G89">
        <v>94</v>
      </c>
    </row>
    <row r="90" spans="1:8" x14ac:dyDescent="0.3">
      <c r="A90" t="s">
        <v>56</v>
      </c>
      <c r="B90" t="s">
        <v>57</v>
      </c>
      <c r="C90" s="1">
        <f t="shared" ca="1" si="0"/>
        <v>63</v>
      </c>
      <c r="F90" t="s">
        <v>202</v>
      </c>
      <c r="G90">
        <v>95</v>
      </c>
      <c r="H90">
        <v>1</v>
      </c>
    </row>
    <row r="91" spans="1:8" x14ac:dyDescent="0.3">
      <c r="A91" t="s">
        <v>59</v>
      </c>
      <c r="B91" t="s">
        <v>8</v>
      </c>
      <c r="C91" s="1">
        <f t="shared" ca="1" si="0"/>
        <v>2</v>
      </c>
      <c r="F91" t="s">
        <v>204</v>
      </c>
      <c r="G91">
        <v>96</v>
      </c>
    </row>
    <row r="92" spans="1:8" x14ac:dyDescent="0.3">
      <c r="A92" t="s">
        <v>61</v>
      </c>
      <c r="B92" t="s">
        <v>53</v>
      </c>
      <c r="C92" s="1">
        <f t="shared" ca="1" si="0"/>
        <v>23</v>
      </c>
    </row>
    <row r="93" spans="1:8" x14ac:dyDescent="0.3">
      <c r="A93" t="s">
        <v>63</v>
      </c>
      <c r="B93" t="s">
        <v>49</v>
      </c>
      <c r="C93" s="1">
        <f t="shared" ca="1" si="0"/>
        <v>21</v>
      </c>
    </row>
    <row r="94" spans="1:8" x14ac:dyDescent="0.3">
      <c r="A94" t="s">
        <v>65</v>
      </c>
      <c r="B94" t="s">
        <v>11</v>
      </c>
      <c r="C94" s="1">
        <f t="shared" ca="1" si="0"/>
        <v>2</v>
      </c>
    </row>
    <row r="95" spans="1:8" x14ac:dyDescent="0.3">
      <c r="A95" t="s">
        <v>67</v>
      </c>
      <c r="B95" t="s">
        <v>8</v>
      </c>
      <c r="C95" s="1">
        <f t="shared" ca="1" si="0"/>
        <v>2</v>
      </c>
    </row>
    <row r="96" spans="1:8" x14ac:dyDescent="0.3">
      <c r="A96" t="s">
        <v>69</v>
      </c>
      <c r="B96" t="s">
        <v>11</v>
      </c>
      <c r="C96" s="1">
        <f t="shared" ca="1" si="0"/>
        <v>2</v>
      </c>
    </row>
    <row r="97" spans="1:3" x14ac:dyDescent="0.3">
      <c r="A97" t="s">
        <v>71</v>
      </c>
      <c r="B97" t="s">
        <v>11</v>
      </c>
      <c r="C97" s="1">
        <f t="shared" ca="1" si="0"/>
        <v>2</v>
      </c>
    </row>
    <row r="98" spans="1:3" x14ac:dyDescent="0.3">
      <c r="A98" t="s">
        <v>73</v>
      </c>
      <c r="B98" t="s">
        <v>25</v>
      </c>
      <c r="C98" s="1">
        <f t="shared" ca="1" si="0"/>
        <v>9</v>
      </c>
    </row>
    <row r="99" spans="1:3" x14ac:dyDescent="0.3">
      <c r="A99" t="s">
        <v>75</v>
      </c>
      <c r="B99" t="s">
        <v>11</v>
      </c>
      <c r="C99" s="1">
        <f t="shared" ca="1" si="0"/>
        <v>2</v>
      </c>
    </row>
    <row r="100" spans="1:3" x14ac:dyDescent="0.3">
      <c r="A100" t="s">
        <v>77</v>
      </c>
      <c r="B100" t="s">
        <v>11</v>
      </c>
      <c r="C100" s="1">
        <f t="shared" ca="1" si="0"/>
        <v>2</v>
      </c>
    </row>
    <row r="101" spans="1:3" x14ac:dyDescent="0.3">
      <c r="A101" t="s">
        <v>79</v>
      </c>
      <c r="B101" t="s">
        <v>49</v>
      </c>
      <c r="C101" s="1">
        <f t="shared" ca="1" si="0"/>
        <v>21</v>
      </c>
    </row>
    <row r="102" spans="1:3" x14ac:dyDescent="0.3">
      <c r="A102" t="s">
        <v>81</v>
      </c>
      <c r="B102" t="s">
        <v>11</v>
      </c>
      <c r="C102" s="1">
        <f t="shared" ca="1" si="0"/>
        <v>2</v>
      </c>
    </row>
    <row r="103" spans="1:3" x14ac:dyDescent="0.3">
      <c r="A103" t="s">
        <v>83</v>
      </c>
      <c r="B103" t="s">
        <v>11</v>
      </c>
      <c r="C103" s="1">
        <f t="shared" ca="1" si="0"/>
        <v>2</v>
      </c>
    </row>
    <row r="104" spans="1:3" x14ac:dyDescent="0.3">
      <c r="A104" t="s">
        <v>85</v>
      </c>
      <c r="B104" t="s">
        <v>86</v>
      </c>
      <c r="C104" s="1">
        <f t="shared" ca="1" si="0"/>
        <v>88</v>
      </c>
    </row>
    <row r="105" spans="1:3" x14ac:dyDescent="0.3">
      <c r="A105" t="s">
        <v>88</v>
      </c>
      <c r="B105" t="s">
        <v>11</v>
      </c>
      <c r="C105" s="1">
        <f t="shared" ca="1" si="0"/>
        <v>2</v>
      </c>
    </row>
    <row r="106" spans="1:3" x14ac:dyDescent="0.3">
      <c r="A106" t="s">
        <v>90</v>
      </c>
      <c r="B106" t="s">
        <v>11</v>
      </c>
      <c r="C106" s="1">
        <f t="shared" ca="1" si="0"/>
        <v>2</v>
      </c>
    </row>
    <row r="107" spans="1:3" x14ac:dyDescent="0.3">
      <c r="A107" t="s">
        <v>92</v>
      </c>
      <c r="B107" t="s">
        <v>93</v>
      </c>
      <c r="C107" s="1">
        <f t="shared" ca="1" si="0"/>
        <v>24</v>
      </c>
    </row>
    <row r="108" spans="1:3" x14ac:dyDescent="0.3">
      <c r="A108" t="s">
        <v>95</v>
      </c>
      <c r="B108" t="s">
        <v>96</v>
      </c>
      <c r="C108" s="1">
        <f t="shared" ca="1" si="0"/>
        <v>10</v>
      </c>
    </row>
    <row r="109" spans="1:3" x14ac:dyDescent="0.3">
      <c r="A109" t="s">
        <v>98</v>
      </c>
      <c r="B109" t="s">
        <v>99</v>
      </c>
      <c r="C109" s="1">
        <f t="shared" ca="1" si="0"/>
        <v>93</v>
      </c>
    </row>
    <row r="110" spans="1:3" x14ac:dyDescent="0.3">
      <c r="A110" t="s">
        <v>101</v>
      </c>
      <c r="B110" t="s">
        <v>102</v>
      </c>
      <c r="C110" s="1">
        <f t="shared" ca="1" si="0"/>
        <v>94</v>
      </c>
    </row>
    <row r="111" spans="1:3" x14ac:dyDescent="0.3">
      <c r="A111" t="s">
        <v>104</v>
      </c>
      <c r="B111" t="s">
        <v>11</v>
      </c>
      <c r="C111" s="1">
        <f t="shared" ca="1" si="0"/>
        <v>2</v>
      </c>
    </row>
    <row r="112" spans="1:3" x14ac:dyDescent="0.3">
      <c r="A112" t="s">
        <v>106</v>
      </c>
      <c r="B112" t="s">
        <v>11</v>
      </c>
      <c r="C112" s="1">
        <f t="shared" ca="1" si="0"/>
        <v>2</v>
      </c>
    </row>
    <row r="113" spans="1:3" x14ac:dyDescent="0.3">
      <c r="A113" t="s">
        <v>108</v>
      </c>
      <c r="B113" t="s">
        <v>109</v>
      </c>
      <c r="C113" s="1">
        <f t="shared" ca="1" si="0"/>
        <v>86</v>
      </c>
    </row>
    <row r="114" spans="1:3" x14ac:dyDescent="0.3">
      <c r="A114" t="s">
        <v>111</v>
      </c>
      <c r="B114" t="s">
        <v>11</v>
      </c>
      <c r="C114" s="1">
        <f t="shared" ca="1" si="0"/>
        <v>2</v>
      </c>
    </row>
    <row r="115" spans="1:3" x14ac:dyDescent="0.3">
      <c r="A115" t="s">
        <v>113</v>
      </c>
      <c r="B115" t="s">
        <v>11</v>
      </c>
      <c r="C115" s="1">
        <f t="shared" ca="1" si="0"/>
        <v>2</v>
      </c>
    </row>
    <row r="116" spans="1:3" x14ac:dyDescent="0.3">
      <c r="A116" t="s">
        <v>115</v>
      </c>
      <c r="B116" t="s">
        <v>11</v>
      </c>
      <c r="C116" s="1">
        <f t="shared" ca="1" si="0"/>
        <v>2</v>
      </c>
    </row>
    <row r="117" spans="1:3" x14ac:dyDescent="0.3">
      <c r="A117" t="s">
        <v>117</v>
      </c>
      <c r="B117" t="s">
        <v>105</v>
      </c>
      <c r="C117" s="1">
        <f t="shared" ca="1" si="0"/>
        <v>52</v>
      </c>
    </row>
    <row r="118" spans="1:3" x14ac:dyDescent="0.3">
      <c r="A118" t="s">
        <v>119</v>
      </c>
      <c r="B118" t="s">
        <v>11</v>
      </c>
      <c r="C118" s="1">
        <f t="shared" ca="1" si="0"/>
        <v>2</v>
      </c>
    </row>
    <row r="119" spans="1:3" x14ac:dyDescent="0.3">
      <c r="A119" t="s">
        <v>121</v>
      </c>
      <c r="B119" t="s">
        <v>62</v>
      </c>
      <c r="C119" s="1">
        <f t="shared" ca="1" si="0"/>
        <v>27</v>
      </c>
    </row>
    <row r="120" spans="1:3" x14ac:dyDescent="0.3">
      <c r="A120" t="s">
        <v>123</v>
      </c>
      <c r="B120" t="s">
        <v>124</v>
      </c>
      <c r="C120" s="1">
        <f t="shared" ca="1" si="0"/>
        <v>7</v>
      </c>
    </row>
    <row r="121" spans="1:3" x14ac:dyDescent="0.3">
      <c r="A121" t="s">
        <v>126</v>
      </c>
      <c r="B121" t="s">
        <v>127</v>
      </c>
      <c r="C121" s="1">
        <f ca="1">VLOOKUP(B121,OFFSET(INDIRECT("$A:$B"),0,MATCH(B$1&amp;"_Verify",INDIRECT("$1:$1"),0)-1),2,0)</f>
        <v>78</v>
      </c>
    </row>
    <row r="122" spans="1:3" x14ac:dyDescent="0.3">
      <c r="A122" t="s">
        <v>129</v>
      </c>
      <c r="B122" t="s">
        <v>41</v>
      </c>
      <c r="C122" s="1">
        <f t="shared" ref="C122" ca="1" si="21">VLOOKUP(B122,OFFSET(INDIRECT("$A:$B"),0,MATCH(B$1&amp;"_Verify",INDIRECT("$1:$1"),0)-1),2,0)</f>
        <v>17</v>
      </c>
    </row>
    <row r="123" spans="1:3" x14ac:dyDescent="0.3">
      <c r="A123" t="s">
        <v>131</v>
      </c>
      <c r="B123" t="s">
        <v>11</v>
      </c>
      <c r="C123" s="1">
        <f t="shared" ca="1" si="0"/>
        <v>2</v>
      </c>
    </row>
    <row r="124" spans="1:3" x14ac:dyDescent="0.3">
      <c r="A124" t="s">
        <v>133</v>
      </c>
      <c r="B124" t="s">
        <v>114</v>
      </c>
      <c r="C124" s="1">
        <f t="shared" ca="1" si="0"/>
        <v>56</v>
      </c>
    </row>
    <row r="125" spans="1:3" x14ac:dyDescent="0.3">
      <c r="A125" t="s">
        <v>135</v>
      </c>
      <c r="B125" t="s">
        <v>136</v>
      </c>
      <c r="C125" s="1">
        <f t="shared" ca="1" si="0"/>
        <v>20</v>
      </c>
    </row>
    <row r="126" spans="1:3" x14ac:dyDescent="0.3">
      <c r="A126" t="s">
        <v>138</v>
      </c>
      <c r="B126" t="s">
        <v>11</v>
      </c>
      <c r="C126" s="1">
        <f t="shared" ca="1" si="0"/>
        <v>2</v>
      </c>
    </row>
    <row r="127" spans="1:3" x14ac:dyDescent="0.3">
      <c r="A127" t="s">
        <v>140</v>
      </c>
      <c r="B127" t="s">
        <v>141</v>
      </c>
      <c r="C127" s="1">
        <f t="shared" ca="1" si="0"/>
        <v>44</v>
      </c>
    </row>
    <row r="128" spans="1:3" x14ac:dyDescent="0.3">
      <c r="A128" t="s">
        <v>143</v>
      </c>
      <c r="B128" t="s">
        <v>144</v>
      </c>
      <c r="C128" s="1">
        <f t="shared" ca="1" si="0"/>
        <v>23</v>
      </c>
    </row>
    <row r="129" spans="1:3" x14ac:dyDescent="0.3">
      <c r="A129" t="s">
        <v>146</v>
      </c>
      <c r="B129" t="s">
        <v>11</v>
      </c>
      <c r="C129" s="1">
        <f t="shared" ca="1" si="0"/>
        <v>2</v>
      </c>
    </row>
    <row r="130" spans="1:3" x14ac:dyDescent="0.3">
      <c r="A130" t="s">
        <v>148</v>
      </c>
      <c r="B130" t="s">
        <v>11</v>
      </c>
      <c r="C130" s="1">
        <f t="shared" ref="C130:C135" ca="1" si="22">VLOOKUP(B130,OFFSET(INDIRECT("$A:$B"),0,MATCH(B$1&amp;"_Verify",INDIRECT("$1:$1"),0)-1),2,0)</f>
        <v>2</v>
      </c>
    </row>
    <row r="131" spans="1:3" x14ac:dyDescent="0.3">
      <c r="A131" t="s">
        <v>150</v>
      </c>
      <c r="B131" t="s">
        <v>49</v>
      </c>
      <c r="C131" s="1">
        <f t="shared" ca="1" si="22"/>
        <v>21</v>
      </c>
    </row>
    <row r="132" spans="1:3" x14ac:dyDescent="0.3">
      <c r="A132" t="s">
        <v>152</v>
      </c>
      <c r="B132" t="s">
        <v>49</v>
      </c>
      <c r="C132" s="1">
        <f t="shared" ca="1" si="22"/>
        <v>21</v>
      </c>
    </row>
    <row r="133" spans="1:3" x14ac:dyDescent="0.3">
      <c r="A133" t="s">
        <v>154</v>
      </c>
      <c r="B133" t="s">
        <v>11</v>
      </c>
      <c r="C133" s="1">
        <f t="shared" ca="1" si="22"/>
        <v>2</v>
      </c>
    </row>
    <row r="134" spans="1:3" x14ac:dyDescent="0.3">
      <c r="A134" t="s">
        <v>156</v>
      </c>
      <c r="B134" t="s">
        <v>11</v>
      </c>
      <c r="C134" s="1">
        <f t="shared" ca="1" si="22"/>
        <v>2</v>
      </c>
    </row>
    <row r="135" spans="1:3" x14ac:dyDescent="0.3">
      <c r="A135" t="s">
        <v>158</v>
      </c>
      <c r="B135" t="s">
        <v>11</v>
      </c>
      <c r="C135" s="1">
        <f t="shared" ca="1" si="22"/>
        <v>2</v>
      </c>
    </row>
    <row r="136" spans="1:3" x14ac:dyDescent="0.3">
      <c r="A136" t="s">
        <v>160</v>
      </c>
      <c r="B136" t="s">
        <v>15</v>
      </c>
      <c r="C136" s="1">
        <f ca="1">VLOOKUP(B136,OFFSET(INDIRECT("$A:$B"),0,MATCH(B$1&amp;"_Verify",INDIRECT("$1:$1"),0)-1),2,0)</f>
        <v>4</v>
      </c>
    </row>
    <row r="137" spans="1:3" x14ac:dyDescent="0.3">
      <c r="A137" t="s">
        <v>162</v>
      </c>
      <c r="B137" t="s">
        <v>163</v>
      </c>
      <c r="C137" s="1">
        <f t="shared" ref="C137:C200" ca="1" si="23">VLOOKUP(B137,OFFSET(INDIRECT("$A:$B"),0,MATCH(B$1&amp;"_Verify",INDIRECT("$1:$1"),0)-1),2,0)</f>
        <v>13</v>
      </c>
    </row>
    <row r="138" spans="1:3" x14ac:dyDescent="0.3">
      <c r="A138" t="s">
        <v>165</v>
      </c>
      <c r="B138" t="s">
        <v>166</v>
      </c>
      <c r="C138" s="1">
        <f t="shared" ca="1" si="23"/>
        <v>11</v>
      </c>
    </row>
    <row r="139" spans="1:3" x14ac:dyDescent="0.3">
      <c r="A139" t="s">
        <v>168</v>
      </c>
      <c r="B139" t="s">
        <v>169</v>
      </c>
      <c r="C139" s="1">
        <f t="shared" ca="1" si="23"/>
        <v>95</v>
      </c>
    </row>
    <row r="140" spans="1:3" x14ac:dyDescent="0.3">
      <c r="A140" t="s">
        <v>171</v>
      </c>
      <c r="B140" t="s">
        <v>93</v>
      </c>
      <c r="C140" s="1">
        <f t="shared" ca="1" si="23"/>
        <v>24</v>
      </c>
    </row>
    <row r="141" spans="1:3" x14ac:dyDescent="0.3">
      <c r="A141" t="s">
        <v>173</v>
      </c>
      <c r="B141" t="s">
        <v>105</v>
      </c>
      <c r="C141" s="1">
        <f t="shared" ca="1" si="23"/>
        <v>52</v>
      </c>
    </row>
    <row r="142" spans="1:3" x14ac:dyDescent="0.3">
      <c r="A142" t="s">
        <v>175</v>
      </c>
      <c r="B142" t="s">
        <v>11</v>
      </c>
      <c r="C142" s="1">
        <f t="shared" ca="1" si="23"/>
        <v>2</v>
      </c>
    </row>
    <row r="143" spans="1:3" x14ac:dyDescent="0.3">
      <c r="A143" t="s">
        <v>177</v>
      </c>
      <c r="B143" t="s">
        <v>97</v>
      </c>
      <c r="C143" s="1">
        <f t="shared" ca="1" si="23"/>
        <v>45</v>
      </c>
    </row>
    <row r="144" spans="1:3" x14ac:dyDescent="0.3">
      <c r="A144" t="s">
        <v>179</v>
      </c>
      <c r="B144" t="s">
        <v>11</v>
      </c>
      <c r="C144" s="1">
        <f t="shared" ca="1" si="23"/>
        <v>2</v>
      </c>
    </row>
    <row r="145" spans="1:3" x14ac:dyDescent="0.3">
      <c r="A145" t="s">
        <v>181</v>
      </c>
      <c r="B145" t="s">
        <v>49</v>
      </c>
      <c r="C145" s="1">
        <f t="shared" ca="1" si="23"/>
        <v>21</v>
      </c>
    </row>
    <row r="146" spans="1:3" x14ac:dyDescent="0.3">
      <c r="A146" t="s">
        <v>183</v>
      </c>
      <c r="B146" t="s">
        <v>49</v>
      </c>
      <c r="C146" s="1">
        <f t="shared" ca="1" si="23"/>
        <v>21</v>
      </c>
    </row>
    <row r="147" spans="1:3" x14ac:dyDescent="0.3">
      <c r="A147" t="s">
        <v>185</v>
      </c>
      <c r="B147" t="s">
        <v>11</v>
      </c>
      <c r="C147" s="1">
        <f t="shared" ca="1" si="23"/>
        <v>2</v>
      </c>
    </row>
    <row r="148" spans="1:3" x14ac:dyDescent="0.3">
      <c r="A148" t="s">
        <v>187</v>
      </c>
      <c r="B148" t="s">
        <v>29</v>
      </c>
      <c r="C148" s="1">
        <f t="shared" ca="1" si="23"/>
        <v>11</v>
      </c>
    </row>
    <row r="149" spans="1:3" x14ac:dyDescent="0.3">
      <c r="A149" t="s">
        <v>189</v>
      </c>
      <c r="B149" t="s">
        <v>11</v>
      </c>
      <c r="C149" s="1">
        <f t="shared" ca="1" si="23"/>
        <v>2</v>
      </c>
    </row>
    <row r="150" spans="1:3" x14ac:dyDescent="0.3">
      <c r="A150" t="s">
        <v>191</v>
      </c>
      <c r="B150" t="s">
        <v>144</v>
      </c>
      <c r="C150" s="1">
        <f t="shared" ca="1" si="23"/>
        <v>23</v>
      </c>
    </row>
    <row r="151" spans="1:3" x14ac:dyDescent="0.3">
      <c r="A151" t="s">
        <v>193</v>
      </c>
      <c r="B151" t="s">
        <v>11</v>
      </c>
      <c r="C151" s="1">
        <f t="shared" ca="1" si="23"/>
        <v>2</v>
      </c>
    </row>
    <row r="152" spans="1:3" x14ac:dyDescent="0.3">
      <c r="A152" t="s">
        <v>195</v>
      </c>
      <c r="B152" t="s">
        <v>196</v>
      </c>
      <c r="C152" s="1">
        <f t="shared" ca="1" si="23"/>
        <v>26</v>
      </c>
    </row>
    <row r="153" spans="1:3" x14ac:dyDescent="0.3">
      <c r="A153" t="s">
        <v>198</v>
      </c>
      <c r="B153" t="s">
        <v>199</v>
      </c>
      <c r="C153" s="1">
        <f t="shared" ca="1" si="23"/>
        <v>91</v>
      </c>
    </row>
    <row r="154" spans="1:3" x14ac:dyDescent="0.3">
      <c r="A154" t="s">
        <v>201</v>
      </c>
      <c r="B154" t="s">
        <v>35</v>
      </c>
      <c r="C154" s="1">
        <f t="shared" ca="1" si="23"/>
        <v>14</v>
      </c>
    </row>
    <row r="155" spans="1:3" x14ac:dyDescent="0.3">
      <c r="A155" t="s">
        <v>203</v>
      </c>
      <c r="B155" t="s">
        <v>11</v>
      </c>
      <c r="C155" s="1">
        <f t="shared" ca="1" si="23"/>
        <v>2</v>
      </c>
    </row>
    <row r="156" spans="1:3" x14ac:dyDescent="0.3">
      <c r="A156" t="s">
        <v>205</v>
      </c>
      <c r="B156" t="s">
        <v>11</v>
      </c>
      <c r="C156" s="1">
        <f t="shared" ca="1" si="23"/>
        <v>2</v>
      </c>
    </row>
    <row r="157" spans="1:3" x14ac:dyDescent="0.3">
      <c r="A157" t="s">
        <v>206</v>
      </c>
      <c r="B157" t="s">
        <v>11</v>
      </c>
      <c r="C157" s="1">
        <f t="shared" ca="1" si="23"/>
        <v>2</v>
      </c>
    </row>
    <row r="158" spans="1:3" x14ac:dyDescent="0.3">
      <c r="A158" t="s">
        <v>207</v>
      </c>
      <c r="B158" t="s">
        <v>184</v>
      </c>
      <c r="C158" s="1">
        <f t="shared" ca="1" si="23"/>
        <v>87</v>
      </c>
    </row>
    <row r="159" spans="1:3" x14ac:dyDescent="0.3">
      <c r="A159" t="s">
        <v>208</v>
      </c>
      <c r="B159" t="s">
        <v>11</v>
      </c>
      <c r="C159" s="1">
        <f t="shared" ca="1" si="23"/>
        <v>2</v>
      </c>
    </row>
    <row r="160" spans="1:3" x14ac:dyDescent="0.3">
      <c r="A160" t="s">
        <v>209</v>
      </c>
      <c r="B160" t="s">
        <v>57</v>
      </c>
      <c r="C160" s="1">
        <f t="shared" ca="1" si="23"/>
        <v>63</v>
      </c>
    </row>
    <row r="161" spans="1:3" x14ac:dyDescent="0.3">
      <c r="A161" t="s">
        <v>210</v>
      </c>
      <c r="B161" t="s">
        <v>11</v>
      </c>
      <c r="C161" s="1">
        <f t="shared" ca="1" si="23"/>
        <v>2</v>
      </c>
    </row>
    <row r="162" spans="1:3" x14ac:dyDescent="0.3">
      <c r="A162" t="s">
        <v>211</v>
      </c>
      <c r="B162" t="s">
        <v>11</v>
      </c>
      <c r="C162" s="1">
        <f t="shared" ca="1" si="23"/>
        <v>2</v>
      </c>
    </row>
    <row r="163" spans="1:3" x14ac:dyDescent="0.3">
      <c r="A163" t="s">
        <v>212</v>
      </c>
      <c r="B163" t="s">
        <v>11</v>
      </c>
      <c r="C163" s="1">
        <f t="shared" ca="1" si="23"/>
        <v>2</v>
      </c>
    </row>
    <row r="164" spans="1:3" x14ac:dyDescent="0.3">
      <c r="A164" t="s">
        <v>213</v>
      </c>
      <c r="B164" t="s">
        <v>11</v>
      </c>
      <c r="C164" s="1">
        <f t="shared" ca="1" si="23"/>
        <v>2</v>
      </c>
    </row>
    <row r="165" spans="1:3" x14ac:dyDescent="0.3">
      <c r="A165" t="s">
        <v>214</v>
      </c>
      <c r="B165" t="s">
        <v>49</v>
      </c>
      <c r="C165" s="1">
        <f t="shared" ca="1" si="23"/>
        <v>21</v>
      </c>
    </row>
    <row r="166" spans="1:3" x14ac:dyDescent="0.3">
      <c r="A166" t="s">
        <v>215</v>
      </c>
      <c r="B166" t="s">
        <v>11</v>
      </c>
      <c r="C166" s="1">
        <f t="shared" ca="1" si="23"/>
        <v>2</v>
      </c>
    </row>
    <row r="167" spans="1:3" x14ac:dyDescent="0.3">
      <c r="A167" t="s">
        <v>216</v>
      </c>
      <c r="B167" t="s">
        <v>144</v>
      </c>
      <c r="C167" s="1">
        <f t="shared" ca="1" si="23"/>
        <v>23</v>
      </c>
    </row>
    <row r="168" spans="1:3" x14ac:dyDescent="0.3">
      <c r="A168" t="s">
        <v>217</v>
      </c>
      <c r="B168" t="s">
        <v>11</v>
      </c>
      <c r="C168" s="1">
        <f t="shared" ca="1" si="23"/>
        <v>2</v>
      </c>
    </row>
    <row r="169" spans="1:3" x14ac:dyDescent="0.3">
      <c r="A169" t="s">
        <v>218</v>
      </c>
      <c r="B169" t="s">
        <v>219</v>
      </c>
      <c r="C169" s="1">
        <f t="shared" ca="1" si="23"/>
        <v>46</v>
      </c>
    </row>
    <row r="170" spans="1:3" x14ac:dyDescent="0.3">
      <c r="A170" t="s">
        <v>220</v>
      </c>
      <c r="B170" t="s">
        <v>11</v>
      </c>
      <c r="C170" s="1">
        <f t="shared" ca="1" si="23"/>
        <v>2</v>
      </c>
    </row>
    <row r="171" spans="1:3" x14ac:dyDescent="0.3">
      <c r="A171" t="s">
        <v>221</v>
      </c>
      <c r="B171" t="s">
        <v>11</v>
      </c>
      <c r="C171" s="1">
        <f t="shared" ca="1" si="23"/>
        <v>2</v>
      </c>
    </row>
    <row r="172" spans="1:3" x14ac:dyDescent="0.3">
      <c r="A172" t="s">
        <v>222</v>
      </c>
      <c r="B172" t="s">
        <v>70</v>
      </c>
      <c r="C172" s="1">
        <f t="shared" ca="1" si="23"/>
        <v>33</v>
      </c>
    </row>
    <row r="173" spans="1:3" x14ac:dyDescent="0.3">
      <c r="A173" t="s">
        <v>223</v>
      </c>
      <c r="B173" t="s">
        <v>49</v>
      </c>
      <c r="C173" s="1">
        <f t="shared" ca="1" si="23"/>
        <v>21</v>
      </c>
    </row>
    <row r="174" spans="1:3" x14ac:dyDescent="0.3">
      <c r="A174" t="s">
        <v>224</v>
      </c>
      <c r="B174" t="s">
        <v>21</v>
      </c>
      <c r="C174" s="1">
        <f t="shared" ca="1" si="23"/>
        <v>7</v>
      </c>
    </row>
    <row r="175" spans="1:3" x14ac:dyDescent="0.3">
      <c r="A175" t="s">
        <v>225</v>
      </c>
      <c r="B175" t="s">
        <v>11</v>
      </c>
      <c r="C175" s="1">
        <f t="shared" ca="1" si="23"/>
        <v>2</v>
      </c>
    </row>
    <row r="176" spans="1:3" x14ac:dyDescent="0.3">
      <c r="A176" t="s">
        <v>226</v>
      </c>
      <c r="B176" t="s">
        <v>11</v>
      </c>
      <c r="C176" s="1">
        <f t="shared" ca="1" si="23"/>
        <v>2</v>
      </c>
    </row>
    <row r="177" spans="1:3" x14ac:dyDescent="0.3">
      <c r="A177" t="s">
        <v>227</v>
      </c>
      <c r="B177" t="s">
        <v>49</v>
      </c>
      <c r="C177" s="1">
        <f t="shared" ca="1" si="23"/>
        <v>21</v>
      </c>
    </row>
    <row r="178" spans="1:3" x14ac:dyDescent="0.3">
      <c r="A178" t="s">
        <v>228</v>
      </c>
      <c r="B178" t="s">
        <v>11</v>
      </c>
      <c r="C178" s="1">
        <f t="shared" ca="1" si="23"/>
        <v>2</v>
      </c>
    </row>
    <row r="179" spans="1:3" x14ac:dyDescent="0.3">
      <c r="A179" t="s">
        <v>229</v>
      </c>
      <c r="B179" t="s">
        <v>11</v>
      </c>
      <c r="C179" s="1">
        <f t="shared" ca="1" si="23"/>
        <v>2</v>
      </c>
    </row>
    <row r="180" spans="1:3" x14ac:dyDescent="0.3">
      <c r="A180" t="s">
        <v>230</v>
      </c>
      <c r="B180" t="s">
        <v>11</v>
      </c>
      <c r="C180" s="1">
        <f t="shared" ca="1" si="23"/>
        <v>2</v>
      </c>
    </row>
    <row r="181" spans="1:3" x14ac:dyDescent="0.3">
      <c r="A181" t="s">
        <v>231</v>
      </c>
      <c r="B181" t="s">
        <v>232</v>
      </c>
      <c r="C181" s="1">
        <f t="shared" ca="1" si="23"/>
        <v>25</v>
      </c>
    </row>
    <row r="182" spans="1:3" x14ac:dyDescent="0.3">
      <c r="A182" t="s">
        <v>233</v>
      </c>
      <c r="B182" t="s">
        <v>21</v>
      </c>
      <c r="C182" s="1">
        <f t="shared" ca="1" si="23"/>
        <v>7</v>
      </c>
    </row>
    <row r="183" spans="1:3" x14ac:dyDescent="0.3">
      <c r="A183" t="s">
        <v>234</v>
      </c>
      <c r="B183" t="s">
        <v>235</v>
      </c>
      <c r="C183" s="1">
        <f t="shared" ca="1" si="23"/>
        <v>21</v>
      </c>
    </row>
    <row r="184" spans="1:3" x14ac:dyDescent="0.3">
      <c r="A184" t="s">
        <v>236</v>
      </c>
      <c r="B184" t="s">
        <v>237</v>
      </c>
      <c r="C184" s="1">
        <f t="shared" ca="1" si="23"/>
        <v>89</v>
      </c>
    </row>
    <row r="185" spans="1:3" x14ac:dyDescent="0.3">
      <c r="A185" t="s">
        <v>238</v>
      </c>
      <c r="B185" t="s">
        <v>11</v>
      </c>
      <c r="C185" s="1">
        <f t="shared" ca="1" si="23"/>
        <v>2</v>
      </c>
    </row>
    <row r="186" spans="1:3" x14ac:dyDescent="0.3">
      <c r="A186" t="s">
        <v>239</v>
      </c>
      <c r="B186" t="s">
        <v>11</v>
      </c>
      <c r="C186" s="1">
        <f t="shared" ca="1" si="23"/>
        <v>2</v>
      </c>
    </row>
    <row r="187" spans="1:3" x14ac:dyDescent="0.3">
      <c r="A187" t="s">
        <v>240</v>
      </c>
      <c r="B187" t="s">
        <v>11</v>
      </c>
      <c r="C187" s="1">
        <f t="shared" ca="1" si="23"/>
        <v>2</v>
      </c>
    </row>
    <row r="188" spans="1:3" x14ac:dyDescent="0.3">
      <c r="A188" t="s">
        <v>241</v>
      </c>
      <c r="B188" t="s">
        <v>144</v>
      </c>
      <c r="C188" s="1">
        <f t="shared" ca="1" si="23"/>
        <v>23</v>
      </c>
    </row>
    <row r="189" spans="1:3" x14ac:dyDescent="0.3">
      <c r="A189" t="s">
        <v>242</v>
      </c>
      <c r="B189" t="s">
        <v>11</v>
      </c>
      <c r="C189" s="1">
        <f t="shared" ca="1" si="23"/>
        <v>2</v>
      </c>
    </row>
    <row r="190" spans="1:3" x14ac:dyDescent="0.3">
      <c r="A190" t="s">
        <v>243</v>
      </c>
      <c r="B190" t="s">
        <v>244</v>
      </c>
      <c r="C190" s="1">
        <f t="shared" ca="1" si="23"/>
        <v>28</v>
      </c>
    </row>
    <row r="191" spans="1:3" x14ac:dyDescent="0.3">
      <c r="A191" t="s">
        <v>245</v>
      </c>
      <c r="B191" t="s">
        <v>33</v>
      </c>
      <c r="C191" s="1">
        <f t="shared" ca="1" si="23"/>
        <v>13</v>
      </c>
    </row>
    <row r="192" spans="1:3" x14ac:dyDescent="0.3">
      <c r="A192" t="s">
        <v>246</v>
      </c>
      <c r="B192" t="s">
        <v>33</v>
      </c>
      <c r="C192" s="1">
        <f t="shared" ca="1" si="23"/>
        <v>13</v>
      </c>
    </row>
    <row r="193" spans="1:3" x14ac:dyDescent="0.3">
      <c r="A193" t="s">
        <v>247</v>
      </c>
      <c r="B193" t="s">
        <v>55</v>
      </c>
      <c r="C193" s="1">
        <f t="shared" ca="1" si="23"/>
        <v>24</v>
      </c>
    </row>
    <row r="194" spans="1:3" x14ac:dyDescent="0.3">
      <c r="A194" t="s">
        <v>248</v>
      </c>
      <c r="B194" t="s">
        <v>15</v>
      </c>
      <c r="C194" s="1">
        <f ca="1">VLOOKUP(B194,OFFSET(INDIRECT("$A:$B"),0,MATCH(B$1&amp;"_Verify",INDIRECT("$1:$1"),0)-1),2,0)</f>
        <v>4</v>
      </c>
    </row>
    <row r="195" spans="1:3" x14ac:dyDescent="0.3">
      <c r="A195" t="s">
        <v>249</v>
      </c>
      <c r="B195" t="s">
        <v>35</v>
      </c>
      <c r="C195" s="1">
        <f t="shared" ca="1" si="23"/>
        <v>14</v>
      </c>
    </row>
    <row r="196" spans="1:3" x14ac:dyDescent="0.3">
      <c r="A196" t="s">
        <v>250</v>
      </c>
      <c r="B196" t="s">
        <v>105</v>
      </c>
      <c r="C196" s="1">
        <f t="shared" ca="1" si="23"/>
        <v>52</v>
      </c>
    </row>
    <row r="197" spans="1:3" x14ac:dyDescent="0.3">
      <c r="A197" t="s">
        <v>251</v>
      </c>
      <c r="B197" t="s">
        <v>237</v>
      </c>
      <c r="C197" s="1">
        <f t="shared" ca="1" si="23"/>
        <v>89</v>
      </c>
    </row>
    <row r="198" spans="1:3" x14ac:dyDescent="0.3">
      <c r="A198" t="s">
        <v>252</v>
      </c>
      <c r="B198" t="s">
        <v>23</v>
      </c>
      <c r="C198" s="1">
        <f t="shared" ca="1" si="23"/>
        <v>8</v>
      </c>
    </row>
    <row r="199" spans="1:3" x14ac:dyDescent="0.3">
      <c r="A199" t="s">
        <v>253</v>
      </c>
      <c r="B199" t="s">
        <v>11</v>
      </c>
      <c r="C199" s="1">
        <f t="shared" ca="1" si="23"/>
        <v>2</v>
      </c>
    </row>
    <row r="200" spans="1:3" x14ac:dyDescent="0.3">
      <c r="A200" t="s">
        <v>254</v>
      </c>
      <c r="B200" t="s">
        <v>114</v>
      </c>
      <c r="C200" s="1">
        <f t="shared" ca="1" si="23"/>
        <v>56</v>
      </c>
    </row>
    <row r="201" spans="1:3" x14ac:dyDescent="0.3">
      <c r="A201" t="s">
        <v>255</v>
      </c>
      <c r="B201" t="s">
        <v>74</v>
      </c>
      <c r="C201" s="1">
        <f t="shared" ref="C201:C266" ca="1" si="24">VLOOKUP(B201,OFFSET(INDIRECT("$A:$B"),0,MATCH(B$1&amp;"_Verify",INDIRECT("$1:$1"),0)-1),2,0)</f>
        <v>35</v>
      </c>
    </row>
    <row r="202" spans="1:3" x14ac:dyDescent="0.3">
      <c r="A202" t="s">
        <v>256</v>
      </c>
      <c r="B202" t="s">
        <v>257</v>
      </c>
      <c r="C202" s="1">
        <f t="shared" ca="1" si="24"/>
        <v>32</v>
      </c>
    </row>
    <row r="203" spans="1:3" x14ac:dyDescent="0.3">
      <c r="A203" t="s">
        <v>258</v>
      </c>
      <c r="B203" t="s">
        <v>144</v>
      </c>
      <c r="C203" s="1">
        <f t="shared" ca="1" si="24"/>
        <v>23</v>
      </c>
    </row>
    <row r="204" spans="1:3" x14ac:dyDescent="0.3">
      <c r="A204" t="s">
        <v>259</v>
      </c>
      <c r="B204" t="s">
        <v>49</v>
      </c>
      <c r="C204" s="1">
        <f t="shared" ca="1" si="24"/>
        <v>21</v>
      </c>
    </row>
    <row r="205" spans="1:3" x14ac:dyDescent="0.3">
      <c r="A205" t="s">
        <v>260</v>
      </c>
      <c r="B205" t="s">
        <v>49</v>
      </c>
      <c r="C205" s="1">
        <f t="shared" ca="1" si="24"/>
        <v>21</v>
      </c>
    </row>
    <row r="206" spans="1:3" x14ac:dyDescent="0.3">
      <c r="A206" t="s">
        <v>261</v>
      </c>
      <c r="B206" t="s">
        <v>11</v>
      </c>
      <c r="C206" s="1">
        <f t="shared" ca="1" si="24"/>
        <v>2</v>
      </c>
    </row>
    <row r="207" spans="1:3" x14ac:dyDescent="0.3">
      <c r="A207" t="s">
        <v>262</v>
      </c>
      <c r="B207" t="s">
        <v>263</v>
      </c>
      <c r="C207" s="1">
        <f t="shared" ca="1" si="24"/>
        <v>96</v>
      </c>
    </row>
    <row r="208" spans="1:3" x14ac:dyDescent="0.3">
      <c r="A208" t="s">
        <v>264</v>
      </c>
      <c r="B208" t="s">
        <v>11</v>
      </c>
      <c r="C208" s="1">
        <f t="shared" ca="1" si="24"/>
        <v>2</v>
      </c>
    </row>
    <row r="209" spans="1:3" x14ac:dyDescent="0.3">
      <c r="A209" t="s">
        <v>265</v>
      </c>
      <c r="B209" t="s">
        <v>11</v>
      </c>
      <c r="C209" s="1">
        <f t="shared" ca="1" si="24"/>
        <v>2</v>
      </c>
    </row>
    <row r="210" spans="1:3" x14ac:dyDescent="0.3">
      <c r="A210" t="s">
        <v>266</v>
      </c>
      <c r="B210" t="s">
        <v>155</v>
      </c>
      <c r="C210" s="1">
        <f t="shared" ca="1" si="24"/>
        <v>74</v>
      </c>
    </row>
    <row r="211" spans="1:3" x14ac:dyDescent="0.3">
      <c r="A211" t="s">
        <v>267</v>
      </c>
      <c r="B211" t="s">
        <v>268</v>
      </c>
      <c r="C211" s="1">
        <f t="shared" ca="1" si="24"/>
        <v>87</v>
      </c>
    </row>
    <row r="212" spans="1:3" x14ac:dyDescent="0.3">
      <c r="A212" t="s">
        <v>269</v>
      </c>
      <c r="B212" t="s">
        <v>11</v>
      </c>
      <c r="C212" s="1">
        <f t="shared" ca="1" si="24"/>
        <v>2</v>
      </c>
    </row>
    <row r="213" spans="1:3" x14ac:dyDescent="0.3">
      <c r="A213" t="s">
        <v>270</v>
      </c>
      <c r="B213" t="s">
        <v>105</v>
      </c>
      <c r="C213" s="1">
        <f t="shared" ca="1" si="24"/>
        <v>52</v>
      </c>
    </row>
    <row r="214" spans="1:3" x14ac:dyDescent="0.3">
      <c r="A214" t="s">
        <v>271</v>
      </c>
      <c r="B214" t="s">
        <v>11</v>
      </c>
      <c r="C214" s="1">
        <f t="shared" ca="1" si="24"/>
        <v>2</v>
      </c>
    </row>
    <row r="215" spans="1:3" x14ac:dyDescent="0.3">
      <c r="A215" t="s">
        <v>272</v>
      </c>
      <c r="B215" t="s">
        <v>11</v>
      </c>
      <c r="C215" s="1">
        <f t="shared" ca="1" si="24"/>
        <v>2</v>
      </c>
    </row>
    <row r="216" spans="1:3" x14ac:dyDescent="0.3">
      <c r="A216" t="s">
        <v>273</v>
      </c>
      <c r="B216" t="s">
        <v>11</v>
      </c>
      <c r="C216" s="1">
        <f t="shared" ca="1" si="24"/>
        <v>2</v>
      </c>
    </row>
    <row r="217" spans="1:3" x14ac:dyDescent="0.3">
      <c r="A217" t="s">
        <v>274</v>
      </c>
      <c r="B217" t="s">
        <v>11</v>
      </c>
      <c r="C217" s="1">
        <f t="shared" ca="1" si="24"/>
        <v>2</v>
      </c>
    </row>
    <row r="218" spans="1:3" x14ac:dyDescent="0.3">
      <c r="A218" t="s">
        <v>275</v>
      </c>
      <c r="B218" t="s">
        <v>91</v>
      </c>
      <c r="C218" s="1">
        <f t="shared" ca="1" si="24"/>
        <v>43</v>
      </c>
    </row>
    <row r="219" spans="1:3" x14ac:dyDescent="0.3">
      <c r="A219" t="s">
        <v>276</v>
      </c>
      <c r="B219" t="s">
        <v>49</v>
      </c>
      <c r="C219" s="1">
        <f t="shared" ca="1" si="24"/>
        <v>21</v>
      </c>
    </row>
    <row r="220" spans="1:3" x14ac:dyDescent="0.3">
      <c r="A220" t="s">
        <v>277</v>
      </c>
      <c r="B220" t="s">
        <v>11</v>
      </c>
      <c r="C220" s="1">
        <f t="shared" ca="1" si="24"/>
        <v>2</v>
      </c>
    </row>
    <row r="221" spans="1:3" x14ac:dyDescent="0.3">
      <c r="A221" t="s">
        <v>278</v>
      </c>
      <c r="B221" t="s">
        <v>279</v>
      </c>
      <c r="C221" s="1">
        <f t="shared" ca="1" si="24"/>
        <v>73</v>
      </c>
    </row>
    <row r="222" spans="1:3" x14ac:dyDescent="0.3">
      <c r="A222" t="s">
        <v>280</v>
      </c>
      <c r="B222" t="s">
        <v>114</v>
      </c>
      <c r="C222" s="1">
        <f t="shared" ca="1" si="24"/>
        <v>56</v>
      </c>
    </row>
    <row r="223" spans="1:3" x14ac:dyDescent="0.3">
      <c r="A223" t="s">
        <v>281</v>
      </c>
      <c r="B223" t="s">
        <v>11</v>
      </c>
      <c r="C223" s="1">
        <f t="shared" ca="1" si="24"/>
        <v>2</v>
      </c>
    </row>
    <row r="224" spans="1:3" x14ac:dyDescent="0.3">
      <c r="A224" t="s">
        <v>282</v>
      </c>
      <c r="B224" t="s">
        <v>11</v>
      </c>
      <c r="C224" s="1">
        <f t="shared" ca="1" si="24"/>
        <v>2</v>
      </c>
    </row>
    <row r="225" spans="1:3" x14ac:dyDescent="0.3">
      <c r="A225" t="s">
        <v>283</v>
      </c>
      <c r="B225" t="s">
        <v>15</v>
      </c>
      <c r="C225" s="1">
        <f ca="1">VLOOKUP(B225,OFFSET(INDIRECT("$A:$B"),0,MATCH(B$1&amp;"_Verify",INDIRECT("$1:$1"),0)-1),2,0)</f>
        <v>4</v>
      </c>
    </row>
    <row r="226" spans="1:3" x14ac:dyDescent="0.3">
      <c r="A226" t="s">
        <v>284</v>
      </c>
      <c r="B226" t="s">
        <v>15</v>
      </c>
      <c r="C226" s="1">
        <f ca="1">VLOOKUP(B226,OFFSET(INDIRECT("$A:$B"),0,MATCH(B$1&amp;"_Verify",INDIRECT("$1:$1"),0)-1),2,0)</f>
        <v>4</v>
      </c>
    </row>
    <row r="227" spans="1:3" x14ac:dyDescent="0.3">
      <c r="A227" t="s">
        <v>285</v>
      </c>
      <c r="B227" t="s">
        <v>93</v>
      </c>
      <c r="C227" s="1">
        <f t="shared" ref="C227" ca="1" si="25">VLOOKUP(B227,OFFSET(INDIRECT("$A:$B"),0,MATCH(B$1&amp;"_Verify",INDIRECT("$1:$1"),0)-1),2,0)</f>
        <v>24</v>
      </c>
    </row>
    <row r="228" spans="1:3" x14ac:dyDescent="0.3">
      <c r="A228" t="s">
        <v>286</v>
      </c>
      <c r="B228" t="s">
        <v>49</v>
      </c>
      <c r="C228" s="1">
        <f t="shared" ca="1" si="24"/>
        <v>21</v>
      </c>
    </row>
    <row r="229" spans="1:3" x14ac:dyDescent="0.3">
      <c r="A229" t="s">
        <v>287</v>
      </c>
      <c r="B229" t="s">
        <v>23</v>
      </c>
      <c r="C229" s="1">
        <f t="shared" ca="1" si="24"/>
        <v>8</v>
      </c>
    </row>
    <row r="230" spans="1:3" x14ac:dyDescent="0.3">
      <c r="A230" t="s">
        <v>288</v>
      </c>
      <c r="B230" t="s">
        <v>11</v>
      </c>
      <c r="C230" s="1">
        <f t="shared" ca="1" si="24"/>
        <v>2</v>
      </c>
    </row>
    <row r="231" spans="1:3" x14ac:dyDescent="0.3">
      <c r="A231" t="s">
        <v>289</v>
      </c>
      <c r="B231" t="s">
        <v>190</v>
      </c>
      <c r="C231" s="1">
        <f t="shared" ca="1" si="24"/>
        <v>90</v>
      </c>
    </row>
    <row r="232" spans="1:3" x14ac:dyDescent="0.3">
      <c r="A232" t="s">
        <v>290</v>
      </c>
      <c r="B232" t="s">
        <v>21</v>
      </c>
      <c r="C232" s="1">
        <f t="shared" ca="1" si="24"/>
        <v>7</v>
      </c>
    </row>
    <row r="233" spans="1:3" x14ac:dyDescent="0.3">
      <c r="A233" t="s">
        <v>291</v>
      </c>
      <c r="B233" t="s">
        <v>11</v>
      </c>
      <c r="C233" s="1">
        <f t="shared" ca="1" si="24"/>
        <v>2</v>
      </c>
    </row>
    <row r="234" spans="1:3" x14ac:dyDescent="0.3">
      <c r="A234" t="s">
        <v>292</v>
      </c>
      <c r="B234" t="s">
        <v>11</v>
      </c>
      <c r="C234" s="1">
        <f t="shared" ca="1" si="24"/>
        <v>2</v>
      </c>
    </row>
    <row r="235" spans="1:3" x14ac:dyDescent="0.3">
      <c r="A235" t="s">
        <v>293</v>
      </c>
      <c r="B235" t="s">
        <v>93</v>
      </c>
      <c r="C235" s="1">
        <f t="shared" ca="1" si="24"/>
        <v>24</v>
      </c>
    </row>
    <row r="236" spans="1:3" x14ac:dyDescent="0.3">
      <c r="A236" t="s">
        <v>294</v>
      </c>
      <c r="B236" t="s">
        <v>144</v>
      </c>
      <c r="C236" s="1">
        <f t="shared" ca="1" si="24"/>
        <v>23</v>
      </c>
    </row>
    <row r="237" spans="1:3" x14ac:dyDescent="0.3">
      <c r="A237" t="s">
        <v>295</v>
      </c>
      <c r="B237" t="s">
        <v>49</v>
      </c>
      <c r="C237" s="1">
        <f t="shared" ca="1" si="24"/>
        <v>21</v>
      </c>
    </row>
    <row r="238" spans="1:3" x14ac:dyDescent="0.3">
      <c r="A238" t="s">
        <v>296</v>
      </c>
      <c r="B238" t="s">
        <v>11</v>
      </c>
      <c r="C238" s="1">
        <f t="shared" ca="1" si="24"/>
        <v>2</v>
      </c>
    </row>
    <row r="239" spans="1:3" x14ac:dyDescent="0.3">
      <c r="A239" t="s">
        <v>297</v>
      </c>
      <c r="B239" t="s">
        <v>8</v>
      </c>
      <c r="C239" s="1">
        <f t="shared" ca="1" si="24"/>
        <v>2</v>
      </c>
    </row>
    <row r="240" spans="1:3" x14ac:dyDescent="0.3">
      <c r="A240" t="s">
        <v>298</v>
      </c>
      <c r="B240" t="s">
        <v>8</v>
      </c>
      <c r="C240" s="1">
        <f t="shared" ca="1" si="24"/>
        <v>2</v>
      </c>
    </row>
    <row r="241" spans="1:3" x14ac:dyDescent="0.3">
      <c r="A241" t="s">
        <v>299</v>
      </c>
      <c r="B241" t="s">
        <v>33</v>
      </c>
      <c r="C241" s="1">
        <f t="shared" ca="1" si="24"/>
        <v>13</v>
      </c>
    </row>
    <row r="242" spans="1:3" x14ac:dyDescent="0.3">
      <c r="A242" t="s">
        <v>300</v>
      </c>
      <c r="B242" t="s">
        <v>110</v>
      </c>
      <c r="C242" s="1">
        <f t="shared" ca="1" si="24"/>
        <v>54</v>
      </c>
    </row>
    <row r="243" spans="1:3" x14ac:dyDescent="0.3">
      <c r="A243" t="s">
        <v>301</v>
      </c>
      <c r="B243" t="s">
        <v>107</v>
      </c>
      <c r="C243" s="1">
        <f t="shared" ca="1" si="24"/>
        <v>53</v>
      </c>
    </row>
    <row r="244" spans="1:3" x14ac:dyDescent="0.3">
      <c r="A244" t="s">
        <v>302</v>
      </c>
      <c r="B244" t="s">
        <v>33</v>
      </c>
      <c r="C244" s="1">
        <f t="shared" ca="1" si="24"/>
        <v>13</v>
      </c>
    </row>
    <row r="245" spans="1:3" x14ac:dyDescent="0.3">
      <c r="A245" t="s">
        <v>303</v>
      </c>
      <c r="B245" t="s">
        <v>304</v>
      </c>
      <c r="C245" s="1">
        <f t="shared" ca="1" si="24"/>
        <v>55</v>
      </c>
    </row>
    <row r="246" spans="1:3" x14ac:dyDescent="0.3">
      <c r="A246" t="s">
        <v>305</v>
      </c>
      <c r="B246" t="s">
        <v>306</v>
      </c>
      <c r="C246" s="1">
        <f t="shared" ca="1" si="24"/>
        <v>69</v>
      </c>
    </row>
    <row r="247" spans="1:3" x14ac:dyDescent="0.3">
      <c r="A247" t="s">
        <v>307</v>
      </c>
      <c r="B247" t="s">
        <v>306</v>
      </c>
      <c r="C247" s="1">
        <f t="shared" ca="1" si="24"/>
        <v>69</v>
      </c>
    </row>
    <row r="248" spans="1:3" x14ac:dyDescent="0.3">
      <c r="A248" t="s">
        <v>308</v>
      </c>
      <c r="B248" t="s">
        <v>306</v>
      </c>
      <c r="C248" s="1">
        <f t="shared" ca="1" si="24"/>
        <v>69</v>
      </c>
    </row>
    <row r="249" spans="1:3" x14ac:dyDescent="0.3">
      <c r="A249" t="s">
        <v>309</v>
      </c>
      <c r="B249" t="s">
        <v>306</v>
      </c>
      <c r="C249" s="1">
        <f t="shared" ca="1" si="24"/>
        <v>69</v>
      </c>
    </row>
    <row r="250" spans="1:3" x14ac:dyDescent="0.3">
      <c r="A250" t="s">
        <v>310</v>
      </c>
      <c r="B250" t="s">
        <v>306</v>
      </c>
      <c r="C250" s="1">
        <f t="shared" ca="1" si="24"/>
        <v>69</v>
      </c>
    </row>
    <row r="251" spans="1:3" x14ac:dyDescent="0.3">
      <c r="A251" t="s">
        <v>311</v>
      </c>
      <c r="B251" t="s">
        <v>19</v>
      </c>
      <c r="C251" s="1">
        <f t="shared" ca="1" si="24"/>
        <v>6</v>
      </c>
    </row>
    <row r="252" spans="1:3" x14ac:dyDescent="0.3">
      <c r="A252" t="s">
        <v>312</v>
      </c>
      <c r="B252" t="s">
        <v>21</v>
      </c>
      <c r="C252" s="1">
        <f t="shared" ca="1" si="24"/>
        <v>7</v>
      </c>
    </row>
    <row r="253" spans="1:3" x14ac:dyDescent="0.3">
      <c r="A253" t="s">
        <v>313</v>
      </c>
      <c r="B253" t="s">
        <v>147</v>
      </c>
      <c r="C253" s="1">
        <f t="shared" ca="1" si="24"/>
        <v>70</v>
      </c>
    </row>
    <row r="254" spans="1:3" x14ac:dyDescent="0.3">
      <c r="A254" t="s">
        <v>314</v>
      </c>
      <c r="B254" t="s">
        <v>147</v>
      </c>
      <c r="C254" s="1">
        <f t="shared" ca="1" si="24"/>
        <v>70</v>
      </c>
    </row>
    <row r="255" spans="1:3" x14ac:dyDescent="0.3">
      <c r="A255" t="s">
        <v>315</v>
      </c>
      <c r="B255" t="s">
        <v>147</v>
      </c>
      <c r="C255" s="1">
        <f t="shared" ca="1" si="24"/>
        <v>70</v>
      </c>
    </row>
    <row r="256" spans="1:3" x14ac:dyDescent="0.3">
      <c r="A256" t="s">
        <v>316</v>
      </c>
      <c r="B256" t="s">
        <v>147</v>
      </c>
      <c r="C256" s="1">
        <f t="shared" ca="1" si="24"/>
        <v>70</v>
      </c>
    </row>
    <row r="257" spans="1:3" x14ac:dyDescent="0.3">
      <c r="A257" t="s">
        <v>317</v>
      </c>
      <c r="B257" t="s">
        <v>147</v>
      </c>
      <c r="C257" s="1">
        <f t="shared" ca="1" si="24"/>
        <v>70</v>
      </c>
    </row>
    <row r="258" spans="1:3" x14ac:dyDescent="0.3">
      <c r="A258" t="s">
        <v>318</v>
      </c>
      <c r="B258" t="s">
        <v>319</v>
      </c>
      <c r="C258" s="1">
        <f t="shared" ca="1" si="24"/>
        <v>71</v>
      </c>
    </row>
    <row r="259" spans="1:3" x14ac:dyDescent="0.3">
      <c r="A259" t="s">
        <v>320</v>
      </c>
      <c r="B259" t="s">
        <v>319</v>
      </c>
      <c r="C259" s="1">
        <f t="shared" ca="1" si="24"/>
        <v>71</v>
      </c>
    </row>
    <row r="260" spans="1:3" x14ac:dyDescent="0.3">
      <c r="A260" t="s">
        <v>321</v>
      </c>
      <c r="B260" t="s">
        <v>147</v>
      </c>
      <c r="C260" s="1">
        <f t="shared" ca="1" si="24"/>
        <v>70</v>
      </c>
    </row>
    <row r="261" spans="1:3" x14ac:dyDescent="0.3">
      <c r="A261" t="s">
        <v>322</v>
      </c>
      <c r="B261" t="s">
        <v>147</v>
      </c>
      <c r="C261" s="1">
        <f t="shared" ca="1" si="24"/>
        <v>70</v>
      </c>
    </row>
    <row r="262" spans="1:3" x14ac:dyDescent="0.3">
      <c r="A262" t="s">
        <v>323</v>
      </c>
      <c r="B262" t="s">
        <v>147</v>
      </c>
      <c r="C262" s="1">
        <f t="shared" ca="1" si="24"/>
        <v>70</v>
      </c>
    </row>
    <row r="263" spans="1:3" x14ac:dyDescent="0.3">
      <c r="A263" t="s">
        <v>324</v>
      </c>
      <c r="B263" t="s">
        <v>147</v>
      </c>
      <c r="C263" s="1">
        <f t="shared" ca="1" si="24"/>
        <v>70</v>
      </c>
    </row>
    <row r="264" spans="1:3" x14ac:dyDescent="0.3">
      <c r="A264" t="s">
        <v>325</v>
      </c>
      <c r="B264" t="s">
        <v>306</v>
      </c>
      <c r="C264" s="1">
        <f t="shared" ca="1" si="24"/>
        <v>69</v>
      </c>
    </row>
    <row r="265" spans="1:3" x14ac:dyDescent="0.3">
      <c r="A265" t="s">
        <v>326</v>
      </c>
      <c r="B265" t="s">
        <v>306</v>
      </c>
      <c r="C265" s="1">
        <f t="shared" ca="1" si="24"/>
        <v>69</v>
      </c>
    </row>
    <row r="266" spans="1:3" x14ac:dyDescent="0.3">
      <c r="A266" t="s">
        <v>327</v>
      </c>
      <c r="B266" t="s">
        <v>306</v>
      </c>
      <c r="C266" s="1">
        <f t="shared" ca="1" si="24"/>
        <v>69</v>
      </c>
    </row>
    <row r="267" spans="1:3" x14ac:dyDescent="0.3">
      <c r="A267" t="s">
        <v>328</v>
      </c>
      <c r="B267" t="s">
        <v>329</v>
      </c>
      <c r="C267" s="1">
        <f ca="1">VLOOKUP(B267,OFFSET(INDIRECT("$A:$B"),0,MATCH(B$1&amp;"_Verify",INDIRECT("$1:$1"),0)-1),2,0)</f>
        <v>72</v>
      </c>
    </row>
    <row r="268" spans="1:3" x14ac:dyDescent="0.3">
      <c r="A268" t="s">
        <v>330</v>
      </c>
      <c r="B268" t="s">
        <v>157</v>
      </c>
      <c r="C268" s="1">
        <f ca="1">VLOOKUP(B268,OFFSET(INDIRECT("$A:$B"),0,MATCH(B$1&amp;"_Verify",INDIRECT("$1:$1"),0)-1),2,0)</f>
        <v>75</v>
      </c>
    </row>
    <row r="269" spans="1:3" x14ac:dyDescent="0.3">
      <c r="A269" t="s">
        <v>331</v>
      </c>
      <c r="B269" t="s">
        <v>332</v>
      </c>
      <c r="C269" s="1">
        <f ca="1">VLOOKUP(B269,OFFSET(INDIRECT("$A:$B"),0,MATCH(B$1&amp;"_Verify",INDIRECT("$1:$1"),0)-1),2,0)</f>
        <v>4</v>
      </c>
    </row>
    <row r="270" spans="1:3" x14ac:dyDescent="0.3">
      <c r="A270" t="s">
        <v>333</v>
      </c>
      <c r="B270" t="s">
        <v>159</v>
      </c>
      <c r="C270" s="1">
        <f ca="1">VLOOKUP(B270,OFFSET(INDIRECT("$A:$B"),0,MATCH(B$1&amp;"_Verify",INDIRECT("$1:$1"),0)-1),2,0)</f>
        <v>76</v>
      </c>
    </row>
    <row r="271" spans="1:3" x14ac:dyDescent="0.3">
      <c r="A271" t="s">
        <v>334</v>
      </c>
      <c r="B271" t="s">
        <v>335</v>
      </c>
      <c r="C271" s="1">
        <f t="shared" ref="C271:C289" ca="1" si="26">VLOOKUP(B271,OFFSET(INDIRECT("$A:$B"),0,MATCH(B$1&amp;"_Verify",INDIRECT("$1:$1"),0)-1),2,0)</f>
        <v>77</v>
      </c>
    </row>
    <row r="272" spans="1:3" x14ac:dyDescent="0.3">
      <c r="A272" t="s">
        <v>336</v>
      </c>
      <c r="B272" t="s">
        <v>335</v>
      </c>
      <c r="C272" s="1">
        <f t="shared" ca="1" si="26"/>
        <v>77</v>
      </c>
    </row>
    <row r="273" spans="1:3" x14ac:dyDescent="0.3">
      <c r="A273" t="s">
        <v>337</v>
      </c>
      <c r="B273" t="s">
        <v>147</v>
      </c>
      <c r="C273" s="1">
        <f t="shared" ca="1" si="26"/>
        <v>70</v>
      </c>
    </row>
    <row r="274" spans="1:3" x14ac:dyDescent="0.3">
      <c r="A274" t="s">
        <v>338</v>
      </c>
      <c r="B274" t="s">
        <v>147</v>
      </c>
      <c r="C274" s="1">
        <f t="shared" ca="1" si="26"/>
        <v>70</v>
      </c>
    </row>
    <row r="275" spans="1:3" x14ac:dyDescent="0.3">
      <c r="A275" t="s">
        <v>339</v>
      </c>
      <c r="B275" t="s">
        <v>319</v>
      </c>
      <c r="C275" s="1">
        <f t="shared" ca="1" si="26"/>
        <v>71</v>
      </c>
    </row>
    <row r="276" spans="1:3" x14ac:dyDescent="0.3">
      <c r="A276" t="s">
        <v>340</v>
      </c>
      <c r="B276" t="s">
        <v>167</v>
      </c>
      <c r="C276" s="1">
        <f t="shared" ca="1" si="26"/>
        <v>79</v>
      </c>
    </row>
    <row r="277" spans="1:3" x14ac:dyDescent="0.3">
      <c r="A277" t="s">
        <v>341</v>
      </c>
      <c r="B277" t="s">
        <v>124</v>
      </c>
      <c r="C277" s="1">
        <f t="shared" ca="1" si="26"/>
        <v>7</v>
      </c>
    </row>
    <row r="278" spans="1:3" x14ac:dyDescent="0.3">
      <c r="A278" t="s">
        <v>342</v>
      </c>
      <c r="B278" t="s">
        <v>147</v>
      </c>
      <c r="C278" s="1">
        <f t="shared" ca="1" si="26"/>
        <v>70</v>
      </c>
    </row>
    <row r="279" spans="1:3" x14ac:dyDescent="0.3">
      <c r="A279" t="s">
        <v>343</v>
      </c>
      <c r="B279" t="s">
        <v>147</v>
      </c>
      <c r="C279" s="1">
        <f t="shared" ca="1" si="26"/>
        <v>70</v>
      </c>
    </row>
    <row r="280" spans="1:3" x14ac:dyDescent="0.3">
      <c r="A280" t="s">
        <v>344</v>
      </c>
      <c r="B280" t="s">
        <v>170</v>
      </c>
      <c r="C280" s="1">
        <f t="shared" ca="1" si="26"/>
        <v>80</v>
      </c>
    </row>
    <row r="281" spans="1:3" x14ac:dyDescent="0.3">
      <c r="A281" t="s">
        <v>345</v>
      </c>
      <c r="B281" t="s">
        <v>145</v>
      </c>
      <c r="C281" s="1">
        <f t="shared" ca="1" si="26"/>
        <v>69</v>
      </c>
    </row>
    <row r="282" spans="1:3" x14ac:dyDescent="0.3">
      <c r="A282" t="s">
        <v>346</v>
      </c>
      <c r="B282" t="s">
        <v>145</v>
      </c>
      <c r="C282" s="1">
        <f t="shared" ca="1" si="26"/>
        <v>69</v>
      </c>
    </row>
    <row r="283" spans="1:3" x14ac:dyDescent="0.3">
      <c r="A283" t="s">
        <v>347</v>
      </c>
      <c r="B283" t="s">
        <v>348</v>
      </c>
      <c r="C283" s="1">
        <f t="shared" ca="1" si="26"/>
        <v>15</v>
      </c>
    </row>
    <row r="284" spans="1:3" x14ac:dyDescent="0.3">
      <c r="A284" t="s">
        <v>349</v>
      </c>
      <c r="B284" t="s">
        <v>19</v>
      </c>
      <c r="C284" s="1">
        <f t="shared" ca="1" si="26"/>
        <v>6</v>
      </c>
    </row>
    <row r="285" spans="1:3" x14ac:dyDescent="0.3">
      <c r="A285" t="s">
        <v>350</v>
      </c>
      <c r="B285" t="s">
        <v>167</v>
      </c>
      <c r="C285" s="1">
        <f t="shared" ca="1" si="26"/>
        <v>79</v>
      </c>
    </row>
    <row r="286" spans="1:3" x14ac:dyDescent="0.3">
      <c r="A286" t="s">
        <v>351</v>
      </c>
      <c r="B286" t="s">
        <v>124</v>
      </c>
      <c r="C286" s="1">
        <f t="shared" ca="1" si="26"/>
        <v>7</v>
      </c>
    </row>
    <row r="287" spans="1:3" x14ac:dyDescent="0.3">
      <c r="A287" t="s">
        <v>352</v>
      </c>
      <c r="B287" t="s">
        <v>172</v>
      </c>
      <c r="C287" s="1">
        <f t="shared" ca="1" si="26"/>
        <v>81</v>
      </c>
    </row>
    <row r="288" spans="1:3" x14ac:dyDescent="0.3">
      <c r="A288" t="s">
        <v>353</v>
      </c>
      <c r="B288" t="s">
        <v>145</v>
      </c>
      <c r="C288" s="1">
        <f t="shared" ca="1" si="26"/>
        <v>69</v>
      </c>
    </row>
    <row r="289" spans="1:3" x14ac:dyDescent="0.3">
      <c r="A289" t="s">
        <v>354</v>
      </c>
      <c r="B289" t="s">
        <v>306</v>
      </c>
      <c r="C289" s="1">
        <f t="shared" ca="1" si="26"/>
        <v>69</v>
      </c>
    </row>
    <row r="290" spans="1:3" x14ac:dyDescent="0.3">
      <c r="A290" t="s">
        <v>355</v>
      </c>
      <c r="B290" t="s">
        <v>15</v>
      </c>
      <c r="C290" s="1">
        <f ca="1">VLOOKUP(B290,OFFSET(INDIRECT("$A:$B"),0,MATCH(B$1&amp;"_Verify",INDIRECT("$1:$1"),0)-1),2,0)</f>
        <v>4</v>
      </c>
    </row>
    <row r="291" spans="1:3" x14ac:dyDescent="0.3">
      <c r="A291" t="s">
        <v>356</v>
      </c>
      <c r="B291" t="s">
        <v>147</v>
      </c>
      <c r="C291" s="1">
        <f t="shared" ref="C291:C355" ca="1" si="27">VLOOKUP(B291,OFFSET(INDIRECT("$A:$B"),0,MATCH(B$1&amp;"_Verify",INDIRECT("$1:$1"),0)-1),2,0)</f>
        <v>70</v>
      </c>
    </row>
    <row r="292" spans="1:3" x14ac:dyDescent="0.3">
      <c r="A292" t="s">
        <v>357</v>
      </c>
      <c r="B292" t="s">
        <v>358</v>
      </c>
      <c r="C292" s="1">
        <f t="shared" ca="1" si="27"/>
        <v>52</v>
      </c>
    </row>
    <row r="293" spans="1:3" x14ac:dyDescent="0.3">
      <c r="A293" t="s">
        <v>359</v>
      </c>
      <c r="B293" t="s">
        <v>33</v>
      </c>
      <c r="C293" s="1">
        <f t="shared" ca="1" si="27"/>
        <v>13</v>
      </c>
    </row>
    <row r="294" spans="1:3" x14ac:dyDescent="0.3">
      <c r="A294" t="s">
        <v>360</v>
      </c>
      <c r="B294" t="s">
        <v>112</v>
      </c>
      <c r="C294" s="1">
        <f t="shared" ca="1" si="27"/>
        <v>55</v>
      </c>
    </row>
    <row r="295" spans="1:3" x14ac:dyDescent="0.3">
      <c r="A295" t="s">
        <v>361</v>
      </c>
      <c r="B295" t="s">
        <v>319</v>
      </c>
      <c r="C295" s="1">
        <f t="shared" ca="1" si="27"/>
        <v>71</v>
      </c>
    </row>
    <row r="296" spans="1:3" x14ac:dyDescent="0.3">
      <c r="A296" t="s">
        <v>362</v>
      </c>
      <c r="B296" t="s">
        <v>319</v>
      </c>
      <c r="C296" s="1">
        <f t="shared" ca="1" si="27"/>
        <v>71</v>
      </c>
    </row>
    <row r="297" spans="1:3" x14ac:dyDescent="0.3">
      <c r="A297" t="s">
        <v>363</v>
      </c>
      <c r="B297" t="s">
        <v>364</v>
      </c>
      <c r="C297" s="1">
        <f t="shared" ca="1" si="27"/>
        <v>85</v>
      </c>
    </row>
    <row r="298" spans="1:3" x14ac:dyDescent="0.3">
      <c r="A298" t="s">
        <v>365</v>
      </c>
      <c r="B298" t="s">
        <v>109</v>
      </c>
      <c r="C298" s="1">
        <f t="shared" ca="1" si="27"/>
        <v>86</v>
      </c>
    </row>
    <row r="299" spans="1:3" x14ac:dyDescent="0.3">
      <c r="A299" t="s">
        <v>366</v>
      </c>
      <c r="B299" t="s">
        <v>306</v>
      </c>
      <c r="C299" s="1">
        <f t="shared" ca="1" si="27"/>
        <v>69</v>
      </c>
    </row>
    <row r="300" spans="1:3" x14ac:dyDescent="0.3">
      <c r="A300" t="s">
        <v>367</v>
      </c>
      <c r="B300" t="s">
        <v>306</v>
      </c>
      <c r="C300" s="1">
        <f t="shared" ca="1" si="27"/>
        <v>69</v>
      </c>
    </row>
    <row r="301" spans="1:3" x14ac:dyDescent="0.3">
      <c r="A301" t="s">
        <v>368</v>
      </c>
      <c r="B301" t="s">
        <v>147</v>
      </c>
      <c r="C301" s="1">
        <f t="shared" ca="1" si="27"/>
        <v>70</v>
      </c>
    </row>
    <row r="302" spans="1:3" x14ac:dyDescent="0.3">
      <c r="A302" t="s">
        <v>369</v>
      </c>
      <c r="B302" t="s">
        <v>15</v>
      </c>
      <c r="C302" s="1">
        <f t="shared" ca="1" si="27"/>
        <v>4</v>
      </c>
    </row>
    <row r="303" spans="1:3" x14ac:dyDescent="0.3">
      <c r="A303" t="s">
        <v>370</v>
      </c>
      <c r="B303" t="s">
        <v>15</v>
      </c>
      <c r="C303" s="1">
        <f t="shared" ca="1" si="27"/>
        <v>4</v>
      </c>
    </row>
    <row r="304" spans="1:3" x14ac:dyDescent="0.3">
      <c r="A304" t="s">
        <v>371</v>
      </c>
      <c r="B304" t="s">
        <v>15</v>
      </c>
      <c r="C304" s="1">
        <f t="shared" ca="1" si="27"/>
        <v>4</v>
      </c>
    </row>
    <row r="305" spans="1:3" x14ac:dyDescent="0.3">
      <c r="A305" t="s">
        <v>1208</v>
      </c>
      <c r="B305" t="s">
        <v>15</v>
      </c>
      <c r="C305" s="1">
        <f t="shared" ref="C305" ca="1" si="28">VLOOKUP(B305,OFFSET(INDIRECT("$A:$B"),0,MATCH(B$1&amp;"_Verify",INDIRECT("$1:$1"),0)-1),2,0)</f>
        <v>4</v>
      </c>
    </row>
    <row r="306" spans="1:3" x14ac:dyDescent="0.3">
      <c r="A306" t="s">
        <v>372</v>
      </c>
      <c r="B306" t="s">
        <v>49</v>
      </c>
      <c r="C306" s="1">
        <f t="shared" ca="1" si="27"/>
        <v>21</v>
      </c>
    </row>
    <row r="307" spans="1:3" x14ac:dyDescent="0.3">
      <c r="A307" t="s">
        <v>373</v>
      </c>
      <c r="B307" t="s">
        <v>23</v>
      </c>
      <c r="C307" s="1">
        <f t="shared" ca="1" si="27"/>
        <v>8</v>
      </c>
    </row>
    <row r="308" spans="1:3" x14ac:dyDescent="0.3">
      <c r="A308" t="s">
        <v>374</v>
      </c>
      <c r="B308" t="s">
        <v>23</v>
      </c>
      <c r="C308" s="1">
        <f t="shared" ca="1" si="27"/>
        <v>8</v>
      </c>
    </row>
    <row r="309" spans="1:3" x14ac:dyDescent="0.3">
      <c r="A309" t="s">
        <v>375</v>
      </c>
      <c r="B309" t="s">
        <v>23</v>
      </c>
      <c r="C309" s="1">
        <f t="shared" ca="1" si="27"/>
        <v>8</v>
      </c>
    </row>
    <row r="310" spans="1:3" x14ac:dyDescent="0.3">
      <c r="A310" t="s">
        <v>376</v>
      </c>
      <c r="B310" t="s">
        <v>21</v>
      </c>
      <c r="C310" s="1">
        <f t="shared" ca="1" si="27"/>
        <v>7</v>
      </c>
    </row>
    <row r="311" spans="1:3" x14ac:dyDescent="0.3">
      <c r="A311" t="s">
        <v>377</v>
      </c>
      <c r="B311" t="s">
        <v>21</v>
      </c>
      <c r="C311" s="1">
        <f t="shared" ca="1" si="27"/>
        <v>7</v>
      </c>
    </row>
    <row r="312" spans="1:3" x14ac:dyDescent="0.3">
      <c r="A312" t="s">
        <v>378</v>
      </c>
      <c r="B312" t="s">
        <v>21</v>
      </c>
      <c r="C312" s="1">
        <f t="shared" ca="1" si="27"/>
        <v>7</v>
      </c>
    </row>
    <row r="313" spans="1:3" x14ac:dyDescent="0.3">
      <c r="A313" t="s">
        <v>379</v>
      </c>
      <c r="B313" t="s">
        <v>21</v>
      </c>
      <c r="C313" s="1">
        <f t="shared" ca="1" si="27"/>
        <v>7</v>
      </c>
    </row>
    <row r="314" spans="1:3" x14ac:dyDescent="0.3">
      <c r="A314" t="s">
        <v>380</v>
      </c>
      <c r="B314" t="s">
        <v>21</v>
      </c>
      <c r="C314" s="1">
        <f t="shared" ca="1" si="27"/>
        <v>7</v>
      </c>
    </row>
    <row r="315" spans="1:3" x14ac:dyDescent="0.3">
      <c r="A315" t="s">
        <v>381</v>
      </c>
      <c r="B315" t="s">
        <v>21</v>
      </c>
      <c r="C315" s="1">
        <f t="shared" ca="1" si="27"/>
        <v>7</v>
      </c>
    </row>
    <row r="316" spans="1:3" x14ac:dyDescent="0.3">
      <c r="A316" t="s">
        <v>382</v>
      </c>
      <c r="B316" t="s">
        <v>21</v>
      </c>
      <c r="C316" s="1">
        <f t="shared" ca="1" si="27"/>
        <v>7</v>
      </c>
    </row>
    <row r="317" spans="1:3" x14ac:dyDescent="0.3">
      <c r="A317" t="s">
        <v>383</v>
      </c>
      <c r="B317" t="s">
        <v>21</v>
      </c>
      <c r="C317" s="1">
        <f t="shared" ca="1" si="27"/>
        <v>7</v>
      </c>
    </row>
    <row r="318" spans="1:3" x14ac:dyDescent="0.3">
      <c r="A318" t="s">
        <v>384</v>
      </c>
      <c r="B318" t="s">
        <v>21</v>
      </c>
      <c r="C318" s="1">
        <f t="shared" ca="1" si="27"/>
        <v>7</v>
      </c>
    </row>
    <row r="319" spans="1:3" x14ac:dyDescent="0.3">
      <c r="A319" t="s">
        <v>385</v>
      </c>
      <c r="B319" t="s">
        <v>21</v>
      </c>
      <c r="C319" s="1">
        <f t="shared" ca="1" si="27"/>
        <v>7</v>
      </c>
    </row>
    <row r="320" spans="1:3" x14ac:dyDescent="0.3">
      <c r="A320" t="s">
        <v>386</v>
      </c>
      <c r="B320" t="s">
        <v>21</v>
      </c>
      <c r="C320" s="1">
        <f t="shared" ca="1" si="27"/>
        <v>7</v>
      </c>
    </row>
    <row r="321" spans="1:3" x14ac:dyDescent="0.3">
      <c r="A321" t="s">
        <v>387</v>
      </c>
      <c r="B321" t="s">
        <v>21</v>
      </c>
      <c r="C321" s="1">
        <f t="shared" ca="1" si="27"/>
        <v>7</v>
      </c>
    </row>
    <row r="322" spans="1:3" x14ac:dyDescent="0.3">
      <c r="A322" t="s">
        <v>388</v>
      </c>
      <c r="B322" t="s">
        <v>21</v>
      </c>
      <c r="C322" s="1">
        <f t="shared" ca="1" si="27"/>
        <v>7</v>
      </c>
    </row>
    <row r="323" spans="1:3" x14ac:dyDescent="0.3">
      <c r="A323" t="s">
        <v>389</v>
      </c>
      <c r="B323" t="s">
        <v>21</v>
      </c>
      <c r="C323" s="1">
        <f t="shared" ca="1" si="27"/>
        <v>7</v>
      </c>
    </row>
    <row r="324" spans="1:3" x14ac:dyDescent="0.3">
      <c r="A324" t="s">
        <v>390</v>
      </c>
      <c r="B324" t="s">
        <v>21</v>
      </c>
      <c r="C324" s="1">
        <f t="shared" ca="1" si="27"/>
        <v>7</v>
      </c>
    </row>
    <row r="325" spans="1:3" x14ac:dyDescent="0.3">
      <c r="A325" t="s">
        <v>391</v>
      </c>
      <c r="B325" t="s">
        <v>21</v>
      </c>
      <c r="C325" s="1">
        <f t="shared" ca="1" si="27"/>
        <v>7</v>
      </c>
    </row>
    <row r="326" spans="1:3" x14ac:dyDescent="0.3">
      <c r="A326" t="s">
        <v>392</v>
      </c>
      <c r="B326" t="s">
        <v>21</v>
      </c>
      <c r="C326" s="1">
        <f t="shared" ca="1" si="27"/>
        <v>7</v>
      </c>
    </row>
    <row r="327" spans="1:3" x14ac:dyDescent="0.3">
      <c r="A327" t="s">
        <v>393</v>
      </c>
      <c r="B327" t="s">
        <v>21</v>
      </c>
      <c r="C327" s="1">
        <f t="shared" ca="1" si="27"/>
        <v>7</v>
      </c>
    </row>
    <row r="328" spans="1:3" x14ac:dyDescent="0.3">
      <c r="A328" t="s">
        <v>394</v>
      </c>
      <c r="B328" t="s">
        <v>21</v>
      </c>
      <c r="C328" s="1">
        <f t="shared" ca="1" si="27"/>
        <v>7</v>
      </c>
    </row>
    <row r="329" spans="1:3" x14ac:dyDescent="0.3">
      <c r="A329" t="s">
        <v>395</v>
      </c>
      <c r="B329" t="s">
        <v>35</v>
      </c>
      <c r="C329" s="1">
        <f t="shared" ca="1" si="27"/>
        <v>14</v>
      </c>
    </row>
    <row r="330" spans="1:3" x14ac:dyDescent="0.3">
      <c r="A330" t="s">
        <v>396</v>
      </c>
      <c r="B330" t="s">
        <v>35</v>
      </c>
      <c r="C330" s="1">
        <f t="shared" ca="1" si="27"/>
        <v>14</v>
      </c>
    </row>
    <row r="331" spans="1:3" x14ac:dyDescent="0.3">
      <c r="A331" t="s">
        <v>397</v>
      </c>
      <c r="B331" t="s">
        <v>35</v>
      </c>
      <c r="C331" s="1">
        <f t="shared" ca="1" si="27"/>
        <v>14</v>
      </c>
    </row>
    <row r="332" spans="1:3" x14ac:dyDescent="0.3">
      <c r="A332" t="s">
        <v>398</v>
      </c>
      <c r="B332" t="s">
        <v>35</v>
      </c>
      <c r="C332" s="1">
        <f t="shared" ca="1" si="27"/>
        <v>14</v>
      </c>
    </row>
    <row r="333" spans="1:3" x14ac:dyDescent="0.3">
      <c r="A333" t="s">
        <v>399</v>
      </c>
      <c r="B333" t="s">
        <v>35</v>
      </c>
      <c r="C333" s="1">
        <f t="shared" ca="1" si="27"/>
        <v>14</v>
      </c>
    </row>
    <row r="334" spans="1:3" x14ac:dyDescent="0.3">
      <c r="A334" t="s">
        <v>400</v>
      </c>
      <c r="B334" t="s">
        <v>35</v>
      </c>
      <c r="C334" s="1">
        <f t="shared" ca="1" si="27"/>
        <v>14</v>
      </c>
    </row>
    <row r="335" spans="1:3" x14ac:dyDescent="0.3">
      <c r="A335" t="s">
        <v>401</v>
      </c>
      <c r="B335" t="s">
        <v>35</v>
      </c>
      <c r="C335" s="1">
        <f t="shared" ca="1" si="27"/>
        <v>14</v>
      </c>
    </row>
    <row r="336" spans="1:3" x14ac:dyDescent="0.3">
      <c r="A336" t="s">
        <v>402</v>
      </c>
      <c r="B336" t="s">
        <v>35</v>
      </c>
      <c r="C336" s="1">
        <f t="shared" ca="1" si="27"/>
        <v>14</v>
      </c>
    </row>
    <row r="337" spans="1:3" x14ac:dyDescent="0.3">
      <c r="A337" t="s">
        <v>403</v>
      </c>
      <c r="B337" t="s">
        <v>404</v>
      </c>
      <c r="C337" s="1">
        <f t="shared" ca="1" si="27"/>
        <v>64</v>
      </c>
    </row>
    <row r="338" spans="1:3" x14ac:dyDescent="0.3">
      <c r="A338" t="s">
        <v>405</v>
      </c>
      <c r="B338" t="s">
        <v>406</v>
      </c>
      <c r="C338" s="1">
        <f t="shared" ca="1" si="27"/>
        <v>65</v>
      </c>
    </row>
    <row r="339" spans="1:3" x14ac:dyDescent="0.3">
      <c r="A339" t="s">
        <v>407</v>
      </c>
      <c r="B339" t="s">
        <v>116</v>
      </c>
      <c r="C339" s="1">
        <f t="shared" ca="1" si="27"/>
        <v>57</v>
      </c>
    </row>
    <row r="340" spans="1:3" x14ac:dyDescent="0.3">
      <c r="A340" t="s">
        <v>408</v>
      </c>
      <c r="B340" t="s">
        <v>116</v>
      </c>
      <c r="C340" s="1">
        <f t="shared" ca="1" si="27"/>
        <v>57</v>
      </c>
    </row>
    <row r="341" spans="1:3" x14ac:dyDescent="0.3">
      <c r="A341" t="s">
        <v>409</v>
      </c>
      <c r="B341" t="s">
        <v>116</v>
      </c>
      <c r="C341" s="1">
        <f t="shared" ca="1" si="27"/>
        <v>57</v>
      </c>
    </row>
    <row r="342" spans="1:3" x14ac:dyDescent="0.3">
      <c r="A342" t="s">
        <v>410</v>
      </c>
      <c r="B342" t="s">
        <v>116</v>
      </c>
      <c r="C342" s="1">
        <f t="shared" ca="1" si="27"/>
        <v>57</v>
      </c>
    </row>
    <row r="343" spans="1:3" x14ac:dyDescent="0.3">
      <c r="A343" t="s">
        <v>411</v>
      </c>
      <c r="B343" t="s">
        <v>116</v>
      </c>
      <c r="C343" s="1">
        <f t="shared" ca="1" si="27"/>
        <v>57</v>
      </c>
    </row>
    <row r="344" spans="1:3" x14ac:dyDescent="0.3">
      <c r="A344" t="s">
        <v>412</v>
      </c>
      <c r="B344" t="s">
        <v>116</v>
      </c>
      <c r="C344" s="1">
        <f t="shared" ca="1" si="27"/>
        <v>57</v>
      </c>
    </row>
    <row r="345" spans="1:3" x14ac:dyDescent="0.3">
      <c r="A345" t="s">
        <v>413</v>
      </c>
      <c r="B345" t="s">
        <v>66</v>
      </c>
      <c r="C345" s="1">
        <f t="shared" ca="1" si="27"/>
        <v>31</v>
      </c>
    </row>
    <row r="346" spans="1:3" x14ac:dyDescent="0.3">
      <c r="A346" t="s">
        <v>414</v>
      </c>
      <c r="B346" t="s">
        <v>70</v>
      </c>
      <c r="C346" s="1">
        <f t="shared" ca="1" si="27"/>
        <v>33</v>
      </c>
    </row>
    <row r="347" spans="1:3" x14ac:dyDescent="0.3">
      <c r="A347" t="s">
        <v>415</v>
      </c>
      <c r="B347" t="s">
        <v>72</v>
      </c>
      <c r="C347" s="1">
        <f t="shared" ca="1" si="27"/>
        <v>34</v>
      </c>
    </row>
    <row r="348" spans="1:3" x14ac:dyDescent="0.3">
      <c r="A348" t="s">
        <v>416</v>
      </c>
      <c r="B348" t="s">
        <v>74</v>
      </c>
      <c r="C348" s="1">
        <f t="shared" ca="1" si="27"/>
        <v>35</v>
      </c>
    </row>
    <row r="349" spans="1:3" x14ac:dyDescent="0.3">
      <c r="A349" t="s">
        <v>417</v>
      </c>
      <c r="B349" t="s">
        <v>76</v>
      </c>
      <c r="C349" s="1">
        <f t="shared" ca="1" si="27"/>
        <v>36</v>
      </c>
    </row>
    <row r="350" spans="1:3" x14ac:dyDescent="0.3">
      <c r="A350" t="s">
        <v>418</v>
      </c>
      <c r="B350" t="s">
        <v>78</v>
      </c>
      <c r="C350" s="1">
        <f t="shared" ca="1" si="27"/>
        <v>37</v>
      </c>
    </row>
    <row r="351" spans="1:3" x14ac:dyDescent="0.3">
      <c r="A351" t="s">
        <v>419</v>
      </c>
      <c r="B351" t="s">
        <v>80</v>
      </c>
      <c r="C351" s="1">
        <f t="shared" ca="1" si="27"/>
        <v>38</v>
      </c>
    </row>
    <row r="352" spans="1:3" x14ac:dyDescent="0.3">
      <c r="A352" t="s">
        <v>420</v>
      </c>
      <c r="B352" t="s">
        <v>82</v>
      </c>
      <c r="C352" s="1">
        <f t="shared" ca="1" si="27"/>
        <v>39</v>
      </c>
    </row>
    <row r="353" spans="1:3" x14ac:dyDescent="0.3">
      <c r="A353" t="s">
        <v>421</v>
      </c>
      <c r="B353" t="s">
        <v>422</v>
      </c>
      <c r="C353" s="1">
        <f t="shared" ca="1" si="27"/>
        <v>68</v>
      </c>
    </row>
    <row r="354" spans="1:3" x14ac:dyDescent="0.3">
      <c r="A354" t="s">
        <v>423</v>
      </c>
      <c r="B354" t="s">
        <v>422</v>
      </c>
      <c r="C354" s="1">
        <f t="shared" ca="1" si="27"/>
        <v>68</v>
      </c>
    </row>
    <row r="355" spans="1:3" x14ac:dyDescent="0.3">
      <c r="A355" t="s">
        <v>424</v>
      </c>
      <c r="B355" t="s">
        <v>422</v>
      </c>
      <c r="C355" s="1">
        <f t="shared" ca="1" si="27"/>
        <v>68</v>
      </c>
    </row>
    <row r="356" spans="1:3" x14ac:dyDescent="0.3">
      <c r="A356" t="s">
        <v>425</v>
      </c>
      <c r="B356" t="s">
        <v>422</v>
      </c>
      <c r="C356" s="1">
        <f t="shared" ref="C356:C415" ca="1" si="29">VLOOKUP(B356,OFFSET(INDIRECT("$A:$B"),0,MATCH(B$1&amp;"_Verify",INDIRECT("$1:$1"),0)-1),2,0)</f>
        <v>68</v>
      </c>
    </row>
    <row r="357" spans="1:3" x14ac:dyDescent="0.3">
      <c r="A357" t="s">
        <v>426</v>
      </c>
      <c r="B357" t="s">
        <v>33</v>
      </c>
      <c r="C357" s="1">
        <f t="shared" ca="1" si="29"/>
        <v>13</v>
      </c>
    </row>
    <row r="358" spans="1:3" x14ac:dyDescent="0.3">
      <c r="A358" t="s">
        <v>427</v>
      </c>
      <c r="B358" t="s">
        <v>21</v>
      </c>
      <c r="C358" s="1">
        <f t="shared" ca="1" si="29"/>
        <v>7</v>
      </c>
    </row>
    <row r="359" spans="1:3" x14ac:dyDescent="0.3">
      <c r="A359" t="s">
        <v>428</v>
      </c>
      <c r="B359" t="s">
        <v>33</v>
      </c>
      <c r="C359" s="1">
        <f t="shared" ca="1" si="29"/>
        <v>13</v>
      </c>
    </row>
    <row r="360" spans="1:3" x14ac:dyDescent="0.3">
      <c r="A360" t="s">
        <v>429</v>
      </c>
      <c r="B360" t="s">
        <v>21</v>
      </c>
      <c r="C360" s="1">
        <f t="shared" ca="1" si="29"/>
        <v>7</v>
      </c>
    </row>
    <row r="361" spans="1:3" x14ac:dyDescent="0.3">
      <c r="A361" t="s">
        <v>430</v>
      </c>
      <c r="B361" t="s">
        <v>422</v>
      </c>
      <c r="C361" s="1">
        <f t="shared" ca="1" si="29"/>
        <v>68</v>
      </c>
    </row>
    <row r="362" spans="1:3" x14ac:dyDescent="0.3">
      <c r="A362" t="s">
        <v>431</v>
      </c>
      <c r="B362" t="s">
        <v>422</v>
      </c>
      <c r="C362" s="1">
        <f t="shared" ca="1" si="29"/>
        <v>68</v>
      </c>
    </row>
    <row r="363" spans="1:3" x14ac:dyDescent="0.3">
      <c r="A363" t="s">
        <v>432</v>
      </c>
      <c r="B363" t="s">
        <v>33</v>
      </c>
      <c r="C363" s="1">
        <f t="shared" ca="1" si="29"/>
        <v>13</v>
      </c>
    </row>
    <row r="364" spans="1:3" x14ac:dyDescent="0.3">
      <c r="A364" t="s">
        <v>433</v>
      </c>
      <c r="B364" t="s">
        <v>37</v>
      </c>
      <c r="C364" s="1">
        <f t="shared" ca="1" si="29"/>
        <v>15</v>
      </c>
    </row>
    <row r="365" spans="1:3" x14ac:dyDescent="0.3">
      <c r="A365" t="s">
        <v>434</v>
      </c>
      <c r="B365" t="s">
        <v>39</v>
      </c>
      <c r="C365" s="1">
        <f t="shared" ca="1" si="29"/>
        <v>16</v>
      </c>
    </row>
    <row r="366" spans="1:3" x14ac:dyDescent="0.3">
      <c r="A366" t="s">
        <v>435</v>
      </c>
      <c r="B366" t="s">
        <v>39</v>
      </c>
      <c r="C366" s="1">
        <f t="shared" ca="1" si="29"/>
        <v>16</v>
      </c>
    </row>
    <row r="367" spans="1:3" x14ac:dyDescent="0.3">
      <c r="A367" t="s">
        <v>436</v>
      </c>
      <c r="B367" t="s">
        <v>41</v>
      </c>
      <c r="C367" s="1">
        <f t="shared" ca="1" si="29"/>
        <v>17</v>
      </c>
    </row>
    <row r="368" spans="1:3" x14ac:dyDescent="0.3">
      <c r="A368" t="s">
        <v>437</v>
      </c>
      <c r="B368" t="s">
        <v>41</v>
      </c>
      <c r="C368" s="1">
        <f t="shared" ca="1" si="29"/>
        <v>17</v>
      </c>
    </row>
    <row r="369" spans="1:4" x14ac:dyDescent="0.3">
      <c r="A369" t="s">
        <v>438</v>
      </c>
      <c r="B369" t="s">
        <v>41</v>
      </c>
      <c r="C369" s="1">
        <f t="shared" ca="1" si="29"/>
        <v>17</v>
      </c>
    </row>
    <row r="370" spans="1:4" x14ac:dyDescent="0.3">
      <c r="A370" t="s">
        <v>439</v>
      </c>
      <c r="B370" t="s">
        <v>41</v>
      </c>
      <c r="C370" s="1">
        <f t="shared" ca="1" si="29"/>
        <v>17</v>
      </c>
    </row>
    <row r="371" spans="1:4" x14ac:dyDescent="0.3">
      <c r="A371" t="s">
        <v>440</v>
      </c>
      <c r="B371" t="s">
        <v>178</v>
      </c>
      <c r="C371" s="1">
        <f t="shared" ca="1" si="29"/>
        <v>84</v>
      </c>
    </row>
    <row r="372" spans="1:4" x14ac:dyDescent="0.3">
      <c r="A372" t="s">
        <v>441</v>
      </c>
      <c r="B372" t="s">
        <v>178</v>
      </c>
      <c r="C372" s="1">
        <f t="shared" ca="1" si="29"/>
        <v>84</v>
      </c>
    </row>
    <row r="373" spans="1:4" x14ac:dyDescent="0.3">
      <c r="A373" t="s">
        <v>442</v>
      </c>
      <c r="B373" t="s">
        <v>43</v>
      </c>
      <c r="C373" s="1">
        <f t="shared" ca="1" si="29"/>
        <v>18</v>
      </c>
    </row>
    <row r="374" spans="1:4" x14ac:dyDescent="0.3">
      <c r="A374" t="s">
        <v>443</v>
      </c>
      <c r="B374" t="s">
        <v>43</v>
      </c>
      <c r="C374" s="1">
        <f t="shared" ca="1" si="29"/>
        <v>18</v>
      </c>
    </row>
    <row r="375" spans="1:4" x14ac:dyDescent="0.3">
      <c r="A375" t="s">
        <v>444</v>
      </c>
      <c r="B375" t="s">
        <v>45</v>
      </c>
      <c r="C375" s="1">
        <f t="shared" ca="1" si="29"/>
        <v>19</v>
      </c>
    </row>
    <row r="376" spans="1:4" x14ac:dyDescent="0.3">
      <c r="A376" t="s">
        <v>445</v>
      </c>
      <c r="B376" t="s">
        <v>45</v>
      </c>
      <c r="C376" s="1">
        <f t="shared" ca="1" si="29"/>
        <v>19</v>
      </c>
    </row>
    <row r="377" spans="1:4" x14ac:dyDescent="0.3">
      <c r="A377" t="s">
        <v>446</v>
      </c>
      <c r="B377" t="s">
        <v>47</v>
      </c>
      <c r="C377" s="1">
        <f t="shared" ca="1" si="29"/>
        <v>20</v>
      </c>
    </row>
    <row r="378" spans="1:4" x14ac:dyDescent="0.3">
      <c r="A378" t="s">
        <v>447</v>
      </c>
      <c r="B378" t="s">
        <v>47</v>
      </c>
      <c r="C378" s="1">
        <f t="shared" ca="1" si="29"/>
        <v>20</v>
      </c>
    </row>
    <row r="379" spans="1:4" x14ac:dyDescent="0.3">
      <c r="A379" t="s">
        <v>448</v>
      </c>
      <c r="B379" t="s">
        <v>33</v>
      </c>
      <c r="C379" s="1">
        <f t="shared" ca="1" si="29"/>
        <v>13</v>
      </c>
      <c r="D379" s="1"/>
    </row>
    <row r="380" spans="1:4" x14ac:dyDescent="0.3">
      <c r="A380" t="s">
        <v>449</v>
      </c>
      <c r="B380" t="s">
        <v>49</v>
      </c>
      <c r="C380" s="1">
        <f t="shared" ca="1" si="29"/>
        <v>21</v>
      </c>
    </row>
    <row r="381" spans="1:4" x14ac:dyDescent="0.3">
      <c r="A381" t="s">
        <v>450</v>
      </c>
      <c r="B381" t="s">
        <v>29</v>
      </c>
      <c r="C381" s="1">
        <f t="shared" ca="1" si="29"/>
        <v>11</v>
      </c>
    </row>
    <row r="382" spans="1:4" x14ac:dyDescent="0.3">
      <c r="A382" t="s">
        <v>451</v>
      </c>
      <c r="B382" t="s">
        <v>21</v>
      </c>
      <c r="C382" s="1">
        <f t="shared" ca="1" si="29"/>
        <v>7</v>
      </c>
    </row>
    <row r="383" spans="1:4" x14ac:dyDescent="0.3">
      <c r="A383" t="s">
        <v>452</v>
      </c>
      <c r="B383" t="s">
        <v>33</v>
      </c>
      <c r="C383" s="1">
        <f t="shared" ca="1" si="29"/>
        <v>13</v>
      </c>
    </row>
    <row r="384" spans="1:4" x14ac:dyDescent="0.3">
      <c r="A384" t="s">
        <v>453</v>
      </c>
      <c r="B384" t="s">
        <v>21</v>
      </c>
      <c r="C384" s="1">
        <f t="shared" ca="1" si="29"/>
        <v>7</v>
      </c>
    </row>
    <row r="385" spans="1:3" x14ac:dyDescent="0.3">
      <c r="A385" t="s">
        <v>454</v>
      </c>
      <c r="B385" t="s">
        <v>33</v>
      </c>
      <c r="C385" s="1">
        <f t="shared" ca="1" si="29"/>
        <v>13</v>
      </c>
    </row>
    <row r="386" spans="1:3" x14ac:dyDescent="0.3">
      <c r="A386" t="s">
        <v>455</v>
      </c>
      <c r="B386" t="s">
        <v>21</v>
      </c>
      <c r="C386" s="1">
        <f t="shared" ca="1" si="29"/>
        <v>7</v>
      </c>
    </row>
    <row r="387" spans="1:3" x14ac:dyDescent="0.3">
      <c r="A387" t="s">
        <v>456</v>
      </c>
      <c r="B387" t="s">
        <v>125</v>
      </c>
      <c r="C387" s="1">
        <f t="shared" ca="1" si="29"/>
        <v>61</v>
      </c>
    </row>
    <row r="388" spans="1:3" x14ac:dyDescent="0.3">
      <c r="A388" t="s">
        <v>457</v>
      </c>
      <c r="B388" t="s">
        <v>120</v>
      </c>
      <c r="C388" s="1">
        <f t="shared" ca="1" si="29"/>
        <v>59</v>
      </c>
    </row>
    <row r="389" spans="1:3" x14ac:dyDescent="0.3">
      <c r="A389" t="s">
        <v>458</v>
      </c>
      <c r="B389" t="s">
        <v>118</v>
      </c>
      <c r="C389" s="1">
        <f t="shared" ca="1" si="29"/>
        <v>58</v>
      </c>
    </row>
    <row r="390" spans="1:3" x14ac:dyDescent="0.3">
      <c r="A390" t="s">
        <v>459</v>
      </c>
      <c r="B390" t="s">
        <v>118</v>
      </c>
      <c r="C390" s="1">
        <f t="shared" ca="1" si="29"/>
        <v>58</v>
      </c>
    </row>
    <row r="391" spans="1:3" x14ac:dyDescent="0.3">
      <c r="A391" t="s">
        <v>460</v>
      </c>
      <c r="B391" t="s">
        <v>87</v>
      </c>
      <c r="C391" s="1">
        <f t="shared" ca="1" si="29"/>
        <v>41</v>
      </c>
    </row>
    <row r="392" spans="1:3" x14ac:dyDescent="0.3">
      <c r="A392" t="s">
        <v>461</v>
      </c>
      <c r="B392" t="s">
        <v>23</v>
      </c>
      <c r="C392" s="1">
        <f t="shared" ca="1" si="29"/>
        <v>8</v>
      </c>
    </row>
    <row r="393" spans="1:3" x14ac:dyDescent="0.3">
      <c r="A393" t="s">
        <v>462</v>
      </c>
      <c r="B393" t="s">
        <v>84</v>
      </c>
      <c r="C393" s="1">
        <f t="shared" ca="1" si="29"/>
        <v>40</v>
      </c>
    </row>
    <row r="394" spans="1:3" x14ac:dyDescent="0.3">
      <c r="A394" t="s">
        <v>463</v>
      </c>
      <c r="B394" t="s">
        <v>25</v>
      </c>
      <c r="C394" s="1">
        <f t="shared" ca="1" si="29"/>
        <v>9</v>
      </c>
    </row>
    <row r="395" spans="1:3" x14ac:dyDescent="0.3">
      <c r="A395" t="s">
        <v>464</v>
      </c>
      <c r="B395" t="s">
        <v>89</v>
      </c>
      <c r="C395" s="1">
        <f t="shared" ca="1" si="29"/>
        <v>42</v>
      </c>
    </row>
    <row r="396" spans="1:3" x14ac:dyDescent="0.3">
      <c r="A396" t="s">
        <v>465</v>
      </c>
      <c r="B396" t="s">
        <v>122</v>
      </c>
      <c r="C396" s="1">
        <f t="shared" ca="1" si="29"/>
        <v>60</v>
      </c>
    </row>
    <row r="397" spans="1:3" x14ac:dyDescent="0.3">
      <c r="A397" t="s">
        <v>466</v>
      </c>
      <c r="B397" t="s">
        <v>128</v>
      </c>
      <c r="C397" s="1">
        <f t="shared" ca="1" si="29"/>
        <v>62</v>
      </c>
    </row>
    <row r="398" spans="1:3" x14ac:dyDescent="0.3">
      <c r="A398" t="s">
        <v>467</v>
      </c>
      <c r="B398" t="s">
        <v>468</v>
      </c>
      <c r="C398" s="1">
        <f t="shared" ca="1" si="29"/>
        <v>66</v>
      </c>
    </row>
    <row r="399" spans="1:3" x14ac:dyDescent="0.3">
      <c r="A399" t="s">
        <v>469</v>
      </c>
      <c r="B399" t="s">
        <v>468</v>
      </c>
      <c r="C399" s="1">
        <f t="shared" ca="1" si="29"/>
        <v>66</v>
      </c>
    </row>
    <row r="400" spans="1:3" x14ac:dyDescent="0.3">
      <c r="A400" t="s">
        <v>470</v>
      </c>
      <c r="B400" t="s">
        <v>471</v>
      </c>
      <c r="C400" s="1">
        <f t="shared" ca="1" si="29"/>
        <v>67</v>
      </c>
    </row>
    <row r="401" spans="1:3" x14ac:dyDescent="0.3">
      <c r="A401" t="s">
        <v>472</v>
      </c>
      <c r="B401" t="s">
        <v>473</v>
      </c>
      <c r="C401" s="1">
        <f t="shared" ca="1" si="29"/>
        <v>82</v>
      </c>
    </row>
    <row r="402" spans="1:3" x14ac:dyDescent="0.3">
      <c r="A402" t="s">
        <v>474</v>
      </c>
      <c r="B402" t="s">
        <v>473</v>
      </c>
      <c r="C402" s="1">
        <f t="shared" ca="1" si="29"/>
        <v>82</v>
      </c>
    </row>
    <row r="403" spans="1:3" x14ac:dyDescent="0.3">
      <c r="A403" t="s">
        <v>475</v>
      </c>
      <c r="B403" t="s">
        <v>176</v>
      </c>
      <c r="C403" s="1">
        <f t="shared" ca="1" si="29"/>
        <v>83</v>
      </c>
    </row>
    <row r="404" spans="1:3" x14ac:dyDescent="0.3">
      <c r="A404" t="s">
        <v>476</v>
      </c>
      <c r="B404" t="s">
        <v>477</v>
      </c>
      <c r="C404" s="1">
        <f t="shared" ca="1" si="29"/>
        <v>22</v>
      </c>
    </row>
    <row r="405" spans="1:3" x14ac:dyDescent="0.3">
      <c r="A405" t="s">
        <v>478</v>
      </c>
      <c r="B405" t="s">
        <v>477</v>
      </c>
      <c r="C405" s="1">
        <f t="shared" ca="1" si="29"/>
        <v>22</v>
      </c>
    </row>
    <row r="406" spans="1:3" x14ac:dyDescent="0.3">
      <c r="A406" t="s">
        <v>479</v>
      </c>
      <c r="B406" t="s">
        <v>477</v>
      </c>
      <c r="C406" s="1">
        <f t="shared" ca="1" si="29"/>
        <v>22</v>
      </c>
    </row>
    <row r="407" spans="1:3" x14ac:dyDescent="0.3">
      <c r="A407" t="s">
        <v>480</v>
      </c>
      <c r="B407" t="s">
        <v>477</v>
      </c>
      <c r="C407" s="1">
        <f t="shared" ca="1" si="29"/>
        <v>22</v>
      </c>
    </row>
    <row r="408" spans="1:3" x14ac:dyDescent="0.3">
      <c r="A408" t="s">
        <v>481</v>
      </c>
      <c r="B408" t="s">
        <v>477</v>
      </c>
      <c r="C408" s="1">
        <f t="shared" ca="1" si="29"/>
        <v>22</v>
      </c>
    </row>
    <row r="409" spans="1:3" x14ac:dyDescent="0.3">
      <c r="A409" t="s">
        <v>482</v>
      </c>
      <c r="B409" t="s">
        <v>477</v>
      </c>
      <c r="C409" s="1">
        <f t="shared" ca="1" si="29"/>
        <v>22</v>
      </c>
    </row>
    <row r="410" spans="1:3" x14ac:dyDescent="0.3">
      <c r="A410" t="s">
        <v>483</v>
      </c>
      <c r="B410" t="s">
        <v>477</v>
      </c>
      <c r="C410" s="1">
        <f t="shared" ca="1" si="29"/>
        <v>22</v>
      </c>
    </row>
    <row r="411" spans="1:3" x14ac:dyDescent="0.3">
      <c r="A411" t="s">
        <v>484</v>
      </c>
      <c r="B411" t="s">
        <v>477</v>
      </c>
      <c r="C411" s="1">
        <f t="shared" ca="1" si="29"/>
        <v>22</v>
      </c>
    </row>
    <row r="412" spans="1:3" x14ac:dyDescent="0.3">
      <c r="A412" t="s">
        <v>485</v>
      </c>
      <c r="B412" t="s">
        <v>477</v>
      </c>
      <c r="C412" s="1">
        <f t="shared" ca="1" si="29"/>
        <v>22</v>
      </c>
    </row>
    <row r="413" spans="1:3" x14ac:dyDescent="0.3">
      <c r="A413" t="s">
        <v>486</v>
      </c>
      <c r="B413" t="s">
        <v>477</v>
      </c>
      <c r="C413" s="1">
        <f t="shared" ca="1" si="29"/>
        <v>22</v>
      </c>
    </row>
    <row r="414" spans="1:3" x14ac:dyDescent="0.3">
      <c r="A414" t="s">
        <v>487</v>
      </c>
      <c r="B414" t="s">
        <v>477</v>
      </c>
      <c r="C414" s="1">
        <f t="shared" ca="1" si="29"/>
        <v>22</v>
      </c>
    </row>
    <row r="415" spans="1:3" x14ac:dyDescent="0.3">
      <c r="A415" t="s">
        <v>488</v>
      </c>
      <c r="B415" t="s">
        <v>477</v>
      </c>
      <c r="C415" s="1">
        <f t="shared" ca="1" si="29"/>
        <v>22</v>
      </c>
    </row>
  </sheetData>
  <phoneticPr fontId="1" type="noConversion"/>
  <dataValidations count="1">
    <dataValidation type="list" allowBlank="1" showInputMessage="1" showErrorMessage="1" sqref="B2:B415" xr:uid="{AAB5FC54-1B5E-4716-A8F5-5CC17CD6B07E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88F7D-8036-4A7E-9F03-B0722E89E366}">
  <dimension ref="A1:AD802"/>
  <sheetViews>
    <sheetView tabSelected="1" workbookViewId="0">
      <pane xSplit="2" ySplit="2" topLeftCell="C32" activePane="bottomRight" state="frozen"/>
      <selection pane="topRight" activeCell="C1" sqref="C1"/>
      <selection pane="bottomLeft" activeCell="A3" sqref="A3"/>
      <selection pane="bottomRight" activeCell="A38" sqref="A38"/>
    </sheetView>
  </sheetViews>
  <sheetFormatPr defaultRowHeight="16.5" outlineLevelRow="1" outlineLevelCol="1" x14ac:dyDescent="0.3"/>
  <cols>
    <col min="1" max="1" width="3.375" customWidth="1"/>
    <col min="2" max="2" width="32.125" customWidth="1"/>
    <col min="3" max="3" width="9.75" hidden="1" customWidth="1" outlineLevel="1"/>
    <col min="4" max="4" width="7.75" customWidth="1" collapsed="1"/>
    <col min="5" max="5" width="18.125" hidden="1" customWidth="1" outlineLevel="1"/>
    <col min="6" max="6" width="20.875" hidden="1" customWidth="1" outlineLevel="1"/>
    <col min="7" max="7" width="10.375" customWidth="1" collapsed="1"/>
    <col min="8" max="8" width="10.875" hidden="1" customWidth="1" outlineLevel="1"/>
    <col min="9" max="9" width="12.875" bestFit="1" customWidth="1" collapsed="1"/>
    <col min="10" max="12" width="12.875" bestFit="1" customWidth="1"/>
    <col min="13" max="14" width="12.875" hidden="1" customWidth="1" outlineLevel="1"/>
    <col min="15" max="15" width="10.625" style="2" bestFit="1" customWidth="1" collapsed="1"/>
    <col min="16" max="16" width="10.625" bestFit="1" customWidth="1"/>
    <col min="17" max="18" width="10.625" hidden="1" customWidth="1" outlineLevel="1"/>
    <col min="19" max="19" width="10.625" style="2" customWidth="1" collapsed="1"/>
    <col min="20" max="21" width="14" bestFit="1" customWidth="1"/>
    <col min="22" max="23" width="14" customWidth="1"/>
    <col min="25" max="25" width="37.125" hidden="1" customWidth="1" outlineLevel="1"/>
    <col min="26" max="26" width="7.625" hidden="1" customWidth="1" outlineLevel="1"/>
    <col min="27" max="27" width="9" collapsed="1"/>
    <col min="28" max="28" width="14.25" hidden="1" customWidth="1" outlineLevel="1"/>
    <col min="29" max="29" width="9" hidden="1" customWidth="1" outlineLevel="1"/>
    <col min="30" max="30" width="9" collapsed="1"/>
  </cols>
  <sheetData>
    <row r="1" spans="1:29" ht="27" customHeight="1" x14ac:dyDescent="0.3">
      <c r="A1" t="s">
        <v>489</v>
      </c>
      <c r="B1" t="s">
        <v>490</v>
      </c>
      <c r="C1" t="s">
        <v>491</v>
      </c>
      <c r="D1" t="s">
        <v>492</v>
      </c>
      <c r="E1" t="s">
        <v>493</v>
      </c>
      <c r="F1" t="s">
        <v>494</v>
      </c>
      <c r="G1" t="s">
        <v>495</v>
      </c>
      <c r="H1" t="s">
        <v>496</v>
      </c>
      <c r="I1" t="s">
        <v>497</v>
      </c>
      <c r="J1" t="s">
        <v>498</v>
      </c>
      <c r="K1" t="s">
        <v>499</v>
      </c>
      <c r="L1" t="s">
        <v>500</v>
      </c>
      <c r="M1" t="s">
        <v>501</v>
      </c>
      <c r="N1" t="s">
        <v>502</v>
      </c>
      <c r="O1" s="2" t="s">
        <v>503</v>
      </c>
      <c r="P1" t="s">
        <v>504</v>
      </c>
      <c r="Q1" t="s">
        <v>505</v>
      </c>
      <c r="R1" t="s">
        <v>506</v>
      </c>
      <c r="S1" s="2" t="s">
        <v>507</v>
      </c>
      <c r="T1" t="s">
        <v>508</v>
      </c>
      <c r="U1" t="s">
        <v>509</v>
      </c>
      <c r="V1" t="s">
        <v>510</v>
      </c>
      <c r="W1" t="s">
        <v>511</v>
      </c>
      <c r="Y1" t="s">
        <v>512</v>
      </c>
      <c r="Z1" t="s">
        <v>5</v>
      </c>
      <c r="AB1" t="s">
        <v>513</v>
      </c>
      <c r="AC1" t="s">
        <v>514</v>
      </c>
    </row>
    <row r="2" spans="1:29" ht="103.5" hidden="1" customHeight="1" outlineLevel="1" x14ac:dyDescent="0.3">
      <c r="E2" t="s">
        <v>62</v>
      </c>
      <c r="F2" s="3" t="str">
        <f>IF(ISBLANK(VLOOKUP($E2,어펙터인자!$1:$1048576,MATCH(F$1,어펙터인자!$1:$1,0),0)),"",VLOOKUP($E2,어펙터인자!$1:$1048576,MATCH(F$1,어펙터인자!$1:$1,0),0))</f>
        <v>흘러가는 시간을 느리게 함</v>
      </c>
      <c r="G2" s="3"/>
      <c r="H2" s="3"/>
      <c r="I2" s="3" t="str">
        <f>IF(ISBLANK(VLOOKUP($E2,어펙터인자!$1:$1048576,MATCH(I$1,어펙터인자!$1:$1,0),0)),"",VLOOKUP($E2,어펙터인자!$1:$1048576,MATCH(I$1,어펙터인자!$1:$1,0),0))</f>
        <v>지속시간
무제한은 -1</v>
      </c>
      <c r="J2" s="3" t="str">
        <f>IF(ISBLANK(VLOOKUP($E2,어펙터인자!$1:$1048576,MATCH(J$1,어펙터인자!$1:$1,0),0)),"",VLOOKUP($E2,어펙터인자!$1:$1048576,MATCH(J$1,어펙터인자!$1:$1,0),0))</f>
        <v>변경할 timeScale</v>
      </c>
      <c r="K2" s="3" t="str">
        <f>IF(ISBLANK(VLOOKUP($E2,어펙터인자!$1:$1048576,MATCH(K$1,어펙터인자!$1:$1,0),0)),"",VLOOKUP($E2,어펙터인자!$1:$1048576,MATCH(K$1,어펙터인자!$1:$1,0),0))</f>
        <v/>
      </c>
      <c r="L2" s="3" t="str">
        <f>IF(ISBLANK(VLOOKUP($E2,어펙터인자!$1:$1048576,MATCH(L$1,어펙터인자!$1:$1,0),0)),"",VLOOKUP($E2,어펙터인자!$1:$1048576,MATCH(L$1,어펙터인자!$1:$1,0),0))</f>
        <v/>
      </c>
      <c r="M2" s="3" t="str">
        <f>IF($E2&lt;&gt;어펙터인자!$A$8,"","스탯타입"&amp;CHAR(10)&amp;"유효성 검사")</f>
        <v/>
      </c>
      <c r="N2" s="3" t="str">
        <f>IF(LEN(O2)=0,"","오버라이딩"&amp;CHAR(10)&amp;"우측 입력은 여기")</f>
        <v/>
      </c>
      <c r="O2" s="4" t="str">
        <f>IF(ISBLANK(VLOOKUP($E2,어펙터인자!$1:$1048576,MATCH(O$1,어펙터인자!$1:$1,0),0)),"",VLOOKUP($E2,어펙터인자!$1:$1048576,MATCH(O$1,어펙터인자!$1:$1,0),0))</f>
        <v/>
      </c>
      <c r="P2" s="3" t="str">
        <f>IF(ISBLANK(VLOOKUP($E2,어펙터인자!$1:$1048576,MATCH(P$1,어펙터인자!$1:$1,0),0)),"",VLOOKUP($E2,어펙터인자!$1:$1048576,MATCH(P$1,어펙터인자!$1:$1,0),0))</f>
        <v/>
      </c>
      <c r="Q2" s="3" t="str">
        <f>IF($E2&lt;&gt;어펙터인자!$A$14,"","이벤트타입"&amp;CHAR(10)&amp;"유효성 검사")</f>
        <v/>
      </c>
      <c r="R2" s="3" t="str">
        <f>IF(LEN(S2)=0,"","오버라이딩"&amp;CHAR(10)&amp;"우측 입력은 여기")</f>
        <v/>
      </c>
      <c r="S2" s="4" t="str">
        <f>IF(ISBLANK(VLOOKUP($E2,어펙터인자!$1:$1048576,MATCH(S$1,어펙터인자!$1:$1,0),0)),"",VLOOKUP($E2,어펙터인자!$1:$1048576,MATCH(S$1,어펙터인자!$1:$1,0),0))</f>
        <v/>
      </c>
      <c r="T2" s="3" t="str">
        <f>IF(ISBLANK(VLOOKUP($E2,어펙터인자!$1:$1048576,MATCH(T$1,어펙터인자!$1:$1,0),0)),"",VLOOKUP($E2,어펙터인자!$1:$1048576,MATCH(T$1,어펙터인자!$1:$1,0),0))</f>
        <v>(없음): 나만 건다
1: 동료도 건다</v>
      </c>
      <c r="U2" s="3" t="str">
        <f>IF(ISBLANK(VLOOKUP($E2,어펙터인자!$1:$1048576,MATCH(U$1,어펙터인자!$1:$1,0),0)),"",VLOOKUP($E2,어펙터인자!$1:$1048576,MATCH(U$1,어펙터인자!$1:$1,0),0))</f>
        <v/>
      </c>
      <c r="V2" s="3" t="str">
        <f>IF(ISBLANK(VLOOKUP($E2,어펙터인자!$1:$1048576,MATCH(V$1,어펙터인자!$1:$1,0),0)),"",VLOOKUP($E2,어펙터인자!$1:$1048576,MATCH(V$1,어펙터인자!$1:$1,0),0))</f>
        <v/>
      </c>
      <c r="W2" s="3" t="str">
        <f>IF(ISBLANK(VLOOKUP($E2,어펙터인자!$1:$1048576,MATCH(W$1,어펙터인자!$1:$1,0),0)),"",VLOOKUP($E2,어펙터인자!$1:$1048576,MATCH(W$1,어펙터인자!$1:$1,0),0))</f>
        <v/>
      </c>
      <c r="Y2" t="s">
        <v>515</v>
      </c>
      <c r="Z2">
        <v>0</v>
      </c>
      <c r="AB2" t="s">
        <v>516</v>
      </c>
      <c r="AC2">
        <v>1</v>
      </c>
    </row>
    <row r="3" spans="1:29" collapsed="1" x14ac:dyDescent="0.3">
      <c r="A3" t="str">
        <f t="shared" ref="A3:A312" si="0">B3&amp;"_"&amp;TEXT(D3,"00")</f>
        <v>NormalAttack0.4_01</v>
      </c>
      <c r="B3" t="s">
        <v>7</v>
      </c>
      <c r="C3" t="str">
        <f>IF(ISERROR(VLOOKUP(B3,AffectorValueTable!$A:$A,1,0)),"어펙터밸류없음","")</f>
        <v/>
      </c>
      <c r="D3">
        <v>1</v>
      </c>
      <c r="E3" t="str">
        <f>VLOOKUP($B3,AffectorValueTable!$1:$1048576,MATCH(AffectorValueTable!$B$1,AffectorValueTable!$1:$1,0),0)</f>
        <v>BaseDamage</v>
      </c>
      <c r="H3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>
        <v>0.4</v>
      </c>
      <c r="L3">
        <v>0</v>
      </c>
      <c r="O3" s="2" t="str">
        <f t="shared" ref="O3:O314" ca="1" si="1">IF(NOT(ISBLANK(N3)),N3,
IF(ISBLANK(M3),"",
VLOOKUP(M3,OFFSET(INDIRECT("$A:$B"),0,MATCH(M$1&amp;"_Verify",INDIRECT("$1:$1"),0)-1),2,0)
))</f>
        <v/>
      </c>
      <c r="S3" s="2" t="str">
        <f t="shared" ref="S3:S324" ca="1" si="2">IF(NOT(ISBLANK(R3)),R3,
IF(ISBLANK(Q3),"",
VLOOKUP(Q3,OFFSET(INDIRECT("$A:$B"),0,MATCH(Q$1&amp;"_Verify",INDIRECT("$1:$1"),0)-1),2,0)
))</f>
        <v/>
      </c>
      <c r="Y3" t="s">
        <v>517</v>
      </c>
      <c r="Z3">
        <v>1</v>
      </c>
      <c r="AB3" t="s">
        <v>518</v>
      </c>
      <c r="AC3">
        <v>2</v>
      </c>
    </row>
    <row r="4" spans="1:29" x14ac:dyDescent="0.3">
      <c r="A4" t="str">
        <f t="shared" si="0"/>
        <v>NormalAttack0.6_01</v>
      </c>
      <c r="B4" t="s">
        <v>10</v>
      </c>
      <c r="C4" t="str">
        <f>IF(ISERROR(VLOOKUP(B4,AffectorValueTable!$A:$A,1,0)),"어펙터밸류없음","")</f>
        <v/>
      </c>
      <c r="D4">
        <v>1</v>
      </c>
      <c r="E4" t="str">
        <f>VLOOKUP($B4,AffectorValueTable!$1:$1048576,MATCH(AffectorValueTable!$B$1,AffectorValueTable!$1:$1,0),0)</f>
        <v>BaseDamage</v>
      </c>
      <c r="H4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>
        <v>0.6</v>
      </c>
      <c r="L4">
        <v>0</v>
      </c>
      <c r="O4" s="2" t="str">
        <f t="shared" ca="1" si="1"/>
        <v/>
      </c>
      <c r="S4" s="2" t="str">
        <f t="shared" ca="1" si="2"/>
        <v/>
      </c>
      <c r="Y4" t="s">
        <v>519</v>
      </c>
      <c r="Z4">
        <v>2</v>
      </c>
      <c r="AB4" t="s">
        <v>520</v>
      </c>
      <c r="AC4">
        <v>3</v>
      </c>
    </row>
    <row r="5" spans="1:29" x14ac:dyDescent="0.3">
      <c r="A5" t="str">
        <f t="shared" si="0"/>
        <v>NormalAttack0.8_01</v>
      </c>
      <c r="B5" t="s">
        <v>12</v>
      </c>
      <c r="C5" t="str">
        <f>IF(ISERROR(VLOOKUP(B5,AffectorValueTable!$A:$A,1,0)),"어펙터밸류없음","")</f>
        <v/>
      </c>
      <c r="D5">
        <v>1</v>
      </c>
      <c r="E5" t="str">
        <f>VLOOKUP($B5,AffectorValueTable!$1:$1048576,MATCH(AffectorValueTable!$B$1,AffectorValueTable!$1:$1,0),0)</f>
        <v>BaseDamage</v>
      </c>
      <c r="H5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>
        <v>0.8</v>
      </c>
      <c r="L5">
        <v>0</v>
      </c>
      <c r="O5" s="2" t="str">
        <f t="shared" ca="1" si="1"/>
        <v/>
      </c>
      <c r="S5" s="2" t="str">
        <f t="shared" ca="1" si="2"/>
        <v/>
      </c>
      <c r="Y5" t="s">
        <v>521</v>
      </c>
      <c r="Z5">
        <v>3</v>
      </c>
      <c r="AB5" t="s">
        <v>522</v>
      </c>
      <c r="AC5">
        <v>4</v>
      </c>
    </row>
    <row r="6" spans="1:29" x14ac:dyDescent="0.3">
      <c r="A6" t="str">
        <f t="shared" si="0"/>
        <v>NormalAttack01_01</v>
      </c>
      <c r="B6" t="s">
        <v>14</v>
      </c>
      <c r="C6" t="str">
        <f>IF(ISERROR(VLOOKUP(B6,AffectorValueTable!$A:$A,1,0)),"어펙터밸류없음","")</f>
        <v/>
      </c>
      <c r="D6">
        <v>1</v>
      </c>
      <c r="E6" t="str">
        <f>VLOOKUP($B6,AffectorValueTable!$1:$1048576,MATCH(AffectorValueTable!$B$1,AffectorValueTable!$1:$1,0),0)</f>
        <v>BaseDamage</v>
      </c>
      <c r="H6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>
        <v>1</v>
      </c>
      <c r="L6">
        <v>0</v>
      </c>
      <c r="O6" s="2" t="str">
        <f t="shared" ca="1" si="1"/>
        <v/>
      </c>
      <c r="S6" s="2" t="str">
        <f t="shared" ca="1" si="2"/>
        <v/>
      </c>
      <c r="Y6" t="s">
        <v>1183</v>
      </c>
      <c r="Z6">
        <v>4</v>
      </c>
      <c r="AB6" t="s">
        <v>524</v>
      </c>
      <c r="AC6">
        <v>5</v>
      </c>
    </row>
    <row r="7" spans="1:29" x14ac:dyDescent="0.3">
      <c r="A7" t="str">
        <f t="shared" si="0"/>
        <v>NormalAttack1.25_01</v>
      </c>
      <c r="B7" t="s">
        <v>16</v>
      </c>
      <c r="C7" t="str">
        <f>IF(ISERROR(VLOOKUP(B7,AffectorValueTable!$A:$A,1,0)),"어펙터밸류없음","")</f>
        <v/>
      </c>
      <c r="D7">
        <v>1</v>
      </c>
      <c r="E7" t="str">
        <f>VLOOKUP($B7,AffectorValueTable!$1:$1048576,MATCH(AffectorValueTable!$B$1,AffectorValueTable!$1:$1,0),0)</f>
        <v>BaseDamage</v>
      </c>
      <c r="H7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>
        <v>1.25</v>
      </c>
      <c r="L7">
        <v>0</v>
      </c>
      <c r="O7" s="2" t="str">
        <f t="shared" ca="1" si="1"/>
        <v/>
      </c>
      <c r="S7" s="2" t="str">
        <f t="shared" ca="1" si="2"/>
        <v/>
      </c>
      <c r="Y7" t="s">
        <v>523</v>
      </c>
      <c r="Z7">
        <v>5</v>
      </c>
      <c r="AB7" t="s">
        <v>526</v>
      </c>
      <c r="AC7">
        <v>6</v>
      </c>
    </row>
    <row r="8" spans="1:29" x14ac:dyDescent="0.3">
      <c r="A8" t="str">
        <f t="shared" si="0"/>
        <v>NormalAttack1.5_01</v>
      </c>
      <c r="B8" t="s">
        <v>18</v>
      </c>
      <c r="C8" t="str">
        <f>IF(ISERROR(VLOOKUP(B8,AffectorValueTable!$A:$A,1,0)),"어펙터밸류없음","")</f>
        <v/>
      </c>
      <c r="D8">
        <v>1</v>
      </c>
      <c r="E8" t="str">
        <f>VLOOKUP($B8,AffectorValueTable!$1:$1048576,MATCH(AffectorValueTable!$B$1,AffectorValueTable!$1:$1,0),0)</f>
        <v>BaseDamage</v>
      </c>
      <c r="H8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>
        <v>1.5</v>
      </c>
      <c r="L8">
        <v>0</v>
      </c>
      <c r="O8" s="2" t="str">
        <f t="shared" ca="1" si="1"/>
        <v/>
      </c>
      <c r="S8" s="2" t="str">
        <f t="shared" ca="1" si="2"/>
        <v/>
      </c>
      <c r="Y8" t="s">
        <v>525</v>
      </c>
      <c r="Z8">
        <v>6</v>
      </c>
    </row>
    <row r="9" spans="1:29" x14ac:dyDescent="0.3">
      <c r="A9" t="str">
        <f t="shared" si="0"/>
        <v>NormalAttack2.0_01</v>
      </c>
      <c r="B9" t="s">
        <v>20</v>
      </c>
      <c r="C9" t="str">
        <f>IF(ISERROR(VLOOKUP(B9,AffectorValueTable!$A:$A,1,0)),"어펙터밸류없음","")</f>
        <v/>
      </c>
      <c r="D9">
        <v>1</v>
      </c>
      <c r="E9" t="str">
        <f>VLOOKUP($B9,AffectorValueTable!$1:$1048576,MATCH(AffectorValueTable!$B$1,AffectorValueTable!$1:$1,0),0)</f>
        <v>BaseDamage</v>
      </c>
      <c r="H9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>
        <v>2</v>
      </c>
      <c r="L9">
        <v>0</v>
      </c>
      <c r="O9" s="2" t="str">
        <f t="shared" ca="1" si="1"/>
        <v/>
      </c>
      <c r="S9" s="2" t="str">
        <f t="shared" ca="1" si="2"/>
        <v/>
      </c>
      <c r="Y9" t="s">
        <v>527</v>
      </c>
      <c r="Z9">
        <v>7</v>
      </c>
    </row>
    <row r="10" spans="1:29" x14ac:dyDescent="0.3">
      <c r="A10" t="str">
        <f t="shared" si="0"/>
        <v>NormalAttack3.0_01</v>
      </c>
      <c r="B10" t="s">
        <v>22</v>
      </c>
      <c r="C10" t="str">
        <f>IF(ISERROR(VLOOKUP(B10,AffectorValueTable!$A:$A,1,0)),"어펙터밸류없음","")</f>
        <v/>
      </c>
      <c r="D10">
        <v>1</v>
      </c>
      <c r="E10" t="str">
        <f>VLOOKUP($B10,AffectorValueTable!$1:$1048576,MATCH(AffectorValueTable!$B$1,AffectorValueTable!$1:$1,0),0)</f>
        <v>BaseDamage</v>
      </c>
      <c r="H10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>
        <v>3</v>
      </c>
      <c r="L10">
        <v>0</v>
      </c>
      <c r="O10" s="2" t="str">
        <f t="shared" ca="1" si="1"/>
        <v/>
      </c>
      <c r="S10" s="2" t="str">
        <f t="shared" ca="1" si="2"/>
        <v/>
      </c>
      <c r="Y10" t="s">
        <v>1184</v>
      </c>
      <c r="Z10">
        <v>8</v>
      </c>
    </row>
    <row r="11" spans="1:29" x14ac:dyDescent="0.3">
      <c r="A11" t="str">
        <f t="shared" si="0"/>
        <v>NormalAttackMelee0.4_01</v>
      </c>
      <c r="B11" t="s">
        <v>24</v>
      </c>
      <c r="C11" t="str">
        <f>IF(ISERROR(VLOOKUP(B11,AffectorValueTable!$A:$A,1,0)),"어펙터밸류없음","")</f>
        <v/>
      </c>
      <c r="D11">
        <v>1</v>
      </c>
      <c r="E11" t="str">
        <f>VLOOKUP($B11,AffectorValueTable!$1:$1048576,MATCH(AffectorValueTable!$B$1,AffectorValueTable!$1:$1,0),0)</f>
        <v>BaseDamage</v>
      </c>
      <c r="H1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>
        <v>0.8</v>
      </c>
      <c r="L11">
        <v>1</v>
      </c>
      <c r="O11" s="2" t="str">
        <f t="shared" ca="1" si="1"/>
        <v/>
      </c>
      <c r="S11" s="2" t="str">
        <f t="shared" ca="1" si="2"/>
        <v/>
      </c>
      <c r="Y11" t="s">
        <v>1185</v>
      </c>
      <c r="Z11">
        <v>9</v>
      </c>
    </row>
    <row r="12" spans="1:29" x14ac:dyDescent="0.3">
      <c r="A12" t="str">
        <f t="shared" si="0"/>
        <v>NormalAttackMelee0.8_01</v>
      </c>
      <c r="B12" t="s">
        <v>26</v>
      </c>
      <c r="C12" t="str">
        <f>IF(ISERROR(VLOOKUP(B12,AffectorValueTable!$A:$A,1,0)),"어펙터밸류없음","")</f>
        <v/>
      </c>
      <c r="D12">
        <v>1</v>
      </c>
      <c r="E12" t="str">
        <f>VLOOKUP($B12,AffectorValueTable!$1:$1048576,MATCH(AffectorValueTable!$B$1,AffectorValueTable!$1:$1,0),0)</f>
        <v>BaseDamage</v>
      </c>
      <c r="H12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>
        <v>0.8</v>
      </c>
      <c r="L12">
        <v>1</v>
      </c>
      <c r="O12" s="2" t="str">
        <f t="shared" ca="1" si="1"/>
        <v/>
      </c>
      <c r="S12" s="2" t="str">
        <f t="shared" ca="1" si="2"/>
        <v/>
      </c>
      <c r="Y12" t="s">
        <v>528</v>
      </c>
      <c r="Z12">
        <v>10</v>
      </c>
    </row>
    <row r="13" spans="1:29" x14ac:dyDescent="0.3">
      <c r="A13" t="str">
        <f t="shared" si="0"/>
        <v>NormalAttackMelee01_01</v>
      </c>
      <c r="B13" t="s">
        <v>28</v>
      </c>
      <c r="C13" t="str">
        <f>IF(ISERROR(VLOOKUP(B13,AffectorValueTable!$A:$A,1,0)),"어펙터밸류없음","")</f>
        <v/>
      </c>
      <c r="D13">
        <v>1</v>
      </c>
      <c r="E13" t="str">
        <f>VLOOKUP($B13,AffectorValueTable!$1:$1048576,MATCH(AffectorValueTable!$B$1,AffectorValueTable!$1:$1,0),0)</f>
        <v>BaseDamage</v>
      </c>
      <c r="H13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>
        <v>1</v>
      </c>
      <c r="L13">
        <v>1</v>
      </c>
      <c r="O13" s="2" t="str">
        <f t="shared" ca="1" si="1"/>
        <v/>
      </c>
      <c r="S13" s="2" t="str">
        <f t="shared" ca="1" si="2"/>
        <v/>
      </c>
      <c r="Y13" t="s">
        <v>529</v>
      </c>
      <c r="Z13">
        <v>11</v>
      </c>
    </row>
    <row r="14" spans="1:29" x14ac:dyDescent="0.3">
      <c r="A14" t="str">
        <f t="shared" si="0"/>
        <v>NormalAttackMelee1.25_01</v>
      </c>
      <c r="B14" t="s">
        <v>30</v>
      </c>
      <c r="C14" t="str">
        <f>IF(ISERROR(VLOOKUP(B14,AffectorValueTable!$A:$A,1,0)),"어펙터밸류없음","")</f>
        <v/>
      </c>
      <c r="D14">
        <v>1</v>
      </c>
      <c r="E14" t="str">
        <f>VLOOKUP($B14,AffectorValueTable!$1:$1048576,MATCH(AffectorValueTable!$B$1,AffectorValueTable!$1:$1,0),0)</f>
        <v>BaseDamage</v>
      </c>
      <c r="H14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>
        <v>1.25</v>
      </c>
      <c r="L14">
        <v>1</v>
      </c>
      <c r="O14" s="2" t="str">
        <f t="shared" ca="1" si="1"/>
        <v/>
      </c>
      <c r="S14" s="2" t="str">
        <f t="shared" ca="1" si="2"/>
        <v/>
      </c>
      <c r="Y14" t="s">
        <v>530</v>
      </c>
      <c r="Z14">
        <v>12</v>
      </c>
    </row>
    <row r="15" spans="1:29" x14ac:dyDescent="0.3">
      <c r="A15" t="str">
        <f t="shared" si="0"/>
        <v>NormalAttackMelee1.5_01</v>
      </c>
      <c r="B15" t="s">
        <v>32</v>
      </c>
      <c r="C15" t="str">
        <f>IF(ISERROR(VLOOKUP(B15,AffectorValueTable!$A:$A,1,0)),"어펙터밸류없음","")</f>
        <v/>
      </c>
      <c r="D15">
        <v>1</v>
      </c>
      <c r="E15" t="str">
        <f>VLOOKUP($B15,AffectorValueTable!$1:$1048576,MATCH(AffectorValueTable!$B$1,AffectorValueTable!$1:$1,0),0)</f>
        <v>BaseDamage</v>
      </c>
      <c r="H15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>
        <v>1.5</v>
      </c>
      <c r="L15">
        <v>1</v>
      </c>
      <c r="O15" s="2" t="str">
        <f t="shared" ca="1" si="1"/>
        <v/>
      </c>
      <c r="S15" s="2" t="str">
        <f t="shared" ca="1" si="2"/>
        <v/>
      </c>
      <c r="Y15" t="s">
        <v>531</v>
      </c>
      <c r="Z15">
        <v>13</v>
      </c>
    </row>
    <row r="16" spans="1:29" x14ac:dyDescent="0.3">
      <c r="A16" t="str">
        <f t="shared" si="0"/>
        <v>NormalAttackMelee2.0_01</v>
      </c>
      <c r="B16" t="s">
        <v>34</v>
      </c>
      <c r="C16" t="str">
        <f>IF(ISERROR(VLOOKUP(B16,AffectorValueTable!$A:$A,1,0)),"어펙터밸류없음","")</f>
        <v/>
      </c>
      <c r="D16">
        <v>1</v>
      </c>
      <c r="E16" t="str">
        <f>VLOOKUP($B16,AffectorValueTable!$1:$1048576,MATCH(AffectorValueTable!$B$1,AffectorValueTable!$1:$1,0),0)</f>
        <v>BaseDamage</v>
      </c>
      <c r="H16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>
        <v>2</v>
      </c>
      <c r="L16">
        <v>1</v>
      </c>
      <c r="O16" s="2" t="str">
        <f t="shared" ca="1" si="1"/>
        <v/>
      </c>
      <c r="S16" s="2" t="str">
        <f t="shared" ca="1" si="2"/>
        <v/>
      </c>
      <c r="Y16" t="s">
        <v>532</v>
      </c>
      <c r="Z16">
        <v>14</v>
      </c>
    </row>
    <row r="17" spans="1:26" x14ac:dyDescent="0.3">
      <c r="A17" t="str">
        <f t="shared" si="0"/>
        <v>NormalAttackMelee3.0_01</v>
      </c>
      <c r="B17" t="s">
        <v>36</v>
      </c>
      <c r="C17" t="str">
        <f>IF(ISERROR(VLOOKUP(B17,AffectorValueTable!$A:$A,1,0)),"어펙터밸류없음","")</f>
        <v/>
      </c>
      <c r="D17">
        <v>1</v>
      </c>
      <c r="E17" t="str">
        <f>VLOOKUP($B17,AffectorValueTable!$1:$1048576,MATCH(AffectorValueTable!$B$1,AffectorValueTable!$1:$1,0),0)</f>
        <v>BaseDamage</v>
      </c>
      <c r="H17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>
        <v>3</v>
      </c>
      <c r="L17">
        <v>1</v>
      </c>
      <c r="O17" s="2" t="str">
        <f t="shared" ca="1" si="1"/>
        <v/>
      </c>
      <c r="S17" s="2" t="str">
        <f t="shared" ca="1" si="2"/>
        <v/>
      </c>
      <c r="Y17" t="s">
        <v>533</v>
      </c>
      <c r="Z17">
        <v>15</v>
      </c>
    </row>
    <row r="18" spans="1:26" x14ac:dyDescent="0.3">
      <c r="A18" t="str">
        <f t="shared" si="0"/>
        <v>NormalAttackEtc0.4_01</v>
      </c>
      <c r="B18" t="s">
        <v>38</v>
      </c>
      <c r="C18" t="str">
        <f>IF(ISERROR(VLOOKUP(B18,AffectorValueTable!$A:$A,1,0)),"어펙터밸류없음","")</f>
        <v/>
      </c>
      <c r="D18">
        <v>1</v>
      </c>
      <c r="E18" t="str">
        <f>VLOOKUP($B18,AffectorValueTable!$1:$1048576,MATCH(AffectorValueTable!$B$1,AffectorValueTable!$1:$1,0),0)</f>
        <v>BaseDamage</v>
      </c>
      <c r="H18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>
        <v>0.4</v>
      </c>
      <c r="L18">
        <v>2</v>
      </c>
      <c r="O18" s="2" t="str">
        <f t="shared" ca="1" si="1"/>
        <v/>
      </c>
      <c r="S18" s="2" t="str">
        <f t="shared" ca="1" si="2"/>
        <v/>
      </c>
      <c r="Y18" t="s">
        <v>534</v>
      </c>
      <c r="Z18">
        <v>16</v>
      </c>
    </row>
    <row r="19" spans="1:26" x14ac:dyDescent="0.3">
      <c r="A19" t="str">
        <f t="shared" si="0"/>
        <v>NormalAttackEtc0.6_01</v>
      </c>
      <c r="B19" t="s">
        <v>40</v>
      </c>
      <c r="C19" t="str">
        <f>IF(ISERROR(VLOOKUP(B19,AffectorValueTable!$A:$A,1,0)),"어펙터밸류없음","")</f>
        <v/>
      </c>
      <c r="D19">
        <v>1</v>
      </c>
      <c r="E19" t="str">
        <f>VLOOKUP($B19,AffectorValueTable!$1:$1048576,MATCH(AffectorValueTable!$B$1,AffectorValueTable!$1:$1,0),0)</f>
        <v>BaseDamage</v>
      </c>
      <c r="H19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>
        <v>0.6</v>
      </c>
      <c r="L19">
        <v>2</v>
      </c>
      <c r="O19" s="2" t="str">
        <f t="shared" ca="1" si="1"/>
        <v/>
      </c>
      <c r="S19" s="2" t="str">
        <f t="shared" ca="1" si="2"/>
        <v/>
      </c>
      <c r="Y19" t="s">
        <v>1209</v>
      </c>
      <c r="Z19">
        <v>17</v>
      </c>
    </row>
    <row r="20" spans="1:26" x14ac:dyDescent="0.3">
      <c r="A20" t="str">
        <f t="shared" si="0"/>
        <v>NormalAttackEtc0.8_01</v>
      </c>
      <c r="B20" t="s">
        <v>42</v>
      </c>
      <c r="C20" t="str">
        <f>IF(ISERROR(VLOOKUP(B20,AffectorValueTable!$A:$A,1,0)),"어펙터밸류없음","")</f>
        <v/>
      </c>
      <c r="D20">
        <v>1</v>
      </c>
      <c r="E20" t="str">
        <f>VLOOKUP($B20,AffectorValueTable!$1:$1048576,MATCH(AffectorValueTable!$B$1,AffectorValueTable!$1:$1,0),0)</f>
        <v>BaseDamage</v>
      </c>
      <c r="H20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>
        <v>0.8</v>
      </c>
      <c r="L20">
        <v>2</v>
      </c>
      <c r="O20" s="2" t="str">
        <f t="shared" ca="1" si="1"/>
        <v/>
      </c>
      <c r="S20" s="2" t="str">
        <f t="shared" ca="1" si="2"/>
        <v/>
      </c>
      <c r="Y20" t="s">
        <v>1210</v>
      </c>
      <c r="Z20">
        <v>18</v>
      </c>
    </row>
    <row r="21" spans="1:26" x14ac:dyDescent="0.3">
      <c r="A21" t="str">
        <f t="shared" si="0"/>
        <v>NormalAttackEtc01_01</v>
      </c>
      <c r="B21" t="s">
        <v>44</v>
      </c>
      <c r="C21" t="str">
        <f>IF(ISERROR(VLOOKUP(B21,AffectorValueTable!$A:$A,1,0)),"어펙터밸류없음","")</f>
        <v/>
      </c>
      <c r="D21">
        <v>1</v>
      </c>
      <c r="E21" t="str">
        <f>VLOOKUP($B21,AffectorValueTable!$1:$1048576,MATCH(AffectorValueTable!$B$1,AffectorValueTable!$1:$1,0),0)</f>
        <v>BaseDamage</v>
      </c>
      <c r="H2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>
        <v>1</v>
      </c>
      <c r="L21">
        <v>2</v>
      </c>
      <c r="O21" s="2" t="str">
        <f t="shared" ca="1" si="1"/>
        <v/>
      </c>
      <c r="S21" s="2" t="str">
        <f t="shared" ca="1" si="2"/>
        <v/>
      </c>
      <c r="Y21" t="s">
        <v>1211</v>
      </c>
      <c r="Z21">
        <v>19</v>
      </c>
    </row>
    <row r="22" spans="1:26" x14ac:dyDescent="0.3">
      <c r="A22" t="str">
        <f t="shared" si="0"/>
        <v>NormalAttackEtc1.25_01</v>
      </c>
      <c r="B22" t="s">
        <v>46</v>
      </c>
      <c r="C22" t="str">
        <f>IF(ISERROR(VLOOKUP(B22,AffectorValueTable!$A:$A,1,0)),"어펙터밸류없음","")</f>
        <v/>
      </c>
      <c r="D22">
        <v>1</v>
      </c>
      <c r="E22" t="str">
        <f>VLOOKUP($B22,AffectorValueTable!$1:$1048576,MATCH(AffectorValueTable!$B$1,AffectorValueTable!$1:$1,0),0)</f>
        <v>BaseDamage</v>
      </c>
      <c r="H22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>
        <v>1.25</v>
      </c>
      <c r="L22">
        <v>2</v>
      </c>
      <c r="O22" s="2" t="str">
        <f t="shared" ca="1" si="1"/>
        <v/>
      </c>
      <c r="S22" s="2" t="str">
        <f t="shared" ca="1" si="2"/>
        <v/>
      </c>
      <c r="Y22" t="s">
        <v>1212</v>
      </c>
      <c r="Z22">
        <v>20</v>
      </c>
    </row>
    <row r="23" spans="1:26" x14ac:dyDescent="0.3">
      <c r="A23" t="str">
        <f t="shared" si="0"/>
        <v>NormalAttackEtc1.5_01</v>
      </c>
      <c r="B23" t="s">
        <v>48</v>
      </c>
      <c r="C23" t="str">
        <f>IF(ISERROR(VLOOKUP(B23,AffectorValueTable!$A:$A,1,0)),"어펙터밸류없음","")</f>
        <v/>
      </c>
      <c r="D23">
        <v>1</v>
      </c>
      <c r="E23" t="str">
        <f>VLOOKUP($B23,AffectorValueTable!$1:$1048576,MATCH(AffectorValueTable!$B$1,AffectorValueTable!$1:$1,0),0)</f>
        <v>BaseDamage</v>
      </c>
      <c r="H23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>
        <v>1.5</v>
      </c>
      <c r="L23">
        <v>2</v>
      </c>
      <c r="O23" s="2" t="str">
        <f t="shared" ca="1" si="1"/>
        <v/>
      </c>
      <c r="S23" s="2" t="str">
        <f t="shared" ca="1" si="2"/>
        <v/>
      </c>
      <c r="Y23" t="s">
        <v>535</v>
      </c>
      <c r="Z23">
        <v>21</v>
      </c>
    </row>
    <row r="24" spans="1:26" x14ac:dyDescent="0.3">
      <c r="A24" t="str">
        <f t="shared" si="0"/>
        <v>NormalAttackEtc2.0_01</v>
      </c>
      <c r="B24" t="s">
        <v>50</v>
      </c>
      <c r="C24" t="str">
        <f>IF(ISERROR(VLOOKUP(B24,AffectorValueTable!$A:$A,1,0)),"어펙터밸류없음","")</f>
        <v/>
      </c>
      <c r="D24">
        <v>1</v>
      </c>
      <c r="E24" t="str">
        <f>VLOOKUP($B24,AffectorValueTable!$1:$1048576,MATCH(AffectorValueTable!$B$1,AffectorValueTable!$1:$1,0),0)</f>
        <v>BaseDamage</v>
      </c>
      <c r="H24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>
        <v>2</v>
      </c>
      <c r="L24">
        <v>2</v>
      </c>
      <c r="O24" s="2" t="str">
        <f t="shared" ca="1" si="1"/>
        <v/>
      </c>
      <c r="S24" s="2" t="str">
        <f t="shared" ca="1" si="2"/>
        <v/>
      </c>
      <c r="Y24" t="s">
        <v>536</v>
      </c>
      <c r="Z24">
        <v>22</v>
      </c>
    </row>
    <row r="25" spans="1:26" x14ac:dyDescent="0.3">
      <c r="A25" t="str">
        <f t="shared" si="0"/>
        <v>NormalAttackEtc3.0_01</v>
      </c>
      <c r="B25" t="s">
        <v>52</v>
      </c>
      <c r="C25" t="str">
        <f>IF(ISERROR(VLOOKUP(B25,AffectorValueTable!$A:$A,1,0)),"어펙터밸류없음","")</f>
        <v/>
      </c>
      <c r="D25">
        <v>1</v>
      </c>
      <c r="E25" t="str">
        <f>VLOOKUP($B25,AffectorValueTable!$1:$1048576,MATCH(AffectorValueTable!$B$1,AffectorValueTable!$1:$1,0),0)</f>
        <v>BaseDamage</v>
      </c>
      <c r="H25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>
        <v>3</v>
      </c>
      <c r="L25">
        <v>2</v>
      </c>
      <c r="O25" s="2" t="str">
        <f t="shared" ca="1" si="1"/>
        <v/>
      </c>
      <c r="S25" s="2" t="str">
        <f t="shared" ca="1" si="2"/>
        <v/>
      </c>
      <c r="Y25" t="s">
        <v>713</v>
      </c>
      <c r="Z25">
        <v>23</v>
      </c>
    </row>
    <row r="26" spans="1:26" x14ac:dyDescent="0.3">
      <c r="A26" t="str">
        <f t="shared" ref="A26" si="3">B26&amp;"_"&amp;TEXT(D26,"00")</f>
        <v>NormalAttackTenebro_01</v>
      </c>
      <c r="B26" t="s">
        <v>1161</v>
      </c>
      <c r="C26" t="str">
        <f>IF(ISERROR(VLOOKUP(B26,AffectorValueTable!$A:$A,1,0)),"어펙터밸류없음","")</f>
        <v/>
      </c>
      <c r="D26">
        <v>1</v>
      </c>
      <c r="E26" t="str">
        <f>VLOOKUP($B26,AffectorValueTable!$1:$1048576,MATCH(AffectorValueTable!$B$1,AffectorValueTable!$1:$1,0),0)</f>
        <v>BaseDamage</v>
      </c>
      <c r="H26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>
        <v>1</v>
      </c>
      <c r="O26" s="2" t="str">
        <f t="shared" ref="O26" ca="1" si="4">IF(NOT(ISBLANK(N26)),N26,
IF(ISBLANK(M26),"",
VLOOKUP(M26,OFFSET(INDIRECT("$A:$B"),0,MATCH(M$1&amp;"_Verify",INDIRECT("$1:$1"),0)-1),2,0)
))</f>
        <v/>
      </c>
      <c r="S26" s="2" t="str">
        <f t="shared" ref="S26" ca="1" si="5">IF(NOT(ISBLANK(R26)),R26,
IF(ISBLANK(Q26),"",
VLOOKUP(Q26,OFFSET(INDIRECT("$A:$B"),0,MATCH(Q$1&amp;"_Verify",INDIRECT("$1:$1"),0)-1),2,0)
))</f>
        <v/>
      </c>
      <c r="V26">
        <v>1</v>
      </c>
    </row>
    <row r="27" spans="1:26" x14ac:dyDescent="0.3">
      <c r="A27" t="str">
        <f t="shared" si="0"/>
        <v>IceStormCreate_01</v>
      </c>
      <c r="B27" t="s">
        <v>1149</v>
      </c>
      <c r="C27" t="str">
        <f>IF(ISERROR(VLOOKUP(B27,AffectorValueTable!$A:$A,1,0)),"어펙터밸류없음","")</f>
        <v/>
      </c>
      <c r="D27">
        <v>1</v>
      </c>
      <c r="E27" t="str">
        <f>VLOOKUP($B27,AffectorValueTable!$1:$1048576,MATCH(AffectorValueTable!$B$1,AffectorValueTable!$1:$1,0),0)</f>
        <v>CreateHitObject</v>
      </c>
      <c r="H27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O27" s="2" t="str">
        <f t="shared" ref="O27:O35" ca="1" si="6">IF(NOT(ISBLANK(N27)),N27,
IF(ISBLANK(M27),"",
VLOOKUP(M27,OFFSET(INDIRECT("$A:$B"),0,MATCH(M$1&amp;"_Verify",INDIRECT("$1:$1"),0)-1),2,0)
))</f>
        <v/>
      </c>
      <c r="S27" s="2" t="str">
        <f t="shared" ref="S27:S35" ca="1" si="7">IF(NOT(ISBLANK(R27)),R27,
IF(ISBLANK(Q27),"",
VLOOKUP(Q27,OFFSET(INDIRECT("$A:$B"),0,MATCH(Q$1&amp;"_Verify",INDIRECT("$1:$1"),0)-1),2,0)
))</f>
        <v/>
      </c>
      <c r="T27" t="s">
        <v>1155</v>
      </c>
    </row>
    <row r="28" spans="1:26" x14ac:dyDescent="0.3">
      <c r="A28" t="str">
        <f t="shared" si="0"/>
        <v>IceStormAttack_01</v>
      </c>
      <c r="B28" t="s">
        <v>1150</v>
      </c>
      <c r="C28" t="str">
        <f>IF(ISERROR(VLOOKUP(B28,AffectorValueTable!$A:$A,1,0)),"어펙터밸류없음","")</f>
        <v/>
      </c>
      <c r="D28">
        <v>1</v>
      </c>
      <c r="E28" t="str">
        <f>VLOOKUP($B28,AffectorValueTable!$1:$1048576,MATCH(AffectorValueTable!$B$1,AffectorValueTable!$1:$1,0),0)</f>
        <v>BaseDamage</v>
      </c>
      <c r="H28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>
        <v>1.05</v>
      </c>
      <c r="O28" s="2" t="str">
        <f t="shared" ca="1" si="6"/>
        <v/>
      </c>
      <c r="S28" s="2" t="str">
        <f t="shared" ca="1" si="7"/>
        <v/>
      </c>
      <c r="W28">
        <v>1</v>
      </c>
    </row>
    <row r="29" spans="1:26" x14ac:dyDescent="0.3">
      <c r="A29" t="str">
        <f t="shared" si="0"/>
        <v>FallingSwordCreate_01</v>
      </c>
      <c r="B29" t="s">
        <v>1151</v>
      </c>
      <c r="C29" t="str">
        <f>IF(ISERROR(VLOOKUP(B29,AffectorValueTable!$A:$A,1,0)),"어펙터밸류없음","")</f>
        <v/>
      </c>
      <c r="D29">
        <v>1</v>
      </c>
      <c r="E29" t="str">
        <f>VLOOKUP($B29,AffectorValueTable!$1:$1048576,MATCH(AffectorValueTable!$B$1,AffectorValueTable!$1:$1,0),0)</f>
        <v>CreateHitObject</v>
      </c>
      <c r="H29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O29" s="2" t="str">
        <f t="shared" ca="1" si="6"/>
        <v/>
      </c>
      <c r="S29" s="2" t="str">
        <f t="shared" ca="1" si="7"/>
        <v/>
      </c>
      <c r="T29" t="s">
        <v>1156</v>
      </c>
    </row>
    <row r="30" spans="1:26" x14ac:dyDescent="0.3">
      <c r="A30" t="str">
        <f t="shared" si="0"/>
        <v>FallingSwordAttack_01</v>
      </c>
      <c r="B30" t="s">
        <v>1152</v>
      </c>
      <c r="C30" t="str">
        <f>IF(ISERROR(VLOOKUP(B30,AffectorValueTable!$A:$A,1,0)),"어펙터밸류없음","")</f>
        <v/>
      </c>
      <c r="D30">
        <v>1</v>
      </c>
      <c r="E30" t="str">
        <f>VLOOKUP($B30,AffectorValueTable!$1:$1048576,MATCH(AffectorValueTable!$B$1,AffectorValueTable!$1:$1,0),0)</f>
        <v>BaseDamage</v>
      </c>
      <c r="H30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>
        <v>1.3</v>
      </c>
      <c r="O30" s="2" t="str">
        <f t="shared" ca="1" si="6"/>
        <v/>
      </c>
      <c r="S30" s="2" t="str">
        <f t="shared" ca="1" si="7"/>
        <v/>
      </c>
      <c r="W30">
        <v>1</v>
      </c>
    </row>
    <row r="31" spans="1:26" x14ac:dyDescent="0.3">
      <c r="A31" t="str">
        <f t="shared" si="0"/>
        <v>MeteorCreate_01</v>
      </c>
      <c r="B31" t="s">
        <v>1153</v>
      </c>
      <c r="C31" t="str">
        <f>IF(ISERROR(VLOOKUP(B31,AffectorValueTable!$A:$A,1,0)),"어펙터밸류없음","")</f>
        <v/>
      </c>
      <c r="D31">
        <v>1</v>
      </c>
      <c r="E31" t="str">
        <f>VLOOKUP($B31,AffectorValueTable!$1:$1048576,MATCH(AffectorValueTable!$B$1,AffectorValueTable!$1:$1,0),0)</f>
        <v>CreateHitObject</v>
      </c>
      <c r="H3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O31" s="2" t="str">
        <f t="shared" ca="1" si="6"/>
        <v/>
      </c>
      <c r="S31" s="2" t="str">
        <f t="shared" ca="1" si="7"/>
        <v/>
      </c>
      <c r="T31" t="s">
        <v>1157</v>
      </c>
    </row>
    <row r="32" spans="1:26" x14ac:dyDescent="0.3">
      <c r="A32" t="str">
        <f t="shared" si="0"/>
        <v>MeteorAttack_01</v>
      </c>
      <c r="B32" t="s">
        <v>1154</v>
      </c>
      <c r="C32" t="str">
        <f>IF(ISERROR(VLOOKUP(B32,AffectorValueTable!$A:$A,1,0)),"어펙터밸류없음","")</f>
        <v/>
      </c>
      <c r="D32">
        <v>1</v>
      </c>
      <c r="E32" t="str">
        <f>VLOOKUP($B32,AffectorValueTable!$1:$1048576,MATCH(AffectorValueTable!$B$1,AffectorValueTable!$1:$1,0),0)</f>
        <v>BaseDamage</v>
      </c>
      <c r="H32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>
        <v>2.5</v>
      </c>
      <c r="O32" s="2" t="str">
        <f t="shared" ca="1" si="6"/>
        <v/>
      </c>
      <c r="S32" s="2" t="str">
        <f t="shared" ca="1" si="7"/>
        <v/>
      </c>
      <c r="W32">
        <v>1</v>
      </c>
    </row>
    <row r="33" spans="1:23" x14ac:dyDescent="0.3">
      <c r="A33" t="str">
        <f t="shared" ref="A33:A35" si="8">B33&amp;"_"&amp;TEXT(D33,"00")</f>
        <v>ThreeWayPositionBuff_01</v>
      </c>
      <c r="B33" t="s">
        <v>1158</v>
      </c>
      <c r="C33" t="str">
        <f>IF(ISERROR(VLOOKUP(B33,AffectorValueTable!$A:$A,1,0)),"어펙터밸류없음","")</f>
        <v/>
      </c>
      <c r="D33">
        <v>1</v>
      </c>
      <c r="E33" t="str">
        <f>VLOOKUP($B33,AffectorValueTable!$1:$1048576,MATCH(AffectorValueTable!$B$1,AffectorValueTable!$1:$1,0),0)</f>
        <v>PositionBuff</v>
      </c>
      <c r="H33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>
        <v>4.8</v>
      </c>
      <c r="J33">
        <v>2</v>
      </c>
      <c r="K33">
        <v>0</v>
      </c>
      <c r="N33">
        <v>3</v>
      </c>
      <c r="O33" s="2">
        <f t="shared" ca="1" si="6"/>
        <v>3</v>
      </c>
      <c r="S33" s="2" t="str">
        <f t="shared" ca="1" si="7"/>
        <v/>
      </c>
      <c r="V33" t="s">
        <v>1160</v>
      </c>
    </row>
    <row r="34" spans="1:23" x14ac:dyDescent="0.3">
      <c r="A34" t="str">
        <f t="shared" si="8"/>
        <v>ElectronicCircleCreate_01</v>
      </c>
      <c r="B34" t="s">
        <v>1162</v>
      </c>
      <c r="C34" t="str">
        <f>IF(ISERROR(VLOOKUP(B34,AffectorValueTable!$A:$A,1,0)),"어펙터밸류없음","")</f>
        <v/>
      </c>
      <c r="D34">
        <v>1</v>
      </c>
      <c r="E34" t="str">
        <f>VLOOKUP($B34,AffectorValueTable!$1:$1048576,MATCH(AffectorValueTable!$B$1,AffectorValueTable!$1:$1,0),0)</f>
        <v>CreateHitObject</v>
      </c>
      <c r="H34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O34" s="2" t="str">
        <f t="shared" ca="1" si="6"/>
        <v/>
      </c>
      <c r="S34" s="2" t="str">
        <f t="shared" ca="1" si="7"/>
        <v/>
      </c>
      <c r="T34" t="s">
        <v>1166</v>
      </c>
    </row>
    <row r="35" spans="1:23" x14ac:dyDescent="0.3">
      <c r="A35" t="str">
        <f t="shared" si="8"/>
        <v>ElectronicCircleAttack_01</v>
      </c>
      <c r="B35" t="s">
        <v>1164</v>
      </c>
      <c r="C35" t="str">
        <f>IF(ISERROR(VLOOKUP(B35,AffectorValueTable!$A:$A,1,0)),"어펙터밸류없음","")</f>
        <v/>
      </c>
      <c r="D35">
        <v>1</v>
      </c>
      <c r="E35" t="str">
        <f>VLOOKUP($B35,AffectorValueTable!$1:$1048576,MATCH(AffectorValueTable!$B$1,AffectorValueTable!$1:$1,0),0)</f>
        <v>BaseDamage</v>
      </c>
      <c r="H35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>
        <v>0.75</v>
      </c>
      <c r="O35" s="2" t="str">
        <f t="shared" ca="1" si="6"/>
        <v/>
      </c>
      <c r="S35" s="2" t="str">
        <f t="shared" ca="1" si="7"/>
        <v/>
      </c>
      <c r="W35">
        <v>1</v>
      </c>
    </row>
    <row r="36" spans="1:23" x14ac:dyDescent="0.3">
      <c r="A36" t="str">
        <f t="shared" ref="A36:A37" si="9">B36&amp;"_"&amp;TEXT(D36,"00")</f>
        <v>ShacklesCreate_01</v>
      </c>
      <c r="B36" t="s">
        <v>1168</v>
      </c>
      <c r="C36" t="str">
        <f>IF(ISERROR(VLOOKUP(B36,AffectorValueTable!$A:$A,1,0)),"어펙터밸류없음","")</f>
        <v/>
      </c>
      <c r="D36">
        <v>1</v>
      </c>
      <c r="E36" t="str">
        <f>VLOOKUP($B36,AffectorValueTable!$1:$1048576,MATCH(AffectorValueTable!$B$1,AffectorValueTable!$1:$1,0),0)</f>
        <v>CreateHitObject</v>
      </c>
      <c r="H36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O36" s="2" t="str">
        <f t="shared" ref="O36:O37" ca="1" si="10">IF(NOT(ISBLANK(N36)),N36,
IF(ISBLANK(M36),"",
VLOOKUP(M36,OFFSET(INDIRECT("$A:$B"),0,MATCH(M$1&amp;"_Verify",INDIRECT("$1:$1"),0)-1),2,0)
))</f>
        <v/>
      </c>
      <c r="S36" s="2" t="str">
        <f t="shared" ref="S36:S37" ca="1" si="11">IF(NOT(ISBLANK(R36)),R36,
IF(ISBLANK(Q36),"",
VLOOKUP(Q36,OFFSET(INDIRECT("$A:$B"),0,MATCH(Q$1&amp;"_Verify",INDIRECT("$1:$1"),0)-1),2,0)
))</f>
        <v/>
      </c>
      <c r="T36" t="s">
        <v>1171</v>
      </c>
    </row>
    <row r="37" spans="1:23" x14ac:dyDescent="0.3">
      <c r="A37" t="str">
        <f t="shared" si="9"/>
        <v>ShacklesCannotMove_01</v>
      </c>
      <c r="B37" t="s">
        <v>1170</v>
      </c>
      <c r="C37" t="str">
        <f>IF(ISERROR(VLOOKUP(B37,AffectorValueTable!$A:$A,1,0)),"어펙터밸류없음","")</f>
        <v/>
      </c>
      <c r="D37">
        <v>1</v>
      </c>
      <c r="E37" t="str">
        <f>VLOOKUP($B37,AffectorValueTable!$1:$1048576,MATCH(AffectorValueTable!$B$1,AffectorValueTable!$1:$1,0),0)</f>
        <v>CannotMove</v>
      </c>
      <c r="H37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>
        <v>0.33329999999999999</v>
      </c>
      <c r="O37" s="2" t="str">
        <f t="shared" ca="1" si="10"/>
        <v/>
      </c>
      <c r="S37" s="2" t="str">
        <f t="shared" ca="1" si="11"/>
        <v/>
      </c>
    </row>
    <row r="38" spans="1:23" x14ac:dyDescent="0.3">
      <c r="A38" t="str">
        <f t="shared" ref="A38:A39" si="12">B38&amp;"_"&amp;TEXT(D38,"00")</f>
        <v>ElectronicSphereTransportSummon_01</v>
      </c>
      <c r="B38" t="s">
        <v>1182</v>
      </c>
      <c r="C38" t="str">
        <f>IF(ISERROR(VLOOKUP(B38,AffectorValueTable!$A:$A,1,0)),"어펙터밸류없음","")</f>
        <v/>
      </c>
      <c r="D38">
        <v>1</v>
      </c>
      <c r="E38" t="str">
        <f>VLOOKUP($B38,AffectorValueTable!$1:$1048576,MATCH(AffectorValueTable!$B$1,AffectorValueTable!$1:$1,0),0)</f>
        <v>TransportSummon</v>
      </c>
      <c r="H38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>
        <v>4</v>
      </c>
      <c r="O38" s="2" t="str">
        <f t="shared" ref="O38:O39" ca="1" si="13">IF(NOT(ISBLANK(N38)),N38,
IF(ISBLANK(M38),"",
VLOOKUP(M38,OFFSET(INDIRECT("$A:$B"),0,MATCH(M$1&amp;"_Verify",INDIRECT("$1:$1"),0)-1),2,0)
))</f>
        <v/>
      </c>
      <c r="S38" s="2" t="str">
        <f t="shared" ref="S38:S39" ca="1" si="14">IF(NOT(ISBLANK(R38)),R38,
IF(ISBLANK(Q38),"",
VLOOKUP(Q38,OFFSET(INDIRECT("$A:$B"),0,MATCH(Q$1&amp;"_Verify",INDIRECT("$1:$1"),0)-1),2,0)
))</f>
        <v/>
      </c>
      <c r="T38" t="s">
        <v>1172</v>
      </c>
    </row>
    <row r="39" spans="1:23" x14ac:dyDescent="0.3">
      <c r="A39" t="str">
        <f t="shared" si="12"/>
        <v>ElectronicSphereTransportAttack_01</v>
      </c>
      <c r="B39" t="s">
        <v>1174</v>
      </c>
      <c r="C39" t="str">
        <f>IF(ISERROR(VLOOKUP(B39,AffectorValueTable!$A:$A,1,0)),"어펙터밸류없음","")</f>
        <v/>
      </c>
      <c r="D39">
        <v>1</v>
      </c>
      <c r="E39" t="str">
        <f>VLOOKUP($B39,AffectorValueTable!$1:$1048576,MATCH(AffectorValueTable!$B$1,AffectorValueTable!$1:$1,0),0)</f>
        <v>TransportAttack</v>
      </c>
      <c r="H39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>
        <v>10.1</v>
      </c>
      <c r="O39" s="2" t="str">
        <f t="shared" ca="1" si="13"/>
        <v/>
      </c>
      <c r="S39" s="2" t="str">
        <f t="shared" ca="1" si="14"/>
        <v/>
      </c>
      <c r="W39">
        <v>1</v>
      </c>
    </row>
    <row r="40" spans="1:23" x14ac:dyDescent="0.3">
      <c r="A40" t="str">
        <f t="shared" ref="A40:A43" si="15">B40&amp;"_"&amp;TEXT(D40,"00")</f>
        <v>ChargingPoisonCreate_01</v>
      </c>
      <c r="B40" t="s">
        <v>1177</v>
      </c>
      <c r="C40" t="str">
        <f>IF(ISERROR(VLOOKUP(B40,AffectorValueTable!$A:$A,1,0)),"어펙터밸류없음","")</f>
        <v/>
      </c>
      <c r="D40">
        <v>1</v>
      </c>
      <c r="E40" t="str">
        <f>VLOOKUP($B40,AffectorValueTable!$1:$1048576,MATCH(AffectorValueTable!$B$1,AffectorValueTable!$1:$1,0),0)</f>
        <v>CreateHitObject</v>
      </c>
      <c r="H40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O40" s="2" t="str">
        <f t="shared" ref="O40:O43" ca="1" si="16">IF(NOT(ISBLANK(N40)),N40,
IF(ISBLANK(M40),"",
VLOOKUP(M40,OFFSET(INDIRECT("$A:$B"),0,MATCH(M$1&amp;"_Verify",INDIRECT("$1:$1"),0)-1),2,0)
))</f>
        <v/>
      </c>
      <c r="S40" s="2" t="str">
        <f t="shared" ref="S40:S43" ca="1" si="17">IF(NOT(ISBLANK(R40)),R40,
IF(ISBLANK(Q40),"",
VLOOKUP(Q40,OFFSET(INDIRECT("$A:$B"),0,MATCH(Q$1&amp;"_Verify",INDIRECT("$1:$1"),0)-1),2,0)
))</f>
        <v/>
      </c>
      <c r="T40" t="s">
        <v>1180</v>
      </c>
    </row>
    <row r="41" spans="1:23" x14ac:dyDescent="0.3">
      <c r="A41" t="str">
        <f t="shared" si="15"/>
        <v>ChargingPoisonAttack_01</v>
      </c>
      <c r="B41" t="s">
        <v>1179</v>
      </c>
      <c r="C41" t="str">
        <f>IF(ISERROR(VLOOKUP(B41,AffectorValueTable!$A:$A,1,0)),"어펙터밸류없음","")</f>
        <v/>
      </c>
      <c r="D41">
        <v>1</v>
      </c>
      <c r="E41" t="str">
        <f>VLOOKUP($B41,AffectorValueTable!$1:$1048576,MATCH(AffectorValueTable!$B$1,AffectorValueTable!$1:$1,0),0)</f>
        <v>BaseDamage</v>
      </c>
      <c r="H4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>
        <v>5.0999999999999996</v>
      </c>
      <c r="O41" s="2" t="str">
        <f t="shared" ca="1" si="16"/>
        <v/>
      </c>
      <c r="S41" s="2" t="str">
        <f t="shared" ca="1" si="17"/>
        <v/>
      </c>
      <c r="W41">
        <v>1</v>
      </c>
    </row>
    <row r="42" spans="1:23" x14ac:dyDescent="0.3">
      <c r="A42" t="str">
        <f t="shared" si="15"/>
        <v>FirePillarCreate_01</v>
      </c>
      <c r="B42" t="s">
        <v>1193</v>
      </c>
      <c r="C42" t="str">
        <f>IF(ISERROR(VLOOKUP(B42,AffectorValueTable!$A:$A,1,0)),"어펙터밸류없음","")</f>
        <v/>
      </c>
      <c r="D42">
        <v>1</v>
      </c>
      <c r="E42" t="str">
        <f>VLOOKUP($B42,AffectorValueTable!$1:$1048576,MATCH(AffectorValueTable!$B$1,AffectorValueTable!$1:$1,0),0)</f>
        <v>CreateHitObject</v>
      </c>
      <c r="H42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O42" s="2" t="str">
        <f t="shared" ca="1" si="16"/>
        <v/>
      </c>
      <c r="S42" s="2" t="str">
        <f t="shared" ca="1" si="17"/>
        <v/>
      </c>
      <c r="T42" t="s">
        <v>1196</v>
      </c>
    </row>
    <row r="43" spans="1:23" x14ac:dyDescent="0.3">
      <c r="A43" t="str">
        <f t="shared" si="15"/>
        <v>FirePillarAttack_01</v>
      </c>
      <c r="B43" t="s">
        <v>1195</v>
      </c>
      <c r="C43" t="str">
        <f>IF(ISERROR(VLOOKUP(B43,AffectorValueTable!$A:$A,1,0)),"어펙터밸류없음","")</f>
        <v/>
      </c>
      <c r="D43">
        <v>1</v>
      </c>
      <c r="E43" t="str">
        <f>VLOOKUP($B43,AffectorValueTable!$1:$1048576,MATCH(AffectorValueTable!$B$1,AffectorValueTable!$1:$1,0),0)</f>
        <v>BaseDamage</v>
      </c>
      <c r="H43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>
        <v>0.4</v>
      </c>
      <c r="O43" s="2" t="str">
        <f t="shared" ca="1" si="16"/>
        <v/>
      </c>
      <c r="S43" s="2" t="str">
        <f t="shared" ca="1" si="17"/>
        <v/>
      </c>
      <c r="W43">
        <v>1</v>
      </c>
    </row>
    <row r="44" spans="1:23" x14ac:dyDescent="0.3">
      <c r="A44" t="str">
        <f t="shared" ref="A44" si="18">B44&amp;"_"&amp;TEXT(D44,"00")</f>
        <v>FireBirdCreate_01</v>
      </c>
      <c r="B44" t="s">
        <v>1197</v>
      </c>
      <c r="C44" t="str">
        <f>IF(ISERROR(VLOOKUP(B44,AffectorValueTable!$A:$A,1,0)),"어펙터밸류없음","")</f>
        <v/>
      </c>
      <c r="D44">
        <v>1</v>
      </c>
      <c r="E44" t="str">
        <f>VLOOKUP($B44,AffectorValueTable!$1:$1048576,MATCH(AffectorValueTable!$B$1,AffectorValueTable!$1:$1,0),0)</f>
        <v>CreateHitObject</v>
      </c>
      <c r="H44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O44" s="2" t="str">
        <f t="shared" ref="O44" ca="1" si="19">IF(NOT(ISBLANK(N44)),N44,
IF(ISBLANK(M44),"",
VLOOKUP(M44,OFFSET(INDIRECT("$A:$B"),0,MATCH(M$1&amp;"_Verify",INDIRECT("$1:$1"),0)-1),2,0)
))</f>
        <v/>
      </c>
      <c r="S44" s="2" t="str">
        <f t="shared" ref="S44" ca="1" si="20">IF(NOT(ISBLANK(R44)),R44,
IF(ISBLANK(Q44),"",
VLOOKUP(Q44,OFFSET(INDIRECT("$A:$B"),0,MATCH(Q$1&amp;"_Verify",INDIRECT("$1:$1"),0)-1),2,0)
))</f>
        <v/>
      </c>
      <c r="T44" t="s">
        <v>1201</v>
      </c>
      <c r="W44" t="s">
        <v>1207</v>
      </c>
    </row>
    <row r="45" spans="1:23" x14ac:dyDescent="0.3">
      <c r="A45" t="str">
        <f t="shared" ref="A45:A53" si="21">B45&amp;"_"&amp;TEXT(D45,"00")</f>
        <v>FireBirdAttack_01</v>
      </c>
      <c r="B45" t="s">
        <v>1199</v>
      </c>
      <c r="C45" t="str">
        <f>IF(ISERROR(VLOOKUP(B45,AffectorValueTable!$A:$A,1,0)),"어펙터밸류없음","")</f>
        <v/>
      </c>
      <c r="D45">
        <v>1</v>
      </c>
      <c r="E45" t="str">
        <f>VLOOKUP($B45,AffectorValueTable!$1:$1048576,MATCH(AffectorValueTable!$B$1,AffectorValueTable!$1:$1,0),0)</f>
        <v>BaseDamage</v>
      </c>
      <c r="H45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>
        <v>5.4</v>
      </c>
      <c r="O45" s="2" t="str">
        <f t="shared" ref="O45:O53" ca="1" si="22">IF(NOT(ISBLANK(N45)),N45,
IF(ISBLANK(M45),"",
VLOOKUP(M45,OFFSET(INDIRECT("$A:$B"),0,MATCH(M$1&amp;"_Verify",INDIRECT("$1:$1"),0)-1),2,0)
))</f>
        <v/>
      </c>
      <c r="S45" s="2" t="str">
        <f t="shared" ref="S45:S53" ca="1" si="23">IF(NOT(ISBLANK(R45)),R45,
IF(ISBLANK(Q45),"",
VLOOKUP(Q45,OFFSET(INDIRECT("$A:$B"),0,MATCH(Q$1&amp;"_Verify",INDIRECT("$1:$1"),0)-1),2,0)
))</f>
        <v/>
      </c>
      <c r="W45">
        <v>1</v>
      </c>
    </row>
    <row r="46" spans="1:23" x14ac:dyDescent="0.3">
      <c r="A46" t="str">
        <f t="shared" si="21"/>
        <v>FastLightningAttackSpeedUp_01</v>
      </c>
      <c r="B46" t="s">
        <v>1204</v>
      </c>
      <c r="C46" t="str">
        <f>IF(ISERROR(VLOOKUP(B46,AffectorValueTable!$A:$A,1,0)),"어펙터밸류없음","")</f>
        <v/>
      </c>
      <c r="D46">
        <v>1</v>
      </c>
      <c r="E46" t="str">
        <f>VLOOKUP($B46,AffectorValueTable!$1:$1048576,MATCH(AffectorValueTable!$B$1,AffectorValueTable!$1:$1,0),0)</f>
        <v>ChangeActorStatus</v>
      </c>
      <c r="H46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>
        <v>7</v>
      </c>
      <c r="J46">
        <v>0.15</v>
      </c>
      <c r="K46">
        <v>3</v>
      </c>
      <c r="M46" t="s">
        <v>521</v>
      </c>
      <c r="O46" s="2">
        <f t="shared" ca="1" si="22"/>
        <v>3</v>
      </c>
      <c r="S46" s="2" t="str">
        <f t="shared" ca="1" si="23"/>
        <v/>
      </c>
      <c r="T46">
        <v>1</v>
      </c>
      <c r="W46" t="s">
        <v>1202</v>
      </c>
    </row>
    <row r="47" spans="1:23" x14ac:dyDescent="0.3">
      <c r="A47" t="str">
        <f t="shared" si="21"/>
        <v>SharpSoulCriticalRateUp_01</v>
      </c>
      <c r="B47" t="s">
        <v>1205</v>
      </c>
      <c r="C47" t="str">
        <f>IF(ISERROR(VLOOKUP(B47,AffectorValueTable!$A:$A,1,0)),"어펙터밸류없음","")</f>
        <v/>
      </c>
      <c r="D47">
        <v>1</v>
      </c>
      <c r="E47" t="str">
        <f>VLOOKUP($B47,AffectorValueTable!$1:$1048576,MATCH(AffectorValueTable!$B$1,AffectorValueTable!$1:$1,0),0)</f>
        <v>ChangeActorStatus</v>
      </c>
      <c r="H47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>
        <v>10</v>
      </c>
      <c r="J47">
        <v>1</v>
      </c>
      <c r="K47">
        <v>1</v>
      </c>
      <c r="M47" t="s">
        <v>528</v>
      </c>
      <c r="O47" s="2">
        <f t="shared" ca="1" si="22"/>
        <v>10</v>
      </c>
      <c r="S47" s="2" t="str">
        <f t="shared" ca="1" si="23"/>
        <v/>
      </c>
      <c r="T47">
        <v>1</v>
      </c>
      <c r="W47" t="s">
        <v>1295</v>
      </c>
    </row>
    <row r="48" spans="1:23" x14ac:dyDescent="0.3">
      <c r="A48" t="str">
        <f t="shared" si="21"/>
        <v>GravityRockCreate_01</v>
      </c>
      <c r="B48" t="s">
        <v>1217</v>
      </c>
      <c r="C48" t="str">
        <f>IF(ISERROR(VLOOKUP(B48,AffectorValueTable!$A:$A,1,0)),"어펙터밸류없음","")</f>
        <v/>
      </c>
      <c r="D48">
        <v>1</v>
      </c>
      <c r="E48" t="str">
        <f>VLOOKUP($B48,AffectorValueTable!$1:$1048576,MATCH(AffectorValueTable!$B$1,AffectorValueTable!$1:$1,0),0)</f>
        <v>CreateHitObject</v>
      </c>
      <c r="H48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O48" s="2" t="str">
        <f t="shared" ca="1" si="22"/>
        <v/>
      </c>
      <c r="S48" s="2" t="str">
        <f t="shared" ca="1" si="23"/>
        <v/>
      </c>
      <c r="T48" t="s">
        <v>1227</v>
      </c>
    </row>
    <row r="49" spans="1:23" x14ac:dyDescent="0.3">
      <c r="A49" t="str">
        <f t="shared" si="21"/>
        <v>GravityRockLastCreate_01</v>
      </c>
      <c r="B49" t="s">
        <v>1219</v>
      </c>
      <c r="C49" t="str">
        <f>IF(ISERROR(VLOOKUP(B49,AffectorValueTable!$A:$A,1,0)),"어펙터밸류없음","")</f>
        <v/>
      </c>
      <c r="D49">
        <v>1</v>
      </c>
      <c r="E49" t="str">
        <f>VLOOKUP($B49,AffectorValueTable!$1:$1048576,MATCH(AffectorValueTable!$B$1,AffectorValueTable!$1:$1,0),0)</f>
        <v>CreateHitObject</v>
      </c>
      <c r="H49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O49" s="2" t="str">
        <f t="shared" ca="1" si="22"/>
        <v/>
      </c>
      <c r="S49" s="2" t="str">
        <f t="shared" ca="1" si="23"/>
        <v/>
      </c>
      <c r="T49" t="s">
        <v>1228</v>
      </c>
    </row>
    <row r="50" spans="1:23" x14ac:dyDescent="0.3">
      <c r="A50" t="str">
        <f t="shared" si="21"/>
        <v>GravityRockAttack_01</v>
      </c>
      <c r="B50" t="s">
        <v>1215</v>
      </c>
      <c r="C50" t="str">
        <f>IF(ISERROR(VLOOKUP(B50,AffectorValueTable!$A:$A,1,0)),"어펙터밸류없음","")</f>
        <v/>
      </c>
      <c r="D50">
        <v>1</v>
      </c>
      <c r="E50" t="str">
        <f>VLOOKUP($B50,AffectorValueTable!$1:$1048576,MATCH(AffectorValueTable!$B$1,AffectorValueTable!$1:$1,0),0)</f>
        <v>BaseDamage</v>
      </c>
      <c r="H50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>
        <v>8.25</v>
      </c>
      <c r="O50" s="2" t="str">
        <f t="shared" ca="1" si="22"/>
        <v/>
      </c>
      <c r="S50" s="2" t="str">
        <f t="shared" ca="1" si="23"/>
        <v/>
      </c>
      <c r="W50">
        <v>1</v>
      </c>
    </row>
    <row r="51" spans="1:23" x14ac:dyDescent="0.3">
      <c r="A51" t="str">
        <f t="shared" si="21"/>
        <v>GravityRockLastHeal_01</v>
      </c>
      <c r="B51" t="s">
        <v>1221</v>
      </c>
      <c r="C51" t="str">
        <f>IF(ISERROR(VLOOKUP(B51,AffectorValueTable!$A:$A,1,0)),"어펙터밸류없음","")</f>
        <v/>
      </c>
      <c r="D51">
        <v>1</v>
      </c>
      <c r="E51" t="str">
        <f>VLOOKUP($B51,AffectorValueTable!$1:$1048576,MATCH(AffectorValueTable!$B$1,AffectorValueTable!$1:$1,0),0)</f>
        <v>Heal</v>
      </c>
      <c r="H5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J51">
        <v>-0.2</v>
      </c>
      <c r="O51" s="2" t="str">
        <f t="shared" ca="1" si="22"/>
        <v/>
      </c>
      <c r="S51" s="2" t="str">
        <f t="shared" ca="1" si="23"/>
        <v/>
      </c>
    </row>
    <row r="52" spans="1:23" x14ac:dyDescent="0.3">
      <c r="A52" t="str">
        <f t="shared" si="21"/>
        <v>WhirlWindCreate_01</v>
      </c>
      <c r="B52" t="s">
        <v>1225</v>
      </c>
      <c r="C52" t="str">
        <f>IF(ISERROR(VLOOKUP(B52,AffectorValueTable!$A:$A,1,0)),"어펙터밸류없음","")</f>
        <v/>
      </c>
      <c r="D52">
        <v>1</v>
      </c>
      <c r="E52" t="str">
        <f>VLOOKUP($B52,AffectorValueTable!$1:$1048576,MATCH(AffectorValueTable!$B$1,AffectorValueTable!$1:$1,0),0)</f>
        <v>CreateHitObject</v>
      </c>
      <c r="H52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O52" s="2" t="str">
        <f t="shared" ca="1" si="22"/>
        <v/>
      </c>
      <c r="S52" s="2" t="str">
        <f t="shared" ca="1" si="23"/>
        <v/>
      </c>
      <c r="T52" t="s">
        <v>1226</v>
      </c>
    </row>
    <row r="53" spans="1:23" x14ac:dyDescent="0.3">
      <c r="A53" t="str">
        <f t="shared" si="21"/>
        <v>WhirlWindAttack_01</v>
      </c>
      <c r="B53" t="s">
        <v>1223</v>
      </c>
      <c r="C53" t="str">
        <f>IF(ISERROR(VLOOKUP(B53,AffectorValueTable!$A:$A,1,0)),"어펙터밸류없음","")</f>
        <v/>
      </c>
      <c r="D53">
        <v>1</v>
      </c>
      <c r="E53" t="str">
        <f>VLOOKUP($B53,AffectorValueTable!$1:$1048576,MATCH(AffectorValueTable!$B$1,AffectorValueTable!$1:$1,0),0)</f>
        <v>BaseDamage</v>
      </c>
      <c r="H53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>
        <v>0.2</v>
      </c>
      <c r="O53" s="2" t="str">
        <f t="shared" ca="1" si="22"/>
        <v/>
      </c>
      <c r="S53" s="2" t="str">
        <f t="shared" ca="1" si="23"/>
        <v/>
      </c>
      <c r="W53">
        <v>1</v>
      </c>
    </row>
    <row r="54" spans="1:23" x14ac:dyDescent="0.3">
      <c r="A54" t="str">
        <f t="shared" ref="A54:A55" si="24">B54&amp;"_"&amp;TEXT(D54,"00")</f>
        <v>TornadoCreate_01</v>
      </c>
      <c r="B54" t="s">
        <v>1229</v>
      </c>
      <c r="C54" t="str">
        <f>IF(ISERROR(VLOOKUP(B54,AffectorValueTable!$A:$A,1,0)),"어펙터밸류없음","")</f>
        <v/>
      </c>
      <c r="D54">
        <v>1</v>
      </c>
      <c r="E54" t="str">
        <f>VLOOKUP($B54,AffectorValueTable!$1:$1048576,MATCH(AffectorValueTable!$B$1,AffectorValueTable!$1:$1,0),0)</f>
        <v>CreateHitObject</v>
      </c>
      <c r="H54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O54" s="2" t="str">
        <f t="shared" ref="O54:O55" ca="1" si="25">IF(NOT(ISBLANK(N54)),N54,
IF(ISBLANK(M54),"",
VLOOKUP(M54,OFFSET(INDIRECT("$A:$B"),0,MATCH(M$1&amp;"_Verify",INDIRECT("$1:$1"),0)-1),2,0)
))</f>
        <v/>
      </c>
      <c r="S54" s="2" t="str">
        <f t="shared" ref="S54:S55" ca="1" si="26">IF(NOT(ISBLANK(R54)),R54,
IF(ISBLANK(Q54),"",
VLOOKUP(Q54,OFFSET(INDIRECT("$A:$B"),0,MATCH(Q$1&amp;"_Verify",INDIRECT("$1:$1"),0)-1),2,0)
))</f>
        <v/>
      </c>
      <c r="T54" t="s">
        <v>1231</v>
      </c>
    </row>
    <row r="55" spans="1:23" x14ac:dyDescent="0.3">
      <c r="A55" t="str">
        <f t="shared" si="24"/>
        <v>TornadoAttack_01</v>
      </c>
      <c r="B55" t="s">
        <v>1230</v>
      </c>
      <c r="C55" t="str">
        <f>IF(ISERROR(VLOOKUP(B55,AffectorValueTable!$A:$A,1,0)),"어펙터밸류없음","")</f>
        <v/>
      </c>
      <c r="D55">
        <v>1</v>
      </c>
      <c r="E55" t="str">
        <f>VLOOKUP($B55,AffectorValueTable!$1:$1048576,MATCH(AffectorValueTable!$B$1,AffectorValueTable!$1:$1,0),0)</f>
        <v>BaseDamage</v>
      </c>
      <c r="H55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>
        <v>1.25</v>
      </c>
      <c r="O55" s="2" t="str">
        <f t="shared" ca="1" si="25"/>
        <v/>
      </c>
      <c r="S55" s="2" t="str">
        <f t="shared" ca="1" si="26"/>
        <v/>
      </c>
      <c r="W55">
        <v>1</v>
      </c>
    </row>
    <row r="56" spans="1:23" x14ac:dyDescent="0.3">
      <c r="A56" t="str">
        <f t="shared" ref="A56" si="27">B56&amp;"_"&amp;TEXT(D56,"00")</f>
        <v>CoffinCreate_01</v>
      </c>
      <c r="B56" t="s">
        <v>1235</v>
      </c>
      <c r="C56" t="str">
        <f>IF(ISERROR(VLOOKUP(B56,AffectorValueTable!$A:$A,1,0)),"어펙터밸류없음","")</f>
        <v/>
      </c>
      <c r="D56">
        <v>1</v>
      </c>
      <c r="E56" t="str">
        <f>VLOOKUP($B56,AffectorValueTable!$1:$1048576,MATCH(AffectorValueTable!$B$1,AffectorValueTable!$1:$1,0),0)</f>
        <v>CreateHitObject</v>
      </c>
      <c r="H56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O56" s="2" t="str">
        <f t="shared" ref="O56" ca="1" si="28">IF(NOT(ISBLANK(N56)),N56,
IF(ISBLANK(M56),"",
VLOOKUP(M56,OFFSET(INDIRECT("$A:$B"),0,MATCH(M$1&amp;"_Verify",INDIRECT("$1:$1"),0)-1),2,0)
))</f>
        <v/>
      </c>
      <c r="S56" s="2" t="str">
        <f t="shared" ref="S56" ca="1" si="29">IF(NOT(ISBLANK(R56)),R56,
IF(ISBLANK(Q56),"",
VLOOKUP(Q56,OFFSET(INDIRECT("$A:$B"),0,MATCH(Q$1&amp;"_Verify",INDIRECT("$1:$1"),0)-1),2,0)
))</f>
        <v/>
      </c>
      <c r="T56" t="s">
        <v>1236</v>
      </c>
    </row>
    <row r="57" spans="1:23" x14ac:dyDescent="0.3">
      <c r="A57" t="str">
        <f t="shared" ref="A57" si="30">B57&amp;"_"&amp;TEXT(D57,"00")</f>
        <v>CoffinLastCreate_01</v>
      </c>
      <c r="B57" t="s">
        <v>1290</v>
      </c>
      <c r="C57" t="str">
        <f>IF(ISERROR(VLOOKUP(B57,AffectorValueTable!$A:$A,1,0)),"어펙터밸류없음","")</f>
        <v/>
      </c>
      <c r="D57">
        <v>1</v>
      </c>
      <c r="E57" t="str">
        <f>VLOOKUP($B57,AffectorValueTable!$1:$1048576,MATCH(AffectorValueTable!$B$1,AffectorValueTable!$1:$1,0),0)</f>
        <v>CreateHitObject</v>
      </c>
      <c r="H57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O57" s="2" t="str">
        <f t="shared" ref="O57" ca="1" si="31">IF(NOT(ISBLANK(N57)),N57,
IF(ISBLANK(M57),"",
VLOOKUP(M57,OFFSET(INDIRECT("$A:$B"),0,MATCH(M$1&amp;"_Verify",INDIRECT("$1:$1"),0)-1),2,0)
))</f>
        <v/>
      </c>
      <c r="S57" s="2" t="str">
        <f t="shared" ref="S57" ca="1" si="32">IF(NOT(ISBLANK(R57)),R57,
IF(ISBLANK(Q57),"",
VLOOKUP(Q57,OFFSET(INDIRECT("$A:$B"),0,MATCH(Q$1&amp;"_Verify",INDIRECT("$1:$1"),0)-1),2,0)
))</f>
        <v/>
      </c>
      <c r="T57" t="s">
        <v>1291</v>
      </c>
    </row>
    <row r="58" spans="1:23" x14ac:dyDescent="0.3">
      <c r="A58" t="str">
        <f t="shared" ref="A58:A63" si="33">B58&amp;"_"&amp;TEXT(D58,"00")</f>
        <v>CoffinAttack_01</v>
      </c>
      <c r="B58" t="s">
        <v>1233</v>
      </c>
      <c r="C58" t="str">
        <f>IF(ISERROR(VLOOKUP(B58,AffectorValueTable!$A:$A,1,0)),"어펙터밸류없음","")</f>
        <v/>
      </c>
      <c r="D58">
        <v>1</v>
      </c>
      <c r="E58" t="str">
        <f>VLOOKUP($B58,AffectorValueTable!$1:$1048576,MATCH(AffectorValueTable!$B$1,AffectorValueTable!$1:$1,0),0)</f>
        <v>BaseDamage</v>
      </c>
      <c r="H58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>
        <v>8.4700000000000006</v>
      </c>
      <c r="O58" s="2" t="str">
        <f t="shared" ref="O58:O63" ca="1" si="34">IF(NOT(ISBLANK(N58)),N58,
IF(ISBLANK(M58),"",
VLOOKUP(M58,OFFSET(INDIRECT("$A:$B"),0,MATCH(M$1&amp;"_Verify",INDIRECT("$1:$1"),0)-1),2,0)
))</f>
        <v/>
      </c>
      <c r="S58" s="2" t="str">
        <f t="shared" ref="S58:S63" ca="1" si="35">IF(NOT(ISBLANK(R58)),R58,
IF(ISBLANK(Q58),"",
VLOOKUP(Q58,OFFSET(INDIRECT("$A:$B"),0,MATCH(Q$1&amp;"_Verify",INDIRECT("$1:$1"),0)-1),2,0)
))</f>
        <v/>
      </c>
      <c r="W58">
        <v>1</v>
      </c>
    </row>
    <row r="59" spans="1:23" x14ac:dyDescent="0.3">
      <c r="A59" t="str">
        <f t="shared" si="33"/>
        <v>CoffinLastCannotMove_01</v>
      </c>
      <c r="B59" t="s">
        <v>1289</v>
      </c>
      <c r="C59" t="str">
        <f>IF(ISERROR(VLOOKUP(B59,AffectorValueTable!$A:$A,1,0)),"어펙터밸류없음","")</f>
        <v/>
      </c>
      <c r="D59">
        <v>1</v>
      </c>
      <c r="E59" t="str">
        <f>VLOOKUP($B59,AffectorValueTable!$1:$1048576,MATCH(AffectorValueTable!$B$1,AffectorValueTable!$1:$1,0),0)</f>
        <v>CannotMove</v>
      </c>
      <c r="H59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>
        <v>0.33329999999999999</v>
      </c>
      <c r="O59" s="2" t="str">
        <f t="shared" ca="1" si="34"/>
        <v/>
      </c>
      <c r="S59" s="2" t="str">
        <f t="shared" ca="1" si="35"/>
        <v/>
      </c>
    </row>
    <row r="60" spans="1:23" x14ac:dyDescent="0.3">
      <c r="A60" t="str">
        <f t="shared" si="33"/>
        <v>FrozenMineCreate_01</v>
      </c>
      <c r="B60" t="s">
        <v>1238</v>
      </c>
      <c r="C60" t="str">
        <f>IF(ISERROR(VLOOKUP(B60,AffectorValueTable!$A:$A,1,0)),"어펙터밸류없음","")</f>
        <v/>
      </c>
      <c r="D60">
        <v>1</v>
      </c>
      <c r="E60" t="str">
        <f>VLOOKUP($B60,AffectorValueTable!$1:$1048576,MATCH(AffectorValueTable!$B$1,AffectorValueTable!$1:$1,0),0)</f>
        <v>CreateHitObject</v>
      </c>
      <c r="H60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O60" s="2" t="str">
        <f t="shared" ca="1" si="34"/>
        <v/>
      </c>
      <c r="S60" s="2" t="str">
        <f t="shared" ca="1" si="35"/>
        <v/>
      </c>
      <c r="T60" t="s">
        <v>1241</v>
      </c>
    </row>
    <row r="61" spans="1:23" x14ac:dyDescent="0.3">
      <c r="A61" t="str">
        <f t="shared" si="33"/>
        <v>FrozenMineMoveSpeedDown_01</v>
      </c>
      <c r="B61" t="s">
        <v>1240</v>
      </c>
      <c r="C61" t="str">
        <f>IF(ISERROR(VLOOKUP(B61,AffectorValueTable!$A:$A,1,0)),"어펙터밸류없음","")</f>
        <v/>
      </c>
      <c r="D61">
        <v>1</v>
      </c>
      <c r="E61" t="str">
        <f>VLOOKUP($B61,AffectorValueTable!$1:$1048576,MATCH(AffectorValueTable!$B$1,AffectorValueTable!$1:$1,0),0)</f>
        <v>ChangeActorStatus</v>
      </c>
      <c r="H6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>
        <v>6</v>
      </c>
      <c r="J61">
        <v>-0.5</v>
      </c>
      <c r="M61" t="s">
        <v>530</v>
      </c>
      <c r="O61" s="2">
        <f t="shared" ca="1" si="34"/>
        <v>12</v>
      </c>
      <c r="S61" s="2" t="str">
        <f t="shared" ca="1" si="35"/>
        <v/>
      </c>
    </row>
    <row r="62" spans="1:23" x14ac:dyDescent="0.3">
      <c r="A62" t="str">
        <f t="shared" si="33"/>
        <v>OrbitalBeamCreate_01</v>
      </c>
      <c r="B62" t="s">
        <v>1243</v>
      </c>
      <c r="C62" t="str">
        <f>IF(ISERROR(VLOOKUP(B62,AffectorValueTable!$A:$A,1,0)),"어펙터밸류없음","")</f>
        <v/>
      </c>
      <c r="D62">
        <v>1</v>
      </c>
      <c r="E62" t="str">
        <f>VLOOKUP($B62,AffectorValueTable!$1:$1048576,MATCH(AffectorValueTable!$B$1,AffectorValueTable!$1:$1,0),0)</f>
        <v>CreateHitObject</v>
      </c>
      <c r="H62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O62" s="2" t="str">
        <f t="shared" ca="1" si="34"/>
        <v/>
      </c>
      <c r="S62" s="2" t="str">
        <f t="shared" ca="1" si="35"/>
        <v/>
      </c>
      <c r="T62" t="s">
        <v>1246</v>
      </c>
    </row>
    <row r="63" spans="1:23" x14ac:dyDescent="0.3">
      <c r="A63" t="str">
        <f t="shared" si="33"/>
        <v>OrbitalBeamAttack_01</v>
      </c>
      <c r="B63" t="s">
        <v>1245</v>
      </c>
      <c r="C63" t="str">
        <f>IF(ISERROR(VLOOKUP(B63,AffectorValueTable!$A:$A,1,0)),"어펙터밸류없음","")</f>
        <v/>
      </c>
      <c r="D63">
        <v>1</v>
      </c>
      <c r="E63" t="str">
        <f>VLOOKUP($B63,AffectorValueTable!$1:$1048576,MATCH(AffectorValueTable!$B$1,AffectorValueTable!$1:$1,0),0)</f>
        <v>BaseDamage</v>
      </c>
      <c r="H63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>
        <v>7.9</v>
      </c>
      <c r="O63" s="2" t="str">
        <f t="shared" ca="1" si="34"/>
        <v/>
      </c>
      <c r="S63" s="2" t="str">
        <f t="shared" ca="1" si="35"/>
        <v/>
      </c>
      <c r="W63">
        <v>1</v>
      </c>
    </row>
    <row r="64" spans="1:23" x14ac:dyDescent="0.3">
      <c r="A64" t="str">
        <f t="shared" ref="A64:A67" si="36">B64&amp;"_"&amp;TEXT(D64,"00")</f>
        <v>FireDragonCreate_01</v>
      </c>
      <c r="B64" t="s">
        <v>1248</v>
      </c>
      <c r="C64" t="str">
        <f>IF(ISERROR(VLOOKUP(B64,AffectorValueTable!$A:$A,1,0)),"어펙터밸류없음","")</f>
        <v/>
      </c>
      <c r="D64">
        <v>1</v>
      </c>
      <c r="E64" t="str">
        <f>VLOOKUP($B64,AffectorValueTable!$1:$1048576,MATCH(AffectorValueTable!$B$1,AffectorValueTable!$1:$1,0),0)</f>
        <v>CreateHitObject</v>
      </c>
      <c r="H64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O64" s="2" t="str">
        <f t="shared" ref="O64:O67" ca="1" si="37">IF(NOT(ISBLANK(N64)),N64,
IF(ISBLANK(M64),"",
VLOOKUP(M64,OFFSET(INDIRECT("$A:$B"),0,MATCH(M$1&amp;"_Verify",INDIRECT("$1:$1"),0)-1),2,0)
))</f>
        <v/>
      </c>
      <c r="S64" s="2" t="str">
        <f t="shared" ref="S64:S67" ca="1" si="38">IF(NOT(ISBLANK(R64)),R64,
IF(ISBLANK(Q64),"",
VLOOKUP(Q64,OFFSET(INDIRECT("$A:$B"),0,MATCH(Q$1&amp;"_Verify",INDIRECT("$1:$1"),0)-1),2,0)
))</f>
        <v/>
      </c>
      <c r="T64" t="s">
        <v>1249</v>
      </c>
    </row>
    <row r="65" spans="1:23" x14ac:dyDescent="0.3">
      <c r="A65" t="str">
        <f t="shared" ref="A65" si="39">B65&amp;"_"&amp;TEXT(D65,"00")</f>
        <v>FireDragonLastCreate_01</v>
      </c>
      <c r="B65" t="s">
        <v>1292</v>
      </c>
      <c r="C65" t="str">
        <f>IF(ISERROR(VLOOKUP(B65,AffectorValueTable!$A:$A,1,0)),"어펙터밸류없음","")</f>
        <v/>
      </c>
      <c r="D65">
        <v>1</v>
      </c>
      <c r="E65" t="str">
        <f>VLOOKUP($B65,AffectorValueTable!$1:$1048576,MATCH(AffectorValueTable!$B$1,AffectorValueTable!$1:$1,0),0)</f>
        <v>CreateHitObject</v>
      </c>
      <c r="H65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O65" s="2" t="str">
        <f t="shared" ref="O65" ca="1" si="40">IF(NOT(ISBLANK(N65)),N65,
IF(ISBLANK(M65),"",
VLOOKUP(M65,OFFSET(INDIRECT("$A:$B"),0,MATCH(M$1&amp;"_Verify",INDIRECT("$1:$1"),0)-1),2,0)
))</f>
        <v/>
      </c>
      <c r="S65" s="2" t="str">
        <f t="shared" ref="S65" ca="1" si="41">IF(NOT(ISBLANK(R65)),R65,
IF(ISBLANK(Q65),"",
VLOOKUP(Q65,OFFSET(INDIRECT("$A:$B"),0,MATCH(Q$1&amp;"_Verify",INDIRECT("$1:$1"),0)-1),2,0)
))</f>
        <v/>
      </c>
      <c r="T65" t="s">
        <v>1294</v>
      </c>
    </row>
    <row r="66" spans="1:23" x14ac:dyDescent="0.3">
      <c r="A66" t="str">
        <f t="shared" si="36"/>
        <v>FireDragonAttack_01</v>
      </c>
      <c r="B66" t="s">
        <v>1251</v>
      </c>
      <c r="C66" t="str">
        <f>IF(ISERROR(VLOOKUP(B66,AffectorValueTable!$A:$A,1,0)),"어펙터밸류없음","")</f>
        <v/>
      </c>
      <c r="D66">
        <v>1</v>
      </c>
      <c r="E66" t="str">
        <f>VLOOKUP($B66,AffectorValueTable!$1:$1048576,MATCH(AffectorValueTable!$B$1,AffectorValueTable!$1:$1,0),0)</f>
        <v>BaseDamage</v>
      </c>
      <c r="H66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>
        <v>16.399999999999999</v>
      </c>
      <c r="O66" s="2" t="str">
        <f t="shared" ca="1" si="37"/>
        <v/>
      </c>
      <c r="S66" s="2" t="str">
        <f t="shared" ca="1" si="38"/>
        <v/>
      </c>
      <c r="W66">
        <v>1</v>
      </c>
    </row>
    <row r="67" spans="1:23" x14ac:dyDescent="0.3">
      <c r="A67" t="str">
        <f t="shared" si="36"/>
        <v>FireDragonAreaAttack_01</v>
      </c>
      <c r="B67" t="s">
        <v>1293</v>
      </c>
      <c r="C67" t="str">
        <f>IF(ISERROR(VLOOKUP(B67,AffectorValueTable!$A:$A,1,0)),"어펙터밸류없음","")</f>
        <v/>
      </c>
      <c r="D67">
        <v>1</v>
      </c>
      <c r="E67" t="str">
        <f>VLOOKUP($B67,AffectorValueTable!$1:$1048576,MATCH(AffectorValueTable!$B$1,AffectorValueTable!$1:$1,0),0)</f>
        <v>BaseDamage</v>
      </c>
      <c r="H67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>
        <v>0.3</v>
      </c>
      <c r="O67" s="2" t="str">
        <f t="shared" ca="1" si="37"/>
        <v/>
      </c>
      <c r="S67" s="2" t="str">
        <f t="shared" ca="1" si="38"/>
        <v/>
      </c>
      <c r="W67">
        <v>1</v>
      </c>
    </row>
    <row r="68" spans="1:23" x14ac:dyDescent="0.3">
      <c r="A68" t="str">
        <f t="shared" ref="A68" si="42">B68&amp;"_"&amp;TEXT(D68,"00")</f>
        <v>BigSwordCreate_01</v>
      </c>
      <c r="B68" t="s">
        <v>1253</v>
      </c>
      <c r="C68" t="str">
        <f>IF(ISERROR(VLOOKUP(B68,AffectorValueTable!$A:$A,1,0)),"어펙터밸류없음","")</f>
        <v/>
      </c>
      <c r="D68">
        <v>1</v>
      </c>
      <c r="E68" t="str">
        <f>VLOOKUP($B68,AffectorValueTable!$1:$1048576,MATCH(AffectorValueTable!$B$1,AffectorValueTable!$1:$1,0),0)</f>
        <v>CreateHitObject</v>
      </c>
      <c r="H68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O68" s="2" t="str">
        <f t="shared" ref="O68" ca="1" si="43">IF(NOT(ISBLANK(N68)),N68,
IF(ISBLANK(M68),"",
VLOOKUP(M68,OFFSET(INDIRECT("$A:$B"),0,MATCH(M$1&amp;"_Verify",INDIRECT("$1:$1"),0)-1),2,0)
))</f>
        <v/>
      </c>
      <c r="S68" s="2" t="str">
        <f t="shared" ca="1" si="2"/>
        <v/>
      </c>
      <c r="T68" t="s">
        <v>1256</v>
      </c>
    </row>
    <row r="69" spans="1:23" x14ac:dyDescent="0.3">
      <c r="A69" t="str">
        <f t="shared" ref="A69:A71" si="44">B69&amp;"_"&amp;TEXT(D69,"00")</f>
        <v>BigSwordAttack_01</v>
      </c>
      <c r="B69" t="s">
        <v>1255</v>
      </c>
      <c r="C69" t="str">
        <f>IF(ISERROR(VLOOKUP(B69,AffectorValueTable!$A:$A,1,0)),"어펙터밸류없음","")</f>
        <v/>
      </c>
      <c r="D69">
        <v>1</v>
      </c>
      <c r="E69" t="str">
        <f>VLOOKUP($B69,AffectorValueTable!$1:$1048576,MATCH(AffectorValueTable!$B$1,AffectorValueTable!$1:$1,0),0)</f>
        <v>BaseDamage</v>
      </c>
      <c r="H69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>
        <v>5.8</v>
      </c>
      <c r="O69" s="2" t="str">
        <f t="shared" ref="O69:O71" ca="1" si="45">IF(NOT(ISBLANK(N69)),N69,
IF(ISBLANK(M69),"",
VLOOKUP(M69,OFFSET(INDIRECT("$A:$B"),0,MATCH(M$1&amp;"_Verify",INDIRECT("$1:$1"),0)-1),2,0)
))</f>
        <v/>
      </c>
      <c r="S69" s="2" t="str">
        <f t="shared" ca="1" si="2"/>
        <v/>
      </c>
      <c r="W69">
        <v>1</v>
      </c>
    </row>
    <row r="70" spans="1:23" x14ac:dyDescent="0.3">
      <c r="A70" t="str">
        <f t="shared" si="44"/>
        <v>HoldStarCircleCreate_01</v>
      </c>
      <c r="B70" t="s">
        <v>1258</v>
      </c>
      <c r="C70" t="str">
        <f>IF(ISERROR(VLOOKUP(B70,AffectorValueTable!$A:$A,1,0)),"어펙터밸류없음","")</f>
        <v/>
      </c>
      <c r="D70">
        <v>1</v>
      </c>
      <c r="E70" t="str">
        <f>VLOOKUP($B70,AffectorValueTable!$1:$1048576,MATCH(AffectorValueTable!$B$1,AffectorValueTable!$1:$1,0),0)</f>
        <v>CreateHitObject</v>
      </c>
      <c r="H70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O70" s="2" t="str">
        <f t="shared" ca="1" si="45"/>
        <v/>
      </c>
      <c r="S70" s="2" t="str">
        <f t="shared" ref="S70:S91" ca="1" si="46">IF(NOT(ISBLANK(R70)),R70,
IF(ISBLANK(Q70),"",
VLOOKUP(Q70,OFFSET(INDIRECT("$A:$B"),0,MATCH(Q$1&amp;"_Verify",INDIRECT("$1:$1"),0)-1),2,0)
))</f>
        <v/>
      </c>
      <c r="T70" t="s">
        <v>1261</v>
      </c>
    </row>
    <row r="71" spans="1:23" x14ac:dyDescent="0.3">
      <c r="A71" t="str">
        <f t="shared" si="44"/>
        <v>HoldStarCircleCannotAction_01</v>
      </c>
      <c r="B71" t="s">
        <v>1260</v>
      </c>
      <c r="C71" t="str">
        <f>IF(ISERROR(VLOOKUP(B71,AffectorValueTable!$A:$A,1,0)),"어펙터밸류없음","")</f>
        <v/>
      </c>
      <c r="D71">
        <v>1</v>
      </c>
      <c r="E71" t="str">
        <f>VLOOKUP($B71,AffectorValueTable!$1:$1048576,MATCH(AffectorValueTable!$B$1,AffectorValueTable!$1:$1,0),0)</f>
        <v>CannotAction</v>
      </c>
      <c r="H7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>
        <v>0.33329999999999999</v>
      </c>
      <c r="O71" s="2" t="str">
        <f t="shared" ca="1" si="45"/>
        <v/>
      </c>
      <c r="S71" s="2" t="str">
        <f t="shared" ca="1" si="46"/>
        <v/>
      </c>
    </row>
    <row r="72" spans="1:23" x14ac:dyDescent="0.3">
      <c r="A72" t="str">
        <f t="shared" ref="A72" si="47">B72&amp;"_"&amp;TEXT(D72,"00")</f>
        <v>RedLaserCreate_01</v>
      </c>
      <c r="B72" t="s">
        <v>1264</v>
      </c>
      <c r="C72" t="str">
        <f>IF(ISERROR(VLOOKUP(B72,AffectorValueTable!$A:$A,1,0)),"어펙터밸류없음","")</f>
        <v/>
      </c>
      <c r="D72">
        <v>1</v>
      </c>
      <c r="E72" t="str">
        <f>VLOOKUP($B72,AffectorValueTable!$1:$1048576,MATCH(AffectorValueTable!$B$1,AffectorValueTable!$1:$1,0),0)</f>
        <v>CreateHitObject</v>
      </c>
      <c r="H72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O72" s="2" t="str">
        <f t="shared" ref="O72" ca="1" si="48">IF(NOT(ISBLANK(N72)),N72,
IF(ISBLANK(M72),"",
VLOOKUP(M72,OFFSET(INDIRECT("$A:$B"),0,MATCH(M$1&amp;"_Verify",INDIRECT("$1:$1"),0)-1),2,0)
))</f>
        <v/>
      </c>
      <c r="S72" s="2" t="str">
        <f t="shared" ca="1" si="46"/>
        <v/>
      </c>
      <c r="T72" t="s">
        <v>1262</v>
      </c>
    </row>
    <row r="73" spans="1:23" x14ac:dyDescent="0.3">
      <c r="A73" t="str">
        <f t="shared" ref="A73:A74" si="49">B73&amp;"_"&amp;TEXT(D73,"00")</f>
        <v>RedLaserAttack_01</v>
      </c>
      <c r="B73" t="s">
        <v>1266</v>
      </c>
      <c r="C73" t="str">
        <f>IF(ISERROR(VLOOKUP(B73,AffectorValueTable!$A:$A,1,0)),"어펙터밸류없음","")</f>
        <v/>
      </c>
      <c r="D73">
        <v>1</v>
      </c>
      <c r="E73" t="str">
        <f>VLOOKUP($B73,AffectorValueTable!$1:$1048576,MATCH(AffectorValueTable!$B$1,AffectorValueTable!$1:$1,0),0)</f>
        <v>BaseDamage</v>
      </c>
      <c r="H73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>
        <v>6.2</v>
      </c>
      <c r="O73" s="2" t="str">
        <f t="shared" ca="1" si="1"/>
        <v/>
      </c>
      <c r="S73" s="2" t="str">
        <f t="shared" ca="1" si="46"/>
        <v/>
      </c>
      <c r="W73">
        <v>1</v>
      </c>
    </row>
    <row r="74" spans="1:23" x14ac:dyDescent="0.3">
      <c r="A74" t="str">
        <f t="shared" si="49"/>
        <v>RockSpikeCreate_01</v>
      </c>
      <c r="B74" t="s">
        <v>1269</v>
      </c>
      <c r="C74" t="str">
        <f>IF(ISERROR(VLOOKUP(B74,AffectorValueTable!$A:$A,1,0)),"어펙터밸류없음","")</f>
        <v/>
      </c>
      <c r="D74">
        <v>1</v>
      </c>
      <c r="E74" t="str">
        <f>VLOOKUP($B74,AffectorValueTable!$1:$1048576,MATCH(AffectorValueTable!$B$1,AffectorValueTable!$1:$1,0),0)</f>
        <v>CreateHitObject</v>
      </c>
      <c r="H74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O74" s="2" t="str">
        <f t="shared" ca="1" si="1"/>
        <v/>
      </c>
      <c r="S74" s="2" t="str">
        <f t="shared" ref="S74:S75" ca="1" si="50">IF(NOT(ISBLANK(R74)),R74,
IF(ISBLANK(Q74),"",
VLOOKUP(Q74,OFFSET(INDIRECT("$A:$B"),0,MATCH(Q$1&amp;"_Verify",INDIRECT("$1:$1"),0)-1),2,0)
))</f>
        <v/>
      </c>
      <c r="T74" t="s">
        <v>1272</v>
      </c>
    </row>
    <row r="75" spans="1:23" x14ac:dyDescent="0.3">
      <c r="A75" t="str">
        <f t="shared" ref="A75:A76" si="51">B75&amp;"_"&amp;TEXT(D75,"00")</f>
        <v>RockSpikeAttack_01</v>
      </c>
      <c r="B75" t="s">
        <v>1271</v>
      </c>
      <c r="C75" t="str">
        <f>IF(ISERROR(VLOOKUP(B75,AffectorValueTable!$A:$A,1,0)),"어펙터밸류없음","")</f>
        <v/>
      </c>
      <c r="D75">
        <v>1</v>
      </c>
      <c r="E75" t="str">
        <f>VLOOKUP($B75,AffectorValueTable!$1:$1048576,MATCH(AffectorValueTable!$B$1,AffectorValueTable!$1:$1,0),0)</f>
        <v>BaseDamage</v>
      </c>
      <c r="H75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>
        <v>3.8</v>
      </c>
      <c r="O75" s="2" t="str">
        <f t="shared" ref="O75:O76" ca="1" si="52">IF(NOT(ISBLANK(N75)),N75,
IF(ISBLANK(M75),"",
VLOOKUP(M75,OFFSET(INDIRECT("$A:$B"),0,MATCH(M$1&amp;"_Verify",INDIRECT("$1:$1"),0)-1),2,0)
))</f>
        <v/>
      </c>
      <c r="S75" s="2" t="str">
        <f t="shared" ca="1" si="50"/>
        <v/>
      </c>
      <c r="W75">
        <v>1</v>
      </c>
    </row>
    <row r="76" spans="1:23" x14ac:dyDescent="0.3">
      <c r="A76" t="str">
        <f t="shared" si="51"/>
        <v>NatureVineCreate_01</v>
      </c>
      <c r="B76" t="s">
        <v>1274</v>
      </c>
      <c r="C76" t="str">
        <f>IF(ISERROR(VLOOKUP(B76,AffectorValueTable!$A:$A,1,0)),"어펙터밸류없음","")</f>
        <v/>
      </c>
      <c r="D76">
        <v>1</v>
      </c>
      <c r="E76" t="str">
        <f>VLOOKUP($B76,AffectorValueTable!$1:$1048576,MATCH(AffectorValueTable!$B$1,AffectorValueTable!$1:$1,0),0)</f>
        <v>CreateHitObject</v>
      </c>
      <c r="H76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O76" s="2" t="str">
        <f t="shared" ca="1" si="52"/>
        <v/>
      </c>
      <c r="S76" s="2" t="str">
        <f t="shared" ref="S76:S78" ca="1" si="53">IF(NOT(ISBLANK(R76)),R76,
IF(ISBLANK(Q76),"",
VLOOKUP(Q76,OFFSET(INDIRECT("$A:$B"),0,MATCH(Q$1&amp;"_Verify",INDIRECT("$1:$1"),0)-1),2,0)
))</f>
        <v/>
      </c>
      <c r="T76" t="s">
        <v>1279</v>
      </c>
    </row>
    <row r="77" spans="1:23" x14ac:dyDescent="0.3">
      <c r="A77" t="str">
        <f t="shared" ref="A77:A80" si="54">B77&amp;"_"&amp;TEXT(D77,"00")</f>
        <v>NatureVineAttack_01</v>
      </c>
      <c r="B77" t="s">
        <v>1276</v>
      </c>
      <c r="C77" t="str">
        <f>IF(ISERROR(VLOOKUP(B77,AffectorValueTable!$A:$A,1,0)),"어펙터밸류없음","")</f>
        <v/>
      </c>
      <c r="D77">
        <v>1</v>
      </c>
      <c r="E77" t="str">
        <f>VLOOKUP($B77,AffectorValueTable!$1:$1048576,MATCH(AffectorValueTable!$B$1,AffectorValueTable!$1:$1,0),0)</f>
        <v>BaseDamage</v>
      </c>
      <c r="H77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>
        <v>0.45</v>
      </c>
      <c r="O77" s="2" t="str">
        <f t="shared" ref="O77:O80" ca="1" si="55">IF(NOT(ISBLANK(N77)),N77,
IF(ISBLANK(M77),"",
VLOOKUP(M77,OFFSET(INDIRECT("$A:$B"),0,MATCH(M$1&amp;"_Verify",INDIRECT("$1:$1"),0)-1),2,0)
))</f>
        <v/>
      </c>
      <c r="S77" s="2" t="str">
        <f t="shared" ca="1" si="53"/>
        <v/>
      </c>
      <c r="W77">
        <v>1</v>
      </c>
    </row>
    <row r="78" spans="1:23" x14ac:dyDescent="0.3">
      <c r="A78" t="str">
        <f t="shared" si="54"/>
        <v>NatureVineMoveSpeedDown_01</v>
      </c>
      <c r="B78" t="s">
        <v>1278</v>
      </c>
      <c r="C78" t="str">
        <f>IF(ISERROR(VLOOKUP(B78,AffectorValueTable!$A:$A,1,0)),"어펙터밸류없음","")</f>
        <v/>
      </c>
      <c r="D78">
        <v>1</v>
      </c>
      <c r="E78" t="str">
        <f>VLOOKUP($B78,AffectorValueTable!$1:$1048576,MATCH(AffectorValueTable!$B$1,AffectorValueTable!$1:$1,0),0)</f>
        <v>ChangeActorStatus</v>
      </c>
      <c r="H78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>
        <v>0.33329999999999999</v>
      </c>
      <c r="J78">
        <v>-0.75</v>
      </c>
      <c r="M78" t="s">
        <v>530</v>
      </c>
      <c r="O78" s="2">
        <f t="shared" ca="1" si="55"/>
        <v>12</v>
      </c>
      <c r="S78" s="2" t="str">
        <f t="shared" ca="1" si="53"/>
        <v/>
      </c>
    </row>
    <row r="79" spans="1:23" x14ac:dyDescent="0.3">
      <c r="A79" t="str">
        <f t="shared" si="54"/>
        <v>ElementalSpiritCreate_01</v>
      </c>
      <c r="B79" t="s">
        <v>1281</v>
      </c>
      <c r="C79" t="str">
        <f>IF(ISERROR(VLOOKUP(B79,AffectorValueTable!$A:$A,1,0)),"어펙터밸류없음","")</f>
        <v/>
      </c>
      <c r="D79">
        <v>1</v>
      </c>
      <c r="E79" t="str">
        <f>VLOOKUP($B79,AffectorValueTable!$1:$1048576,MATCH(AffectorValueTable!$B$1,AffectorValueTable!$1:$1,0),0)</f>
        <v>CreateHitObject</v>
      </c>
      <c r="H79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O79" s="2" t="str">
        <f t="shared" ca="1" si="55"/>
        <v/>
      </c>
      <c r="S79" s="2" t="str">
        <f t="shared" ref="S79:S81" ca="1" si="56">IF(NOT(ISBLANK(R79)),R79,
IF(ISBLANK(Q79),"",
VLOOKUP(Q79,OFFSET(INDIRECT("$A:$B"),0,MATCH(Q$1&amp;"_Verify",INDIRECT("$1:$1"),0)-1),2,0)
))</f>
        <v/>
      </c>
      <c r="T79" t="s">
        <v>1284</v>
      </c>
    </row>
    <row r="80" spans="1:23" x14ac:dyDescent="0.3">
      <c r="A80" t="str">
        <f t="shared" si="54"/>
        <v>ElementalSpiritLastCreate_01</v>
      </c>
      <c r="B80" t="s">
        <v>1283</v>
      </c>
      <c r="C80" t="str">
        <f>IF(ISERROR(VLOOKUP(B80,AffectorValueTable!$A:$A,1,0)),"어펙터밸류없음","")</f>
        <v/>
      </c>
      <c r="D80">
        <v>1</v>
      </c>
      <c r="E80" t="str">
        <f>VLOOKUP($B80,AffectorValueTable!$1:$1048576,MATCH(AffectorValueTable!$B$1,AffectorValueTable!$1:$1,0),0)</f>
        <v>CreateHitObject</v>
      </c>
      <c r="H80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O80" s="2" t="str">
        <f t="shared" ca="1" si="55"/>
        <v/>
      </c>
      <c r="S80" s="2" t="str">
        <f t="shared" ca="1" si="56"/>
        <v/>
      </c>
      <c r="T80" t="s">
        <v>1285</v>
      </c>
    </row>
    <row r="81" spans="1:23" x14ac:dyDescent="0.3">
      <c r="A81" t="str">
        <f t="shared" ref="A81" si="57">B81&amp;"_"&amp;TEXT(D81,"00")</f>
        <v>ElementalSpiritLastAttack_01</v>
      </c>
      <c r="B81" t="s">
        <v>1287</v>
      </c>
      <c r="C81" t="str">
        <f>IF(ISERROR(VLOOKUP(B81,AffectorValueTable!$A:$A,1,0)),"어펙터밸류없음","")</f>
        <v/>
      </c>
      <c r="D81">
        <v>1</v>
      </c>
      <c r="E81" t="str">
        <f>VLOOKUP($B81,AffectorValueTable!$1:$1048576,MATCH(AffectorValueTable!$B$1,AffectorValueTable!$1:$1,0),0)</f>
        <v>BaseDamage</v>
      </c>
      <c r="H8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>
        <v>7.6</v>
      </c>
      <c r="O81" s="2" t="str">
        <f t="shared" ref="O81" ca="1" si="58">IF(NOT(ISBLANK(N81)),N81,
IF(ISBLANK(M81),"",
VLOOKUP(M81,OFFSET(INDIRECT("$A:$B"),0,MATCH(M$1&amp;"_Verify",INDIRECT("$1:$1"),0)-1),2,0)
))</f>
        <v/>
      </c>
      <c r="S81" s="2" t="str">
        <f t="shared" ca="1" si="56"/>
        <v/>
      </c>
      <c r="W81">
        <v>1</v>
      </c>
    </row>
    <row r="82" spans="1:23" x14ac:dyDescent="0.3">
      <c r="A82" t="str">
        <f>B82&amp;"_"&amp;TEXT(D82,"00")</f>
        <v>ClockTimeSlow_01</v>
      </c>
      <c r="B82" t="s">
        <v>1188</v>
      </c>
      <c r="C82" t="str">
        <f>IF(ISERROR(VLOOKUP(B82,AffectorValueTable!$A:$A,1,0)),"어펙터밸류없음","")</f>
        <v/>
      </c>
      <c r="D82">
        <v>1</v>
      </c>
      <c r="E82" t="str">
        <f>VLOOKUP($B82,AffectorValueTable!$1:$1048576,MATCH(AffectorValueTable!$B$1,AffectorValueTable!$1:$1,0),0)</f>
        <v>TimeSlow</v>
      </c>
      <c r="H82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>
        <v>4.7</v>
      </c>
      <c r="J82">
        <v>0.4</v>
      </c>
      <c r="O82" s="2" t="str">
        <f ca="1">IF(NOT(ISBLANK(N82)),N82,
IF(ISBLANK(M82),"",
VLOOKUP(M82,OFFSET(INDIRECT("$A:$B"),0,MATCH(M$1&amp;"_Verify",INDIRECT("$1:$1"),0)-1),2,0)
))</f>
        <v/>
      </c>
      <c r="S82" s="2" t="str">
        <f ca="1">IF(NOT(ISBLANK(R82)),R82,
IF(ISBLANK(Q82),"",
VLOOKUP(Q82,OFFSET(INDIRECT("$A:$B"),0,MATCH(Q$1&amp;"_Verify",INDIRECT("$1:$1"),0)-1),2,0)
))</f>
        <v/>
      </c>
      <c r="T82">
        <v>1</v>
      </c>
    </row>
    <row r="83" spans="1:23" x14ac:dyDescent="0.3">
      <c r="A83" t="str">
        <f>B83&amp;"_"&amp;TEXT(D83,"00")</f>
        <v>ClockMoveSpeedUp_01</v>
      </c>
      <c r="B83" t="s">
        <v>1190</v>
      </c>
      <c r="C83" t="str">
        <f>IF(ISERROR(VLOOKUP(B83,AffectorValueTable!$A:$A,1,0)),"어펙터밸류없음","")</f>
        <v/>
      </c>
      <c r="D83">
        <v>1</v>
      </c>
      <c r="E83" t="str">
        <f>VLOOKUP($B83,AffectorValueTable!$1:$1048576,MATCH(AffectorValueTable!$B$1,AffectorValueTable!$1:$1,0),0)</f>
        <v>ChangeActorStatus</v>
      </c>
      <c r="H83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>
        <f>I82*J82</f>
        <v>1.8800000000000001</v>
      </c>
      <c r="J83">
        <v>1</v>
      </c>
      <c r="M83" t="s">
        <v>525</v>
      </c>
      <c r="O83" s="2">
        <f ca="1">IF(NOT(ISBLANK(N83)),N83,
IF(ISBLANK(M83),"",
VLOOKUP(M83,OFFSET(INDIRECT("$A:$B"),0,MATCH(M$1&amp;"_Verify",INDIRECT("$1:$1"),0)-1),2,0)
))</f>
        <v>6</v>
      </c>
      <c r="S83" s="2" t="str">
        <f ca="1">IF(NOT(ISBLANK(R83)),R83,
IF(ISBLANK(Q83),"",
VLOOKUP(Q83,OFFSET(INDIRECT("$A:$B"),0,MATCH(Q$1&amp;"_Verify",INDIRECT("$1:$1"),0)-1),2,0)
))</f>
        <v/>
      </c>
      <c r="W83" t="s">
        <v>1186</v>
      </c>
    </row>
    <row r="84" spans="1:23" x14ac:dyDescent="0.3">
      <c r="A84" t="str">
        <f t="shared" ref="A84:A85" si="59">B84&amp;"_"&amp;TEXT(D84,"00")</f>
        <v>LetterBigCircleCreate_01</v>
      </c>
      <c r="B84" t="s">
        <v>1296</v>
      </c>
      <c r="C84" t="str">
        <f>IF(ISERROR(VLOOKUP(B84,AffectorValueTable!$A:$A,1,0)),"어펙터밸류없음","")</f>
        <v/>
      </c>
      <c r="D84">
        <v>1</v>
      </c>
      <c r="E84" t="str">
        <f>VLOOKUP($B84,AffectorValueTable!$1:$1048576,MATCH(AffectorValueTable!$B$1,AffectorValueTable!$1:$1,0),0)</f>
        <v>CreateHitObject</v>
      </c>
      <c r="H84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O84" s="2" t="str">
        <f t="shared" ref="O84:O85" ca="1" si="60">IF(NOT(ISBLANK(N84)),N84,
IF(ISBLANK(M84),"",
VLOOKUP(M84,OFFSET(INDIRECT("$A:$B"),0,MATCH(M$1&amp;"_Verify",INDIRECT("$1:$1"),0)-1),2,0)
))</f>
        <v/>
      </c>
      <c r="S84" s="2" t="str">
        <f t="shared" ref="S84:S85" ca="1" si="61">IF(NOT(ISBLANK(R84)),R84,
IF(ISBLANK(Q84),"",
VLOOKUP(Q84,OFFSET(INDIRECT("$A:$B"),0,MATCH(Q$1&amp;"_Verify",INDIRECT("$1:$1"),0)-1),2,0)
))</f>
        <v/>
      </c>
      <c r="T84" t="s">
        <v>1299</v>
      </c>
    </row>
    <row r="85" spans="1:23" x14ac:dyDescent="0.3">
      <c r="A85" t="str">
        <f t="shared" si="59"/>
        <v>LetterBigCircleEnlarge_01</v>
      </c>
      <c r="B85" t="s">
        <v>1304</v>
      </c>
      <c r="C85" t="str">
        <f>IF(ISERROR(VLOOKUP(B85,AffectorValueTable!$A:$A,1,0)),"어펙터밸류없음","")</f>
        <v/>
      </c>
      <c r="D85">
        <v>1</v>
      </c>
      <c r="E85" t="str">
        <f>VLOOKUP($B85,AffectorValueTable!$1:$1048576,MATCH(AffectorValueTable!$B$1,AffectorValueTable!$1:$1,0),0)</f>
        <v>EnlargeDamage</v>
      </c>
      <c r="H85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>
        <v>0.28000000000000003</v>
      </c>
      <c r="J85">
        <v>2</v>
      </c>
      <c r="O85" s="2" t="str">
        <f t="shared" ca="1" si="60"/>
        <v/>
      </c>
      <c r="S85" s="2" t="str">
        <f t="shared" ca="1" si="61"/>
        <v/>
      </c>
    </row>
    <row r="86" spans="1:23" x14ac:dyDescent="0.3">
      <c r="A86" t="str">
        <f t="shared" ref="A86:A87" si="62">B86&amp;"_"&amp;TEXT(D86,"00")</f>
        <v>KnockbackBarrierCreate_01</v>
      </c>
      <c r="B86" t="s">
        <v>1297</v>
      </c>
      <c r="C86" t="str">
        <f>IF(ISERROR(VLOOKUP(B86,AffectorValueTable!$A:$A,1,0)),"어펙터밸류없음","")</f>
        <v/>
      </c>
      <c r="D86">
        <v>1</v>
      </c>
      <c r="E86" t="str">
        <f>VLOOKUP($B86,AffectorValueTable!$1:$1048576,MATCH(AffectorValueTable!$B$1,AffectorValueTable!$1:$1,0),0)</f>
        <v>CreateHitObject</v>
      </c>
      <c r="H86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O86" s="2" t="str">
        <f t="shared" ref="O86:O87" ca="1" si="63">IF(NOT(ISBLANK(N86)),N86,
IF(ISBLANK(M86),"",
VLOOKUP(M86,OFFSET(INDIRECT("$A:$B"),0,MATCH(M$1&amp;"_Verify",INDIRECT("$1:$1"),0)-1),2,0)
))</f>
        <v/>
      </c>
      <c r="S86" s="2" t="str">
        <f t="shared" ref="S86:S87" ca="1" si="64">IF(NOT(ISBLANK(R86)),R86,
IF(ISBLANK(Q86),"",
VLOOKUP(Q86,OFFSET(INDIRECT("$A:$B"),0,MATCH(Q$1&amp;"_Verify",INDIRECT("$1:$1"),0)-1),2,0)
))</f>
        <v/>
      </c>
      <c r="T86" t="s">
        <v>1300</v>
      </c>
    </row>
    <row r="87" spans="1:23" x14ac:dyDescent="0.3">
      <c r="A87" t="str">
        <f t="shared" si="62"/>
        <v>KnockbackBarrierKnockback_01</v>
      </c>
      <c r="B87" t="s">
        <v>1303</v>
      </c>
      <c r="C87" t="str">
        <f>IF(ISERROR(VLOOKUP(B87,AffectorValueTable!$A:$A,1,0)),"어펙터밸류없음","")</f>
        <v/>
      </c>
      <c r="D87">
        <v>1</v>
      </c>
      <c r="E87" t="str">
        <f>VLOOKUP($B87,AffectorValueTable!$1:$1048576,MATCH(AffectorValueTable!$B$1,AffectorValueTable!$1:$1,0),0)</f>
        <v>AddForce</v>
      </c>
      <c r="H87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K87">
        <v>-24</v>
      </c>
      <c r="N87">
        <v>2</v>
      </c>
      <c r="O87" s="2">
        <f t="shared" ca="1" si="63"/>
        <v>2</v>
      </c>
      <c r="S87" s="2" t="str">
        <f t="shared" ca="1" si="64"/>
        <v/>
      </c>
    </row>
    <row r="88" spans="1:23" x14ac:dyDescent="0.3">
      <c r="A88" t="str">
        <f t="shared" ref="A88:A89" si="65">B88&amp;"_"&amp;TEXT(D88,"00")</f>
        <v>FieryExplosionCreate_01</v>
      </c>
      <c r="B88" t="s">
        <v>1298</v>
      </c>
      <c r="C88" t="str">
        <f>IF(ISERROR(VLOOKUP(B88,AffectorValueTable!$A:$A,1,0)),"어펙터밸류없음","")</f>
        <v/>
      </c>
      <c r="D88">
        <v>1</v>
      </c>
      <c r="E88" t="str">
        <f>VLOOKUP($B88,AffectorValueTable!$1:$1048576,MATCH(AffectorValueTable!$B$1,AffectorValueTable!$1:$1,0),0)</f>
        <v>CreateHitObject</v>
      </c>
      <c r="H88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O88" s="2" t="str">
        <f t="shared" ref="O88:O89" ca="1" si="66">IF(NOT(ISBLANK(N88)),N88,
IF(ISBLANK(M88),"",
VLOOKUP(M88,OFFSET(INDIRECT("$A:$B"),0,MATCH(M$1&amp;"_Verify",INDIRECT("$1:$1"),0)-1),2,0)
))</f>
        <v/>
      </c>
      <c r="S88" s="2" t="str">
        <f t="shared" ref="S88:S89" ca="1" si="67">IF(NOT(ISBLANK(R88)),R88,
IF(ISBLANK(Q88),"",
VLOOKUP(Q88,OFFSET(INDIRECT("$A:$B"),0,MATCH(Q$1&amp;"_Verify",INDIRECT("$1:$1"),0)-1),2,0)
))</f>
        <v/>
      </c>
      <c r="T88" t="s">
        <v>1301</v>
      </c>
    </row>
    <row r="89" spans="1:23" x14ac:dyDescent="0.3">
      <c r="A89" t="str">
        <f t="shared" si="65"/>
        <v>FieryExplosionAttack_01</v>
      </c>
      <c r="B89" t="s">
        <v>1302</v>
      </c>
      <c r="C89" t="str">
        <f>IF(ISERROR(VLOOKUP(B89,AffectorValueTable!$A:$A,1,0)),"어펙터밸류없음","")</f>
        <v/>
      </c>
      <c r="D89">
        <v>1</v>
      </c>
      <c r="E89" t="str">
        <f>VLOOKUP($B89,AffectorValueTable!$1:$1048576,MATCH(AffectorValueTable!$B$1,AffectorValueTable!$1:$1,0),0)</f>
        <v>BaseDamage</v>
      </c>
      <c r="H89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>
        <v>8.6</v>
      </c>
      <c r="O89" s="2" t="str">
        <f t="shared" ca="1" si="66"/>
        <v/>
      </c>
      <c r="S89" s="2" t="str">
        <f t="shared" ca="1" si="67"/>
        <v/>
      </c>
      <c r="W89">
        <v>1</v>
      </c>
    </row>
    <row r="90" spans="1:23" x14ac:dyDescent="0.3">
      <c r="A90" t="str">
        <f t="shared" si="0"/>
        <v>NormalAttackGanfaul_01</v>
      </c>
      <c r="B90" t="s">
        <v>54</v>
      </c>
      <c r="D90">
        <v>1</v>
      </c>
      <c r="E90" t="str">
        <f>VLOOKUP($B90,AffectorValueTable!$1:$1048576,MATCH(AffectorValueTable!$B$1,AffectorValueTable!$1:$1,0),0)</f>
        <v>BaseDamage</v>
      </c>
      <c r="H90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>
        <v>0.92</v>
      </c>
      <c r="O90" s="2" t="str">
        <f t="shared" ca="1" si="1"/>
        <v/>
      </c>
      <c r="S90" s="2" t="str">
        <f t="shared" ca="1" si="46"/>
        <v/>
      </c>
      <c r="V90">
        <v>1</v>
      </c>
    </row>
    <row r="91" spans="1:23" x14ac:dyDescent="0.3">
      <c r="A91" t="str">
        <f t="shared" si="0"/>
        <v>UltimatePositionBuffGanfaul_01</v>
      </c>
      <c r="B91" t="s">
        <v>56</v>
      </c>
      <c r="C91" t="str">
        <f>IF(ISERROR(VLOOKUP(B91,AffectorValueTable!$A:$A,1,0)),"어펙터밸류없음","")</f>
        <v/>
      </c>
      <c r="D91">
        <v>1</v>
      </c>
      <c r="E91" t="str">
        <f>VLOOKUP($B91,AffectorValueTable!$1:$1048576,MATCH(AffectorValueTable!$B$1,AffectorValueTable!$1:$1,0),0)</f>
        <v>PositionBuff</v>
      </c>
      <c r="H9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>
        <v>4.8</v>
      </c>
      <c r="J91">
        <v>2</v>
      </c>
      <c r="K91">
        <v>-0.35</v>
      </c>
      <c r="N91">
        <v>5</v>
      </c>
      <c r="O91" s="2">
        <f t="shared" ca="1" si="1"/>
        <v>5</v>
      </c>
      <c r="S91" s="2" t="str">
        <f t="shared" ca="1" si="46"/>
        <v/>
      </c>
      <c r="V91" t="s">
        <v>1267</v>
      </c>
    </row>
    <row r="92" spans="1:23" x14ac:dyDescent="0.3">
      <c r="A92" t="str">
        <f t="shared" si="0"/>
        <v>NormalAttackYuki_01</v>
      </c>
      <c r="B92" t="s">
        <v>59</v>
      </c>
      <c r="C92" t="str">
        <f>IF(ISERROR(VLOOKUP(B92,AffectorValueTable!$A:$A,1,0)),"어펙터밸류없음","")</f>
        <v/>
      </c>
      <c r="D92">
        <v>1</v>
      </c>
      <c r="E92" t="str">
        <f>VLOOKUP($B92,AffectorValueTable!$1:$1048576,MATCH(AffectorValueTable!$B$1,AffectorValueTable!$1:$1,0),0)</f>
        <v>BaseDamage</v>
      </c>
      <c r="H92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>
        <f>(1/0.8)*0.45</f>
        <v>0.5625</v>
      </c>
      <c r="O92" s="2" t="str">
        <f t="shared" ca="1" si="1"/>
        <v/>
      </c>
      <c r="S92" s="2" t="str">
        <f t="shared" ca="1" si="2"/>
        <v/>
      </c>
      <c r="V92">
        <v>1</v>
      </c>
    </row>
    <row r="93" spans="1:23" x14ac:dyDescent="0.3">
      <c r="A93" t="str">
        <f t="shared" si="0"/>
        <v>UltimateRemoveYuki_01</v>
      </c>
      <c r="B93" t="s">
        <v>61</v>
      </c>
      <c r="C93" t="str">
        <f>IF(ISERROR(VLOOKUP(B93,AffectorValueTable!$A:$A,1,0)),"어펙터밸류없음","")</f>
        <v/>
      </c>
      <c r="D93">
        <v>1</v>
      </c>
      <c r="E93" t="str">
        <f>VLOOKUP($B93,AffectorValueTable!$1:$1048576,MATCH(AffectorValueTable!$B$1,AffectorValueTable!$1:$1,0),0)</f>
        <v>RemoveColliderHitObject</v>
      </c>
      <c r="H93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>
        <v>0.9</v>
      </c>
      <c r="J93">
        <v>2.2000000000000002</v>
      </c>
      <c r="O93" s="2" t="str">
        <f t="shared" ca="1" si="1"/>
        <v/>
      </c>
      <c r="R93">
        <v>0</v>
      </c>
      <c r="S93" s="2">
        <f t="shared" ca="1" si="2"/>
        <v>0</v>
      </c>
      <c r="W93" t="s">
        <v>538</v>
      </c>
    </row>
    <row r="94" spans="1:23" x14ac:dyDescent="0.3">
      <c r="A94" t="str">
        <f t="shared" si="0"/>
        <v>UltimateCreateYuki_01</v>
      </c>
      <c r="B94" t="s">
        <v>63</v>
      </c>
      <c r="C94" t="str">
        <f>IF(ISERROR(VLOOKUP(B94,AffectorValueTable!$A:$A,1,0)),"어펙터밸류없음","")</f>
        <v/>
      </c>
      <c r="D94">
        <v>1</v>
      </c>
      <c r="E94" t="str">
        <f>VLOOKUP($B94,AffectorValueTable!$1:$1048576,MATCH(AffectorValueTable!$B$1,AffectorValueTable!$1:$1,0),0)</f>
        <v>CreateHitObject</v>
      </c>
      <c r="H94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O94" s="2" t="str">
        <f t="shared" ca="1" si="1"/>
        <v/>
      </c>
      <c r="S94" s="2" t="str">
        <f t="shared" ca="1" si="2"/>
        <v/>
      </c>
      <c r="T94" t="s">
        <v>539</v>
      </c>
    </row>
    <row r="95" spans="1:23" x14ac:dyDescent="0.3">
      <c r="A95" t="str">
        <f t="shared" si="0"/>
        <v>UltimateAttackYuki_01</v>
      </c>
      <c r="B95" t="s">
        <v>65</v>
      </c>
      <c r="C95" t="str">
        <f>IF(ISERROR(VLOOKUP(B95,AffectorValueTable!$A:$A,1,0)),"어펙터밸류없음","")</f>
        <v/>
      </c>
      <c r="D95">
        <v>1</v>
      </c>
      <c r="E95" t="str">
        <f>VLOOKUP($B95,AffectorValueTable!$1:$1048576,MATCH(AffectorValueTable!$B$1,AffectorValueTable!$1:$1,0),0)</f>
        <v>BaseDamage</v>
      </c>
      <c r="H95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>
        <f>(1/0.8)*0.45*1.5</f>
        <v>0.84375</v>
      </c>
      <c r="O95" s="2" t="str">
        <f t="shared" ca="1" si="1"/>
        <v/>
      </c>
      <c r="S95" s="2" t="str">
        <f t="shared" ca="1" si="2"/>
        <v/>
      </c>
      <c r="W95">
        <v>1</v>
      </c>
    </row>
    <row r="96" spans="1:23" x14ac:dyDescent="0.3">
      <c r="A96" t="str">
        <f t="shared" si="0"/>
        <v>NormalAttackBigBatSuccubus_01</v>
      </c>
      <c r="B96" t="s">
        <v>67</v>
      </c>
      <c r="C96" t="str">
        <f>IF(ISERROR(VLOOKUP(B96,AffectorValueTable!$A:$A,1,0)),"어펙터밸류없음","")</f>
        <v/>
      </c>
      <c r="D96">
        <v>1</v>
      </c>
      <c r="E96" t="str">
        <f>VLOOKUP($B96,AffectorValueTable!$1:$1048576,MATCH(AffectorValueTable!$B$1,AffectorValueTable!$1:$1,0),0)</f>
        <v>BaseDamage</v>
      </c>
      <c r="H96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>
        <v>0.23</v>
      </c>
      <c r="O96" s="2" t="str">
        <f t="shared" ca="1" si="1"/>
        <v/>
      </c>
      <c r="S96" s="2" t="str">
        <f t="shared" ca="1" si="2"/>
        <v/>
      </c>
      <c r="V96">
        <v>1</v>
      </c>
    </row>
    <row r="97" spans="1:23" x14ac:dyDescent="0.3">
      <c r="A97" t="str">
        <f t="shared" si="0"/>
        <v>UltimateAttackBigBatSuccubus_01</v>
      </c>
      <c r="B97" t="s">
        <v>69</v>
      </c>
      <c r="C97" t="str">
        <f>IF(ISERROR(VLOOKUP(B97,AffectorValueTable!$A:$A,1,0)),"어펙터밸류없음","")</f>
        <v/>
      </c>
      <c r="D97">
        <v>1</v>
      </c>
      <c r="E97" t="str">
        <f>VLOOKUP($B97,AffectorValueTable!$1:$1048576,MATCH(AffectorValueTable!$B$1,AffectorValueTable!$1:$1,0),0)</f>
        <v>BaseDamage</v>
      </c>
      <c r="H97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>
        <v>2.5</v>
      </c>
      <c r="O97" s="2" t="str">
        <f t="shared" ca="1" si="1"/>
        <v/>
      </c>
      <c r="S97" s="2" t="str">
        <f t="shared" ca="1" si="2"/>
        <v/>
      </c>
      <c r="W97">
        <v>1</v>
      </c>
    </row>
    <row r="98" spans="1:23" x14ac:dyDescent="0.3">
      <c r="A98" t="str">
        <f t="shared" si="0"/>
        <v>NormalAttackBei_01</v>
      </c>
      <c r="B98" t="s">
        <v>71</v>
      </c>
      <c r="C98" t="str">
        <f>IF(ISERROR(VLOOKUP(B98,AffectorValueTable!$A:$A,1,0)),"어펙터밸류없음","")</f>
        <v/>
      </c>
      <c r="D98">
        <v>1</v>
      </c>
      <c r="E98" t="str">
        <f>VLOOKUP($B98,AffectorValueTable!$1:$1048576,MATCH(AffectorValueTable!$B$1,AffectorValueTable!$1:$1,0),0)</f>
        <v>BaseDamage</v>
      </c>
      <c r="H98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>
        <f>0.355*0.65</f>
        <v>0.23074999999999998</v>
      </c>
      <c r="O98" s="2" t="str">
        <f t="shared" ca="1" si="1"/>
        <v/>
      </c>
      <c r="S98" s="2" t="str">
        <f t="shared" ca="1" si="2"/>
        <v/>
      </c>
      <c r="V98">
        <v>1</v>
      </c>
    </row>
    <row r="99" spans="1:23" x14ac:dyDescent="0.3">
      <c r="A99" t="str">
        <f t="shared" si="0"/>
        <v>UltimateCannotMoveBei_01</v>
      </c>
      <c r="B99" t="s">
        <v>73</v>
      </c>
      <c r="C99" t="str">
        <f>IF(ISERROR(VLOOKUP(B99,AffectorValueTable!$A:$A,1,0)),"어펙터밸류없음","")</f>
        <v/>
      </c>
      <c r="D99">
        <v>1</v>
      </c>
      <c r="E99" t="str">
        <f>VLOOKUP($B99,AffectorValueTable!$1:$1048576,MATCH(AffectorValueTable!$B$1,AffectorValueTable!$1:$1,0),0)</f>
        <v>CannotMove</v>
      </c>
      <c r="H99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>
        <v>0.33329999999999999</v>
      </c>
      <c r="O99" s="2" t="str">
        <f t="shared" ca="1" si="1"/>
        <v/>
      </c>
      <c r="S99" s="2" t="str">
        <f t="shared" ca="1" si="2"/>
        <v/>
      </c>
    </row>
    <row r="100" spans="1:23" x14ac:dyDescent="0.3">
      <c r="A100" t="str">
        <f t="shared" si="0"/>
        <v>NormalAttackJellyFishGirl_01</v>
      </c>
      <c r="B100" t="s">
        <v>75</v>
      </c>
      <c r="C100" t="str">
        <f>IF(ISERROR(VLOOKUP(B100,AffectorValueTable!$A:$A,1,0)),"어펙터밸류없음","")</f>
        <v/>
      </c>
      <c r="D100">
        <v>1</v>
      </c>
      <c r="E100" t="str">
        <f>VLOOKUP($B100,AffectorValueTable!$1:$1048576,MATCH(AffectorValueTable!$B$1,AffectorValueTable!$1:$1,0),0)</f>
        <v>BaseDamage</v>
      </c>
      <c r="H100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>
        <v>0.47</v>
      </c>
      <c r="O100" s="2" t="str">
        <f t="shared" ca="1" si="1"/>
        <v/>
      </c>
      <c r="S100" s="2" t="str">
        <f t="shared" ca="1" si="2"/>
        <v/>
      </c>
      <c r="V100">
        <v>1</v>
      </c>
    </row>
    <row r="101" spans="1:23" x14ac:dyDescent="0.3">
      <c r="A101" t="str">
        <f t="shared" si="0"/>
        <v>NormalAttackEarthMage_01</v>
      </c>
      <c r="B101" t="s">
        <v>540</v>
      </c>
      <c r="C101" t="str">
        <f>IF(ISERROR(VLOOKUP(B101,AffectorValueTable!$A:$A,1,0)),"어펙터밸류없음","")</f>
        <v/>
      </c>
      <c r="D101">
        <v>1</v>
      </c>
      <c r="E101" t="str">
        <f>VLOOKUP($B101,AffectorValueTable!$1:$1048576,MATCH(AffectorValueTable!$B$1,AffectorValueTable!$1:$1,0),0)</f>
        <v>BaseDamage</v>
      </c>
      <c r="H10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>
        <v>0.42499999999999999</v>
      </c>
      <c r="O101" s="2" t="str">
        <f t="shared" ca="1" si="1"/>
        <v/>
      </c>
      <c r="S101" s="2" t="str">
        <f t="shared" ca="1" si="2"/>
        <v/>
      </c>
      <c r="V101">
        <v>1</v>
      </c>
    </row>
    <row r="102" spans="1:23" x14ac:dyDescent="0.3">
      <c r="A102" t="str">
        <f t="shared" si="0"/>
        <v>UltimateCreateEarthMage_01</v>
      </c>
      <c r="B102" t="s">
        <v>79</v>
      </c>
      <c r="C102" t="str">
        <f>IF(ISERROR(VLOOKUP(B102,AffectorValueTable!$A:$A,1,0)),"어펙터밸류없음","")</f>
        <v/>
      </c>
      <c r="D102">
        <v>1</v>
      </c>
      <c r="E102" t="str">
        <f>VLOOKUP($B102,AffectorValueTable!$1:$1048576,MATCH(AffectorValueTable!$B$1,AffectorValueTable!$1:$1,0),0)</f>
        <v>CreateHitObject</v>
      </c>
      <c r="H102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O102" s="2" t="str">
        <f t="shared" ca="1" si="1"/>
        <v/>
      </c>
      <c r="S102" s="2" t="str">
        <f t="shared" ca="1" si="2"/>
        <v/>
      </c>
      <c r="T102" t="s">
        <v>541</v>
      </c>
    </row>
    <row r="103" spans="1:23" x14ac:dyDescent="0.3">
      <c r="A103" t="str">
        <f t="shared" si="0"/>
        <v>UltimateAttackEarthMage_01</v>
      </c>
      <c r="B103" t="s">
        <v>81</v>
      </c>
      <c r="C103" t="str">
        <f>IF(ISERROR(VLOOKUP(B103,AffectorValueTable!$A:$A,1,0)),"어펙터밸류없음","")</f>
        <v/>
      </c>
      <c r="D103">
        <v>1</v>
      </c>
      <c r="E103" t="str">
        <f>VLOOKUP($B103,AffectorValueTable!$1:$1048576,MATCH(AffectorValueTable!$B$1,AffectorValueTable!$1:$1,0),0)</f>
        <v>BaseDamage</v>
      </c>
      <c r="H103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>
        <v>1.05</v>
      </c>
      <c r="O103" s="2" t="str">
        <f t="shared" ca="1" si="1"/>
        <v/>
      </c>
      <c r="S103" s="2" t="str">
        <f t="shared" ca="1" si="2"/>
        <v/>
      </c>
      <c r="W103">
        <v>1</v>
      </c>
    </row>
    <row r="104" spans="1:23" x14ac:dyDescent="0.3">
      <c r="A104" t="str">
        <f t="shared" si="0"/>
        <v>NormalAttackDynaMob_01</v>
      </c>
      <c r="B104" t="s">
        <v>542</v>
      </c>
      <c r="C104" t="str">
        <f>IF(ISERROR(VLOOKUP(B104,AffectorValueTable!$A:$A,1,0)),"어펙터밸류없음","")</f>
        <v/>
      </c>
      <c r="D104">
        <v>1</v>
      </c>
      <c r="E104" t="str">
        <f>VLOOKUP($B104,AffectorValueTable!$1:$1048576,MATCH(AffectorValueTable!$B$1,AffectorValueTable!$1:$1,0),0)</f>
        <v>BaseDamage</v>
      </c>
      <c r="H104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>
        <v>0.60299999999999998</v>
      </c>
      <c r="O104" s="2" t="str">
        <f t="shared" ca="1" si="1"/>
        <v/>
      </c>
      <c r="S104" s="2" t="str">
        <f t="shared" ca="1" si="2"/>
        <v/>
      </c>
      <c r="V104">
        <v>1</v>
      </c>
    </row>
    <row r="105" spans="1:23" x14ac:dyDescent="0.3">
      <c r="A105" t="str">
        <f t="shared" si="0"/>
        <v>UltimateRangeDynaMob_01</v>
      </c>
      <c r="B105" t="s">
        <v>543</v>
      </c>
      <c r="C105" t="str">
        <f>IF(ISERROR(VLOOKUP(B105,AffectorValueTable!$A:$A,1,0)),"어펙터밸류없음","")</f>
        <v/>
      </c>
      <c r="D105">
        <v>1</v>
      </c>
      <c r="E105" t="str">
        <f>VLOOKUP($B105,AffectorValueTable!$1:$1048576,MATCH(AffectorValueTable!$B$1,AffectorValueTable!$1:$1,0),0)</f>
        <v>AddAttackRange</v>
      </c>
      <c r="H105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>
        <v>15.1</v>
      </c>
      <c r="J105">
        <v>2.7</v>
      </c>
      <c r="O105" s="2" t="str">
        <f t="shared" ca="1" si="1"/>
        <v/>
      </c>
      <c r="S105" s="2" t="str">
        <f t="shared" ca="1" si="2"/>
        <v/>
      </c>
      <c r="V105" t="s">
        <v>544</v>
      </c>
      <c r="W105" t="s">
        <v>545</v>
      </c>
    </row>
    <row r="106" spans="1:23" x14ac:dyDescent="0.3">
      <c r="A106" t="str">
        <f t="shared" si="0"/>
        <v>NormalAttackPreSciFiWarrior_01</v>
      </c>
      <c r="B106" t="s">
        <v>88</v>
      </c>
      <c r="C106" t="str">
        <f>IF(ISERROR(VLOOKUP(B106,AffectorValueTable!$A:$A,1,0)),"어펙터밸류없음","")</f>
        <v/>
      </c>
      <c r="D106">
        <v>1</v>
      </c>
      <c r="E106" t="str">
        <f>VLOOKUP($B106,AffectorValueTable!$1:$1048576,MATCH(AffectorValueTable!$B$1,AffectorValueTable!$1:$1,0),0)</f>
        <v>BaseDamage</v>
      </c>
      <c r="H106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>
        <v>0.79500000000000004</v>
      </c>
      <c r="O106" s="2" t="str">
        <f t="shared" ca="1" si="1"/>
        <v/>
      </c>
      <c r="S106" s="2" t="str">
        <f t="shared" ca="1" si="2"/>
        <v/>
      </c>
      <c r="V106">
        <v>1</v>
      </c>
    </row>
    <row r="107" spans="1:23" x14ac:dyDescent="0.3">
      <c r="A107" t="str">
        <f t="shared" si="0"/>
        <v>NormalAttackSciFiWarrior_01</v>
      </c>
      <c r="B107" t="s">
        <v>90</v>
      </c>
      <c r="C107" t="str">
        <f>IF(ISERROR(VLOOKUP(B107,AffectorValueTable!$A:$A,1,0)),"어펙터밸류없음","")</f>
        <v/>
      </c>
      <c r="D107">
        <v>1</v>
      </c>
      <c r="E107" t="str">
        <f>VLOOKUP($B107,AffectorValueTable!$1:$1048576,MATCH(AffectorValueTable!$B$1,AffectorValueTable!$1:$1,0),0)</f>
        <v>BaseDamage</v>
      </c>
      <c r="H107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>
        <v>1.45</v>
      </c>
      <c r="O107" s="2" t="str">
        <f t="shared" ca="1" si="1"/>
        <v/>
      </c>
      <c r="S107" s="2" t="str">
        <f t="shared" ca="1" si="2"/>
        <v/>
      </c>
      <c r="V107">
        <v>1</v>
      </c>
    </row>
    <row r="108" spans="1:23" x14ac:dyDescent="0.3">
      <c r="A108" t="str">
        <f t="shared" si="0"/>
        <v>ChangeAttackStateSciFiWarrior_01</v>
      </c>
      <c r="B108" t="s">
        <v>92</v>
      </c>
      <c r="C108" t="str">
        <f>IF(ISERROR(VLOOKUP(B108,AffectorValueTable!$A:$A,1,0)),"어펙터밸류없음","")</f>
        <v/>
      </c>
      <c r="D108">
        <v>1</v>
      </c>
      <c r="E108" t="str">
        <f>VLOOKUP($B108,AffectorValueTable!$1:$1048576,MATCH(AffectorValueTable!$B$1,AffectorValueTable!$1:$1,0),0)</f>
        <v>ChangeAttackState</v>
      </c>
      <c r="H108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>
        <v>-1</v>
      </c>
      <c r="N108">
        <v>3</v>
      </c>
      <c r="O108" s="2">
        <f t="shared" ca="1" si="1"/>
        <v>3</v>
      </c>
      <c r="R108">
        <v>1</v>
      </c>
      <c r="S108" s="2">
        <f t="shared" ca="1" si="2"/>
        <v>1</v>
      </c>
      <c r="T108" t="s">
        <v>546</v>
      </c>
      <c r="U108" t="s">
        <v>547</v>
      </c>
    </row>
    <row r="109" spans="1:23" x14ac:dyDescent="0.3">
      <c r="A109" t="str">
        <f t="shared" si="0"/>
        <v>LP_ContainerSciFiWarriorCharging_01</v>
      </c>
      <c r="B109" t="s">
        <v>95</v>
      </c>
      <c r="C109" t="str">
        <f>IF(ISERROR(VLOOKUP(B109,AffectorValueTable!$A:$A,1,0)),"어펙터밸류없음","")</f>
        <v/>
      </c>
      <c r="D109">
        <v>1</v>
      </c>
      <c r="E109" t="str">
        <f>VLOOKUP($B109,AffectorValueTable!$1:$1048576,MATCH(AffectorValueTable!$B$1,AffectorValueTable!$1:$1,0),0)</f>
        <v>DefaultContainer</v>
      </c>
      <c r="H109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>
        <v>-1</v>
      </c>
      <c r="O109" s="2" t="str">
        <f t="shared" ca="1" si="1"/>
        <v/>
      </c>
      <c r="S109" s="2" t="str">
        <f t="shared" ca="1" si="2"/>
        <v/>
      </c>
      <c r="T109" t="s">
        <v>547</v>
      </c>
    </row>
    <row r="110" spans="1:23" x14ac:dyDescent="0.3">
      <c r="A110" t="str">
        <f t="shared" si="0"/>
        <v>UltimateTransportSummonSciFiWarrior_01</v>
      </c>
      <c r="B110" t="s">
        <v>98</v>
      </c>
      <c r="C110" t="str">
        <f>IF(ISERROR(VLOOKUP(B110,AffectorValueTable!$A:$A,1,0)),"어펙터밸류없음","")</f>
        <v/>
      </c>
      <c r="D110">
        <v>1</v>
      </c>
      <c r="E110" t="str">
        <f>VLOOKUP($B110,AffectorValueTable!$1:$1048576,MATCH(AffectorValueTable!$B$1,AffectorValueTable!$1:$1,0),0)</f>
        <v>TransportSummon</v>
      </c>
      <c r="H110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>
        <v>4</v>
      </c>
      <c r="O110" s="2" t="str">
        <f t="shared" ca="1" si="1"/>
        <v/>
      </c>
      <c r="S110" s="2" t="str">
        <f t="shared" ca="1" si="2"/>
        <v/>
      </c>
      <c r="T110" t="s">
        <v>541</v>
      </c>
      <c r="U110" t="s">
        <v>548</v>
      </c>
    </row>
    <row r="111" spans="1:23" x14ac:dyDescent="0.3">
      <c r="A111" t="str">
        <f t="shared" si="0"/>
        <v>UltimateTransportAttackSciFiWarrior_01</v>
      </c>
      <c r="B111" t="s">
        <v>101</v>
      </c>
      <c r="C111" t="str">
        <f>IF(ISERROR(VLOOKUP(B111,AffectorValueTable!$A:$A,1,0)),"어펙터밸류없음","")</f>
        <v/>
      </c>
      <c r="D111">
        <v>1</v>
      </c>
      <c r="E111" t="str">
        <f>VLOOKUP($B111,AffectorValueTable!$1:$1048576,MATCH(AffectorValueTable!$B$1,AffectorValueTable!$1:$1,0),0)</f>
        <v>TransportAttack</v>
      </c>
      <c r="H11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>
        <v>10.1</v>
      </c>
      <c r="O111" s="2" t="str">
        <f t="shared" ca="1" si="1"/>
        <v/>
      </c>
      <c r="S111" s="2" t="str">
        <f t="shared" ca="1" si="2"/>
        <v/>
      </c>
      <c r="W111">
        <v>1</v>
      </c>
    </row>
    <row r="112" spans="1:23" x14ac:dyDescent="0.3">
      <c r="A112" t="str">
        <f t="shared" si="0"/>
        <v>NormalAttackChaosElemental_01</v>
      </c>
      <c r="B112" t="s">
        <v>104</v>
      </c>
      <c r="C112" t="str">
        <f>IF(ISERROR(VLOOKUP(B112,AffectorValueTable!$A:$A,1,0)),"어펙터밸류없음","")</f>
        <v/>
      </c>
      <c r="D112">
        <v>1</v>
      </c>
      <c r="E112" t="str">
        <f>VLOOKUP($B112,AffectorValueTable!$1:$1048576,MATCH(AffectorValueTable!$B$1,AffectorValueTable!$1:$1,0),0)</f>
        <v>BaseDamage</v>
      </c>
      <c r="H112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>
        <v>1.02</v>
      </c>
      <c r="O112" s="2" t="str">
        <f t="shared" ca="1" si="1"/>
        <v/>
      </c>
      <c r="S112" s="2" t="str">
        <f t="shared" ca="1" si="2"/>
        <v/>
      </c>
      <c r="V112">
        <v>1</v>
      </c>
    </row>
    <row r="113" spans="1:23" x14ac:dyDescent="0.3">
      <c r="A113" t="str">
        <f t="shared" si="0"/>
        <v>NormalAttackSecondChaosElemental_01</v>
      </c>
      <c r="B113" t="s">
        <v>106</v>
      </c>
      <c r="C113" t="str">
        <f>IF(ISERROR(VLOOKUP(B113,AffectorValueTable!$A:$A,1,0)),"어펙터밸류없음","")</f>
        <v/>
      </c>
      <c r="D113">
        <v>1</v>
      </c>
      <c r="E113" t="str">
        <f>VLOOKUP($B113,AffectorValueTable!$1:$1048576,MATCH(AffectorValueTable!$B$1,AffectorValueTable!$1:$1,0),0)</f>
        <v>BaseDamage</v>
      </c>
      <c r="H113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>
        <v>0.57499999999999996</v>
      </c>
      <c r="O113" s="2" t="str">
        <f t="shared" ca="1" si="1"/>
        <v/>
      </c>
      <c r="S113" s="2" t="str">
        <f t="shared" ca="1" si="2"/>
        <v/>
      </c>
      <c r="V113">
        <v>1</v>
      </c>
    </row>
    <row r="114" spans="1:23" x14ac:dyDescent="0.3">
      <c r="A114" t="str">
        <f t="shared" si="0"/>
        <v>UltimateChargingChaosElemental_01</v>
      </c>
      <c r="B114" t="s">
        <v>549</v>
      </c>
      <c r="C114" t="str">
        <f>IF(ISERROR(VLOOKUP(B114,AffectorValueTable!$A:$A,1,0)),"어펙터밸류없음","")</f>
        <v/>
      </c>
      <c r="D114">
        <v>1</v>
      </c>
      <c r="E114" t="str">
        <f>VLOOKUP($B114,AffectorValueTable!$1:$1048576,MATCH(AffectorValueTable!$B$1,AffectorValueTable!$1:$1,0),0)</f>
        <v>ChargingAction</v>
      </c>
      <c r="H114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>
        <v>1.8</v>
      </c>
      <c r="N114">
        <v>1</v>
      </c>
      <c r="O114" s="2">
        <f t="shared" ca="1" si="1"/>
        <v>1</v>
      </c>
      <c r="S114" s="2" t="str">
        <f t="shared" ca="1" si="2"/>
        <v/>
      </c>
      <c r="T114" t="s">
        <v>550</v>
      </c>
      <c r="V114" t="s">
        <v>551</v>
      </c>
    </row>
    <row r="115" spans="1:23" x14ac:dyDescent="0.3">
      <c r="A115" t="str">
        <f t="shared" si="0"/>
        <v>UltimateAttackChaosElemental_01</v>
      </c>
      <c r="B115" t="s">
        <v>111</v>
      </c>
      <c r="C115" t="str">
        <f>IF(ISERROR(VLOOKUP(B115,AffectorValueTable!$A:$A,1,0)),"어펙터밸류없음","")</f>
        <v/>
      </c>
      <c r="D115">
        <v>1</v>
      </c>
      <c r="E115" t="str">
        <f>VLOOKUP($B115,AffectorValueTable!$1:$1048576,MATCH(AffectorValueTable!$B$1,AffectorValueTable!$1:$1,0),0)</f>
        <v>BaseDamage</v>
      </c>
      <c r="H115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>
        <v>13.8</v>
      </c>
      <c r="O115" s="2" t="str">
        <f t="shared" ca="1" si="1"/>
        <v/>
      </c>
      <c r="S115" s="2" t="str">
        <f t="shared" ca="1" si="2"/>
        <v/>
      </c>
      <c r="W115">
        <v>1</v>
      </c>
    </row>
    <row r="116" spans="1:23" x14ac:dyDescent="0.3">
      <c r="A116" t="str">
        <f t="shared" si="0"/>
        <v>NormalAttackSuperHero_01</v>
      </c>
      <c r="B116" t="s">
        <v>113</v>
      </c>
      <c r="C116" t="str">
        <f>IF(ISERROR(VLOOKUP(B116,AffectorValueTable!$A:$A,1,0)),"어펙터밸류없음","")</f>
        <v/>
      </c>
      <c r="D116">
        <v>1</v>
      </c>
      <c r="E116" t="str">
        <f>VLOOKUP($B116,AffectorValueTable!$1:$1048576,MATCH(AffectorValueTable!$B$1,AffectorValueTable!$1:$1,0),0)</f>
        <v>BaseDamage</v>
      </c>
      <c r="H116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>
        <v>0.35199999999999998</v>
      </c>
      <c r="O116" s="2" t="str">
        <f t="shared" ca="1" si="1"/>
        <v/>
      </c>
      <c r="S116" s="2" t="str">
        <f t="shared" ca="1" si="2"/>
        <v/>
      </c>
      <c r="V116">
        <v>1</v>
      </c>
    </row>
    <row r="117" spans="1:23" x14ac:dyDescent="0.3">
      <c r="A117" t="str">
        <f t="shared" si="0"/>
        <v>UltimateAttackSuperHero_01</v>
      </c>
      <c r="B117" t="s">
        <v>115</v>
      </c>
      <c r="C117" t="str">
        <f>IF(ISERROR(VLOOKUP(B117,AffectorValueTable!$A:$A,1,0)),"어펙터밸류없음","")</f>
        <v/>
      </c>
      <c r="D117">
        <v>1</v>
      </c>
      <c r="E117" t="str">
        <f>VLOOKUP($B117,AffectorValueTable!$1:$1048576,MATCH(AffectorValueTable!$B$1,AffectorValueTable!$1:$1,0),0)</f>
        <v>BaseDamage</v>
      </c>
      <c r="H117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>
        <v>8.1999999999999993</v>
      </c>
      <c r="O117" s="2" t="str">
        <f t="shared" ca="1" si="1"/>
        <v/>
      </c>
      <c r="S117" s="2" t="str">
        <f t="shared" ca="1" si="2"/>
        <v/>
      </c>
      <c r="W117">
        <v>1</v>
      </c>
    </row>
    <row r="118" spans="1:23" x14ac:dyDescent="0.3">
      <c r="A118" t="str">
        <f t="shared" si="0"/>
        <v>InvincibleSuperHero_01</v>
      </c>
      <c r="B118" t="s">
        <v>117</v>
      </c>
      <c r="C118" t="str">
        <f>IF(ISERROR(VLOOKUP(B118,AffectorValueTable!$A:$A,1,0)),"어펙터밸류없음","")</f>
        <v/>
      </c>
      <c r="D118">
        <v>1</v>
      </c>
      <c r="E118" t="str">
        <f>VLOOKUP($B118,AffectorValueTable!$1:$1048576,MATCH(AffectorValueTable!$B$1,AffectorValueTable!$1:$1,0),0)</f>
        <v>Invincible</v>
      </c>
      <c r="H118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>
        <v>1.7</v>
      </c>
      <c r="O118" s="2" t="str">
        <f t="shared" ca="1" si="1"/>
        <v/>
      </c>
      <c r="S118" s="2" t="str">
        <f t="shared" ca="1" si="2"/>
        <v/>
      </c>
    </row>
    <row r="119" spans="1:23" x14ac:dyDescent="0.3">
      <c r="A119" t="str">
        <f t="shared" si="0"/>
        <v>NormalAttackMeryl_01</v>
      </c>
      <c r="B119" t="s">
        <v>119</v>
      </c>
      <c r="C119" t="str">
        <f>IF(ISERROR(VLOOKUP(B119,AffectorValueTable!$A:$A,1,0)),"어펙터밸류없음","")</f>
        <v/>
      </c>
      <c r="D119">
        <v>1</v>
      </c>
      <c r="E119" t="str">
        <f>VLOOKUP($B119,AffectorValueTable!$1:$1048576,MATCH(AffectorValueTable!$B$1,AffectorValueTable!$1:$1,0),0)</f>
        <v>BaseDamage</v>
      </c>
      <c r="H119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>
        <v>0.97</v>
      </c>
      <c r="O119" s="2" t="str">
        <f t="shared" ca="1" si="1"/>
        <v/>
      </c>
      <c r="S119" s="2" t="str">
        <f t="shared" ca="1" si="2"/>
        <v/>
      </c>
      <c r="V119">
        <v>1</v>
      </c>
    </row>
    <row r="120" spans="1:23" x14ac:dyDescent="0.3">
      <c r="A120" t="str">
        <f t="shared" si="0"/>
        <v>TimeSlowMeryl_01</v>
      </c>
      <c r="B120" t="s">
        <v>121</v>
      </c>
      <c r="C120" t="str">
        <f>IF(ISERROR(VLOOKUP(B120,AffectorValueTable!$A:$A,1,0)),"어펙터밸류없음","")</f>
        <v/>
      </c>
      <c r="D120">
        <v>1</v>
      </c>
      <c r="E120" t="str">
        <f>VLOOKUP($B120,AffectorValueTable!$1:$1048576,MATCH(AffectorValueTable!$B$1,AffectorValueTable!$1:$1,0),0)</f>
        <v>TimeSlow</v>
      </c>
      <c r="H120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>
        <v>4.7</v>
      </c>
      <c r="J120">
        <v>0.4</v>
      </c>
      <c r="O120" s="2" t="str">
        <f t="shared" ca="1" si="1"/>
        <v/>
      </c>
      <c r="S120" s="2" t="str">
        <f t="shared" ca="1" si="2"/>
        <v/>
      </c>
    </row>
    <row r="121" spans="1:23" x14ac:dyDescent="0.3">
      <c r="A121" t="str">
        <f t="shared" si="0"/>
        <v>MoveSpeedUpMeryl_01</v>
      </c>
      <c r="B121" t="s">
        <v>552</v>
      </c>
      <c r="C121" t="str">
        <f>IF(ISERROR(VLOOKUP(B121,AffectorValueTable!$A:$A,1,0)),"어펙터밸류없음","")</f>
        <v/>
      </c>
      <c r="D121">
        <v>1</v>
      </c>
      <c r="E121" t="str">
        <f>VLOOKUP($B121,AffectorValueTable!$1:$1048576,MATCH(AffectorValueTable!$B$1,AffectorValueTable!$1:$1,0),0)</f>
        <v>ChangeActorStatus</v>
      </c>
      <c r="H12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>
        <f>I120*J120</f>
        <v>1.8800000000000001</v>
      </c>
      <c r="J121">
        <v>1</v>
      </c>
      <c r="M121" t="s">
        <v>553</v>
      </c>
      <c r="O121" s="2">
        <f t="shared" ca="1" si="1"/>
        <v>6</v>
      </c>
      <c r="S121" s="2" t="str">
        <f t="shared" ca="1" si="2"/>
        <v/>
      </c>
      <c r="W121" t="s">
        <v>554</v>
      </c>
    </row>
    <row r="122" spans="1:23" x14ac:dyDescent="0.3">
      <c r="A122" t="str">
        <f t="shared" si="0"/>
        <v>LP_HealSpOnDamageMeryl_01</v>
      </c>
      <c r="B122" t="s">
        <v>126</v>
      </c>
      <c r="C122" t="str">
        <f>IF(ISERROR(VLOOKUP(B122,AffectorValueTable!$A:$A,1,0)),"어펙터밸류없음","")</f>
        <v/>
      </c>
      <c r="D122">
        <v>1</v>
      </c>
      <c r="E122" t="str">
        <f>VLOOKUP($B122,AffectorValueTable!$1:$1048576,MATCH(AffectorValueTable!$B$1,AffectorValueTable!$1:$1,0),0)</f>
        <v>HealSpOnDamage</v>
      </c>
      <c r="H122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>
        <v>-1</v>
      </c>
      <c r="J122">
        <v>0.5</v>
      </c>
      <c r="N122">
        <v>1</v>
      </c>
      <c r="O122" s="2">
        <f ca="1">IF(NOT(ISBLANK(N122)),N122,
IF(ISBLANK(M122),"",
VLOOKUP(M122,OFFSET(INDIRECT("$A:$B"),0,MATCH(M$1&amp;"_Verify",INDIRECT("$1:$1"),0)-1),2,0)
))</f>
        <v>1</v>
      </c>
      <c r="S122" s="2" t="str">
        <f ca="1">IF(NOT(ISBLANK(R122)),R122,
IF(ISBLANK(Q122),"",
VLOOKUP(Q122,OFFSET(INDIRECT("$A:$B"),0,MATCH(Q$1&amp;"_Verify",INDIRECT("$1:$1"),0)-1),2,0)
))</f>
        <v/>
      </c>
    </row>
    <row r="123" spans="1:23" x14ac:dyDescent="0.3">
      <c r="A123" t="str">
        <f t="shared" si="0"/>
        <v>LP_AtkUpOnFoeHpMeryl_01</v>
      </c>
      <c r="B123" t="s">
        <v>129</v>
      </c>
      <c r="C123" t="str">
        <f>IF(ISERROR(VLOOKUP(B123,AffectorValueTable!$A:$A,1,0)),"어펙터밸류없음","")</f>
        <v/>
      </c>
      <c r="D123">
        <v>1</v>
      </c>
      <c r="E123" t="str">
        <f>VLOOKUP($B123,AffectorValueTable!$1:$1048576,MATCH(AffectorValueTable!$B$1,AffectorValueTable!$1:$1,0),0)</f>
        <v>AddAttackByHp</v>
      </c>
      <c r="H123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>
        <v>-1</v>
      </c>
      <c r="J123">
        <v>0.65</v>
      </c>
      <c r="K123">
        <v>0.75</v>
      </c>
      <c r="N123">
        <v>2</v>
      </c>
      <c r="O123" s="2">
        <f t="shared" ref="O123" ca="1" si="68">IF(NOT(ISBLANK(N123)),N123,
IF(ISBLANK(M123),"",
VLOOKUP(M123,OFFSET(INDIRECT("$A:$B"),0,MATCH(M$1&amp;"_Verify",INDIRECT("$1:$1"),0)-1),2,0)
))</f>
        <v>2</v>
      </c>
      <c r="S123" s="2" t="str">
        <f t="shared" ref="S123" ca="1" si="69">IF(NOT(ISBLANK(R123)),R123,
IF(ISBLANK(Q123),"",
VLOOKUP(Q123,OFFSET(INDIRECT("$A:$B"),0,MATCH(Q$1&amp;"_Verify",INDIRECT("$1:$1"),0)-1),2,0)
))</f>
        <v/>
      </c>
    </row>
    <row r="124" spans="1:23" x14ac:dyDescent="0.3">
      <c r="A124" t="str">
        <f t="shared" si="0"/>
        <v>NormalAttackGreekWarrior_01</v>
      </c>
      <c r="B124" t="s">
        <v>131</v>
      </c>
      <c r="C124" t="str">
        <f>IF(ISERROR(VLOOKUP(B124,AffectorValueTable!$A:$A,1,0)),"어펙터밸류없음","")</f>
        <v/>
      </c>
      <c r="D124">
        <v>1</v>
      </c>
      <c r="E124" t="str">
        <f>VLOOKUP($B124,AffectorValueTable!$1:$1048576,MATCH(AffectorValueTable!$B$1,AffectorValueTable!$1:$1,0),0)</f>
        <v>BaseDamage</v>
      </c>
      <c r="H124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>
        <v>1.1000000000000001</v>
      </c>
      <c r="O124" s="2" t="str">
        <f t="shared" ca="1" si="1"/>
        <v/>
      </c>
      <c r="R124">
        <v>1</v>
      </c>
      <c r="S124" s="2">
        <f t="shared" ca="1" si="2"/>
        <v>1</v>
      </c>
      <c r="V124">
        <v>1</v>
      </c>
    </row>
    <row r="125" spans="1:23" x14ac:dyDescent="0.3">
      <c r="A125" t="str">
        <f t="shared" si="0"/>
        <v>IgnoreEvadeVisualGreekWarrior_01</v>
      </c>
      <c r="B125" t="s">
        <v>133</v>
      </c>
      <c r="C125" t="str">
        <f>IF(ISERROR(VLOOKUP(B125,AffectorValueTable!$A:$A,1,0)),"어펙터밸류없음","")</f>
        <v/>
      </c>
      <c r="D125">
        <v>1</v>
      </c>
      <c r="E125" t="str">
        <f>VLOOKUP($B125,AffectorValueTable!$1:$1048576,MATCH(AffectorValueTable!$B$1,AffectorValueTable!$1:$1,0),0)</f>
        <v>IgnoreEvadeVisual</v>
      </c>
      <c r="H125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>
        <v>-1</v>
      </c>
      <c r="K125">
        <v>0.56999999999999995</v>
      </c>
      <c r="O125" s="2" t="str">
        <f t="shared" ca="1" si="1"/>
        <v/>
      </c>
      <c r="S125" s="2" t="str">
        <f t="shared" ca="1" si="2"/>
        <v/>
      </c>
    </row>
    <row r="126" spans="1:23" x14ac:dyDescent="0.3">
      <c r="A126" t="str">
        <f t="shared" si="0"/>
        <v>UltimateImmortalGreekWarrior_01</v>
      </c>
      <c r="B126" t="s">
        <v>555</v>
      </c>
      <c r="C126" t="str">
        <f>IF(ISERROR(VLOOKUP(B126,AffectorValueTable!$A:$A,1,0)),"어펙터밸류없음","")</f>
        <v/>
      </c>
      <c r="D126">
        <v>1</v>
      </c>
      <c r="E126" t="str">
        <f>VLOOKUP($B126,AffectorValueTable!$1:$1048576,MATCH(AffectorValueTable!$B$1,AffectorValueTable!$1:$1,0),0)</f>
        <v>ImmortalWill</v>
      </c>
      <c r="H126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>
        <v>7.4</v>
      </c>
      <c r="N126">
        <v>1</v>
      </c>
      <c r="O126" s="2">
        <f t="shared" ca="1" si="1"/>
        <v>1</v>
      </c>
      <c r="S126" s="2" t="str">
        <f t="shared" ca="1" si="2"/>
        <v/>
      </c>
    </row>
    <row r="127" spans="1:23" x14ac:dyDescent="0.3">
      <c r="A127" t="str">
        <f t="shared" si="0"/>
        <v>NormalAttackAkai_01</v>
      </c>
      <c r="B127" t="s">
        <v>556</v>
      </c>
      <c r="C127" t="str">
        <f>IF(ISERROR(VLOOKUP(B127,AffectorValueTable!$A:$A,1,0)),"어펙터밸류없음","")</f>
        <v/>
      </c>
      <c r="D127">
        <v>1</v>
      </c>
      <c r="E127" t="str">
        <f>VLOOKUP($B127,AffectorValueTable!$1:$1048576,MATCH(AffectorValueTable!$B$1,AffectorValueTable!$1:$1,0),0)</f>
        <v>BaseDamage</v>
      </c>
      <c r="H127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>
        <v>0.39500000000000002</v>
      </c>
      <c r="O127" s="2" t="str">
        <f t="shared" ca="1" si="1"/>
        <v/>
      </c>
      <c r="S127" s="2" t="str">
        <f t="shared" ca="1" si="2"/>
        <v/>
      </c>
      <c r="V127">
        <v>1</v>
      </c>
    </row>
    <row r="128" spans="1:23" x14ac:dyDescent="0.3">
      <c r="A128" t="str">
        <f t="shared" si="0"/>
        <v>LP_ArcFormAkai_01</v>
      </c>
      <c r="B128" t="s">
        <v>140</v>
      </c>
      <c r="C128" t="str">
        <f>IF(ISERROR(VLOOKUP(B128,AffectorValueTable!$A:$A,1,0)),"어펙터밸류없음","")</f>
        <v/>
      </c>
      <c r="D128">
        <v>1</v>
      </c>
      <c r="E128" t="str">
        <f>VLOOKUP($B128,AffectorValueTable!$1:$1048576,MATCH(AffectorValueTable!$B$1,AffectorValueTable!$1:$1,0),0)</f>
        <v>ArcFormHitObject</v>
      </c>
      <c r="H128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>
        <v>0.1</v>
      </c>
      <c r="N128">
        <v>4</v>
      </c>
      <c r="O128" s="2">
        <f t="shared" ca="1" si="1"/>
        <v>4</v>
      </c>
      <c r="S128" s="2" t="str">
        <f t="shared" ca="1" si="2"/>
        <v/>
      </c>
    </row>
    <row r="129" spans="1:23" x14ac:dyDescent="0.3">
      <c r="A129" t="str">
        <f t="shared" si="0"/>
        <v>UltimateRemoveAkai_01</v>
      </c>
      <c r="B129" t="s">
        <v>143</v>
      </c>
      <c r="C129" t="str">
        <f>IF(ISERROR(VLOOKUP(B129,AffectorValueTable!$A:$A,1,0)),"어펙터밸류없음","")</f>
        <v/>
      </c>
      <c r="D129">
        <v>1</v>
      </c>
      <c r="E129" t="str">
        <f>VLOOKUP($B129,AffectorValueTable!$1:$1048576,MATCH(AffectorValueTable!$B$1,AffectorValueTable!$1:$1,0),0)</f>
        <v>RemoveColliderHitObject</v>
      </c>
      <c r="H129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>
        <v>0.45</v>
      </c>
      <c r="J129">
        <v>0.5</v>
      </c>
      <c r="O129" s="2" t="str">
        <f t="shared" ca="1" si="1"/>
        <v/>
      </c>
      <c r="R129">
        <v>0</v>
      </c>
      <c r="S129" s="2">
        <f t="shared" ca="1" si="2"/>
        <v>0</v>
      </c>
    </row>
    <row r="130" spans="1:23" x14ac:dyDescent="0.3">
      <c r="A130" t="str">
        <f t="shared" si="0"/>
        <v>UltimateAttackAkai_01</v>
      </c>
      <c r="B130" t="s">
        <v>146</v>
      </c>
      <c r="C130" t="str">
        <f>IF(ISERROR(VLOOKUP(B130,AffectorValueTable!$A:$A,1,0)),"어펙터밸류없음","")</f>
        <v/>
      </c>
      <c r="D130">
        <v>1</v>
      </c>
      <c r="E130" t="str">
        <f>VLOOKUP($B130,AffectorValueTable!$1:$1048576,MATCH(AffectorValueTable!$B$1,AffectorValueTable!$1:$1,0),0)</f>
        <v>BaseDamage</v>
      </c>
      <c r="H130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>
        <v>5.4</v>
      </c>
      <c r="O130" s="2" t="str">
        <f t="shared" ca="1" si="1"/>
        <v/>
      </c>
      <c r="S130" s="2" t="str">
        <f t="shared" ca="1" si="2"/>
        <v/>
      </c>
      <c r="W130">
        <v>1</v>
      </c>
    </row>
    <row r="131" spans="1:23" x14ac:dyDescent="0.3">
      <c r="A131" t="str">
        <f t="shared" si="0"/>
        <v>NormalAttackYuka_01</v>
      </c>
      <c r="B131" t="s">
        <v>557</v>
      </c>
      <c r="C131" t="str">
        <f>IF(ISERROR(VLOOKUP(B131,AffectorValueTable!$A:$A,1,0)),"어펙터밸류없음","")</f>
        <v/>
      </c>
      <c r="D131">
        <v>1</v>
      </c>
      <c r="E131" t="str">
        <f>VLOOKUP($B131,AffectorValueTable!$1:$1048576,MATCH(AffectorValueTable!$B$1,AffectorValueTable!$1:$1,0),0)</f>
        <v>BaseDamage</v>
      </c>
      <c r="H13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>
        <v>0.57999999999999996</v>
      </c>
      <c r="O131" s="2" t="str">
        <f t="shared" ca="1" si="1"/>
        <v/>
      </c>
      <c r="S131" s="2" t="str">
        <f t="shared" ca="1" si="2"/>
        <v/>
      </c>
      <c r="V131">
        <v>1</v>
      </c>
    </row>
    <row r="132" spans="1:23" x14ac:dyDescent="0.3">
      <c r="A132" t="str">
        <f t="shared" si="0"/>
        <v>UltimateCreateYuka_01</v>
      </c>
      <c r="B132" t="s">
        <v>150</v>
      </c>
      <c r="C132" t="str">
        <f>IF(ISERROR(VLOOKUP(B132,AffectorValueTable!$A:$A,1,0)),"어펙터밸류없음","")</f>
        <v/>
      </c>
      <c r="D132">
        <v>1</v>
      </c>
      <c r="E132" t="str">
        <f>VLOOKUP($B132,AffectorValueTable!$1:$1048576,MATCH(AffectorValueTable!$B$1,AffectorValueTable!$1:$1,0),0)</f>
        <v>CreateHitObject</v>
      </c>
      <c r="H132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O132" s="2" t="str">
        <f t="shared" ca="1" si="1"/>
        <v/>
      </c>
      <c r="S132" s="2" t="str">
        <f t="shared" ca="1" si="2"/>
        <v/>
      </c>
      <c r="T132" t="s">
        <v>541</v>
      </c>
    </row>
    <row r="133" spans="1:23" x14ac:dyDescent="0.3">
      <c r="A133" t="str">
        <f t="shared" si="0"/>
        <v>UltimateCreateYukaBig_01</v>
      </c>
      <c r="B133" t="s">
        <v>152</v>
      </c>
      <c r="C133" t="str">
        <f>IF(ISERROR(VLOOKUP(B133,AffectorValueTable!$A:$A,1,0)),"어펙터밸류없음","")</f>
        <v/>
      </c>
      <c r="D133">
        <v>1</v>
      </c>
      <c r="E133" t="str">
        <f>VLOOKUP($B133,AffectorValueTable!$1:$1048576,MATCH(AffectorValueTable!$B$1,AffectorValueTable!$1:$1,0),0)</f>
        <v>CreateHitObject</v>
      </c>
      <c r="H133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O133" s="2" t="str">
        <f t="shared" ca="1" si="1"/>
        <v/>
      </c>
      <c r="S133" s="2" t="str">
        <f t="shared" ca="1" si="2"/>
        <v/>
      </c>
      <c r="T133" t="s">
        <v>558</v>
      </c>
    </row>
    <row r="134" spans="1:23" x14ac:dyDescent="0.3">
      <c r="A134" t="str">
        <f t="shared" si="0"/>
        <v>UltimateAttackYuka_01</v>
      </c>
      <c r="B134" t="s">
        <v>154</v>
      </c>
      <c r="C134" t="str">
        <f>IF(ISERROR(VLOOKUP(B134,AffectorValueTable!$A:$A,1,0)),"어펙터밸류없음","")</f>
        <v/>
      </c>
      <c r="D134">
        <v>1</v>
      </c>
      <c r="E134" t="str">
        <f>VLOOKUP($B134,AffectorValueTable!$1:$1048576,MATCH(AffectorValueTable!$B$1,AffectorValueTable!$1:$1,0),0)</f>
        <v>BaseDamage</v>
      </c>
      <c r="H134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>
        <v>1.3</v>
      </c>
      <c r="O134" s="2" t="str">
        <f t="shared" ca="1" si="1"/>
        <v/>
      </c>
      <c r="S134" s="2" t="str">
        <f t="shared" ca="1" si="2"/>
        <v/>
      </c>
      <c r="W134">
        <v>1</v>
      </c>
    </row>
    <row r="135" spans="1:23" x14ac:dyDescent="0.3">
      <c r="A135" t="str">
        <f t="shared" si="0"/>
        <v>UltimateAttackYukaBig_01</v>
      </c>
      <c r="B135" t="s">
        <v>156</v>
      </c>
      <c r="C135" t="str">
        <f>IF(ISERROR(VLOOKUP(B135,AffectorValueTable!$A:$A,1,0)),"어펙터밸류없음","")</f>
        <v/>
      </c>
      <c r="D135">
        <v>1</v>
      </c>
      <c r="E135" t="str">
        <f>VLOOKUP($B135,AffectorValueTable!$1:$1048576,MATCH(AffectorValueTable!$B$1,AffectorValueTable!$1:$1,0),0)</f>
        <v>BaseDamage</v>
      </c>
      <c r="H135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>
        <v>4.4000000000000004</v>
      </c>
      <c r="O135" s="2" t="str">
        <f t="shared" ca="1" si="1"/>
        <v/>
      </c>
      <c r="S135" s="2" t="str">
        <f t="shared" ca="1" si="2"/>
        <v/>
      </c>
      <c r="W135">
        <v>1</v>
      </c>
    </row>
    <row r="136" spans="1:23" x14ac:dyDescent="0.3">
      <c r="A136" t="str">
        <f t="shared" si="0"/>
        <v>NormalAttackSteampunkRobot_01</v>
      </c>
      <c r="B136" t="s">
        <v>559</v>
      </c>
      <c r="C136" t="str">
        <f>IF(ISERROR(VLOOKUP(B136,AffectorValueTable!$A:$A,1,0)),"어펙터밸류없음","")</f>
        <v/>
      </c>
      <c r="D136">
        <v>1</v>
      </c>
      <c r="E136" t="str">
        <f>VLOOKUP($B136,AffectorValueTable!$1:$1048576,MATCH(AffectorValueTable!$B$1,AffectorValueTable!$1:$1,0),0)</f>
        <v>BaseDamage</v>
      </c>
      <c r="H136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>
        <f>0.382*5</f>
        <v>1.9100000000000001</v>
      </c>
      <c r="O136" s="2" t="str">
        <f t="shared" ca="1" si="1"/>
        <v/>
      </c>
      <c r="S136" s="2" t="str">
        <f t="shared" ca="1" si="2"/>
        <v/>
      </c>
      <c r="V136">
        <v>1</v>
      </c>
    </row>
    <row r="137" spans="1:23" x14ac:dyDescent="0.3">
      <c r="A137" t="str">
        <f t="shared" si="0"/>
        <v>AddForceSteampunkRobot_01</v>
      </c>
      <c r="B137" t="s">
        <v>560</v>
      </c>
      <c r="C137" t="str">
        <f>IF(ISERROR(VLOOKUP(B137,AffectorValueTable!$A:$A,1,0)),"어펙터밸류없음","")</f>
        <v/>
      </c>
      <c r="D137">
        <v>1</v>
      </c>
      <c r="E137" t="str">
        <f>VLOOKUP($B137,AffectorValueTable!$1:$1048576,MATCH(AffectorValueTable!$B$1,AffectorValueTable!$1:$1,0),0)</f>
        <v>AddForce</v>
      </c>
      <c r="H137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>
        <v>2.75</v>
      </c>
      <c r="N137">
        <v>0</v>
      </c>
      <c r="O137" s="2">
        <f t="shared" ca="1" si="1"/>
        <v>0</v>
      </c>
      <c r="S137" s="2" t="str">
        <f t="shared" ca="1" si="2"/>
        <v/>
      </c>
    </row>
    <row r="138" spans="1:23" x14ac:dyDescent="0.3">
      <c r="A138" t="str">
        <f t="shared" si="0"/>
        <v>CallHealSpSteampunkRobot_01</v>
      </c>
      <c r="B138" t="s">
        <v>561</v>
      </c>
      <c r="C138" t="str">
        <f>IF(ISERROR(VLOOKUP(B138,AffectorValueTable!$A:$A,1,0)),"어펙터밸류없음","")</f>
        <v/>
      </c>
      <c r="D138">
        <v>1</v>
      </c>
      <c r="E138" t="str">
        <f>VLOOKUP($B138,AffectorValueTable!$1:$1048576,MATCH(AffectorValueTable!$B$1,AffectorValueTable!$1:$1,0),0)</f>
        <v>CallAffectorValue</v>
      </c>
      <c r="H138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>
        <v>-1</v>
      </c>
      <c r="O138" s="2" t="str">
        <f t="shared" ca="1" si="1"/>
        <v/>
      </c>
      <c r="R138">
        <v>1</v>
      </c>
      <c r="S138" s="2">
        <f t="shared" ca="1" si="2"/>
        <v>1</v>
      </c>
      <c r="U138" t="s">
        <v>165</v>
      </c>
    </row>
    <row r="139" spans="1:23" x14ac:dyDescent="0.3">
      <c r="A139" t="str">
        <f t="shared" si="0"/>
        <v>CallHealSpSteampunkRobot_HealSp_01</v>
      </c>
      <c r="B139" t="s">
        <v>562</v>
      </c>
      <c r="C139" t="str">
        <f>IF(ISERROR(VLOOKUP(B139,AffectorValueTable!$A:$A,1,0)),"어펙터밸류없음","")</f>
        <v/>
      </c>
      <c r="D139">
        <v>1</v>
      </c>
      <c r="E139" t="str">
        <f>VLOOKUP($B139,AffectorValueTable!$1:$1048576,MATCH(AffectorValueTable!$B$1,AffectorValueTable!$1:$1,0),0)</f>
        <v>Heal</v>
      </c>
      <c r="H139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K139">
        <v>1</v>
      </c>
      <c r="N139">
        <v>1</v>
      </c>
      <c r="O139" s="2">
        <f t="shared" ca="1" si="1"/>
        <v>1</v>
      </c>
      <c r="S139" s="2" t="str">
        <f t="shared" ca="1" si="2"/>
        <v/>
      </c>
    </row>
    <row r="140" spans="1:23" x14ac:dyDescent="0.3">
      <c r="A140" t="str">
        <f t="shared" si="0"/>
        <v>LP_PaybackSpFullSteampunkRobot_01</v>
      </c>
      <c r="B140" t="s">
        <v>168</v>
      </c>
      <c r="C140" t="str">
        <f>IF(ISERROR(VLOOKUP(B140,AffectorValueTable!$A:$A,1,0)),"어펙터밸류없음","")</f>
        <v/>
      </c>
      <c r="D140">
        <v>1</v>
      </c>
      <c r="E140" t="str">
        <f>VLOOKUP($B140,AffectorValueTable!$1:$1048576,MATCH(AffectorValueTable!$B$1,AffectorValueTable!$1:$1,0),0)</f>
        <v>PaybackSpFull</v>
      </c>
      <c r="H140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>
        <v>-1</v>
      </c>
      <c r="O140" s="2" t="str">
        <f t="shared" ca="1" si="1"/>
        <v/>
      </c>
      <c r="S140" s="2" t="str">
        <f t="shared" ca="1" si="2"/>
        <v/>
      </c>
    </row>
    <row r="141" spans="1:23" x14ac:dyDescent="0.3">
      <c r="A141" t="str">
        <f t="shared" si="0"/>
        <v>LP_FastLoadingSteampunkRobot_01</v>
      </c>
      <c r="B141" t="s">
        <v>171</v>
      </c>
      <c r="C141" t="str">
        <f>IF(ISERROR(VLOOKUP(B141,AffectorValueTable!$A:$A,1,0)),"어펙터밸류없음","")</f>
        <v/>
      </c>
      <c r="D141">
        <v>1</v>
      </c>
      <c r="E141" t="str">
        <f>VLOOKUP($B141,AffectorValueTable!$1:$1048576,MATCH(AffectorValueTable!$B$1,AffectorValueTable!$1:$1,0),0)</f>
        <v>ChangeAttackState</v>
      </c>
      <c r="H14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>
        <v>-1</v>
      </c>
      <c r="J141">
        <v>1</v>
      </c>
      <c r="O141" s="2" t="str">
        <f t="shared" ca="1" si="1"/>
        <v/>
      </c>
      <c r="P141">
        <v>1</v>
      </c>
      <c r="S141" s="2" t="str">
        <f t="shared" ca="1" si="2"/>
        <v/>
      </c>
      <c r="T141" t="s">
        <v>563</v>
      </c>
    </row>
    <row r="142" spans="1:23" x14ac:dyDescent="0.3">
      <c r="A142" t="str">
        <f t="shared" si="0"/>
        <v>InvincibleDrone_01</v>
      </c>
      <c r="B142" t="s">
        <v>564</v>
      </c>
      <c r="C142" t="str">
        <f>IF(ISERROR(VLOOKUP(B142,AffectorValueTable!$A:$A,1,0)),"어펙터밸류없음","")</f>
        <v/>
      </c>
      <c r="D142">
        <v>1</v>
      </c>
      <c r="E142" t="str">
        <f>VLOOKUP($B142,AffectorValueTable!$1:$1048576,MATCH(AffectorValueTable!$B$1,AffectorValueTable!$1:$1,0),0)</f>
        <v>Invincible</v>
      </c>
      <c r="H142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>
        <v>1.9</v>
      </c>
      <c r="O142" s="2" t="str">
        <f t="shared" ca="1" si="1"/>
        <v/>
      </c>
      <c r="S142" s="2" t="str">
        <f t="shared" ca="1" si="2"/>
        <v/>
      </c>
    </row>
    <row r="143" spans="1:23" x14ac:dyDescent="0.3">
      <c r="A143" t="str">
        <f t="shared" si="0"/>
        <v>NormalAttackKachujin_01</v>
      </c>
      <c r="B143" t="s">
        <v>175</v>
      </c>
      <c r="C143" t="str">
        <f>IF(ISERROR(VLOOKUP(B143,AffectorValueTable!$A:$A,1,0)),"어펙터밸류없음","")</f>
        <v/>
      </c>
      <c r="D143">
        <v>1</v>
      </c>
      <c r="E143" t="str">
        <f>VLOOKUP($B143,AffectorValueTable!$1:$1048576,MATCH(AffectorValueTable!$B$1,AffectorValueTable!$1:$1,0),0)</f>
        <v>BaseDamage</v>
      </c>
      <c r="H143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>
        <v>0.82499999999999996</v>
      </c>
      <c r="O143" s="2" t="str">
        <f t="shared" ca="1" si="1"/>
        <v/>
      </c>
      <c r="S143" s="2" t="str">
        <f t="shared" ca="1" si="2"/>
        <v/>
      </c>
      <c r="V143">
        <v>1</v>
      </c>
    </row>
    <row r="144" spans="1:23" x14ac:dyDescent="0.3">
      <c r="A144" t="str">
        <f t="shared" si="0"/>
        <v>UltimateLifeTimeKachujin_01</v>
      </c>
      <c r="B144" t="s">
        <v>565</v>
      </c>
      <c r="C144" t="str">
        <f>IF(ISERROR(VLOOKUP(B144,AffectorValueTable!$A:$A,1,0)),"어펙터밸류없음","")</f>
        <v/>
      </c>
      <c r="D144">
        <v>1</v>
      </c>
      <c r="E144" t="str">
        <f>VLOOKUP($B144,AffectorValueTable!$1:$1048576,MATCH(AffectorValueTable!$B$1,AffectorValueTable!$1:$1,0),0)</f>
        <v>LifeTimeHitObject</v>
      </c>
      <c r="H144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>
        <v>13</v>
      </c>
      <c r="J144">
        <v>1.7</v>
      </c>
      <c r="O144" s="2" t="str">
        <f t="shared" ca="1" si="1"/>
        <v/>
      </c>
      <c r="S144" s="2" t="str">
        <f t="shared" ca="1" si="2"/>
        <v/>
      </c>
      <c r="W144" t="s">
        <v>566</v>
      </c>
    </row>
    <row r="145" spans="1:23" x14ac:dyDescent="0.3">
      <c r="A145" t="str">
        <f t="shared" si="0"/>
        <v>NormalAttackMedea_01</v>
      </c>
      <c r="B145" t="s">
        <v>179</v>
      </c>
      <c r="C145" t="str">
        <f>IF(ISERROR(VLOOKUP(B145,AffectorValueTable!$A:$A,1,0)),"어펙터밸류없음","")</f>
        <v/>
      </c>
      <c r="D145">
        <v>1</v>
      </c>
      <c r="E145" t="str">
        <f>VLOOKUP($B145,AffectorValueTable!$1:$1048576,MATCH(AffectorValueTable!$B$1,AffectorValueTable!$1:$1,0),0)</f>
        <v>BaseDamage</v>
      </c>
      <c r="H145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>
        <v>0.34899999999999998</v>
      </c>
      <c r="O145" s="2" t="str">
        <f t="shared" ca="1" si="1"/>
        <v/>
      </c>
      <c r="S145" s="2" t="str">
        <f t="shared" ca="1" si="2"/>
        <v/>
      </c>
      <c r="V145">
        <v>1</v>
      </c>
    </row>
    <row r="146" spans="1:23" x14ac:dyDescent="0.3">
      <c r="A146" t="str">
        <f t="shared" si="0"/>
        <v>UltimateCreateMedea_01</v>
      </c>
      <c r="B146" t="s">
        <v>567</v>
      </c>
      <c r="C146" t="str">
        <f>IF(ISERROR(VLOOKUP(B146,AffectorValueTable!$A:$A,1,0)),"어펙터밸류없음","")</f>
        <v/>
      </c>
      <c r="D146">
        <v>1</v>
      </c>
      <c r="E146" t="str">
        <f>VLOOKUP($B146,AffectorValueTable!$1:$1048576,MATCH(AffectorValueTable!$B$1,AffectorValueTable!$1:$1,0),0)</f>
        <v>CreateHitObject</v>
      </c>
      <c r="H146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O146" s="2" t="str">
        <f t="shared" ca="1" si="1"/>
        <v/>
      </c>
      <c r="S146" s="2" t="str">
        <f t="shared" ca="1" si="2"/>
        <v/>
      </c>
      <c r="T146" t="s">
        <v>541</v>
      </c>
    </row>
    <row r="147" spans="1:23" x14ac:dyDescent="0.3">
      <c r="A147" t="str">
        <f t="shared" si="0"/>
        <v>UltimateCreateMedeaLast_01</v>
      </c>
      <c r="B147" t="s">
        <v>568</v>
      </c>
      <c r="C147" t="str">
        <f>IF(ISERROR(VLOOKUP(B147,AffectorValueTable!$A:$A,1,0)),"어펙터밸류없음","")</f>
        <v/>
      </c>
      <c r="D147">
        <v>1</v>
      </c>
      <c r="E147" t="str">
        <f>VLOOKUP($B147,AffectorValueTable!$1:$1048576,MATCH(AffectorValueTable!$B$1,AffectorValueTable!$1:$1,0),0)</f>
        <v>CreateHitObject</v>
      </c>
      <c r="H147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O147" s="2" t="str">
        <f t="shared" ca="1" si="1"/>
        <v/>
      </c>
      <c r="S147" s="2" t="str">
        <f t="shared" ca="1" si="2"/>
        <v/>
      </c>
      <c r="T147" t="s">
        <v>569</v>
      </c>
    </row>
    <row r="148" spans="1:23" x14ac:dyDescent="0.3">
      <c r="A148" t="str">
        <f t="shared" si="0"/>
        <v>UltimateAttackMedea_01</v>
      </c>
      <c r="B148" t="s">
        <v>570</v>
      </c>
      <c r="C148" t="str">
        <f>IF(ISERROR(VLOOKUP(B148,AffectorValueTable!$A:$A,1,0)),"어펙터밸류없음","")</f>
        <v/>
      </c>
      <c r="D148">
        <v>1</v>
      </c>
      <c r="E148" t="str">
        <f>VLOOKUP($B148,AffectorValueTable!$1:$1048576,MATCH(AffectorValueTable!$B$1,AffectorValueTable!$1:$1,0),0)</f>
        <v>BaseDamage</v>
      </c>
      <c r="H148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>
        <v>2.85</v>
      </c>
      <c r="O148" s="2" t="str">
        <f t="shared" ca="1" si="1"/>
        <v/>
      </c>
      <c r="S148" s="2" t="str">
        <f t="shared" ca="1" si="2"/>
        <v/>
      </c>
      <c r="W148">
        <v>1</v>
      </c>
    </row>
    <row r="149" spans="1:23" x14ac:dyDescent="0.3">
      <c r="A149" t="str">
        <f t="shared" si="0"/>
        <v>UltimateHealMedea_01</v>
      </c>
      <c r="B149" t="s">
        <v>571</v>
      </c>
      <c r="C149" t="str">
        <f>IF(ISERROR(VLOOKUP(B149,AffectorValueTable!$A:$A,1,0)),"어펙터밸류없음","")</f>
        <v/>
      </c>
      <c r="D149">
        <v>1</v>
      </c>
      <c r="E149" t="str">
        <f>VLOOKUP($B149,AffectorValueTable!$1:$1048576,MATCH(AffectorValueTable!$B$1,AffectorValueTable!$1:$1,0),0)</f>
        <v>Heal</v>
      </c>
      <c r="H149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J149">
        <v>-0.2</v>
      </c>
      <c r="O149" s="2" t="str">
        <f t="shared" ca="1" si="1"/>
        <v/>
      </c>
      <c r="S149" s="2" t="str">
        <f t="shared" ca="1" si="2"/>
        <v/>
      </c>
    </row>
    <row r="150" spans="1:23" x14ac:dyDescent="0.3">
      <c r="A150" t="str">
        <f t="shared" si="0"/>
        <v>NormalAttackLola_01</v>
      </c>
      <c r="B150" t="s">
        <v>189</v>
      </c>
      <c r="C150" t="str">
        <f>IF(ISERROR(VLOOKUP(B150,AffectorValueTable!$A:$A,1,0)),"어펙터밸류없음","")</f>
        <v/>
      </c>
      <c r="D150">
        <v>1</v>
      </c>
      <c r="E150" t="str">
        <f>VLOOKUP($B150,AffectorValueTable!$1:$1048576,MATCH(AffectorValueTable!$B$1,AffectorValueTable!$1:$1,0),0)</f>
        <v>BaseDamage</v>
      </c>
      <c r="H150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>
        <v>0.76500000000000001</v>
      </c>
      <c r="O150" s="2" t="str">
        <f t="shared" ca="1" si="1"/>
        <v/>
      </c>
      <c r="S150" s="2" t="str">
        <f t="shared" ca="1" si="2"/>
        <v/>
      </c>
      <c r="V150">
        <v>1</v>
      </c>
    </row>
    <row r="151" spans="1:23" x14ac:dyDescent="0.3">
      <c r="A151" t="str">
        <f t="shared" si="0"/>
        <v>UltimateRemoveLola_01</v>
      </c>
      <c r="B151" t="s">
        <v>191</v>
      </c>
      <c r="C151" t="str">
        <f>IF(ISERROR(VLOOKUP(B151,AffectorValueTable!$A:$A,1,0)),"어펙터밸류없음","")</f>
        <v/>
      </c>
      <c r="D151">
        <v>1</v>
      </c>
      <c r="E151" t="str">
        <f>VLOOKUP($B151,AffectorValueTable!$1:$1048576,MATCH(AffectorValueTable!$B$1,AffectorValueTable!$1:$1,0),0)</f>
        <v>RemoveColliderHitObject</v>
      </c>
      <c r="H15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>
        <v>0.15</v>
      </c>
      <c r="J151">
        <v>0.5</v>
      </c>
      <c r="O151" s="2" t="str">
        <f t="shared" ca="1" si="1"/>
        <v/>
      </c>
      <c r="R151">
        <v>0</v>
      </c>
      <c r="S151" s="2">
        <f t="shared" ca="1" si="2"/>
        <v>0</v>
      </c>
    </row>
    <row r="152" spans="1:23" x14ac:dyDescent="0.3">
      <c r="A152" t="str">
        <f t="shared" si="0"/>
        <v>NormalAttackRockElemental_01</v>
      </c>
      <c r="B152" t="s">
        <v>193</v>
      </c>
      <c r="C152" t="str">
        <f>IF(ISERROR(VLOOKUP(B152,AffectorValueTable!$A:$A,1,0)),"어펙터밸류없음","")</f>
        <v/>
      </c>
      <c r="D152">
        <v>1</v>
      </c>
      <c r="E152" t="str">
        <f>VLOOKUP($B152,AffectorValueTable!$1:$1048576,MATCH(AffectorValueTable!$B$1,AffectorValueTable!$1:$1,0),0)</f>
        <v>BaseDamage</v>
      </c>
      <c r="H152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>
        <v>1.02</v>
      </c>
      <c r="O152" s="2" t="str">
        <f t="shared" ca="1" si="1"/>
        <v/>
      </c>
      <c r="S152" s="2" t="str">
        <f t="shared" ca="1" si="2"/>
        <v/>
      </c>
      <c r="V152">
        <v>1</v>
      </c>
    </row>
    <row r="153" spans="1:23" x14ac:dyDescent="0.3">
      <c r="A153" t="str">
        <f t="shared" si="0"/>
        <v>ChangeAttackStateRockElemental_01</v>
      </c>
      <c r="B153" t="s">
        <v>195</v>
      </c>
      <c r="C153" t="str">
        <f>IF(ISERROR(VLOOKUP(B153,AffectorValueTable!$A:$A,1,0)),"어펙터밸류없음","")</f>
        <v/>
      </c>
      <c r="D153">
        <v>1</v>
      </c>
      <c r="E153" t="str">
        <f>VLOOKUP($B153,AffectorValueTable!$1:$1048576,MATCH(AffectorValueTable!$B$1,AffectorValueTable!$1:$1,0),0)</f>
        <v>ChangeAttackStateByTime</v>
      </c>
      <c r="H153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J153">
        <v>1.2</v>
      </c>
      <c r="O153" s="2" t="str">
        <f t="shared" ca="1" si="1"/>
        <v/>
      </c>
      <c r="S153" s="2" t="str">
        <f t="shared" ca="1" si="2"/>
        <v/>
      </c>
      <c r="T153" t="s">
        <v>546</v>
      </c>
    </row>
    <row r="154" spans="1:23" x14ac:dyDescent="0.3">
      <c r="A154" t="str">
        <f t="shared" si="0"/>
        <v>UltimateRollRockElemental_01</v>
      </c>
      <c r="B154" t="s">
        <v>572</v>
      </c>
      <c r="C154" t="str">
        <f>IF(ISERROR(VLOOKUP(B154,AffectorValueTable!$A:$A,1,0)),"어펙터밸류없음","")</f>
        <v/>
      </c>
      <c r="D154">
        <v>1</v>
      </c>
      <c r="E154" t="str">
        <f>VLOOKUP($B154,AffectorValueTable!$1:$1048576,MATCH(AffectorValueTable!$B$1,AffectorValueTable!$1:$1,0),0)</f>
        <v>Roll</v>
      </c>
      <c r="H154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>
        <v>3.7</v>
      </c>
      <c r="J154">
        <v>4.9000000000000004</v>
      </c>
      <c r="O154" s="2" t="str">
        <f t="shared" ca="1" si="1"/>
        <v/>
      </c>
      <c r="S154" s="2" t="str">
        <f t="shared" ca="1" si="2"/>
        <v/>
      </c>
      <c r="T154" t="s">
        <v>573</v>
      </c>
    </row>
    <row r="155" spans="1:23" x14ac:dyDescent="0.3">
      <c r="A155" t="str">
        <f t="shared" si="0"/>
        <v>UltimateReduceRockElemental_01</v>
      </c>
      <c r="B155" t="s">
        <v>201</v>
      </c>
      <c r="C155" t="str">
        <f>IF(ISERROR(VLOOKUP(B155,AffectorValueTable!$A:$A,1,0)),"어펙터밸류없음","")</f>
        <v/>
      </c>
      <c r="D155">
        <v>1</v>
      </c>
      <c r="E155" t="str">
        <f>VLOOKUP($B155,AffectorValueTable!$1:$1048576,MATCH(AffectorValueTable!$B$1,AffectorValueTable!$1:$1,0),0)</f>
        <v>ReduceDamage</v>
      </c>
      <c r="H155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>
        <v>12.6</v>
      </c>
      <c r="J155">
        <v>12.6</v>
      </c>
      <c r="K155">
        <v>12.6</v>
      </c>
      <c r="L155">
        <v>12.6</v>
      </c>
      <c r="N155">
        <v>5800</v>
      </c>
      <c r="O155" s="2">
        <f t="shared" ca="1" si="1"/>
        <v>5800</v>
      </c>
      <c r="S155" s="2" t="str">
        <f t="shared" ca="1" si="2"/>
        <v/>
      </c>
    </row>
    <row r="156" spans="1:23" x14ac:dyDescent="0.3">
      <c r="A156" t="str">
        <f t="shared" si="0"/>
        <v>UltimatePreAttackRockElemental_01</v>
      </c>
      <c r="B156" t="s">
        <v>574</v>
      </c>
      <c r="C156" t="str">
        <f>IF(ISERROR(VLOOKUP(B156,AffectorValueTable!$A:$A,1,0)),"어펙터밸류없음","")</f>
        <v/>
      </c>
      <c r="D156">
        <v>1</v>
      </c>
      <c r="E156" t="str">
        <f>VLOOKUP($B156,AffectorValueTable!$1:$1048576,MATCH(AffectorValueTable!$B$1,AffectorValueTable!$1:$1,0),0)</f>
        <v>BaseDamage</v>
      </c>
      <c r="H156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>
        <v>0.25</v>
      </c>
      <c r="O156" s="2" t="str">
        <f t="shared" ca="1" si="1"/>
        <v/>
      </c>
      <c r="S156" s="2" t="str">
        <f t="shared" ca="1" si="2"/>
        <v/>
      </c>
      <c r="W156">
        <v>1</v>
      </c>
    </row>
    <row r="157" spans="1:23" x14ac:dyDescent="0.3">
      <c r="A157" t="str">
        <f t="shared" si="0"/>
        <v>UltimateAttackRockElemental_01</v>
      </c>
      <c r="B157" t="s">
        <v>205</v>
      </c>
      <c r="C157" t="str">
        <f>IF(ISERROR(VLOOKUP(B157,AffectorValueTable!$A:$A,1,0)),"어펙터밸류없음","")</f>
        <v/>
      </c>
      <c r="D157">
        <v>1</v>
      </c>
      <c r="E157" t="str">
        <f>VLOOKUP($B157,AffectorValueTable!$1:$1048576,MATCH(AffectorValueTable!$B$1,AffectorValueTable!$1:$1,0),0)</f>
        <v>BaseDamage</v>
      </c>
      <c r="H157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>
        <v>1.2</v>
      </c>
      <c r="O157" s="2" t="str">
        <f t="shared" ca="1" si="1"/>
        <v/>
      </c>
      <c r="S157" s="2" t="str">
        <f t="shared" ca="1" si="2"/>
        <v/>
      </c>
      <c r="W157">
        <v>1</v>
      </c>
    </row>
    <row r="158" spans="1:23" x14ac:dyDescent="0.3">
      <c r="A158" t="str">
        <f t="shared" si="0"/>
        <v>NormalAttackSoldier_01</v>
      </c>
      <c r="B158" t="s">
        <v>206</v>
      </c>
      <c r="C158" t="str">
        <f>IF(ISERROR(VLOOKUP(B158,AffectorValueTable!$A:$A,1,0)),"어펙터밸류없음","")</f>
        <v/>
      </c>
      <c r="D158">
        <v>1</v>
      </c>
      <c r="E158" t="str">
        <f>VLOOKUP($B158,AffectorValueTable!$1:$1048576,MATCH(AffectorValueTable!$B$1,AffectorValueTable!$1:$1,0),0)</f>
        <v>BaseDamage</v>
      </c>
      <c r="H158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>
        <v>0.83499999999999996</v>
      </c>
      <c r="O158" s="2" t="str">
        <f t="shared" ca="1" si="1"/>
        <v/>
      </c>
      <c r="S158" s="2" t="str">
        <f t="shared" ca="1" si="2"/>
        <v/>
      </c>
      <c r="V158">
        <v>1</v>
      </c>
    </row>
    <row r="159" spans="1:23" x14ac:dyDescent="0.3">
      <c r="A159" t="str">
        <f t="shared" si="0"/>
        <v>UltimateOnMoveBuffSoldier_01</v>
      </c>
      <c r="B159" t="s">
        <v>575</v>
      </c>
      <c r="C159" t="str">
        <f>IF(ISERROR(VLOOKUP(B159,AffectorValueTable!$A:$A,1,0)),"어펙터밸류없음","")</f>
        <v/>
      </c>
      <c r="D159">
        <v>1</v>
      </c>
      <c r="E159" t="str">
        <f>VLOOKUP($B159,AffectorValueTable!$1:$1048576,MATCH(AffectorValueTable!$B$1,AffectorValueTable!$1:$1,0),0)</f>
        <v>OnMoveBuff</v>
      </c>
      <c r="H159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>
        <v>17</v>
      </c>
      <c r="L159">
        <v>0.8</v>
      </c>
      <c r="O159" s="2" t="str">
        <f t="shared" ca="1" si="1"/>
        <v/>
      </c>
      <c r="S159" s="2" t="str">
        <f t="shared" ca="1" si="2"/>
        <v/>
      </c>
      <c r="U159" t="s">
        <v>576</v>
      </c>
      <c r="V159" t="s">
        <v>577</v>
      </c>
      <c r="W159" t="s">
        <v>578</v>
      </c>
    </row>
    <row r="160" spans="1:23" x14ac:dyDescent="0.3">
      <c r="A160" t="str">
        <f t="shared" si="0"/>
        <v>NormalAttackDualWarrior_01</v>
      </c>
      <c r="B160" t="s">
        <v>208</v>
      </c>
      <c r="C160" t="str">
        <f>IF(ISERROR(VLOOKUP(B160,AffectorValueTable!$A:$A,1,0)),"어펙터밸류없음","")</f>
        <v/>
      </c>
      <c r="D160">
        <v>1</v>
      </c>
      <c r="E160" t="str">
        <f>VLOOKUP($B160,AffectorValueTable!$1:$1048576,MATCH(AffectorValueTable!$B$1,AffectorValueTable!$1:$1,0),0)</f>
        <v>BaseDamage</v>
      </c>
      <c r="H160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>
        <v>0.753</v>
      </c>
      <c r="O160" s="2" t="str">
        <f t="shared" ca="1" si="1"/>
        <v/>
      </c>
      <c r="S160" s="2" t="str">
        <f t="shared" ca="1" si="2"/>
        <v/>
      </c>
      <c r="V160">
        <v>1</v>
      </c>
    </row>
    <row r="161" spans="1:23" x14ac:dyDescent="0.3">
      <c r="A161" t="str">
        <f t="shared" si="0"/>
        <v>UltimatePositionBuffDualWarrior_01</v>
      </c>
      <c r="B161" t="s">
        <v>209</v>
      </c>
      <c r="C161" t="str">
        <f>IF(ISERROR(VLOOKUP(B161,AffectorValueTable!$A:$A,1,0)),"어펙터밸류없음","")</f>
        <v/>
      </c>
      <c r="D161">
        <v>1</v>
      </c>
      <c r="E161" t="str">
        <f>VLOOKUP($B161,AffectorValueTable!$1:$1048576,MATCH(AffectorValueTable!$B$1,AffectorValueTable!$1:$1,0),0)</f>
        <v>PositionBuff</v>
      </c>
      <c r="H16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>
        <v>10.5</v>
      </c>
      <c r="J161">
        <v>4.5</v>
      </c>
      <c r="L161">
        <v>0.66659999999999997</v>
      </c>
      <c r="O161" s="2" t="str">
        <f t="shared" ca="1" si="1"/>
        <v/>
      </c>
      <c r="P161">
        <v>8</v>
      </c>
      <c r="S161" s="2" t="str">
        <f t="shared" ca="1" si="2"/>
        <v/>
      </c>
      <c r="V161" t="s">
        <v>579</v>
      </c>
    </row>
    <row r="162" spans="1:23" x14ac:dyDescent="0.3">
      <c r="A162" t="str">
        <f t="shared" si="0"/>
        <v>NormalAttackPreGloryArmor_01</v>
      </c>
      <c r="B162" t="s">
        <v>210</v>
      </c>
      <c r="C162" t="str">
        <f>IF(ISERROR(VLOOKUP(B162,AffectorValueTable!$A:$A,1,0)),"어펙터밸류없음","")</f>
        <v/>
      </c>
      <c r="D162">
        <v>1</v>
      </c>
      <c r="E162" t="str">
        <f>VLOOKUP($B162,AffectorValueTable!$1:$1048576,MATCH(AffectorValueTable!$B$1,AffectorValueTable!$1:$1,0),0)</f>
        <v>BaseDamage</v>
      </c>
      <c r="H162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>
        <v>0.72</v>
      </c>
      <c r="O162" s="2" t="str">
        <f t="shared" ca="1" si="1"/>
        <v/>
      </c>
      <c r="S162" s="2" t="str">
        <f t="shared" ca="1" si="2"/>
        <v/>
      </c>
      <c r="V162">
        <v>1</v>
      </c>
    </row>
    <row r="163" spans="1:23" x14ac:dyDescent="0.3">
      <c r="A163" t="str">
        <f t="shared" si="0"/>
        <v>NormalAttackGloryArmor_01</v>
      </c>
      <c r="B163" t="s">
        <v>211</v>
      </c>
      <c r="C163" t="str">
        <f>IF(ISERROR(VLOOKUP(B163,AffectorValueTable!$A:$A,1,0)),"어펙터밸류없음","")</f>
        <v/>
      </c>
      <c r="D163">
        <v>1</v>
      </c>
      <c r="E163" t="str">
        <f>VLOOKUP($B163,AffectorValueTable!$1:$1048576,MATCH(AffectorValueTable!$B$1,AffectorValueTable!$1:$1,0),0)</f>
        <v>BaseDamage</v>
      </c>
      <c r="H163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>
        <v>1.585</v>
      </c>
      <c r="O163" s="2" t="str">
        <f t="shared" ca="1" si="1"/>
        <v/>
      </c>
      <c r="S163" s="2" t="str">
        <f t="shared" ca="1" si="2"/>
        <v/>
      </c>
      <c r="V163">
        <v>1</v>
      </c>
    </row>
    <row r="164" spans="1:23" x14ac:dyDescent="0.3">
      <c r="A164" t="str">
        <f t="shared" si="0"/>
        <v>UltimateAttackGloryArmor_01</v>
      </c>
      <c r="B164" t="s">
        <v>580</v>
      </c>
      <c r="C164" t="str">
        <f>IF(ISERROR(VLOOKUP(B164,AffectorValueTable!$A:$A,1,0)),"어펙터밸류없음","")</f>
        <v/>
      </c>
      <c r="D164">
        <v>1</v>
      </c>
      <c r="E164" t="str">
        <f>VLOOKUP($B164,AffectorValueTable!$1:$1048576,MATCH(AffectorValueTable!$B$1,AffectorValueTable!$1:$1,0),0)</f>
        <v>BaseDamage</v>
      </c>
      <c r="H164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>
        <v>1.25</v>
      </c>
      <c r="O164" s="2" t="str">
        <f t="shared" ca="1" si="1"/>
        <v/>
      </c>
      <c r="S164" s="2" t="str">
        <f t="shared" ca="1" si="2"/>
        <v/>
      </c>
      <c r="W164">
        <v>1</v>
      </c>
    </row>
    <row r="165" spans="1:23" x14ac:dyDescent="0.3">
      <c r="A165" t="str">
        <f t="shared" si="0"/>
        <v>NormalAttackRpgKnight_01</v>
      </c>
      <c r="B165" t="s">
        <v>213</v>
      </c>
      <c r="C165" t="str">
        <f>IF(ISERROR(VLOOKUP(B165,AffectorValueTable!$A:$A,1,0)),"어펙터밸류없음","")</f>
        <v/>
      </c>
      <c r="D165">
        <v>1</v>
      </c>
      <c r="E165" t="str">
        <f>VLOOKUP($B165,AffectorValueTable!$1:$1048576,MATCH(AffectorValueTable!$B$1,AffectorValueTable!$1:$1,0),0)</f>
        <v>BaseDamage</v>
      </c>
      <c r="H165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>
        <v>1.024</v>
      </c>
      <c r="O165" s="2" t="str">
        <f t="shared" ca="1" si="1"/>
        <v/>
      </c>
      <c r="S165" s="2" t="str">
        <f t="shared" ca="1" si="2"/>
        <v/>
      </c>
      <c r="V165">
        <v>1</v>
      </c>
    </row>
    <row r="166" spans="1:23" x14ac:dyDescent="0.3">
      <c r="A166" t="str">
        <f t="shared" si="0"/>
        <v>NormalAttackCreateRpgKnight_01</v>
      </c>
      <c r="B166" t="s">
        <v>214</v>
      </c>
      <c r="C166" t="str">
        <f>IF(ISERROR(VLOOKUP(B166,AffectorValueTable!$A:$A,1,0)),"어펙터밸류없음","")</f>
        <v/>
      </c>
      <c r="D166">
        <v>1</v>
      </c>
      <c r="E166" t="str">
        <f>VLOOKUP($B166,AffectorValueTable!$1:$1048576,MATCH(AffectorValueTable!$B$1,AffectorValueTable!$1:$1,0),0)</f>
        <v>CreateHitObject</v>
      </c>
      <c r="H166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N166">
        <v>1</v>
      </c>
      <c r="O166" s="2">
        <f t="shared" ca="1" si="1"/>
        <v>1</v>
      </c>
      <c r="P166">
        <v>1</v>
      </c>
      <c r="S166" s="2" t="str">
        <f t="shared" ca="1" si="2"/>
        <v/>
      </c>
      <c r="T166" t="s">
        <v>581</v>
      </c>
    </row>
    <row r="167" spans="1:23" x14ac:dyDescent="0.3">
      <c r="A167" t="str">
        <f t="shared" si="0"/>
        <v>NormalAttackPostRpgKnight_01</v>
      </c>
      <c r="B167" t="s">
        <v>215</v>
      </c>
      <c r="C167" t="str">
        <f>IF(ISERROR(VLOOKUP(B167,AffectorValueTable!$A:$A,1,0)),"어펙터밸류없음","")</f>
        <v/>
      </c>
      <c r="D167">
        <v>1</v>
      </c>
      <c r="E167" t="str">
        <f>VLOOKUP($B167,AffectorValueTable!$1:$1048576,MATCH(AffectorValueTable!$B$1,AffectorValueTable!$1:$1,0),0)</f>
        <v>BaseDamage</v>
      </c>
      <c r="H167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>
        <v>0.5</v>
      </c>
      <c r="O167" s="2" t="str">
        <f t="shared" ca="1" si="1"/>
        <v/>
      </c>
      <c r="S167" s="2" t="str">
        <f t="shared" ca="1" si="2"/>
        <v/>
      </c>
      <c r="V167">
        <v>1</v>
      </c>
    </row>
    <row r="168" spans="1:23" x14ac:dyDescent="0.3">
      <c r="A168" t="str">
        <f t="shared" si="0"/>
        <v>UltimateRemoveRpgKnight_01</v>
      </c>
      <c r="B168" t="s">
        <v>216</v>
      </c>
      <c r="C168" t="str">
        <f>IF(ISERROR(VLOOKUP(B168,AffectorValueTable!$A:$A,1,0)),"어펙터밸류없음","")</f>
        <v/>
      </c>
      <c r="D168">
        <v>1</v>
      </c>
      <c r="E168" t="str">
        <f>VLOOKUP($B168,AffectorValueTable!$1:$1048576,MATCH(AffectorValueTable!$B$1,AffectorValueTable!$1:$1,0),0)</f>
        <v>RemoveColliderHitObject</v>
      </c>
      <c r="H168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>
        <v>10</v>
      </c>
      <c r="J168">
        <v>1.9</v>
      </c>
      <c r="O168" s="2" t="str">
        <f t="shared" ca="1" si="1"/>
        <v/>
      </c>
      <c r="P168">
        <v>1</v>
      </c>
      <c r="R168">
        <v>1</v>
      </c>
      <c r="S168" s="2">
        <f t="shared" ca="1" si="2"/>
        <v>1</v>
      </c>
      <c r="W168" t="s">
        <v>582</v>
      </c>
    </row>
    <row r="169" spans="1:23" x14ac:dyDescent="0.3">
      <c r="A169" t="str">
        <f t="shared" si="0"/>
        <v>NormalAttackDemonHuntress_01</v>
      </c>
      <c r="B169" t="s">
        <v>217</v>
      </c>
      <c r="C169" t="str">
        <f>IF(ISERROR(VLOOKUP(B169,AffectorValueTable!$A:$A,1,0)),"어펙터밸류없음","")</f>
        <v/>
      </c>
      <c r="D169">
        <v>1</v>
      </c>
      <c r="E169" t="str">
        <f>VLOOKUP($B169,AffectorValueTable!$1:$1048576,MATCH(AffectorValueTable!$B$1,AffectorValueTable!$1:$1,0),0)</f>
        <v>BaseDamage</v>
      </c>
      <c r="H169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>
        <v>0.45500000000000002</v>
      </c>
      <c r="O169" s="2" t="str">
        <f t="shared" ca="1" si="1"/>
        <v/>
      </c>
      <c r="S169" s="2" t="str">
        <f t="shared" ca="1" si="2"/>
        <v/>
      </c>
      <c r="V169">
        <v>1</v>
      </c>
    </row>
    <row r="170" spans="1:23" x14ac:dyDescent="0.3">
      <c r="A170" t="str">
        <f t="shared" si="0"/>
        <v>LP_EnhanceRicoDemonHuntress_01</v>
      </c>
      <c r="B170" t="s">
        <v>218</v>
      </c>
      <c r="C170" t="str">
        <f>IF(ISERROR(VLOOKUP(B170,AffectorValueTable!$A:$A,1,0)),"어펙터밸류없음","")</f>
        <v/>
      </c>
      <c r="D170">
        <v>1</v>
      </c>
      <c r="E170" t="str">
        <f>VLOOKUP($B170,AffectorValueTable!$1:$1048576,MATCH(AffectorValueTable!$B$1,AffectorValueTable!$1:$1,0),0)</f>
        <v>RicochetDistanceHitObject</v>
      </c>
      <c r="H170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J170">
        <v>6</v>
      </c>
      <c r="O170" s="2" t="str">
        <f t="shared" ca="1" si="1"/>
        <v/>
      </c>
      <c r="S170" s="2" t="str">
        <f t="shared" ca="1" si="2"/>
        <v/>
      </c>
    </row>
    <row r="171" spans="1:23" x14ac:dyDescent="0.3">
      <c r="A171" t="str">
        <f t="shared" si="0"/>
        <v>UltimateAttackDemonHuntress_01</v>
      </c>
      <c r="B171" t="s">
        <v>220</v>
      </c>
      <c r="C171" t="str">
        <f>IF(ISERROR(VLOOKUP(B171,AffectorValueTable!$A:$A,1,0)),"어펙터밸류없음","")</f>
        <v/>
      </c>
      <c r="D171">
        <v>1</v>
      </c>
      <c r="E171" t="str">
        <f>VLOOKUP($B171,AffectorValueTable!$1:$1048576,MATCH(AffectorValueTable!$B$1,AffectorValueTable!$1:$1,0),0)</f>
        <v>BaseDamage</v>
      </c>
      <c r="H17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>
        <v>8.4700000000000006</v>
      </c>
      <c r="O171" s="2" t="str">
        <f t="shared" ca="1" si="1"/>
        <v/>
      </c>
      <c r="S171" s="2" t="str">
        <f t="shared" ca="1" si="2"/>
        <v/>
      </c>
      <c r="W171">
        <v>1</v>
      </c>
    </row>
    <row r="172" spans="1:23" x14ac:dyDescent="0.3">
      <c r="A172" t="str">
        <f t="shared" si="0"/>
        <v>NormalAttackMobileFemale_01</v>
      </c>
      <c r="B172" t="s">
        <v>221</v>
      </c>
      <c r="C172" t="str">
        <f>IF(ISERROR(VLOOKUP(B172,AffectorValueTable!$A:$A,1,0)),"어펙터밸류없음","")</f>
        <v/>
      </c>
      <c r="D172">
        <v>1</v>
      </c>
      <c r="E172" t="str">
        <f>VLOOKUP($B172,AffectorValueTable!$1:$1048576,MATCH(AffectorValueTable!$B$1,AffectorValueTable!$1:$1,0),0)</f>
        <v>BaseDamage</v>
      </c>
      <c r="H172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>
        <v>0.85499999999999998</v>
      </c>
      <c r="O172" s="2" t="str">
        <f t="shared" ca="1" si="1"/>
        <v/>
      </c>
      <c r="S172" s="2" t="str">
        <f t="shared" ca="1" si="2"/>
        <v/>
      </c>
      <c r="V172">
        <v>1</v>
      </c>
    </row>
    <row r="173" spans="1:23" x14ac:dyDescent="0.3">
      <c r="A173" t="str">
        <f t="shared" si="0"/>
        <v>LP_RicochetBetterMobileFemale_01</v>
      </c>
      <c r="B173" t="s">
        <v>222</v>
      </c>
      <c r="C173" t="str">
        <f>IF(ISERROR(VLOOKUP(B173,AffectorValueTable!$A:$A,1,0)),"어펙터밸류없음","")</f>
        <v/>
      </c>
      <c r="D173">
        <v>1</v>
      </c>
      <c r="E173" t="str">
        <f>VLOOKUP($B173,AffectorValueTable!$1:$1048576,MATCH(AffectorValueTable!$B$1,AffectorValueTable!$1:$1,0),0)</f>
        <v>RicochetHitObject</v>
      </c>
      <c r="H173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N173">
        <v>2</v>
      </c>
      <c r="O173" s="2">
        <f t="shared" ca="1" si="1"/>
        <v>2</v>
      </c>
      <c r="S173" s="2" t="str">
        <f t="shared" ca="1" si="2"/>
        <v/>
      </c>
    </row>
    <row r="174" spans="1:23" x14ac:dyDescent="0.3">
      <c r="A174" t="str">
        <f t="shared" si="0"/>
        <v>UltimateCreateMobileFemale_01</v>
      </c>
      <c r="B174" t="s">
        <v>583</v>
      </c>
      <c r="C174" t="str">
        <f>IF(ISERROR(VLOOKUP(B174,AffectorValueTable!$A:$A,1,0)),"어펙터밸류없음","")</f>
        <v/>
      </c>
      <c r="D174">
        <v>1</v>
      </c>
      <c r="E174" t="str">
        <f>VLOOKUP($B174,AffectorValueTable!$1:$1048576,MATCH(AffectorValueTable!$B$1,AffectorValueTable!$1:$1,0),0)</f>
        <v>CreateHitObject</v>
      </c>
      <c r="H174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O174" s="2" t="str">
        <f t="shared" ca="1" si="1"/>
        <v/>
      </c>
      <c r="S174" s="2" t="str">
        <f t="shared" ca="1" si="2"/>
        <v/>
      </c>
      <c r="T174" t="s">
        <v>541</v>
      </c>
    </row>
    <row r="175" spans="1:23" x14ac:dyDescent="0.3">
      <c r="A175" t="str">
        <f t="shared" si="0"/>
        <v>UltimateMoveSpeedDownMobileFemale_01</v>
      </c>
      <c r="B175" t="s">
        <v>584</v>
      </c>
      <c r="C175" t="str">
        <f>IF(ISERROR(VLOOKUP(B175,AffectorValueTable!$A:$A,1,0)),"어펙터밸류없음","")</f>
        <v/>
      </c>
      <c r="D175">
        <v>1</v>
      </c>
      <c r="E175" t="str">
        <f>VLOOKUP($B175,AffectorValueTable!$1:$1048576,MATCH(AffectorValueTable!$B$1,AffectorValueTable!$1:$1,0),0)</f>
        <v>ChangeActorStatus</v>
      </c>
      <c r="H175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>
        <v>23</v>
      </c>
      <c r="J175">
        <v>-0.5</v>
      </c>
      <c r="M175" t="s">
        <v>530</v>
      </c>
      <c r="O175" s="2">
        <f t="shared" ca="1" si="1"/>
        <v>12</v>
      </c>
      <c r="S175" s="2" t="str">
        <f t="shared" ca="1" si="2"/>
        <v/>
      </c>
    </row>
    <row r="176" spans="1:23" x14ac:dyDescent="0.3">
      <c r="A176" t="str">
        <f t="shared" si="0"/>
        <v>NormalAttackCyborgCharacter_01</v>
      </c>
      <c r="B176" t="s">
        <v>225</v>
      </c>
      <c r="C176" t="str">
        <f>IF(ISERROR(VLOOKUP(B176,AffectorValueTable!$A:$A,1,0)),"어펙터밸류없음","")</f>
        <v/>
      </c>
      <c r="D176">
        <v>1</v>
      </c>
      <c r="E176" t="str">
        <f>VLOOKUP($B176,AffectorValueTable!$1:$1048576,MATCH(AffectorValueTable!$B$1,AffectorValueTable!$1:$1,0),0)</f>
        <v>BaseDamage</v>
      </c>
      <c r="H176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>
        <v>0.65</v>
      </c>
      <c r="O176" s="2" t="str">
        <f t="shared" ca="1" si="1"/>
        <v/>
      </c>
      <c r="S176" s="2" t="str">
        <f t="shared" ca="1" si="2"/>
        <v/>
      </c>
      <c r="V176">
        <v>1</v>
      </c>
    </row>
    <row r="177" spans="1:23" x14ac:dyDescent="0.3">
      <c r="A177" t="str">
        <f t="shared" si="0"/>
        <v>NormalAttackSandWarrior_01</v>
      </c>
      <c r="B177" t="s">
        <v>226</v>
      </c>
      <c r="C177" t="str">
        <f>IF(ISERROR(VLOOKUP(B177,AffectorValueTable!$A:$A,1,0)),"어펙터밸류없음","")</f>
        <v/>
      </c>
      <c r="D177">
        <v>1</v>
      </c>
      <c r="E177" t="str">
        <f>VLOOKUP($B177,AffectorValueTable!$1:$1048576,MATCH(AffectorValueTable!$B$1,AffectorValueTable!$1:$1,0),0)</f>
        <v>BaseDamage</v>
      </c>
      <c r="H177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>
        <v>1.01</v>
      </c>
      <c r="O177" s="2" t="str">
        <f t="shared" ca="1" si="1"/>
        <v/>
      </c>
      <c r="S177" s="2" t="str">
        <f t="shared" ca="1" si="2"/>
        <v/>
      </c>
      <c r="V177">
        <v>1</v>
      </c>
    </row>
    <row r="178" spans="1:23" x14ac:dyDescent="0.3">
      <c r="A178" t="str">
        <f t="shared" si="0"/>
        <v>UltimateCreateSandWarrior_01</v>
      </c>
      <c r="B178" t="s">
        <v>227</v>
      </c>
      <c r="C178" t="str">
        <f>IF(ISERROR(VLOOKUP(B178,AffectorValueTable!$A:$A,1,0)),"어펙터밸류없음","")</f>
        <v/>
      </c>
      <c r="D178">
        <v>1</v>
      </c>
      <c r="E178" t="str">
        <f>VLOOKUP($B178,AffectorValueTable!$1:$1048576,MATCH(AffectorValueTable!$B$1,AffectorValueTable!$1:$1,0),0)</f>
        <v>CreateHitObject</v>
      </c>
      <c r="H178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O178" s="2" t="str">
        <f t="shared" ca="1" si="1"/>
        <v/>
      </c>
      <c r="S178" s="2" t="str">
        <f t="shared" ca="1" si="2"/>
        <v/>
      </c>
      <c r="T178" t="s">
        <v>541</v>
      </c>
    </row>
    <row r="179" spans="1:23" x14ac:dyDescent="0.3">
      <c r="A179" t="str">
        <f t="shared" si="0"/>
        <v>UltimateAttackSandWarrior_01</v>
      </c>
      <c r="B179" t="s">
        <v>228</v>
      </c>
      <c r="C179" t="str">
        <f>IF(ISERROR(VLOOKUP(B179,AffectorValueTable!$A:$A,1,0)),"어펙터밸류없음","")</f>
        <v/>
      </c>
      <c r="D179">
        <v>1</v>
      </c>
      <c r="E179" t="str">
        <f>VLOOKUP($B179,AffectorValueTable!$1:$1048576,MATCH(AffectorValueTable!$B$1,AffectorValueTable!$1:$1,0),0)</f>
        <v>BaseDamage</v>
      </c>
      <c r="H179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>
        <v>6.2</v>
      </c>
      <c r="O179" s="2" t="str">
        <f t="shared" ca="1" si="1"/>
        <v/>
      </c>
      <c r="S179" s="2" t="str">
        <f t="shared" ca="1" si="2"/>
        <v/>
      </c>
      <c r="W179">
        <v>1</v>
      </c>
    </row>
    <row r="180" spans="1:23" x14ac:dyDescent="0.3">
      <c r="A180" t="str">
        <f t="shared" si="0"/>
        <v>NormalAttackPreBladeFanDancer_01</v>
      </c>
      <c r="B180" t="s">
        <v>229</v>
      </c>
      <c r="C180" t="str">
        <f>IF(ISERROR(VLOOKUP(B180,AffectorValueTable!$A:$A,1,0)),"어펙터밸류없음","")</f>
        <v/>
      </c>
      <c r="D180">
        <v>1</v>
      </c>
      <c r="E180" t="str">
        <f>VLOOKUP($B180,AffectorValueTable!$1:$1048576,MATCH(AffectorValueTable!$B$1,AffectorValueTable!$1:$1,0),0)</f>
        <v>BaseDamage</v>
      </c>
      <c r="H180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>
        <v>0.65500000000000003</v>
      </c>
      <c r="O180" s="2" t="str">
        <f t="shared" ca="1" si="1"/>
        <v/>
      </c>
      <c r="S180" s="2" t="str">
        <f t="shared" ca="1" si="2"/>
        <v/>
      </c>
      <c r="V180">
        <v>1</v>
      </c>
    </row>
    <row r="181" spans="1:23" x14ac:dyDescent="0.3">
      <c r="A181" t="str">
        <f t="shared" si="0"/>
        <v>NormalAttackBladeFanDancer_01</v>
      </c>
      <c r="B181" t="s">
        <v>230</v>
      </c>
      <c r="C181" t="str">
        <f>IF(ISERROR(VLOOKUP(B181,AffectorValueTable!$A:$A,1,0)),"어펙터밸류없음","")</f>
        <v/>
      </c>
      <c r="D181">
        <v>1</v>
      </c>
      <c r="E181" t="str">
        <f>VLOOKUP($B181,AffectorValueTable!$1:$1048576,MATCH(AffectorValueTable!$B$1,AffectorValueTable!$1:$1,0),0)</f>
        <v>BaseDamage</v>
      </c>
      <c r="H18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>
        <v>1.4</v>
      </c>
      <c r="O181" s="2" t="str">
        <f t="shared" ca="1" si="1"/>
        <v/>
      </c>
      <c r="S181" s="2" t="str">
        <f t="shared" ca="1" si="2"/>
        <v/>
      </c>
      <c r="V181">
        <v>1</v>
      </c>
    </row>
    <row r="182" spans="1:23" x14ac:dyDescent="0.3">
      <c r="A182" t="str">
        <f t="shared" si="0"/>
        <v>ChangeAttackStateBladeFanDancer_01</v>
      </c>
      <c r="B182" t="s">
        <v>231</v>
      </c>
      <c r="C182" t="str">
        <f>IF(ISERROR(VLOOKUP(B182,AffectorValueTable!$A:$A,1,0)),"어펙터밸류없음","")</f>
        <v/>
      </c>
      <c r="D182">
        <v>1</v>
      </c>
      <c r="E182" t="str">
        <f>VLOOKUP($B182,AffectorValueTable!$1:$1048576,MATCH(AffectorValueTable!$B$1,AffectorValueTable!$1:$1,0),0)</f>
        <v>ChangeAttackStateByDistance</v>
      </c>
      <c r="H182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>
        <v>2.5</v>
      </c>
      <c r="N182">
        <v>1</v>
      </c>
      <c r="O182" s="2">
        <f t="shared" ca="1" si="1"/>
        <v>1</v>
      </c>
      <c r="S182" s="2" t="str">
        <f t="shared" ca="1" si="2"/>
        <v/>
      </c>
      <c r="T182" t="s">
        <v>585</v>
      </c>
    </row>
    <row r="183" spans="1:23" x14ac:dyDescent="0.3">
      <c r="A183" t="str">
        <f t="shared" si="0"/>
        <v>LP_EvadeBladeFanDancer_01</v>
      </c>
      <c r="B183" t="s">
        <v>233</v>
      </c>
      <c r="C183" t="str">
        <f>IF(ISERROR(VLOOKUP(B183,AffectorValueTable!$A:$A,1,0)),"어펙터밸류없음","")</f>
        <v/>
      </c>
      <c r="D183">
        <v>1</v>
      </c>
      <c r="E183" t="str">
        <f>VLOOKUP($B183,AffectorValueTable!$1:$1048576,MATCH(AffectorValueTable!$B$1,AffectorValueTable!$1:$1,0),0)</f>
        <v>ChangeActorStatus</v>
      </c>
      <c r="H183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>
        <v>-1</v>
      </c>
      <c r="J183">
        <v>0.11</v>
      </c>
      <c r="M183" t="s">
        <v>523</v>
      </c>
      <c r="O183" s="2">
        <f t="shared" ca="1" si="1"/>
        <v>5</v>
      </c>
      <c r="S183" s="2" t="str">
        <f t="shared" ca="1" si="2"/>
        <v/>
      </c>
    </row>
    <row r="184" spans="1:23" x14ac:dyDescent="0.3">
      <c r="A184" t="str">
        <f t="shared" si="0"/>
        <v>UltimateCreateBladeFanDancer_01</v>
      </c>
      <c r="B184" t="s">
        <v>586</v>
      </c>
      <c r="C184" t="str">
        <f>IF(ISERROR(VLOOKUP(B184,AffectorValueTable!$A:$A,1,0)),"어펙터밸류없음","")</f>
        <v/>
      </c>
      <c r="D184">
        <v>1</v>
      </c>
      <c r="E184" t="str">
        <f>VLOOKUP($B184,AffectorValueTable!$1:$1048576,MATCH(AffectorValueTable!$B$1,AffectorValueTable!$1:$1,0),0)</f>
        <v>CreateHitObject</v>
      </c>
      <c r="H184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O184" s="2" t="str">
        <f t="shared" ca="1" si="1"/>
        <v/>
      </c>
      <c r="S184" s="2" t="str">
        <f t="shared" ca="1" si="2"/>
        <v/>
      </c>
      <c r="T184" t="s">
        <v>541</v>
      </c>
    </row>
    <row r="185" spans="1:23" x14ac:dyDescent="0.3">
      <c r="A185" t="str">
        <f t="shared" si="0"/>
        <v>UltimateDelayedCreateBladeFanDancer_01</v>
      </c>
      <c r="B185" t="s">
        <v>587</v>
      </c>
      <c r="C185" t="str">
        <f>IF(ISERROR(VLOOKUP(B185,AffectorValueTable!$A:$A,1,0)),"어펙터밸류없음","")</f>
        <v/>
      </c>
      <c r="D185">
        <v>1</v>
      </c>
      <c r="E185" t="str">
        <f>VLOOKUP($B185,AffectorValueTable!$1:$1048576,MATCH(AffectorValueTable!$B$1,AffectorValueTable!$1:$1,0),0)</f>
        <v>DelayedCreateHitObject</v>
      </c>
      <c r="H185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>
        <v>0.6</v>
      </c>
      <c r="O185" s="2" t="str">
        <f t="shared" ca="1" si="1"/>
        <v/>
      </c>
      <c r="R185">
        <v>1</v>
      </c>
      <c r="S185" s="2">
        <f t="shared" ca="1" si="2"/>
        <v>1</v>
      </c>
      <c r="T185" t="s">
        <v>588</v>
      </c>
    </row>
    <row r="186" spans="1:23" x14ac:dyDescent="0.3">
      <c r="A186" t="str">
        <f t="shared" si="0"/>
        <v>UltimateAttackBladeFanDancer_01</v>
      </c>
      <c r="B186" t="s">
        <v>589</v>
      </c>
      <c r="C186" t="str">
        <f>IF(ISERROR(VLOOKUP(B186,AffectorValueTable!$A:$A,1,0)),"어펙터밸류없음","")</f>
        <v/>
      </c>
      <c r="D186">
        <v>1</v>
      </c>
      <c r="E186" t="str">
        <f>VLOOKUP($B186,AffectorValueTable!$1:$1048576,MATCH(AffectorValueTable!$B$1,AffectorValueTable!$1:$1,0),0)</f>
        <v>BaseDamage</v>
      </c>
      <c r="H186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>
        <v>5.4</v>
      </c>
      <c r="O186" s="2" t="str">
        <f t="shared" ca="1" si="1"/>
        <v/>
      </c>
      <c r="S186" s="2" t="str">
        <f t="shared" ca="1" si="2"/>
        <v/>
      </c>
      <c r="W186">
        <v>1</v>
      </c>
    </row>
    <row r="187" spans="1:23" x14ac:dyDescent="0.3">
      <c r="A187" t="str">
        <f t="shared" si="0"/>
        <v>UltimateAttackBladeFanDancerRound_01</v>
      </c>
      <c r="B187" t="s">
        <v>590</v>
      </c>
      <c r="C187" t="str">
        <f>IF(ISERROR(VLOOKUP(B187,AffectorValueTable!$A:$A,1,0)),"어펙터밸류없음","")</f>
        <v/>
      </c>
      <c r="D187">
        <v>1</v>
      </c>
      <c r="E187" t="str">
        <f>VLOOKUP($B187,AffectorValueTable!$1:$1048576,MATCH(AffectorValueTable!$B$1,AffectorValueTable!$1:$1,0),0)</f>
        <v>BaseDamage</v>
      </c>
      <c r="H187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>
        <v>0.51</v>
      </c>
      <c r="O187" s="2" t="str">
        <f t="shared" ca="1" si="1"/>
        <v/>
      </c>
      <c r="S187" s="2" t="str">
        <f t="shared" ca="1" si="2"/>
        <v/>
      </c>
      <c r="W187">
        <v>1</v>
      </c>
    </row>
    <row r="188" spans="1:23" x14ac:dyDescent="0.3">
      <c r="A188" t="str">
        <f t="shared" si="0"/>
        <v>NormalAttackPreSyria_01</v>
      </c>
      <c r="B188" t="s">
        <v>240</v>
      </c>
      <c r="C188" t="str">
        <f>IF(ISERROR(VLOOKUP(B188,AffectorValueTable!$A:$A,1,0)),"어펙터밸류없음","")</f>
        <v/>
      </c>
      <c r="D188">
        <v>1</v>
      </c>
      <c r="E188" t="str">
        <f>VLOOKUP($B188,AffectorValueTable!$1:$1048576,MATCH(AffectorValueTable!$B$1,AffectorValueTable!$1:$1,0),0)</f>
        <v>BaseDamage</v>
      </c>
      <c r="H188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>
        <v>1.1399999999999999</v>
      </c>
      <c r="O188" s="2" t="str">
        <f t="shared" ca="1" si="1"/>
        <v/>
      </c>
      <c r="S188" s="2" t="str">
        <f t="shared" ca="1" si="2"/>
        <v/>
      </c>
      <c r="V188">
        <v>1</v>
      </c>
    </row>
    <row r="189" spans="1:23" x14ac:dyDescent="0.3">
      <c r="A189" t="str">
        <f t="shared" si="0"/>
        <v>NormalAttackRemoveSyria_01</v>
      </c>
      <c r="B189" t="s">
        <v>241</v>
      </c>
      <c r="C189" t="str">
        <f>IF(ISERROR(VLOOKUP(B189,AffectorValueTable!$A:$A,1,0)),"어펙터밸류없음","")</f>
        <v/>
      </c>
      <c r="D189">
        <v>1</v>
      </c>
      <c r="E189" t="str">
        <f>VLOOKUP($B189,AffectorValueTable!$1:$1048576,MATCH(AffectorValueTable!$B$1,AffectorValueTable!$1:$1,0),0)</f>
        <v>RemoveColliderHitObject</v>
      </c>
      <c r="H189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>
        <v>0.17</v>
      </c>
      <c r="J189">
        <v>1.9</v>
      </c>
      <c r="K189">
        <v>160</v>
      </c>
      <c r="O189" s="2" t="str">
        <f t="shared" ca="1" si="1"/>
        <v/>
      </c>
      <c r="S189" s="2" t="str">
        <f t="shared" ca="1" si="2"/>
        <v/>
      </c>
      <c r="T189" t="s">
        <v>591</v>
      </c>
    </row>
    <row r="190" spans="1:23" x14ac:dyDescent="0.3">
      <c r="A190" t="str">
        <f t="shared" si="0"/>
        <v>NormalAttackSyria_01</v>
      </c>
      <c r="B190" t="s">
        <v>242</v>
      </c>
      <c r="C190" t="str">
        <f>IF(ISERROR(VLOOKUP(B190,AffectorValueTable!$A:$A,1,0)),"어펙터밸류없음","")</f>
        <v/>
      </c>
      <c r="D190">
        <v>1</v>
      </c>
      <c r="E190" t="str">
        <f>VLOOKUP($B190,AffectorValueTable!$1:$1048576,MATCH(AffectorValueTable!$B$1,AffectorValueTable!$1:$1,0),0)</f>
        <v>BaseDamage</v>
      </c>
      <c r="H190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>
        <v>2.57</v>
      </c>
      <c r="O190" s="2" t="str">
        <f t="shared" ca="1" si="1"/>
        <v/>
      </c>
      <c r="S190" s="2" t="str">
        <f t="shared" ca="1" si="2"/>
        <v/>
      </c>
      <c r="V190">
        <v>1</v>
      </c>
    </row>
    <row r="191" spans="1:23" x14ac:dyDescent="0.3">
      <c r="A191" t="str">
        <f t="shared" si="0"/>
        <v>HitFlagSyria_01</v>
      </c>
      <c r="B191" t="s">
        <v>592</v>
      </c>
      <c r="C191" t="str">
        <f>IF(ISERROR(VLOOKUP(B191,AffectorValueTable!$A:$A,1,0)),"어펙터밸류없음","")</f>
        <v/>
      </c>
      <c r="D191">
        <v>1</v>
      </c>
      <c r="E191" t="str">
        <f>VLOOKUP($B191,AffectorValueTable!$1:$1048576,MATCH(AffectorValueTable!$B$1,AffectorValueTable!$1:$1,0),0)</f>
        <v>HitFlag</v>
      </c>
      <c r="H19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N191">
        <v>2</v>
      </c>
      <c r="O191" s="2">
        <f t="shared" ca="1" si="1"/>
        <v>2</v>
      </c>
      <c r="P191">
        <v>1</v>
      </c>
      <c r="S191" s="2" t="str">
        <f t="shared" ca="1" si="2"/>
        <v/>
      </c>
    </row>
    <row r="192" spans="1:23" x14ac:dyDescent="0.3">
      <c r="A192" t="str">
        <f t="shared" si="0"/>
        <v>CallChangeOnEncounterSyria_01</v>
      </c>
      <c r="B192" t="s">
        <v>245</v>
      </c>
      <c r="C192" t="str">
        <f>IF(ISERROR(VLOOKUP(B192,AffectorValueTable!$A:$A,1,0)),"어펙터밸류없음","")</f>
        <v/>
      </c>
      <c r="D192">
        <v>1</v>
      </c>
      <c r="E192" t="str">
        <f>VLOOKUP($B192,AffectorValueTable!$1:$1048576,MATCH(AffectorValueTable!$B$1,AffectorValueTable!$1:$1,0),0)</f>
        <v>CallAffectorValue</v>
      </c>
      <c r="H192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>
        <v>-1</v>
      </c>
      <c r="O192" s="2" t="str">
        <f t="shared" ca="1" si="1"/>
        <v/>
      </c>
      <c r="R192">
        <v>1</v>
      </c>
      <c r="S192" s="2">
        <f t="shared" ca="1" si="2"/>
        <v>1</v>
      </c>
      <c r="U192" t="s">
        <v>247</v>
      </c>
    </row>
    <row r="193" spans="1:23" x14ac:dyDescent="0.3">
      <c r="A193" t="str">
        <f t="shared" si="0"/>
        <v>CallChangeOnHitAreaSyria_01</v>
      </c>
      <c r="B193" t="s">
        <v>593</v>
      </c>
      <c r="C193" t="str">
        <f>IF(ISERROR(VLOOKUP(B193,AffectorValueTable!$A:$A,1,0)),"어펙터밸류없음","")</f>
        <v/>
      </c>
      <c r="D193">
        <v>1</v>
      </c>
      <c r="E193" t="str">
        <f>VLOOKUP($B193,AffectorValueTable!$1:$1048576,MATCH(AffectorValueTable!$B$1,AffectorValueTable!$1:$1,0),0)</f>
        <v>CallAffectorValue</v>
      </c>
      <c r="H193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>
        <v>-1</v>
      </c>
      <c r="N193">
        <v>1</v>
      </c>
      <c r="O193" s="2">
        <f t="shared" ca="1" si="1"/>
        <v>1</v>
      </c>
      <c r="R193">
        <v>5</v>
      </c>
      <c r="S193" s="2">
        <f t="shared" ca="1" si="2"/>
        <v>5</v>
      </c>
      <c r="U193" t="s">
        <v>247</v>
      </c>
    </row>
    <row r="194" spans="1:23" x14ac:dyDescent="0.3">
      <c r="A194" t="str">
        <f t="shared" si="0"/>
        <v>ChangeAttackStateSyria_01</v>
      </c>
      <c r="B194" t="s">
        <v>594</v>
      </c>
      <c r="C194" t="str">
        <f>IF(ISERROR(VLOOKUP(B194,AffectorValueTable!$A:$A,1,0)),"어펙터밸류없음","")</f>
        <v/>
      </c>
      <c r="D194">
        <v>1</v>
      </c>
      <c r="E194" t="str">
        <f>VLOOKUP($B194,AffectorValueTable!$1:$1048576,MATCH(AffectorValueTable!$B$1,AffectorValueTable!$1:$1,0),0)</f>
        <v>ChangeAttackState</v>
      </c>
      <c r="H194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>
        <v>14.2</v>
      </c>
      <c r="O194" s="2" t="str">
        <f t="shared" ca="1" si="1"/>
        <v/>
      </c>
      <c r="R194">
        <v>0</v>
      </c>
      <c r="S194" s="2">
        <f t="shared" ca="1" si="2"/>
        <v>0</v>
      </c>
      <c r="T194" t="s">
        <v>595</v>
      </c>
      <c r="V194" t="s">
        <v>596</v>
      </c>
      <c r="W194">
        <v>1</v>
      </c>
    </row>
    <row r="195" spans="1:23" x14ac:dyDescent="0.3">
      <c r="A195" t="str">
        <f t="shared" si="0"/>
        <v>AddForcePreSyria_01</v>
      </c>
      <c r="B195" t="s">
        <v>597</v>
      </c>
      <c r="C195" t="str">
        <f>IF(ISERROR(VLOOKUP(B195,AffectorValueTable!$A:$A,1,0)),"어펙터밸류없음","")</f>
        <v/>
      </c>
      <c r="D195">
        <v>1</v>
      </c>
      <c r="E195" t="str">
        <f>VLOOKUP($B195,AffectorValueTable!$1:$1048576,MATCH(AffectorValueTable!$B$1,AffectorValueTable!$1:$1,0),0)</f>
        <v>AddForce</v>
      </c>
      <c r="H195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>
        <v>4</v>
      </c>
      <c r="L195">
        <v>0.16</v>
      </c>
      <c r="N195">
        <v>0</v>
      </c>
      <c r="O195" s="2">
        <f t="shared" ca="1" si="1"/>
        <v>0</v>
      </c>
      <c r="R195">
        <v>1</v>
      </c>
      <c r="S195" s="2">
        <f t="shared" ca="1" si="2"/>
        <v>1</v>
      </c>
    </row>
    <row r="196" spans="1:23" x14ac:dyDescent="0.3">
      <c r="A196" t="str">
        <f t="shared" si="0"/>
        <v>LP_ReduceDmgCloseBestSyria_01</v>
      </c>
      <c r="B196" t="s">
        <v>249</v>
      </c>
      <c r="C196" t="str">
        <f>IF(ISERROR(VLOOKUP(B196,AffectorValueTable!$A:$A,1,0)),"어펙터밸류없음","")</f>
        <v/>
      </c>
      <c r="D196">
        <v>1</v>
      </c>
      <c r="E196" t="str">
        <f>VLOOKUP($B196,AffectorValueTable!$1:$1048576,MATCH(AffectorValueTable!$B$1,AffectorValueTable!$1:$1,0),0)</f>
        <v>ReduceDamage</v>
      </c>
      <c r="H196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K196">
        <v>0.9</v>
      </c>
      <c r="O196" s="2" t="str">
        <f t="shared" ca="1" si="1"/>
        <v/>
      </c>
      <c r="S196" s="2" t="str">
        <f t="shared" ca="1" si="2"/>
        <v/>
      </c>
    </row>
    <row r="197" spans="1:23" x14ac:dyDescent="0.3">
      <c r="A197" t="str">
        <f t="shared" si="0"/>
        <v>InvincibleSyria_01</v>
      </c>
      <c r="B197" t="s">
        <v>598</v>
      </c>
      <c r="C197" t="str">
        <f>IF(ISERROR(VLOOKUP(B197,AffectorValueTable!$A:$A,1,0)),"어펙터밸류없음","")</f>
        <v/>
      </c>
      <c r="D197">
        <v>1</v>
      </c>
      <c r="E197" t="str">
        <f>VLOOKUP($B197,AffectorValueTable!$1:$1048576,MATCH(AffectorValueTable!$B$1,AffectorValueTable!$1:$1,0),0)</f>
        <v>Invincible</v>
      </c>
      <c r="H197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>
        <v>4.9000000000000004</v>
      </c>
      <c r="O197" s="2" t="str">
        <f t="shared" ca="1" si="1"/>
        <v/>
      </c>
      <c r="S197" s="2" t="str">
        <f t="shared" ca="1" si="2"/>
        <v/>
      </c>
    </row>
    <row r="198" spans="1:23" x14ac:dyDescent="0.3">
      <c r="A198" t="str">
        <f t="shared" si="0"/>
        <v>DelayedCreateSyria_01</v>
      </c>
      <c r="B198" t="s">
        <v>599</v>
      </c>
      <c r="C198" t="str">
        <f>IF(ISERROR(VLOOKUP(B198,AffectorValueTable!$A:$A,1,0)),"어펙터밸류없음","")</f>
        <v/>
      </c>
      <c r="D198">
        <v>1</v>
      </c>
      <c r="E198" t="str">
        <f>VLOOKUP($B198,AffectorValueTable!$1:$1048576,MATCH(AffectorValueTable!$B$1,AffectorValueTable!$1:$1,0),0)</f>
        <v>DelayedCreateHitObject</v>
      </c>
      <c r="H198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>
        <v>4.5</v>
      </c>
      <c r="O198" s="2" t="str">
        <f t="shared" ca="1" si="1"/>
        <v/>
      </c>
      <c r="S198" s="2" t="str">
        <f t="shared" ca="1" si="2"/>
        <v/>
      </c>
      <c r="T198" t="s">
        <v>539</v>
      </c>
    </row>
    <row r="199" spans="1:23" x14ac:dyDescent="0.3">
      <c r="A199" t="str">
        <f t="shared" si="0"/>
        <v>CannotActionSyria_01</v>
      </c>
      <c r="B199" t="s">
        <v>600</v>
      </c>
      <c r="C199" t="str">
        <f>IF(ISERROR(VLOOKUP(B199,AffectorValueTable!$A:$A,1,0)),"어펙터밸류없음","")</f>
        <v/>
      </c>
      <c r="D199">
        <v>1</v>
      </c>
      <c r="E199" t="str">
        <f>VLOOKUP($B199,AffectorValueTable!$1:$1048576,MATCH(AffectorValueTable!$B$1,AffectorValueTable!$1:$1,0),0)</f>
        <v>CannotAction</v>
      </c>
      <c r="H199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>
        <v>2.9</v>
      </c>
      <c r="O199" s="2" t="str">
        <f t="shared" ca="1" si="1"/>
        <v/>
      </c>
      <c r="S199" s="2" t="str">
        <f t="shared" ca="1" si="2"/>
        <v/>
      </c>
    </row>
    <row r="200" spans="1:23" x14ac:dyDescent="0.3">
      <c r="A200" t="str">
        <f t="shared" si="0"/>
        <v>NormalAttackLinhi_01</v>
      </c>
      <c r="B200" t="s">
        <v>253</v>
      </c>
      <c r="C200" t="str">
        <f>IF(ISERROR(VLOOKUP(B200,AffectorValueTable!$A:$A,1,0)),"어펙터밸류없음","")</f>
        <v/>
      </c>
      <c r="D200">
        <v>1</v>
      </c>
      <c r="E200" t="str">
        <f>VLOOKUP($B200,AffectorValueTable!$1:$1048576,MATCH(AffectorValueTable!$B$1,AffectorValueTable!$1:$1,0),0)</f>
        <v>BaseDamage</v>
      </c>
      <c r="H200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>
        <v>0.82499999999999996</v>
      </c>
      <c r="O200" s="2" t="str">
        <f t="shared" ca="1" si="1"/>
        <v/>
      </c>
      <c r="R200">
        <v>1</v>
      </c>
      <c r="S200" s="2">
        <f t="shared" ca="1" si="2"/>
        <v>1</v>
      </c>
      <c r="V200">
        <v>1</v>
      </c>
    </row>
    <row r="201" spans="1:23" x14ac:dyDescent="0.3">
      <c r="A201" t="str">
        <f t="shared" si="0"/>
        <v>IgnoreEvadeVisualLinhi_01</v>
      </c>
      <c r="B201" t="s">
        <v>601</v>
      </c>
      <c r="C201" t="str">
        <f>IF(ISERROR(VLOOKUP(B201,AffectorValueTable!$A:$A,1,0)),"어펙터밸류없음","")</f>
        <v/>
      </c>
      <c r="D201">
        <v>1</v>
      </c>
      <c r="E201" t="str">
        <f>VLOOKUP($B201,AffectorValueTable!$1:$1048576,MATCH(AffectorValueTable!$B$1,AffectorValueTable!$1:$1,0),0)</f>
        <v>IgnoreEvadeVisual</v>
      </c>
      <c r="H20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>
        <v>-1</v>
      </c>
      <c r="K201">
        <v>0.28000000000000003</v>
      </c>
      <c r="O201" s="2" t="str">
        <f t="shared" ca="1" si="1"/>
        <v/>
      </c>
      <c r="S201" s="2" t="str">
        <f t="shared" ca="1" si="2"/>
        <v/>
      </c>
    </row>
    <row r="202" spans="1:23" x14ac:dyDescent="0.3">
      <c r="A202" t="str">
        <f t="shared" si="0"/>
        <v>LP_ParallelBetterLinhi_01</v>
      </c>
      <c r="B202" t="s">
        <v>255</v>
      </c>
      <c r="C202" t="str">
        <f>IF(ISERROR(VLOOKUP(B202,AffectorValueTable!$A:$A,1,0)),"어펙터밸류없음","")</f>
        <v/>
      </c>
      <c r="D202">
        <v>1</v>
      </c>
      <c r="E202" t="str">
        <f>VLOOKUP($B202,AffectorValueTable!$1:$1048576,MATCH(AffectorValueTable!$B$1,AffectorValueTable!$1:$1,0),0)</f>
        <v>ParallelHitObject</v>
      </c>
      <c r="H202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N202">
        <v>2</v>
      </c>
      <c r="O202" s="2">
        <f t="shared" ca="1" si="1"/>
        <v>2</v>
      </c>
      <c r="S202" s="2" t="str">
        <f t="shared" ca="1" si="2"/>
        <v/>
      </c>
    </row>
    <row r="203" spans="1:23" x14ac:dyDescent="0.3">
      <c r="A203" t="str">
        <f t="shared" si="0"/>
        <v>LP_WallThroughLinhi_01</v>
      </c>
      <c r="B203" t="s">
        <v>256</v>
      </c>
      <c r="C203" t="str">
        <f>IF(ISERROR(VLOOKUP(B203,AffectorValueTable!$A:$A,1,0)),"어펙터밸류없음","")</f>
        <v/>
      </c>
      <c r="D203">
        <v>1</v>
      </c>
      <c r="E203" t="str">
        <f>VLOOKUP($B203,AffectorValueTable!$1:$1048576,MATCH(AffectorValueTable!$B$1,AffectorValueTable!$1:$1,0),0)</f>
        <v>WallThroughHitObject</v>
      </c>
      <c r="H203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>
        <v>1</v>
      </c>
      <c r="J203">
        <v>0</v>
      </c>
      <c r="K203">
        <v>1</v>
      </c>
      <c r="L203">
        <v>0</v>
      </c>
      <c r="N203">
        <v>1</v>
      </c>
      <c r="O203" s="2">
        <f t="shared" ca="1" si="1"/>
        <v>1</v>
      </c>
      <c r="S203" s="2" t="str">
        <f t="shared" ca="1" si="2"/>
        <v/>
      </c>
    </row>
    <row r="204" spans="1:23" x14ac:dyDescent="0.3">
      <c r="A204" t="str">
        <f t="shared" si="0"/>
        <v>UltimateRemoveLinhi_01</v>
      </c>
      <c r="B204" t="s">
        <v>602</v>
      </c>
      <c r="C204" t="str">
        <f>IF(ISERROR(VLOOKUP(B204,AffectorValueTable!$A:$A,1,0)),"어펙터밸류없음","")</f>
        <v/>
      </c>
      <c r="D204">
        <v>1</v>
      </c>
      <c r="E204" t="str">
        <f>VLOOKUP($B204,AffectorValueTable!$1:$1048576,MATCH(AffectorValueTable!$B$1,AffectorValueTable!$1:$1,0),0)</f>
        <v>RemoveColliderHitObject</v>
      </c>
      <c r="H204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>
        <v>0.5</v>
      </c>
      <c r="J204">
        <v>0.5</v>
      </c>
      <c r="O204" s="2" t="str">
        <f t="shared" ca="1" si="1"/>
        <v/>
      </c>
      <c r="R204">
        <v>0</v>
      </c>
      <c r="S204" s="2">
        <f t="shared" ca="1" si="2"/>
        <v>0</v>
      </c>
    </row>
    <row r="205" spans="1:23" x14ac:dyDescent="0.3">
      <c r="A205" t="str">
        <f t="shared" si="0"/>
        <v>UltimateCreateLinhi_01</v>
      </c>
      <c r="B205" t="s">
        <v>603</v>
      </c>
      <c r="C205" t="str">
        <f>IF(ISERROR(VLOOKUP(B205,AffectorValueTable!$A:$A,1,0)),"어펙터밸류없음","")</f>
        <v/>
      </c>
      <c r="D205">
        <v>1</v>
      </c>
      <c r="E205" t="str">
        <f>VLOOKUP($B205,AffectorValueTable!$1:$1048576,MATCH(AffectorValueTable!$B$1,AffectorValueTable!$1:$1,0),0)</f>
        <v>CreateHitObject</v>
      </c>
      <c r="H205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O205" s="2" t="str">
        <f t="shared" ca="1" si="1"/>
        <v/>
      </c>
      <c r="S205" s="2" t="str">
        <f t="shared" ca="1" si="2"/>
        <v/>
      </c>
      <c r="T205" t="s">
        <v>541</v>
      </c>
    </row>
    <row r="206" spans="1:23" x14ac:dyDescent="0.3">
      <c r="A206" t="str">
        <f t="shared" si="0"/>
        <v>UltimateCreateLinhiLast_01</v>
      </c>
      <c r="B206" t="s">
        <v>260</v>
      </c>
      <c r="C206" t="str">
        <f>IF(ISERROR(VLOOKUP(B206,AffectorValueTable!$A:$A,1,0)),"어펙터밸류없음","")</f>
        <v/>
      </c>
      <c r="D206">
        <v>1</v>
      </c>
      <c r="E206" t="str">
        <f>VLOOKUP($B206,AffectorValueTable!$1:$1048576,MATCH(AffectorValueTable!$B$1,AffectorValueTable!$1:$1,0),0)</f>
        <v>CreateHitObject</v>
      </c>
      <c r="H206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O206" s="2" t="str">
        <f t="shared" ca="1" si="1"/>
        <v/>
      </c>
      <c r="S206" s="2" t="str">
        <f t="shared" ca="1" si="2"/>
        <v/>
      </c>
      <c r="T206" t="s">
        <v>604</v>
      </c>
    </row>
    <row r="207" spans="1:23" x14ac:dyDescent="0.3">
      <c r="A207" t="str">
        <f t="shared" si="0"/>
        <v>UltimateAttackLinhi_01</v>
      </c>
      <c r="B207" t="s">
        <v>605</v>
      </c>
      <c r="C207" t="str">
        <f>IF(ISERROR(VLOOKUP(B207,AffectorValueTable!$A:$A,1,0)),"어펙터밸류없음","")</f>
        <v/>
      </c>
      <c r="D207">
        <v>1</v>
      </c>
      <c r="E207" t="str">
        <f>VLOOKUP($B207,AffectorValueTable!$1:$1048576,MATCH(AffectorValueTable!$B$1,AffectorValueTable!$1:$1,0),0)</f>
        <v>BaseDamage</v>
      </c>
      <c r="H207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>
        <v>7.6</v>
      </c>
      <c r="O207" s="2" t="str">
        <f t="shared" ca="1" si="1"/>
        <v/>
      </c>
      <c r="S207" s="2" t="str">
        <f t="shared" ca="1" si="2"/>
        <v/>
      </c>
      <c r="W207">
        <v>1</v>
      </c>
    </row>
    <row r="208" spans="1:23" x14ac:dyDescent="0.3">
      <c r="A208" t="str">
        <f t="shared" si="0"/>
        <v>UltimateHealForAttackerLinhi_01</v>
      </c>
      <c r="B208" t="s">
        <v>606</v>
      </c>
      <c r="C208" t="str">
        <f>IF(ISERROR(VLOOKUP(B208,AffectorValueTable!$A:$A,1,0)),"어펙터밸류없음","")</f>
        <v/>
      </c>
      <c r="D208">
        <v>1</v>
      </c>
      <c r="E208" t="str">
        <f>VLOOKUP($B208,AffectorValueTable!$1:$1048576,MATCH(AffectorValueTable!$B$1,AffectorValueTable!$1:$1,0),0)</f>
        <v>HealForAttacker</v>
      </c>
      <c r="H208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J208">
        <v>4.9000000000000004</v>
      </c>
      <c r="K208">
        <v>0.27</v>
      </c>
      <c r="O208" s="2" t="str">
        <f t="shared" ca="1" si="1"/>
        <v/>
      </c>
      <c r="S208" s="2" t="str">
        <f t="shared" ca="1" si="2"/>
        <v/>
      </c>
      <c r="W208" t="s">
        <v>607</v>
      </c>
    </row>
    <row r="209" spans="1:23" x14ac:dyDescent="0.3">
      <c r="A209" t="str">
        <f t="shared" si="0"/>
        <v>NormalAttackNecromancerFour_01</v>
      </c>
      <c r="B209" t="s">
        <v>264</v>
      </c>
      <c r="C209" t="str">
        <f>IF(ISERROR(VLOOKUP(B209,AffectorValueTable!$A:$A,1,0)),"어펙터밸류없음","")</f>
        <v/>
      </c>
      <c r="D209">
        <v>1</v>
      </c>
      <c r="E209" t="str">
        <f>VLOOKUP($B209,AffectorValueTable!$1:$1048576,MATCH(AffectorValueTable!$B$1,AffectorValueTable!$1:$1,0),0)</f>
        <v>BaseDamage</v>
      </c>
      <c r="H209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>
        <v>1.05</v>
      </c>
      <c r="O209" s="2" t="str">
        <f t="shared" ca="1" si="1"/>
        <v/>
      </c>
      <c r="S209" s="2" t="str">
        <f t="shared" ca="1" si="2"/>
        <v/>
      </c>
      <c r="V209">
        <v>1</v>
      </c>
    </row>
    <row r="210" spans="1:23" x14ac:dyDescent="0.3">
      <c r="A210" t="str">
        <f t="shared" si="0"/>
        <v>NormalAttackMovingNecromancerFour_01</v>
      </c>
      <c r="B210" t="s">
        <v>265</v>
      </c>
      <c r="C210" t="str">
        <f>IF(ISERROR(VLOOKUP(B210,AffectorValueTable!$A:$A,1,0)),"어펙터밸류없음","")</f>
        <v/>
      </c>
      <c r="D210">
        <v>1</v>
      </c>
      <c r="E210" t="str">
        <f>VLOOKUP($B210,AffectorValueTable!$1:$1048576,MATCH(AffectorValueTable!$B$1,AffectorValueTable!$1:$1,0),0)</f>
        <v>BaseDamage</v>
      </c>
      <c r="H210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>
        <v>0.25</v>
      </c>
      <c r="O210" s="2" t="str">
        <f t="shared" ca="1" si="1"/>
        <v/>
      </c>
      <c r="S210" s="2" t="str">
        <f t="shared" ca="1" si="2"/>
        <v/>
      </c>
      <c r="V210">
        <v>1</v>
      </c>
    </row>
    <row r="211" spans="1:23" x14ac:dyDescent="0.3">
      <c r="A211" t="str">
        <f t="shared" si="0"/>
        <v>AttackOnMovingNecromancerFour_01</v>
      </c>
      <c r="B211" t="s">
        <v>608</v>
      </c>
      <c r="C211" t="str">
        <f>IF(ISERROR(VLOOKUP(B211,AffectorValueTable!$A:$A,1,0)),"어펙터밸류없음","")</f>
        <v/>
      </c>
      <c r="D211">
        <v>1</v>
      </c>
      <c r="E211" t="str">
        <f>VLOOKUP($B211,AffectorValueTable!$1:$1048576,MATCH(AffectorValueTable!$B$1,AffectorValueTable!$1:$1,0),0)</f>
        <v>AttackOnMoving</v>
      </c>
      <c r="H21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>
        <v>-1</v>
      </c>
      <c r="J211">
        <v>0.31</v>
      </c>
      <c r="K211">
        <v>0.6</v>
      </c>
      <c r="O211" s="2" t="str">
        <f t="shared" ca="1" si="1"/>
        <v/>
      </c>
      <c r="S211" s="2" t="str">
        <f t="shared" ca="1" si="2"/>
        <v/>
      </c>
      <c r="T211" t="s">
        <v>609</v>
      </c>
      <c r="U211" t="s">
        <v>610</v>
      </c>
      <c r="V211" t="s">
        <v>611</v>
      </c>
      <c r="W211" t="s">
        <v>612</v>
      </c>
    </row>
    <row r="212" spans="1:23" x14ac:dyDescent="0.3">
      <c r="A212" t="str">
        <f t="shared" si="0"/>
        <v>LP_OnMoveBuffNecromancerFour_01</v>
      </c>
      <c r="B212" t="s">
        <v>267</v>
      </c>
      <c r="C212" t="str">
        <f>IF(ISERROR(VLOOKUP(B212,AffectorValueTable!$A:$A,1,0)),"어펙터밸류없음","")</f>
        <v/>
      </c>
      <c r="D212">
        <v>1</v>
      </c>
      <c r="E212" t="str">
        <f>VLOOKUP($B212,AffectorValueTable!$1:$1048576,MATCH(AffectorValueTable!$B$1,AffectorValueTable!$1:$1,0),0)</f>
        <v>OnMoveBuff</v>
      </c>
      <c r="H212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>
        <v>-1</v>
      </c>
      <c r="K212">
        <v>0.8</v>
      </c>
      <c r="O212" s="2" t="str">
        <f t="shared" ca="1" si="1"/>
        <v/>
      </c>
      <c r="S212" s="2" t="str">
        <f t="shared" ca="1" si="2"/>
        <v/>
      </c>
    </row>
    <row r="213" spans="1:23" x14ac:dyDescent="0.3">
      <c r="A213" t="str">
        <f t="shared" si="0"/>
        <v>UltimateAttackNecromancerFour_01</v>
      </c>
      <c r="B213" t="s">
        <v>269</v>
      </c>
      <c r="C213" t="str">
        <f>IF(ISERROR(VLOOKUP(B213,AffectorValueTable!$A:$A,1,0)),"어펙터밸류없음","")</f>
        <v/>
      </c>
      <c r="D213">
        <v>1</v>
      </c>
      <c r="E213" t="str">
        <f>VLOOKUP($B213,AffectorValueTable!$1:$1048576,MATCH(AffectorValueTable!$B$1,AffectorValueTable!$1:$1,0),0)</f>
        <v>BaseDamage</v>
      </c>
      <c r="H213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>
        <v>16.399999999999999</v>
      </c>
      <c r="O213" s="2" t="str">
        <f t="shared" ca="1" si="1"/>
        <v/>
      </c>
      <c r="S213" s="2" t="str">
        <f t="shared" ca="1" si="2"/>
        <v/>
      </c>
      <c r="W213">
        <v>1</v>
      </c>
    </row>
    <row r="214" spans="1:23" x14ac:dyDescent="0.3">
      <c r="A214" t="str">
        <f t="shared" si="0"/>
        <v>InvincibleNecromancerFour_01</v>
      </c>
      <c r="B214" t="s">
        <v>270</v>
      </c>
      <c r="C214" t="str">
        <f>IF(ISERROR(VLOOKUP(B214,AffectorValueTable!$A:$A,1,0)),"어펙터밸류없음","")</f>
        <v/>
      </c>
      <c r="D214">
        <v>1</v>
      </c>
      <c r="E214" t="str">
        <f>VLOOKUP($B214,AffectorValueTable!$1:$1048576,MATCH(AffectorValueTable!$B$1,AffectorValueTable!$1:$1,0),0)</f>
        <v>Invincible</v>
      </c>
      <c r="H214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>
        <v>1.71</v>
      </c>
      <c r="O214" s="2" t="str">
        <f t="shared" ca="1" si="1"/>
        <v/>
      </c>
      <c r="R214">
        <v>1</v>
      </c>
      <c r="S214" s="2">
        <f t="shared" ca="1" si="2"/>
        <v>1</v>
      </c>
    </row>
    <row r="215" spans="1:23" x14ac:dyDescent="0.3">
      <c r="A215" t="str">
        <f t="shared" si="0"/>
        <v>NormalAttackGirlWarrior_01</v>
      </c>
      <c r="B215" t="s">
        <v>271</v>
      </c>
      <c r="C215" t="str">
        <f>IF(ISERROR(VLOOKUP(B215,AffectorValueTable!$A:$A,1,0)),"어펙터밸류없음","")</f>
        <v/>
      </c>
      <c r="D215">
        <v>1</v>
      </c>
      <c r="E215" t="str">
        <f>VLOOKUP($B215,AffectorValueTable!$1:$1048576,MATCH(AffectorValueTable!$B$1,AffectorValueTable!$1:$1,0),0)</f>
        <v>BaseDamage</v>
      </c>
      <c r="H215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>
        <v>1.1000000000000001</v>
      </c>
      <c r="O215" s="2" t="str">
        <f t="shared" ca="1" si="1"/>
        <v/>
      </c>
      <c r="S215" s="2" t="str">
        <f t="shared" ca="1" si="2"/>
        <v/>
      </c>
      <c r="V215">
        <v>1</v>
      </c>
    </row>
    <row r="216" spans="1:23" x14ac:dyDescent="0.3">
      <c r="A216" t="str">
        <f t="shared" si="0"/>
        <v>UltimateAttackGirlWarrior_01</v>
      </c>
      <c r="B216" t="s">
        <v>613</v>
      </c>
      <c r="C216" t="str">
        <f>IF(ISERROR(VLOOKUP(B216,AffectorValueTable!$A:$A,1,0)),"어펙터밸류없음","")</f>
        <v/>
      </c>
      <c r="D216">
        <v>1</v>
      </c>
      <c r="E216" t="str">
        <f>VLOOKUP($B216,AffectorValueTable!$1:$1048576,MATCH(AffectorValueTable!$B$1,AffectorValueTable!$1:$1,0),0)</f>
        <v>BaseDamage</v>
      </c>
      <c r="H216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>
        <v>5.8</v>
      </c>
      <c r="O216" s="2" t="str">
        <f t="shared" ca="1" si="1"/>
        <v/>
      </c>
      <c r="S216" s="2" t="str">
        <f t="shared" ca="1" si="2"/>
        <v/>
      </c>
      <c r="W216">
        <v>1</v>
      </c>
    </row>
    <row r="217" spans="1:23" x14ac:dyDescent="0.3">
      <c r="A217" t="str">
        <f t="shared" si="0"/>
        <v>NormalAttackPreGirlArcher_01</v>
      </c>
      <c r="B217" t="s">
        <v>273</v>
      </c>
      <c r="C217" t="str">
        <f>IF(ISERROR(VLOOKUP(B217,AffectorValueTable!$A:$A,1,0)),"어펙터밸류없음","")</f>
        <v/>
      </c>
      <c r="D217">
        <v>1</v>
      </c>
      <c r="E217" t="str">
        <f>VLOOKUP($B217,AffectorValueTable!$1:$1048576,MATCH(AffectorValueTable!$B$1,AffectorValueTable!$1:$1,0),0)</f>
        <v>BaseDamage</v>
      </c>
      <c r="H217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>
        <v>0.76300000000000001</v>
      </c>
      <c r="O217" s="2" t="str">
        <f t="shared" ca="1" si="1"/>
        <v/>
      </c>
      <c r="S217" s="2" t="str">
        <f t="shared" ca="1" si="2"/>
        <v/>
      </c>
      <c r="V217">
        <v>1</v>
      </c>
    </row>
    <row r="218" spans="1:23" x14ac:dyDescent="0.3">
      <c r="A218" t="str">
        <f t="shared" si="0"/>
        <v>NormalAttackGirlArcher_01</v>
      </c>
      <c r="B218" t="s">
        <v>274</v>
      </c>
      <c r="C218" t="str">
        <f>IF(ISERROR(VLOOKUP(B218,AffectorValueTable!$A:$A,1,0)),"어펙터밸류없음","")</f>
        <v/>
      </c>
      <c r="D218">
        <v>1</v>
      </c>
      <c r="E218" t="str">
        <f>VLOOKUP($B218,AffectorValueTable!$1:$1048576,MATCH(AffectorValueTable!$B$1,AffectorValueTable!$1:$1,0),0)</f>
        <v>BaseDamage</v>
      </c>
      <c r="H218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>
        <v>0.52500000000000002</v>
      </c>
      <c r="O218" s="2" t="str">
        <f t="shared" ca="1" si="1"/>
        <v/>
      </c>
      <c r="S218" s="2" t="str">
        <f t="shared" ca="1" si="2"/>
        <v/>
      </c>
      <c r="V218">
        <v>1</v>
      </c>
    </row>
    <row r="219" spans="1:23" x14ac:dyDescent="0.3">
      <c r="A219" t="str">
        <f t="shared" si="0"/>
        <v>LP_AddGeneratorCreateCountGirlArcher_01</v>
      </c>
      <c r="B219" t="s">
        <v>275</v>
      </c>
      <c r="C219" t="str">
        <f>IF(ISERROR(VLOOKUP(B219,AffectorValueTable!$A:$A,1,0)),"어펙터밸류없음","")</f>
        <v/>
      </c>
      <c r="D219">
        <v>1</v>
      </c>
      <c r="E219" t="str">
        <f>VLOOKUP($B219,AffectorValueTable!$1:$1048576,MATCH(AffectorValueTable!$B$1,AffectorValueTable!$1:$1,0),0)</f>
        <v>AddGeneratorCreateCount</v>
      </c>
      <c r="H219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N219">
        <v>2</v>
      </c>
      <c r="O219" s="2">
        <f t="shared" ca="1" si="1"/>
        <v>2</v>
      </c>
      <c r="S219" s="2" t="str">
        <f t="shared" ca="1" si="2"/>
        <v/>
      </c>
    </row>
    <row r="220" spans="1:23" x14ac:dyDescent="0.3">
      <c r="A220" t="str">
        <f t="shared" si="0"/>
        <v>UltimateCreateGirlArcher_01</v>
      </c>
      <c r="B220" t="s">
        <v>276</v>
      </c>
      <c r="C220" t="str">
        <f>IF(ISERROR(VLOOKUP(B220,AffectorValueTable!$A:$A,1,0)),"어펙터밸류없음","")</f>
        <v/>
      </c>
      <c r="D220">
        <v>1</v>
      </c>
      <c r="E220" t="str">
        <f>VLOOKUP($B220,AffectorValueTable!$1:$1048576,MATCH(AffectorValueTable!$B$1,AffectorValueTable!$1:$1,0),0)</f>
        <v>CreateHitObject</v>
      </c>
      <c r="H220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O220" s="2" t="str">
        <f t="shared" ca="1" si="1"/>
        <v/>
      </c>
      <c r="S220" s="2" t="str">
        <f t="shared" ca="1" si="2"/>
        <v/>
      </c>
      <c r="T220" t="s">
        <v>541</v>
      </c>
    </row>
    <row r="221" spans="1:23" x14ac:dyDescent="0.3">
      <c r="A221" t="str">
        <f t="shared" si="0"/>
        <v>NormalAttackWeakEnergyShieldRobot_01</v>
      </c>
      <c r="B221" t="s">
        <v>277</v>
      </c>
      <c r="C221" t="str">
        <f>IF(ISERROR(VLOOKUP(B221,AffectorValueTable!$A:$A,1,0)),"어펙터밸류없음","")</f>
        <v/>
      </c>
      <c r="D221">
        <v>1</v>
      </c>
      <c r="E221" t="str">
        <f>VLOOKUP($B221,AffectorValueTable!$1:$1048576,MATCH(AffectorValueTable!$B$1,AffectorValueTable!$1:$1,0),0)</f>
        <v>BaseDamage</v>
      </c>
      <c r="H22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>
        <v>0.21</v>
      </c>
      <c r="O221" s="2" t="str">
        <f t="shared" ca="1" si="1"/>
        <v/>
      </c>
      <c r="R221">
        <v>1</v>
      </c>
      <c r="S221" s="2">
        <f t="shared" ca="1" si="2"/>
        <v>1</v>
      </c>
      <c r="V221">
        <v>1</v>
      </c>
    </row>
    <row r="222" spans="1:23" x14ac:dyDescent="0.3">
      <c r="A222" t="str">
        <f t="shared" si="0"/>
        <v>NormalAttackEnergyShieldRobot_01</v>
      </c>
      <c r="B222" t="s">
        <v>278</v>
      </c>
      <c r="C222" t="str">
        <f>IF(ISERROR(VLOOKUP(B222,AffectorValueTable!$A:$A,1,0)),"어펙터밸류없음","")</f>
        <v/>
      </c>
      <c r="D222">
        <v>1</v>
      </c>
      <c r="E222" t="str">
        <f>VLOOKUP($B222,AffectorValueTable!$1:$1048576,MATCH(AffectorValueTable!$B$1,AffectorValueTable!$1:$1,0),0)</f>
        <v>DelayedBasedDamage</v>
      </c>
      <c r="H222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>
        <v>1.5</v>
      </c>
      <c r="J222">
        <v>2.2999999999999998</v>
      </c>
      <c r="O222" s="2" t="str">
        <f t="shared" ca="1" si="1"/>
        <v/>
      </c>
      <c r="R222">
        <v>1</v>
      </c>
      <c r="S222" s="2">
        <f t="shared" ca="1" si="2"/>
        <v>1</v>
      </c>
      <c r="V222">
        <v>1</v>
      </c>
      <c r="W222" t="s">
        <v>614</v>
      </c>
    </row>
    <row r="223" spans="1:23" x14ac:dyDescent="0.3">
      <c r="A223" t="str">
        <f t="shared" si="0"/>
        <v>IgnoreEvadeVisualEnergyShieldRobot_01</v>
      </c>
      <c r="B223" t="s">
        <v>280</v>
      </c>
      <c r="C223" t="str">
        <f>IF(ISERROR(VLOOKUP(B223,AffectorValueTable!$A:$A,1,0)),"어펙터밸류없음","")</f>
        <v/>
      </c>
      <c r="D223">
        <v>1</v>
      </c>
      <c r="E223" t="str">
        <f>VLOOKUP($B223,AffectorValueTable!$1:$1048576,MATCH(AffectorValueTable!$B$1,AffectorValueTable!$1:$1,0),0)</f>
        <v>IgnoreEvadeVisual</v>
      </c>
      <c r="H223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>
        <v>-1</v>
      </c>
      <c r="K223">
        <v>0.36</v>
      </c>
      <c r="O223" s="2" t="str">
        <f t="shared" ca="1" si="1"/>
        <v/>
      </c>
      <c r="S223" s="2" t="str">
        <f t="shared" ca="1" si="2"/>
        <v/>
      </c>
    </row>
    <row r="224" spans="1:23" x14ac:dyDescent="0.3">
      <c r="A224" t="str">
        <f t="shared" si="0"/>
        <v>UltimateAttackEnergyShieldRobot_01</v>
      </c>
      <c r="B224" t="s">
        <v>615</v>
      </c>
      <c r="C224" t="str">
        <f>IF(ISERROR(VLOOKUP(B224,AffectorValueTable!$A:$A,1,0)),"어펙터밸류없음","")</f>
        <v/>
      </c>
      <c r="D224">
        <v>1</v>
      </c>
      <c r="E224" t="str">
        <f>VLOOKUP($B224,AffectorValueTable!$1:$1048576,MATCH(AffectorValueTable!$B$1,AffectorValueTable!$1:$1,0),0)</f>
        <v>BaseDamage</v>
      </c>
      <c r="H224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>
        <v>0.28999999999999998</v>
      </c>
      <c r="O224" s="2" t="str">
        <f t="shared" ca="1" si="1"/>
        <v/>
      </c>
      <c r="S224" s="2" t="str">
        <f t="shared" ca="1" si="2"/>
        <v/>
      </c>
      <c r="W224">
        <v>1</v>
      </c>
    </row>
    <row r="225" spans="1:23" x14ac:dyDescent="0.3">
      <c r="A225" t="str">
        <f t="shared" si="0"/>
        <v>NormalAttackIceMagician_01</v>
      </c>
      <c r="B225" t="s">
        <v>282</v>
      </c>
      <c r="C225" t="str">
        <f>IF(ISERROR(VLOOKUP(B225,AffectorValueTable!$A:$A,1,0)),"어펙터밸류없음","")</f>
        <v/>
      </c>
      <c r="D225">
        <v>1</v>
      </c>
      <c r="E225" t="str">
        <f>VLOOKUP($B225,AffectorValueTable!$1:$1048576,MATCH(AffectorValueTable!$B$1,AffectorValueTable!$1:$1,0),0)</f>
        <v>BaseDamage</v>
      </c>
      <c r="H225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>
        <v>0.224</v>
      </c>
      <c r="O225" s="2" t="str">
        <f t="shared" ca="1" si="1"/>
        <v/>
      </c>
      <c r="S225" s="2" t="str">
        <f t="shared" ca="1" si="2"/>
        <v/>
      </c>
      <c r="V225">
        <v>1</v>
      </c>
    </row>
    <row r="226" spans="1:23" x14ac:dyDescent="0.3">
      <c r="A226" t="str">
        <f t="shared" si="0"/>
        <v>AddForceIceMagicianWeak_01</v>
      </c>
      <c r="B226" t="s">
        <v>283</v>
      </c>
      <c r="C226" t="str">
        <f>IF(ISERROR(VLOOKUP(B226,AffectorValueTable!$A:$A,1,0)),"어펙터밸류없음","")</f>
        <v/>
      </c>
      <c r="D226">
        <v>1</v>
      </c>
      <c r="E226" t="str">
        <f>VLOOKUP($B226,AffectorValueTable!$1:$1048576,MATCH(AffectorValueTable!$B$1,AffectorValueTable!$1:$1,0),0)</f>
        <v>AddForce</v>
      </c>
      <c r="H226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>
        <v>2.5</v>
      </c>
      <c r="N226">
        <v>1</v>
      </c>
      <c r="O226" s="2">
        <f t="shared" ca="1" si="1"/>
        <v>1</v>
      </c>
      <c r="S226" s="2" t="str">
        <f t="shared" ca="1" si="2"/>
        <v/>
      </c>
    </row>
    <row r="227" spans="1:23" x14ac:dyDescent="0.3">
      <c r="A227" t="str">
        <f t="shared" si="0"/>
        <v>AddForceIceMagician_01</v>
      </c>
      <c r="B227" t="s">
        <v>284</v>
      </c>
      <c r="C227" t="str">
        <f>IF(ISERROR(VLOOKUP(B227,AffectorValueTable!$A:$A,1,0)),"어펙터밸류없음","")</f>
        <v/>
      </c>
      <c r="D227">
        <v>1</v>
      </c>
      <c r="E227" t="str">
        <f>VLOOKUP($B227,AffectorValueTable!$1:$1048576,MATCH(AffectorValueTable!$B$1,AffectorValueTable!$1:$1,0),0)</f>
        <v>AddForce</v>
      </c>
      <c r="H227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>
        <v>5</v>
      </c>
      <c r="N227">
        <v>1</v>
      </c>
      <c r="O227" s="2">
        <f t="shared" ca="1" si="1"/>
        <v>1</v>
      </c>
      <c r="S227" s="2" t="str">
        <f t="shared" ca="1" si="2"/>
        <v/>
      </c>
    </row>
    <row r="228" spans="1:23" x14ac:dyDescent="0.3">
      <c r="A228" t="str">
        <f t="shared" si="0"/>
        <v>LP_PushEnhanceIceMagician_01</v>
      </c>
      <c r="B228" t="s">
        <v>285</v>
      </c>
      <c r="C228" t="str">
        <f>IF(ISERROR(VLOOKUP(B228,AffectorValueTable!$A:$A,1,0)),"어펙터밸류없음","")</f>
        <v/>
      </c>
      <c r="D228">
        <v>1</v>
      </c>
      <c r="E228" t="str">
        <f>VLOOKUP($B228,AffectorValueTable!$1:$1048576,MATCH(AffectorValueTable!$B$1,AffectorValueTable!$1:$1,0),0)</f>
        <v>ChangeAttackState</v>
      </c>
      <c r="H228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>
        <v>-1</v>
      </c>
      <c r="O228" s="2" t="str">
        <f t="shared" ca="1" si="1"/>
        <v/>
      </c>
      <c r="R228">
        <v>0</v>
      </c>
      <c r="S228" s="2">
        <f t="shared" ca="1" si="2"/>
        <v>0</v>
      </c>
      <c r="T228" t="s">
        <v>546</v>
      </c>
    </row>
    <row r="229" spans="1:23" x14ac:dyDescent="0.3">
      <c r="A229" t="str">
        <f t="shared" si="0"/>
        <v>UltimateCreateIceMagician_01</v>
      </c>
      <c r="B229" t="s">
        <v>286</v>
      </c>
      <c r="C229" t="str">
        <f>IF(ISERROR(VLOOKUP(B229,AffectorValueTable!$A:$A,1,0)),"어펙터밸류없음","")</f>
        <v/>
      </c>
      <c r="D229">
        <v>1</v>
      </c>
      <c r="E229" t="str">
        <f>VLOOKUP($B229,AffectorValueTable!$1:$1048576,MATCH(AffectorValueTable!$B$1,AffectorValueTable!$1:$1,0),0)</f>
        <v>CreateHitObject</v>
      </c>
      <c r="H229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O229" s="2" t="str">
        <f t="shared" ca="1" si="1"/>
        <v/>
      </c>
      <c r="S229" s="2" t="str">
        <f t="shared" ca="1" si="2"/>
        <v/>
      </c>
      <c r="T229" t="s">
        <v>541</v>
      </c>
    </row>
    <row r="230" spans="1:23" x14ac:dyDescent="0.3">
      <c r="A230" t="str">
        <f t="shared" si="0"/>
        <v>UltimateCannotActionIceMagician_01</v>
      </c>
      <c r="B230" t="s">
        <v>287</v>
      </c>
      <c r="C230" t="str">
        <f>IF(ISERROR(VLOOKUP(B230,AffectorValueTable!$A:$A,1,0)),"어펙터밸류없음","")</f>
        <v/>
      </c>
      <c r="D230">
        <v>1</v>
      </c>
      <c r="E230" t="str">
        <f>VLOOKUP($B230,AffectorValueTable!$1:$1048576,MATCH(AffectorValueTable!$B$1,AffectorValueTable!$1:$1,0),0)</f>
        <v>CannotAction</v>
      </c>
      <c r="H230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>
        <v>0.33329999999999999</v>
      </c>
      <c r="O230" s="2" t="str">
        <f t="shared" ca="1" si="1"/>
        <v/>
      </c>
      <c r="S230" s="2" t="str">
        <f t="shared" ca="1" si="2"/>
        <v/>
      </c>
    </row>
    <row r="231" spans="1:23" x14ac:dyDescent="0.3">
      <c r="A231" t="str">
        <f t="shared" si="0"/>
        <v>NormalAttackAngelicWarrior_01</v>
      </c>
      <c r="B231" t="s">
        <v>616</v>
      </c>
      <c r="C231" t="str">
        <f>IF(ISERROR(VLOOKUP(B231,AffectorValueTable!$A:$A,1,0)),"어펙터밸류없음","")</f>
        <v/>
      </c>
      <c r="D231">
        <v>1</v>
      </c>
      <c r="E231" t="str">
        <f>VLOOKUP($B231,AffectorValueTable!$1:$1048576,MATCH(AffectorValueTable!$B$1,AffectorValueTable!$1:$1,0),0)</f>
        <v>BaseDamage</v>
      </c>
      <c r="H23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>
        <v>0.39500000000000002</v>
      </c>
      <c r="O231" s="2" t="str">
        <f t="shared" ca="1" si="1"/>
        <v/>
      </c>
      <c r="S231" s="2" t="str">
        <f t="shared" ca="1" si="2"/>
        <v/>
      </c>
      <c r="V231">
        <v>1</v>
      </c>
    </row>
    <row r="232" spans="1:23" x14ac:dyDescent="0.3">
      <c r="A232" t="str">
        <f t="shared" si="0"/>
        <v>UltimateRemoveAngelicWarrior_01</v>
      </c>
      <c r="B232" t="s">
        <v>617</v>
      </c>
      <c r="C232" t="str">
        <f>IF(ISERROR(VLOOKUP(B232,AffectorValueTable!$A:$A,1,0)),"어펙터밸류없음","")</f>
        <v/>
      </c>
      <c r="D232">
        <v>1</v>
      </c>
      <c r="E232" t="str">
        <f>VLOOKUP($B232,AffectorValueTable!$1:$1048576,MATCH(AffectorValueTable!$B$1,AffectorValueTable!$1:$1,0),0)</f>
        <v>RemoveCannotAction</v>
      </c>
      <c r="H232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>
        <v>8.8000000000000007</v>
      </c>
      <c r="O232" s="2" t="str">
        <f t="shared" ca="1" si="1"/>
        <v/>
      </c>
      <c r="S232" s="2" t="str">
        <f t="shared" ca="1" si="2"/>
        <v/>
      </c>
      <c r="V232" t="s">
        <v>618</v>
      </c>
      <c r="W232" t="s">
        <v>619</v>
      </c>
    </row>
    <row r="233" spans="1:23" x14ac:dyDescent="0.3">
      <c r="A233" t="str">
        <f t="shared" si="0"/>
        <v>UltimateAttackSpeedUpAngelicWarrior_01</v>
      </c>
      <c r="B233" t="s">
        <v>620</v>
      </c>
      <c r="C233" t="str">
        <f>IF(ISERROR(VLOOKUP(B233,AffectorValueTable!$A:$A,1,0)),"어펙터밸류없음","")</f>
        <v/>
      </c>
      <c r="D233">
        <v>1</v>
      </c>
      <c r="E233" t="str">
        <f>VLOOKUP($B233,AffectorValueTable!$1:$1048576,MATCH(AffectorValueTable!$B$1,AffectorValueTable!$1:$1,0),0)</f>
        <v>ChangeActorStatus</v>
      </c>
      <c r="H233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>
        <v>8.8000000000000007</v>
      </c>
      <c r="J233">
        <v>0.75</v>
      </c>
      <c r="M233" t="s">
        <v>521</v>
      </c>
      <c r="O233" s="2">
        <f t="shared" ca="1" si="1"/>
        <v>3</v>
      </c>
      <c r="S233" s="2" t="str">
        <f t="shared" ca="1" si="2"/>
        <v/>
      </c>
    </row>
    <row r="234" spans="1:23" x14ac:dyDescent="0.3">
      <c r="A234" t="str">
        <f t="shared" si="0"/>
        <v>NormalAttackUnicornCharacter_01</v>
      </c>
      <c r="B234" t="s">
        <v>291</v>
      </c>
      <c r="C234" t="str">
        <f>IF(ISERROR(VLOOKUP(B234,AffectorValueTable!$A:$A,1,0)),"어펙터밸류없음","")</f>
        <v/>
      </c>
      <c r="D234">
        <v>1</v>
      </c>
      <c r="E234" t="str">
        <f>VLOOKUP($B234,AffectorValueTable!$1:$1048576,MATCH(AffectorValueTable!$B$1,AffectorValueTable!$1:$1,0),0)</f>
        <v>BaseDamage</v>
      </c>
      <c r="H234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>
        <v>0.42499999999999999</v>
      </c>
      <c r="O234" s="2" t="str">
        <f t="shared" ca="1" si="1"/>
        <v/>
      </c>
      <c r="S234" s="2" t="str">
        <f t="shared" ca="1" si="2"/>
        <v/>
      </c>
      <c r="V234">
        <v>1</v>
      </c>
    </row>
    <row r="235" spans="1:23" x14ac:dyDescent="0.3">
      <c r="A235" t="str">
        <f t="shared" si="0"/>
        <v>NormalAttackUnicornCharacterCritBoss_01</v>
      </c>
      <c r="B235" t="s">
        <v>621</v>
      </c>
      <c r="C235" t="str">
        <f>IF(ISERROR(VLOOKUP(B235,AffectorValueTable!$A:$A,1,0)),"어펙터밸류없음","")</f>
        <v/>
      </c>
      <c r="D235">
        <v>1</v>
      </c>
      <c r="E235" t="str">
        <f>VLOOKUP($B235,AffectorValueTable!$1:$1048576,MATCH(AffectorValueTable!$B$1,AffectorValueTable!$1:$1,0),0)</f>
        <v>BaseDamage</v>
      </c>
      <c r="H235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>
        <v>0.42499999999999999</v>
      </c>
      <c r="K235">
        <v>1</v>
      </c>
      <c r="O235" s="2" t="str">
        <f t="shared" ca="1" si="1"/>
        <v/>
      </c>
      <c r="S235" s="2" t="str">
        <f t="shared" ca="1" si="2"/>
        <v/>
      </c>
      <c r="V235">
        <v>1</v>
      </c>
    </row>
    <row r="236" spans="1:23" x14ac:dyDescent="0.3">
      <c r="A236" t="str">
        <f t="shared" si="0"/>
        <v>LP_CritBossUnicornCharacter_01</v>
      </c>
      <c r="B236" t="s">
        <v>293</v>
      </c>
      <c r="C236" t="str">
        <f>IF(ISERROR(VLOOKUP(B236,AffectorValueTable!$A:$A,1,0)),"어펙터밸류없음","")</f>
        <v/>
      </c>
      <c r="D236">
        <v>1</v>
      </c>
      <c r="E236" t="str">
        <f>VLOOKUP($B236,AffectorValueTable!$1:$1048576,MATCH(AffectorValueTable!$B$1,AffectorValueTable!$1:$1,0),0)</f>
        <v>ChangeAttackState</v>
      </c>
      <c r="H236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>
        <v>-1</v>
      </c>
      <c r="O236" s="2" t="str">
        <f t="shared" ca="1" si="1"/>
        <v/>
      </c>
      <c r="R236">
        <v>0</v>
      </c>
      <c r="S236" s="2">
        <f t="shared" ca="1" si="2"/>
        <v>0</v>
      </c>
      <c r="T236" t="s">
        <v>546</v>
      </c>
    </row>
    <row r="237" spans="1:23" x14ac:dyDescent="0.3">
      <c r="A237" t="str">
        <f t="shared" si="0"/>
        <v>UltimateRemoveUnicornCharacter_01</v>
      </c>
      <c r="B237" t="s">
        <v>294</v>
      </c>
      <c r="C237" t="str">
        <f>IF(ISERROR(VLOOKUP(B237,AffectorValueTable!$A:$A,1,0)),"어펙터밸류없음","")</f>
        <v/>
      </c>
      <c r="D237">
        <v>1</v>
      </c>
      <c r="E237" t="str">
        <f>VLOOKUP($B237,AffectorValueTable!$1:$1048576,MATCH(AffectorValueTable!$B$1,AffectorValueTable!$1:$1,0),0)</f>
        <v>RemoveColliderHitObject</v>
      </c>
      <c r="H237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>
        <v>0.8</v>
      </c>
      <c r="J237">
        <v>3.3</v>
      </c>
      <c r="O237" s="2" t="str">
        <f t="shared" ca="1" si="1"/>
        <v/>
      </c>
      <c r="S237" s="2" t="str">
        <f t="shared" ca="1" si="2"/>
        <v/>
      </c>
    </row>
    <row r="238" spans="1:23" x14ac:dyDescent="0.3">
      <c r="A238" t="str">
        <f t="shared" si="0"/>
        <v>UltimateCreateUnicornCharacter_01</v>
      </c>
      <c r="B238" t="s">
        <v>295</v>
      </c>
      <c r="C238" t="str">
        <f>IF(ISERROR(VLOOKUP(B238,AffectorValueTable!$A:$A,1,0)),"어펙터밸류없음","")</f>
        <v/>
      </c>
      <c r="D238">
        <v>1</v>
      </c>
      <c r="E238" t="str">
        <f>VLOOKUP($B238,AffectorValueTable!$1:$1048576,MATCH(AffectorValueTable!$B$1,AffectorValueTable!$1:$1,0),0)</f>
        <v>CreateHitObject</v>
      </c>
      <c r="H238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O238" s="2" t="str">
        <f t="shared" ca="1" si="1"/>
        <v/>
      </c>
      <c r="S238" s="2" t="str">
        <f t="shared" ca="1" si="2"/>
        <v/>
      </c>
      <c r="T238" t="s">
        <v>541</v>
      </c>
    </row>
    <row r="239" spans="1:23" x14ac:dyDescent="0.3">
      <c r="A239" t="str">
        <f t="shared" si="0"/>
        <v>UltimateAttackUnicornCharacter_01</v>
      </c>
      <c r="B239" t="s">
        <v>296</v>
      </c>
      <c r="C239" t="str">
        <f>IF(ISERROR(VLOOKUP(B239,AffectorValueTable!$A:$A,1,0)),"어펙터밸류없음","")</f>
        <v/>
      </c>
      <c r="D239">
        <v>1</v>
      </c>
      <c r="E239" t="str">
        <f>VLOOKUP($B239,AffectorValueTable!$1:$1048576,MATCH(AffectorValueTable!$B$1,AffectorValueTable!$1:$1,0),0)</f>
        <v>BaseDamage</v>
      </c>
      <c r="H239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>
        <v>10.8</v>
      </c>
      <c r="O239" s="2" t="str">
        <f t="shared" ca="1" si="1"/>
        <v/>
      </c>
      <c r="S239" s="2" t="str">
        <f t="shared" ca="1" si="2"/>
        <v/>
      </c>
      <c r="W239">
        <v>1</v>
      </c>
    </row>
    <row r="240" spans="1:23" x14ac:dyDescent="0.3">
      <c r="A240" t="str">
        <f t="shared" si="0"/>
        <v>NormalAttackKeepSeries_01</v>
      </c>
      <c r="B240" t="s">
        <v>297</v>
      </c>
      <c r="C240" t="str">
        <f>IF(ISERROR(VLOOKUP(B240,AffectorValueTable!$A:$A,1,0)),"어펙터밸류없음","")</f>
        <v/>
      </c>
      <c r="D240">
        <v>1</v>
      </c>
      <c r="E240" t="str">
        <f>VLOOKUP($B240,AffectorValueTable!$1:$1048576,MATCH(AffectorValueTable!$B$1,AffectorValueTable!$1:$1,0),0)</f>
        <v>BaseDamage</v>
      </c>
      <c r="H240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>
        <f>(1/0.8)*0.45</f>
        <v>0.5625</v>
      </c>
      <c r="O240" s="2" t="str">
        <f t="shared" ca="1" si="1"/>
        <v/>
      </c>
      <c r="S240" s="2" t="str">
        <f t="shared" ca="1" si="2"/>
        <v/>
      </c>
      <c r="V240">
        <v>1</v>
      </c>
    </row>
    <row r="241" spans="1:23" x14ac:dyDescent="0.3">
      <c r="A241" t="str">
        <f t="shared" si="0"/>
        <v>NormalAttackAyuko_01</v>
      </c>
      <c r="B241" t="s">
        <v>298</v>
      </c>
      <c r="C241" t="str">
        <f>IF(ISERROR(VLOOKUP(B241,AffectorValueTable!$A:$A,1,0)),"어펙터밸류없음","")</f>
        <v/>
      </c>
      <c r="D241">
        <v>1</v>
      </c>
      <c r="E241" t="str">
        <f>VLOOKUP($B241,AffectorValueTable!$1:$1048576,MATCH(AffectorValueTable!$B$1,AffectorValueTable!$1:$1,0),0)</f>
        <v>BaseDamage</v>
      </c>
      <c r="H24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>
        <f>(1/0.8)*0.45</f>
        <v>0.5625</v>
      </c>
      <c r="O241" s="2" t="str">
        <f t="shared" ca="1" si="1"/>
        <v/>
      </c>
      <c r="S241" s="2" t="str">
        <f t="shared" ca="1" si="2"/>
        <v/>
      </c>
      <c r="V241">
        <v>1</v>
      </c>
    </row>
    <row r="242" spans="1:23" x14ac:dyDescent="0.3">
      <c r="A242" t="str">
        <f t="shared" si="0"/>
        <v>CallInvincibleTortoise_01</v>
      </c>
      <c r="B242" t="s">
        <v>299</v>
      </c>
      <c r="C242" t="str">
        <f>IF(ISERROR(VLOOKUP(B242,AffectorValueTable!$A:$A,1,0)),"어펙터밸류없음","")</f>
        <v/>
      </c>
      <c r="D242">
        <v>1</v>
      </c>
      <c r="E242" t="str">
        <f>VLOOKUP($B242,AffectorValueTable!$1:$1048576,MATCH(AffectorValueTable!$B$1,AffectorValueTable!$1:$1,0),0)</f>
        <v>CallAffectorValue</v>
      </c>
      <c r="H242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>
        <v>-1</v>
      </c>
      <c r="O242" s="2" t="str">
        <f t="shared" ca="1" si="1"/>
        <v/>
      </c>
      <c r="Q242" t="s">
        <v>622</v>
      </c>
      <c r="S242" s="2">
        <f t="shared" ca="1" si="2"/>
        <v>4</v>
      </c>
      <c r="U242" t="s">
        <v>300</v>
      </c>
    </row>
    <row r="243" spans="1:23" x14ac:dyDescent="0.3">
      <c r="A243" t="str">
        <f t="shared" si="0"/>
        <v>InvincibleTortoise_01</v>
      </c>
      <c r="B243" t="s">
        <v>300</v>
      </c>
      <c r="C243" t="str">
        <f>IF(ISERROR(VLOOKUP(B243,AffectorValueTable!$A:$A,1,0)),"어펙터밸류없음","")</f>
        <v/>
      </c>
      <c r="D243">
        <v>1</v>
      </c>
      <c r="E243" t="str">
        <f>VLOOKUP($B243,AffectorValueTable!$1:$1048576,MATCH(AffectorValueTable!$B$1,AffectorValueTable!$1:$1,0),0)</f>
        <v>InvincibleTortoise</v>
      </c>
      <c r="H243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>
        <v>3</v>
      </c>
      <c r="O243" s="2" t="str">
        <f t="shared" ca="1" si="1"/>
        <v/>
      </c>
      <c r="S243" s="2" t="str">
        <f t="shared" ca="1" si="2"/>
        <v/>
      </c>
      <c r="T243" t="s">
        <v>623</v>
      </c>
      <c r="U243" t="s">
        <v>624</v>
      </c>
    </row>
    <row r="244" spans="1:23" x14ac:dyDescent="0.3">
      <c r="A244" t="str">
        <f t="shared" si="0"/>
        <v>CountBarrier5Times_01</v>
      </c>
      <c r="B244" t="s">
        <v>301</v>
      </c>
      <c r="C244" t="str">
        <f>IF(ISERROR(VLOOKUP(B244,AffectorValueTable!$A:$A,1,0)),"어펙터밸류없음","")</f>
        <v/>
      </c>
      <c r="D244">
        <v>1</v>
      </c>
      <c r="E244" t="str">
        <f>VLOOKUP($B244,AffectorValueTable!$1:$1048576,MATCH(AffectorValueTable!$B$1,AffectorValueTable!$1:$1,0),0)</f>
        <v>CountBarrier</v>
      </c>
      <c r="H244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>
        <v>-1</v>
      </c>
      <c r="O244" s="2" t="str">
        <f t="shared" ca="1" si="1"/>
        <v/>
      </c>
      <c r="P244">
        <v>5</v>
      </c>
      <c r="S244" s="2" t="str">
        <f t="shared" ca="1" si="2"/>
        <v/>
      </c>
      <c r="V244" t="s">
        <v>625</v>
      </c>
    </row>
    <row r="245" spans="1:23" x14ac:dyDescent="0.3">
      <c r="A245" t="str">
        <f t="shared" si="0"/>
        <v>CallBurrowNinjaAssassin_01</v>
      </c>
      <c r="B245" t="s">
        <v>302</v>
      </c>
      <c r="C245" t="str">
        <f>IF(ISERROR(VLOOKUP(B245,AffectorValueTable!$A:$A,1,0)),"어펙터밸류없음","")</f>
        <v/>
      </c>
      <c r="D245">
        <v>1</v>
      </c>
      <c r="E245" t="str">
        <f>VLOOKUP($B245,AffectorValueTable!$1:$1048576,MATCH(AffectorValueTable!$B$1,AffectorValueTable!$1:$1,0),0)</f>
        <v>CallAffectorValue</v>
      </c>
      <c r="H245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>
        <v>-1</v>
      </c>
      <c r="O245" s="2" t="str">
        <f t="shared" ca="1" si="1"/>
        <v/>
      </c>
      <c r="Q245" t="s">
        <v>622</v>
      </c>
      <c r="S245" s="2">
        <f t="shared" ca="1" si="2"/>
        <v>4</v>
      </c>
      <c r="U245" t="s">
        <v>303</v>
      </c>
    </row>
    <row r="246" spans="1:23" x14ac:dyDescent="0.3">
      <c r="A246" t="str">
        <f t="shared" si="0"/>
        <v>BurrowNinjaAssassin_01</v>
      </c>
      <c r="B246" t="s">
        <v>303</v>
      </c>
      <c r="C246" t="str">
        <f>IF(ISERROR(VLOOKUP(B246,AffectorValueTable!$A:$A,1,0)),"어펙터밸류없음","")</f>
        <v/>
      </c>
      <c r="D246">
        <v>1</v>
      </c>
      <c r="E246" t="str">
        <f>VLOOKUP($B246,AffectorValueTable!$1:$1048576,MATCH(AffectorValueTable!$B$1,AffectorValueTable!$1:$1,0),0)</f>
        <v>Burrow</v>
      </c>
      <c r="H246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>
        <v>3</v>
      </c>
      <c r="K246">
        <v>0.5</v>
      </c>
      <c r="L246">
        <v>1</v>
      </c>
      <c r="O246" s="2" t="str">
        <f t="shared" ca="1" si="1"/>
        <v/>
      </c>
      <c r="P246">
        <v>2</v>
      </c>
      <c r="S246" s="2" t="str">
        <f t="shared" ca="1" si="2"/>
        <v/>
      </c>
      <c r="T246" t="s">
        <v>626</v>
      </c>
      <c r="U246" t="s">
        <v>627</v>
      </c>
      <c r="V246" t="s">
        <v>628</v>
      </c>
      <c r="W246" t="s">
        <v>629</v>
      </c>
    </row>
    <row r="247" spans="1:23" x14ac:dyDescent="0.3">
      <c r="A247" t="str">
        <f t="shared" si="0"/>
        <v>RushPigPet_01</v>
      </c>
      <c r="B247" t="s">
        <v>305</v>
      </c>
      <c r="C247" t="str">
        <f>IF(ISERROR(VLOOKUP(B247,AffectorValueTable!$A:$A,1,0)),"어펙터밸류없음","")</f>
        <v/>
      </c>
      <c r="D247">
        <v>1</v>
      </c>
      <c r="E247" t="str">
        <f>VLOOKUP($B247,AffectorValueTable!$1:$1048576,MATCH(AffectorValueTable!$B$1,AffectorValueTable!$1:$1,0),0)</f>
        <v>Rush</v>
      </c>
      <c r="H247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>
        <v>5</v>
      </c>
      <c r="J247">
        <v>1.5</v>
      </c>
      <c r="K247">
        <v>-1</v>
      </c>
      <c r="L247">
        <v>0</v>
      </c>
      <c r="N247">
        <v>1</v>
      </c>
      <c r="O247" s="2">
        <f t="shared" ca="1" si="1"/>
        <v>1</v>
      </c>
      <c r="P247">
        <v>-1</v>
      </c>
      <c r="S247" s="2" t="str">
        <f t="shared" ca="1" si="2"/>
        <v/>
      </c>
      <c r="T247" t="s">
        <v>630</v>
      </c>
      <c r="U247">
        <f>1/1.25*(3/2)*1.25</f>
        <v>1.5000000000000002</v>
      </c>
    </row>
    <row r="248" spans="1:23" x14ac:dyDescent="0.3">
      <c r="A248" t="str">
        <f t="shared" si="0"/>
        <v>RushPigPet_Purple_01</v>
      </c>
      <c r="B248" t="s">
        <v>307</v>
      </c>
      <c r="C248" t="str">
        <f>IF(ISERROR(VLOOKUP(B248,AffectorValueTable!$A:$A,1,0)),"어펙터밸류없음","")</f>
        <v/>
      </c>
      <c r="D248">
        <v>1</v>
      </c>
      <c r="E248" t="str">
        <f>VLOOKUP($B248,AffectorValueTable!$1:$1048576,MATCH(AffectorValueTable!$B$1,AffectorValueTable!$1:$1,0),0)</f>
        <v>Rush</v>
      </c>
      <c r="H248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>
        <v>5</v>
      </c>
      <c r="J248">
        <v>1.5</v>
      </c>
      <c r="K248">
        <v>-1</v>
      </c>
      <c r="L248">
        <v>100</v>
      </c>
      <c r="N248">
        <v>3</v>
      </c>
      <c r="O248" s="2">
        <f t="shared" ca="1" si="1"/>
        <v>3</v>
      </c>
      <c r="P248">
        <v>-1</v>
      </c>
      <c r="S248" s="2" t="str">
        <f t="shared" ca="1" si="2"/>
        <v/>
      </c>
      <c r="T248" t="s">
        <v>630</v>
      </c>
      <c r="U248">
        <f>1/1.25*(3/2)*1.25</f>
        <v>1.5000000000000002</v>
      </c>
    </row>
    <row r="249" spans="1:23" x14ac:dyDescent="0.3">
      <c r="A249" t="str">
        <f t="shared" si="0"/>
        <v>RushPolygonalMetalon_Green_01</v>
      </c>
      <c r="B249" t="s">
        <v>308</v>
      </c>
      <c r="C249" t="str">
        <f>IF(ISERROR(VLOOKUP(B249,AffectorValueTable!$A:$A,1,0)),"어펙터밸류없음","")</f>
        <v/>
      </c>
      <c r="D249">
        <v>1</v>
      </c>
      <c r="E249" t="str">
        <f>VLOOKUP($B249,AffectorValueTable!$1:$1048576,MATCH(AffectorValueTable!$B$1,AffectorValueTable!$1:$1,0),0)</f>
        <v>Rush</v>
      </c>
      <c r="H249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>
        <v>8</v>
      </c>
      <c r="J249">
        <v>1</v>
      </c>
      <c r="K249">
        <v>0</v>
      </c>
      <c r="L249">
        <v>0</v>
      </c>
      <c r="N249">
        <v>1</v>
      </c>
      <c r="O249" s="2">
        <f t="shared" ca="1" si="1"/>
        <v>1</v>
      </c>
      <c r="P249">
        <v>250</v>
      </c>
      <c r="S249" s="2" t="str">
        <f t="shared" ca="1" si="2"/>
        <v/>
      </c>
      <c r="T249" t="s">
        <v>630</v>
      </c>
      <c r="U249">
        <f>1/1.25*(6/5)*1.25</f>
        <v>1.2</v>
      </c>
    </row>
    <row r="250" spans="1:23" x14ac:dyDescent="0.3">
      <c r="A250" t="str">
        <f t="shared" si="0"/>
        <v>RushCuteUniq_01</v>
      </c>
      <c r="B250" t="s">
        <v>309</v>
      </c>
      <c r="C250" t="str">
        <f>IF(ISERROR(VLOOKUP(B250,AffectorValueTable!$A:$A,1,0)),"어펙터밸류없음","")</f>
        <v/>
      </c>
      <c r="D250">
        <v>1</v>
      </c>
      <c r="E250" t="str">
        <f>VLOOKUP($B250,AffectorValueTable!$1:$1048576,MATCH(AffectorValueTable!$B$1,AffectorValueTable!$1:$1,0),0)</f>
        <v>Rush</v>
      </c>
      <c r="H250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>
        <v>6.5</v>
      </c>
      <c r="J250">
        <v>2.5</v>
      </c>
      <c r="K250">
        <v>1</v>
      </c>
      <c r="L250">
        <v>0</v>
      </c>
      <c r="N250">
        <v>0</v>
      </c>
      <c r="O250" s="2">
        <f t="shared" ca="1" si="1"/>
        <v>0</v>
      </c>
      <c r="P250">
        <v>-1</v>
      </c>
      <c r="S250" s="2" t="str">
        <f t="shared" ca="1" si="2"/>
        <v/>
      </c>
      <c r="T250" t="s">
        <v>630</v>
      </c>
      <c r="U250">
        <f>1/1.25*(6/5)*1.2</f>
        <v>1.1519999999999999</v>
      </c>
    </row>
    <row r="251" spans="1:23" x14ac:dyDescent="0.3">
      <c r="A251" t="str">
        <f t="shared" si="0"/>
        <v>RushRobotSphere_01</v>
      </c>
      <c r="B251" t="s">
        <v>310</v>
      </c>
      <c r="C251" t="str">
        <f>IF(ISERROR(VLOOKUP(B251,AffectorValueTable!$A:$A,1,0)),"어펙터밸류없음","")</f>
        <v/>
      </c>
      <c r="D251">
        <v>1</v>
      </c>
      <c r="E251" t="str">
        <f>VLOOKUP($B251,AffectorValueTable!$1:$1048576,MATCH(AffectorValueTable!$B$1,AffectorValueTable!$1:$1,0),0)</f>
        <v>Rush</v>
      </c>
      <c r="H25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>
        <v>8</v>
      </c>
      <c r="J251">
        <v>2</v>
      </c>
      <c r="K251">
        <v>5</v>
      </c>
      <c r="L251">
        <v>0</v>
      </c>
      <c r="N251">
        <v>0</v>
      </c>
      <c r="O251" s="2">
        <f t="shared" ca="1" si="1"/>
        <v>0</v>
      </c>
      <c r="P251">
        <v>-1</v>
      </c>
      <c r="S251" s="2" t="str">
        <f t="shared" ca="1" si="2"/>
        <v/>
      </c>
      <c r="T251" t="s">
        <v>630</v>
      </c>
      <c r="U251">
        <f>1/1.25*(6/5)*1.2</f>
        <v>1.1519999999999999</v>
      </c>
    </row>
    <row r="252" spans="1:23" x14ac:dyDescent="0.3">
      <c r="A252" t="str">
        <f t="shared" si="0"/>
        <v>SlowDebuffCyc_01</v>
      </c>
      <c r="B252" t="s">
        <v>311</v>
      </c>
      <c r="C252" t="str">
        <f>IF(ISERROR(VLOOKUP(B252,AffectorValueTable!$A:$A,1,0)),"어펙터밸류없음","")</f>
        <v/>
      </c>
      <c r="D252">
        <v>1</v>
      </c>
      <c r="E252" t="str">
        <f>VLOOKUP($B252,AffectorValueTable!$1:$1048576,MATCH(AffectorValueTable!$B$1,AffectorValueTable!$1:$1,0),0)</f>
        <v>AddActorState</v>
      </c>
      <c r="H252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O252" s="2" t="str">
        <f t="shared" ca="1" si="1"/>
        <v/>
      </c>
      <c r="S252" s="2" t="str">
        <f t="shared" ca="1" si="2"/>
        <v/>
      </c>
      <c r="T252" t="s">
        <v>631</v>
      </c>
    </row>
    <row r="253" spans="1:23" x14ac:dyDescent="0.3">
      <c r="A253" t="str">
        <f t="shared" si="0"/>
        <v>AS_SlowCyc_01</v>
      </c>
      <c r="B253" t="s">
        <v>312</v>
      </c>
      <c r="C253" t="str">
        <f>IF(ISERROR(VLOOKUP(B253,AffectorValueTable!$A:$A,1,0)),"어펙터밸류없음","")</f>
        <v/>
      </c>
      <c r="D253">
        <v>1</v>
      </c>
      <c r="E253" t="str">
        <f>VLOOKUP($B253,AffectorValueTable!$1:$1048576,MATCH(AffectorValueTable!$B$1,AffectorValueTable!$1:$1,0),0)</f>
        <v>ChangeActorStatus</v>
      </c>
      <c r="H253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>
        <v>5</v>
      </c>
      <c r="J253">
        <v>-0.5</v>
      </c>
      <c r="M253" t="s">
        <v>530</v>
      </c>
      <c r="O253" s="2">
        <f t="shared" ca="1" si="1"/>
        <v>12</v>
      </c>
      <c r="R253">
        <v>1</v>
      </c>
      <c r="S253" s="2">
        <f t="shared" ca="1" si="2"/>
        <v>1</v>
      </c>
      <c r="W253" t="s">
        <v>632</v>
      </c>
    </row>
    <row r="254" spans="1:23" x14ac:dyDescent="0.3">
      <c r="A254" t="str">
        <f t="shared" si="0"/>
        <v>TeleportWarAssassin_01</v>
      </c>
      <c r="B254" t="s">
        <v>633</v>
      </c>
      <c r="C254" t="str">
        <f>IF(ISERROR(VLOOKUP(B254,AffectorValueTable!$A:$A,1,0)),"어펙터밸류없음","")</f>
        <v/>
      </c>
      <c r="D254">
        <v>1</v>
      </c>
      <c r="E254" t="str">
        <f>VLOOKUP($B254,AffectorValueTable!$1:$1048576,MATCH(AffectorValueTable!$B$1,AffectorValueTable!$1:$1,0),0)</f>
        <v>TeleportTargetPosition</v>
      </c>
      <c r="H254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>
        <v>0.8</v>
      </c>
      <c r="J254">
        <v>1.5</v>
      </c>
      <c r="N254">
        <v>0</v>
      </c>
      <c r="O254" s="2">
        <f t="shared" ca="1" si="1"/>
        <v>0</v>
      </c>
      <c r="S254" s="2" t="str">
        <f t="shared" ca="1" si="2"/>
        <v/>
      </c>
      <c r="T254" t="s">
        <v>634</v>
      </c>
      <c r="W254" t="s">
        <v>635</v>
      </c>
    </row>
    <row r="255" spans="1:23" x14ac:dyDescent="0.3">
      <c r="A255" t="str">
        <f t="shared" si="0"/>
        <v>TeleportWarAssassin_Red_01</v>
      </c>
      <c r="B255" t="s">
        <v>314</v>
      </c>
      <c r="C255" t="str">
        <f>IF(ISERROR(VLOOKUP(B255,AffectorValueTable!$A:$A,1,0)),"어펙터밸류없음","")</f>
        <v/>
      </c>
      <c r="D255">
        <v>1</v>
      </c>
      <c r="E255" t="str">
        <f>VLOOKUP($B255,AffectorValueTable!$1:$1048576,MATCH(AffectorValueTable!$B$1,AffectorValueTable!$1:$1,0),0)</f>
        <v>TeleportTargetPosition</v>
      </c>
      <c r="H255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>
        <v>0.3</v>
      </c>
      <c r="J255">
        <v>1.5</v>
      </c>
      <c r="N255">
        <v>0</v>
      </c>
      <c r="O255" s="2">
        <f t="shared" ca="1" si="1"/>
        <v>0</v>
      </c>
      <c r="S255" s="2" t="str">
        <f t="shared" ca="1" si="2"/>
        <v/>
      </c>
      <c r="T255" t="s">
        <v>636</v>
      </c>
      <c r="W255" t="s">
        <v>637</v>
      </c>
    </row>
    <row r="256" spans="1:23" x14ac:dyDescent="0.3">
      <c r="A256" t="str">
        <f t="shared" si="0"/>
        <v>TeleportWarAssassin_RedRandom_01</v>
      </c>
      <c r="B256" t="s">
        <v>315</v>
      </c>
      <c r="C256" t="str">
        <f>IF(ISERROR(VLOOKUP(B256,AffectorValueTable!$A:$A,1,0)),"어펙터밸류없음","")</f>
        <v/>
      </c>
      <c r="D256">
        <v>1</v>
      </c>
      <c r="E256" t="str">
        <f>VLOOKUP($B256,AffectorValueTable!$1:$1048576,MATCH(AffectorValueTable!$B$1,AffectorValueTable!$1:$1,0),0)</f>
        <v>TeleportTargetPosition</v>
      </c>
      <c r="H256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>
        <v>0.3</v>
      </c>
      <c r="J256">
        <v>2.2000000000000002</v>
      </c>
      <c r="N256">
        <v>4</v>
      </c>
      <c r="O256" s="2">
        <f t="shared" ca="1" si="1"/>
        <v>4</v>
      </c>
      <c r="S256" s="2" t="str">
        <f t="shared" ca="1" si="2"/>
        <v/>
      </c>
      <c r="T256" t="s">
        <v>638</v>
      </c>
      <c r="W256" t="s">
        <v>637</v>
      </c>
    </row>
    <row r="257" spans="1:23" x14ac:dyDescent="0.3">
      <c r="A257" t="str">
        <f t="shared" si="0"/>
        <v>TeleportWarAssassin_RedRandom2_01</v>
      </c>
      <c r="B257" t="s">
        <v>316</v>
      </c>
      <c r="C257" t="str">
        <f>IF(ISERROR(VLOOKUP(B257,AffectorValueTable!$A:$A,1,0)),"어펙터밸류없음","")</f>
        <v/>
      </c>
      <c r="D257">
        <v>1</v>
      </c>
      <c r="E257" t="str">
        <f>VLOOKUP($B257,AffectorValueTable!$1:$1048576,MATCH(AffectorValueTable!$B$1,AffectorValueTable!$1:$1,0),0)</f>
        <v>TeleportTargetPosition</v>
      </c>
      <c r="H257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>
        <v>0.3</v>
      </c>
      <c r="J257">
        <v>2.2000000000000002</v>
      </c>
      <c r="N257">
        <v>4</v>
      </c>
      <c r="O257" s="2">
        <f t="shared" ca="1" si="1"/>
        <v>4</v>
      </c>
      <c r="S257" s="2" t="str">
        <f t="shared" ca="1" si="2"/>
        <v/>
      </c>
      <c r="T257" t="s">
        <v>639</v>
      </c>
      <c r="W257" t="s">
        <v>637</v>
      </c>
    </row>
    <row r="258" spans="1:23" x14ac:dyDescent="0.3">
      <c r="A258" t="str">
        <f t="shared" si="0"/>
        <v>TeleportZippermouth_Green_01</v>
      </c>
      <c r="B258" t="s">
        <v>640</v>
      </c>
      <c r="C258" t="str">
        <f>IF(ISERROR(VLOOKUP(B258,AffectorValueTable!$A:$A,1,0)),"어펙터밸류없음","")</f>
        <v/>
      </c>
      <c r="D258">
        <v>1</v>
      </c>
      <c r="E258" t="str">
        <f>VLOOKUP($B258,AffectorValueTable!$1:$1048576,MATCH(AffectorValueTable!$B$1,AffectorValueTable!$1:$1,0),0)</f>
        <v>TeleportTargetPosition</v>
      </c>
      <c r="H258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>
        <v>0.8</v>
      </c>
      <c r="K258">
        <v>0</v>
      </c>
      <c r="L258">
        <v>0</v>
      </c>
      <c r="N258">
        <v>1</v>
      </c>
      <c r="O258" s="2">
        <f t="shared" ca="1" si="1"/>
        <v>1</v>
      </c>
      <c r="S258" s="2" t="str">
        <f t="shared" ca="1" si="2"/>
        <v/>
      </c>
      <c r="T258" t="s">
        <v>634</v>
      </c>
      <c r="W258" t="s">
        <v>635</v>
      </c>
    </row>
    <row r="259" spans="1:23" x14ac:dyDescent="0.3">
      <c r="A259" t="str">
        <f t="shared" si="0"/>
        <v>RotateZippermouth_Green_01</v>
      </c>
      <c r="B259" t="s">
        <v>641</v>
      </c>
      <c r="C259" t="str">
        <f>IF(ISERROR(VLOOKUP(B259,AffectorValueTable!$A:$A,1,0)),"어펙터밸류없음","")</f>
        <v/>
      </c>
      <c r="D259">
        <v>1</v>
      </c>
      <c r="E259" t="str">
        <f>VLOOKUP($B259,AffectorValueTable!$1:$1048576,MATCH(AffectorValueTable!$B$1,AffectorValueTable!$1:$1,0),0)</f>
        <v>Rotate</v>
      </c>
      <c r="H259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>
        <v>6</v>
      </c>
      <c r="J259">
        <v>360</v>
      </c>
      <c r="O259" s="2" t="str">
        <f t="shared" ca="1" si="1"/>
        <v/>
      </c>
      <c r="S259" s="2" t="str">
        <f t="shared" ca="1" si="2"/>
        <v/>
      </c>
      <c r="T259" t="s">
        <v>642</v>
      </c>
    </row>
    <row r="260" spans="1:23" x14ac:dyDescent="0.3">
      <c r="A260" t="str">
        <f t="shared" si="0"/>
        <v>RotateZippermouth_Black_01</v>
      </c>
      <c r="B260" t="s">
        <v>320</v>
      </c>
      <c r="C260" t="str">
        <f>IF(ISERROR(VLOOKUP(B260,AffectorValueTable!$A:$A,1,0)),"어펙터밸류없음","")</f>
        <v/>
      </c>
      <c r="D260">
        <v>1</v>
      </c>
      <c r="E260" t="str">
        <f>VLOOKUP($B260,AffectorValueTable!$1:$1048576,MATCH(AffectorValueTable!$B$1,AffectorValueTable!$1:$1,0),0)</f>
        <v>Rotate</v>
      </c>
      <c r="H260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>
        <v>5</v>
      </c>
      <c r="J260">
        <v>360</v>
      </c>
      <c r="O260" s="2" t="str">
        <f t="shared" ca="1" si="1"/>
        <v/>
      </c>
      <c r="S260" s="2" t="str">
        <f t="shared" ca="1" si="2"/>
        <v/>
      </c>
      <c r="T260" t="s">
        <v>642</v>
      </c>
    </row>
    <row r="261" spans="1:23" x14ac:dyDescent="0.3">
      <c r="A261" t="str">
        <f t="shared" si="0"/>
        <v>TeleportOneEyedWizard_BlueClose_01</v>
      </c>
      <c r="B261" t="s">
        <v>321</v>
      </c>
      <c r="C261" t="str">
        <f>IF(ISERROR(VLOOKUP(B261,AffectorValueTable!$A:$A,1,0)),"어펙터밸류없음","")</f>
        <v/>
      </c>
      <c r="D261">
        <v>1</v>
      </c>
      <c r="E261" t="str">
        <f>VLOOKUP($B261,AffectorValueTable!$1:$1048576,MATCH(AffectorValueTable!$B$1,AffectorValueTable!$1:$1,0),0)</f>
        <v>TeleportTargetPosition</v>
      </c>
      <c r="H26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>
        <v>0.3</v>
      </c>
      <c r="J261">
        <v>1</v>
      </c>
      <c r="N261">
        <v>2</v>
      </c>
      <c r="O261" s="2">
        <f t="shared" ca="1" si="1"/>
        <v>2</v>
      </c>
      <c r="S261" s="2" t="str">
        <f t="shared" ca="1" si="2"/>
        <v/>
      </c>
      <c r="T261" t="s">
        <v>643</v>
      </c>
      <c r="U261" t="s">
        <v>644</v>
      </c>
      <c r="W261" t="s">
        <v>635</v>
      </c>
    </row>
    <row r="262" spans="1:23" x14ac:dyDescent="0.3">
      <c r="A262" t="str">
        <f t="shared" si="0"/>
        <v>TeleportOneEyedWizard_BlueFar_01</v>
      </c>
      <c r="B262" t="s">
        <v>322</v>
      </c>
      <c r="C262" t="str">
        <f>IF(ISERROR(VLOOKUP(B262,AffectorValueTable!$A:$A,1,0)),"어펙터밸류없음","")</f>
        <v/>
      </c>
      <c r="D262">
        <v>1</v>
      </c>
      <c r="E262" t="str">
        <f>VLOOKUP($B262,AffectorValueTable!$1:$1048576,MATCH(AffectorValueTable!$B$1,AffectorValueTable!$1:$1,0),0)</f>
        <v>TeleportTargetPosition</v>
      </c>
      <c r="H262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>
        <v>0.3</v>
      </c>
      <c r="J262">
        <v>1</v>
      </c>
      <c r="N262">
        <v>3</v>
      </c>
      <c r="O262" s="2">
        <f t="shared" ca="1" si="1"/>
        <v>3</v>
      </c>
      <c r="S262" s="2" t="str">
        <f t="shared" ca="1" si="2"/>
        <v/>
      </c>
      <c r="T262" t="s">
        <v>645</v>
      </c>
      <c r="U262" t="s">
        <v>644</v>
      </c>
      <c r="W262" t="s">
        <v>635</v>
      </c>
    </row>
    <row r="263" spans="1:23" x14ac:dyDescent="0.3">
      <c r="A263" t="str">
        <f t="shared" si="0"/>
        <v>TeleportOneEyedWizard_GreenClose_01</v>
      </c>
      <c r="B263" t="s">
        <v>323</v>
      </c>
      <c r="C263" t="str">
        <f>IF(ISERROR(VLOOKUP(B263,AffectorValueTable!$A:$A,1,0)),"어펙터밸류없음","")</f>
        <v/>
      </c>
      <c r="D263">
        <v>1</v>
      </c>
      <c r="E263" t="str">
        <f>VLOOKUP($B263,AffectorValueTable!$1:$1048576,MATCH(AffectorValueTable!$B$1,AffectorValueTable!$1:$1,0),0)</f>
        <v>TeleportTargetPosition</v>
      </c>
      <c r="H263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>
        <v>0.3</v>
      </c>
      <c r="J263">
        <v>1</v>
      </c>
      <c r="N263">
        <v>2</v>
      </c>
      <c r="O263" s="2">
        <f t="shared" ca="1" si="1"/>
        <v>2</v>
      </c>
      <c r="S263" s="2" t="str">
        <f t="shared" ca="1" si="2"/>
        <v/>
      </c>
      <c r="T263" t="s">
        <v>646</v>
      </c>
      <c r="U263" t="s">
        <v>647</v>
      </c>
      <c r="W263" t="s">
        <v>637</v>
      </c>
    </row>
    <row r="264" spans="1:23" x14ac:dyDescent="0.3">
      <c r="A264" t="str">
        <f t="shared" si="0"/>
        <v>TeleportOneEyedWizard_GreenFar_01</v>
      </c>
      <c r="B264" t="s">
        <v>324</v>
      </c>
      <c r="C264" t="str">
        <f>IF(ISERROR(VLOOKUP(B264,AffectorValueTable!$A:$A,1,0)),"어펙터밸류없음","")</f>
        <v/>
      </c>
      <c r="D264">
        <v>1</v>
      </c>
      <c r="E264" t="str">
        <f>VLOOKUP($B264,AffectorValueTable!$1:$1048576,MATCH(AffectorValueTable!$B$1,AffectorValueTable!$1:$1,0),0)</f>
        <v>TeleportTargetPosition</v>
      </c>
      <c r="H264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>
        <v>0.3</v>
      </c>
      <c r="J264">
        <v>1</v>
      </c>
      <c r="N264">
        <v>3</v>
      </c>
      <c r="O264" s="2">
        <f t="shared" ca="1" si="1"/>
        <v>3</v>
      </c>
      <c r="S264" s="2" t="str">
        <f t="shared" ca="1" si="2"/>
        <v/>
      </c>
      <c r="T264" t="s">
        <v>648</v>
      </c>
      <c r="U264" t="s">
        <v>647</v>
      </c>
      <c r="W264" t="s">
        <v>637</v>
      </c>
    </row>
    <row r="265" spans="1:23" x14ac:dyDescent="0.3">
      <c r="A265" t="str">
        <f t="shared" si="0"/>
        <v>RushHeavyKnight_YellowFirst_01</v>
      </c>
      <c r="B265" t="s">
        <v>325</v>
      </c>
      <c r="C265" t="str">
        <f>IF(ISERROR(VLOOKUP(B265,AffectorValueTable!$A:$A,1,0)),"어펙터밸류없음","")</f>
        <v/>
      </c>
      <c r="D265">
        <v>1</v>
      </c>
      <c r="E265" t="str">
        <f>VLOOKUP($B265,AffectorValueTable!$1:$1048576,MATCH(AffectorValueTable!$B$1,AffectorValueTable!$1:$1,0),0)</f>
        <v>Rush</v>
      </c>
      <c r="H265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>
        <v>4.2</v>
      </c>
      <c r="J265">
        <v>1.5</v>
      </c>
      <c r="K265">
        <v>2</v>
      </c>
      <c r="L265">
        <v>0</v>
      </c>
      <c r="N265">
        <v>1</v>
      </c>
      <c r="O265" s="2">
        <f t="shared" ca="1" si="1"/>
        <v>1</v>
      </c>
      <c r="P265">
        <v>-1</v>
      </c>
      <c r="S265" s="2" t="str">
        <f t="shared" ca="1" si="2"/>
        <v/>
      </c>
      <c r="T265" t="s">
        <v>649</v>
      </c>
      <c r="U265">
        <f>1/1.25*(6/5)*1.5625</f>
        <v>1.5</v>
      </c>
    </row>
    <row r="266" spans="1:23" x14ac:dyDescent="0.3">
      <c r="A266" t="str">
        <f t="shared" si="0"/>
        <v>RushHeavyKnight_YellowSecond_01</v>
      </c>
      <c r="B266" t="s">
        <v>326</v>
      </c>
      <c r="C266" t="str">
        <f>IF(ISERROR(VLOOKUP(B266,AffectorValueTable!$A:$A,1,0)),"어펙터밸류없음","")</f>
        <v/>
      </c>
      <c r="D266">
        <v>1</v>
      </c>
      <c r="E266" t="str">
        <f>VLOOKUP($B266,AffectorValueTable!$1:$1048576,MATCH(AffectorValueTable!$B$1,AffectorValueTable!$1:$1,0),0)</f>
        <v>Rush</v>
      </c>
      <c r="H266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>
        <v>4.2</v>
      </c>
      <c r="J266">
        <v>1.5</v>
      </c>
      <c r="K266">
        <v>1</v>
      </c>
      <c r="L266">
        <v>0</v>
      </c>
      <c r="N266">
        <v>1</v>
      </c>
      <c r="O266" s="2">
        <f t="shared" ca="1" si="1"/>
        <v>1</v>
      </c>
      <c r="P266">
        <v>-1</v>
      </c>
      <c r="S266" s="2" t="str">
        <f t="shared" ca="1" si="2"/>
        <v/>
      </c>
      <c r="T266" t="s">
        <v>650</v>
      </c>
      <c r="U266">
        <f t="shared" ref="U266:U267" si="70">1/1.25*(6/5)*1.5625</f>
        <v>1.5</v>
      </c>
    </row>
    <row r="267" spans="1:23" x14ac:dyDescent="0.3">
      <c r="A267" t="str">
        <f t="shared" si="0"/>
        <v>RushHeavyKnight_YellowThird_01</v>
      </c>
      <c r="B267" t="s">
        <v>327</v>
      </c>
      <c r="C267" t="str">
        <f>IF(ISERROR(VLOOKUP(B267,AffectorValueTable!$A:$A,1,0)),"어펙터밸류없음","")</f>
        <v/>
      </c>
      <c r="D267">
        <v>1</v>
      </c>
      <c r="E267" t="str">
        <f>VLOOKUP($B267,AffectorValueTable!$1:$1048576,MATCH(AffectorValueTable!$B$1,AffectorValueTable!$1:$1,0),0)</f>
        <v>Rush</v>
      </c>
      <c r="H267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>
        <v>4.2</v>
      </c>
      <c r="J267">
        <v>0.2</v>
      </c>
      <c r="K267">
        <v>-3</v>
      </c>
      <c r="L267">
        <v>0</v>
      </c>
      <c r="N267">
        <v>1</v>
      </c>
      <c r="O267" s="2">
        <f t="shared" ca="1" si="1"/>
        <v>1</v>
      </c>
      <c r="P267">
        <v>200</v>
      </c>
      <c r="S267" s="2" t="str">
        <f t="shared" ca="1" si="2"/>
        <v/>
      </c>
      <c r="T267" t="s">
        <v>630</v>
      </c>
      <c r="U267">
        <f t="shared" si="70"/>
        <v>1.5</v>
      </c>
    </row>
    <row r="268" spans="1:23" x14ac:dyDescent="0.3">
      <c r="A268" t="str">
        <f>B268&amp;"_"&amp;TEXT(D268,"00")</f>
        <v>SuicidePolygonalMagma_Blue_01</v>
      </c>
      <c r="B268" t="s">
        <v>328</v>
      </c>
      <c r="C268" t="str">
        <f>IF(ISERROR(VLOOKUP(B268,AffectorValueTable!$A:$A,1,0)),"어펙터밸류없음","")</f>
        <v/>
      </c>
      <c r="D268">
        <v>1</v>
      </c>
      <c r="E268" t="str">
        <f>VLOOKUP($B268,AffectorValueTable!$1:$1048576,MATCH(AffectorValueTable!$B$1,AffectorValueTable!$1:$1,0),0)</f>
        <v>Suicide</v>
      </c>
      <c r="H268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>
        <v>-1</v>
      </c>
      <c r="N268">
        <v>1</v>
      </c>
      <c r="O268" s="2">
        <f ca="1">IF(NOT(ISBLANK(N268)),N268,
IF(ISBLANK(M268),"",
VLOOKUP(M268,OFFSET(INDIRECT("$A:$B"),0,MATCH(M$1&amp;"_Verify",INDIRECT("$1:$1"),0)-1),2,0)
))</f>
        <v>1</v>
      </c>
      <c r="S268" s="2" t="str">
        <f t="shared" ca="1" si="2"/>
        <v/>
      </c>
      <c r="T268" t="s">
        <v>151</v>
      </c>
    </row>
    <row r="269" spans="1:23" x14ac:dyDescent="0.3">
      <c r="A269" t="str">
        <f>B269&amp;"_"&amp;TEXT(D269,"00")</f>
        <v>SleepingDragonTerrorBringer_Red_01</v>
      </c>
      <c r="B269" t="s">
        <v>651</v>
      </c>
      <c r="C269" t="str">
        <f>IF(ISERROR(VLOOKUP(B269,AffectorValueTable!$A:$A,1,0)),"어펙터밸류없음","")</f>
        <v/>
      </c>
      <c r="D269">
        <v>1</v>
      </c>
      <c r="E269" t="str">
        <f>VLOOKUP($B269,AffectorValueTable!$1:$1048576,MATCH(AffectorValueTable!$B$1,AffectorValueTable!$1:$1,0),0)</f>
        <v>MonsterSleeping</v>
      </c>
      <c r="H269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>
        <v>-1</v>
      </c>
      <c r="J269">
        <v>3</v>
      </c>
      <c r="O269" s="2" t="str">
        <f ca="1">IF(NOT(ISBLANK(N269)),N269,
IF(ISBLANK(M269),"",
VLOOKUP(M269,OFFSET(INDIRECT("$A:$B"),0,MATCH(M$1&amp;"_Verify",INDIRECT("$1:$1"),0)-1),2,0)
))</f>
        <v/>
      </c>
      <c r="S269" s="2" t="str">
        <f t="shared" ca="1" si="2"/>
        <v/>
      </c>
      <c r="T269" t="s">
        <v>652</v>
      </c>
      <c r="U269" t="s">
        <v>653</v>
      </c>
    </row>
    <row r="270" spans="1:23" x14ac:dyDescent="0.3">
      <c r="A270" t="str">
        <f>B270&amp;"_"&amp;TEXT(D270,"00")</f>
        <v>BurrowOnStartRtsTurret_01</v>
      </c>
      <c r="B270" t="s">
        <v>333</v>
      </c>
      <c r="C270" t="str">
        <f>IF(ISERROR(VLOOKUP(B270,AffectorValueTable!$A:$A,1,0)),"어펙터밸류없음","")</f>
        <v/>
      </c>
      <c r="D270">
        <v>1</v>
      </c>
      <c r="E270" t="str">
        <f>VLOOKUP($B270,AffectorValueTable!$1:$1048576,MATCH(AffectorValueTable!$B$1,AffectorValueTable!$1:$1,0),0)</f>
        <v>BurrowOnStart</v>
      </c>
      <c r="H270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O270" s="2" t="str">
        <f ca="1">IF(NOT(ISBLANK(N270)),N270,
IF(ISBLANK(M270),"",
VLOOKUP(M270,OFFSET(INDIRECT("$A:$B"),0,MATCH(M$1&amp;"_Verify",INDIRECT("$1:$1"),0)-1),2,0)
))</f>
        <v/>
      </c>
      <c r="S270" s="2" t="str">
        <f t="shared" ca="1" si="2"/>
        <v/>
      </c>
    </row>
    <row r="271" spans="1:23" x14ac:dyDescent="0.3">
      <c r="A271" t="str">
        <f t="shared" ref="A271:A302" si="71">B271&amp;"_"&amp;TEXT(D271,"00")</f>
        <v>AddForceDragonTerrorBringer_Red_01</v>
      </c>
      <c r="B271" t="s">
        <v>654</v>
      </c>
      <c r="C271" t="str">
        <f>IF(ISERROR(VLOOKUP(B271,AffectorValueTable!$A:$A,1,0)),"어펙터밸류없음","")</f>
        <v/>
      </c>
      <c r="D271">
        <v>1</v>
      </c>
      <c r="E271" t="str">
        <f>VLOOKUP($B271,AffectorValueTable!$1:$1048576,MATCH(AffectorValueTable!$B$1,AffectorValueTable!$1:$1,0),0)</f>
        <v>AddForce</v>
      </c>
      <c r="H27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>
        <v>8</v>
      </c>
      <c r="N271">
        <v>0</v>
      </c>
      <c r="O271" s="2">
        <f t="shared" ref="O271:O302" ca="1" si="72">IF(NOT(ISBLANK(N271)),N271,
IF(ISBLANK(M271),"",
VLOOKUP(M271,OFFSET(INDIRECT("$A:$B"),0,MATCH(M$1&amp;"_Verify",INDIRECT("$1:$1"),0)-1),2,0)
))</f>
        <v>0</v>
      </c>
      <c r="S271" s="2" t="str">
        <f t="shared" ca="1" si="2"/>
        <v/>
      </c>
    </row>
    <row r="272" spans="1:23" x14ac:dyDescent="0.3">
      <c r="A272" t="str">
        <f t="shared" si="71"/>
        <v>JumpAttackRobotTwo_01</v>
      </c>
      <c r="B272" t="s">
        <v>655</v>
      </c>
      <c r="C272" t="str">
        <f>IF(ISERROR(VLOOKUP(B272,AffectorValueTable!$A:$A,1,0)),"어펙터밸류없음","")</f>
        <v/>
      </c>
      <c r="D272">
        <v>1</v>
      </c>
      <c r="E272" t="str">
        <f>VLOOKUP($B272,AffectorValueTable!$1:$1048576,MATCH(AffectorValueTable!$B$1,AffectorValueTable!$1:$1,0),0)</f>
        <v>Jump</v>
      </c>
      <c r="H272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>
        <v>5</v>
      </c>
      <c r="J272">
        <v>2</v>
      </c>
      <c r="L272">
        <v>0.4</v>
      </c>
      <c r="N272">
        <v>1</v>
      </c>
      <c r="O272" s="2">
        <f t="shared" ca="1" si="72"/>
        <v>1</v>
      </c>
      <c r="S272" s="2" t="str">
        <f t="shared" ca="1" si="2"/>
        <v/>
      </c>
      <c r="T272" t="s">
        <v>656</v>
      </c>
    </row>
    <row r="273" spans="1:23" x14ac:dyDescent="0.3">
      <c r="A273" t="str">
        <f t="shared" si="71"/>
        <v>JumpRunRobotTwo_01</v>
      </c>
      <c r="B273" t="s">
        <v>657</v>
      </c>
      <c r="C273" t="str">
        <f>IF(ISERROR(VLOOKUP(B273,AffectorValueTable!$A:$A,1,0)),"어펙터밸류없음","")</f>
        <v/>
      </c>
      <c r="D273">
        <v>1</v>
      </c>
      <c r="E273" t="str">
        <f>VLOOKUP($B273,AffectorValueTable!$1:$1048576,MATCH(AffectorValueTable!$B$1,AffectorValueTable!$1:$1,0),0)</f>
        <v>Jump</v>
      </c>
      <c r="H273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>
        <v>5</v>
      </c>
      <c r="J273">
        <v>2</v>
      </c>
      <c r="L273">
        <v>8</v>
      </c>
      <c r="N273">
        <v>2</v>
      </c>
      <c r="O273" s="2">
        <f t="shared" ca="1" si="72"/>
        <v>2</v>
      </c>
      <c r="S273" s="2" t="str">
        <f t="shared" ca="1" si="2"/>
        <v/>
      </c>
      <c r="T273" t="s">
        <v>656</v>
      </c>
    </row>
    <row r="274" spans="1:23" x14ac:dyDescent="0.3">
      <c r="A274" t="str">
        <f t="shared" si="71"/>
        <v>TeleportArcherySamuraiUp_01</v>
      </c>
      <c r="B274" t="s">
        <v>658</v>
      </c>
      <c r="C274" t="str">
        <f>IF(ISERROR(VLOOKUP(B274,AffectorValueTable!$A:$A,1,0)),"어펙터밸류없음","")</f>
        <v/>
      </c>
      <c r="D274">
        <v>1</v>
      </c>
      <c r="E274" t="str">
        <f>VLOOKUP($B274,AffectorValueTable!$1:$1048576,MATCH(AffectorValueTable!$B$1,AffectorValueTable!$1:$1,0),0)</f>
        <v>TeleportTargetPosition</v>
      </c>
      <c r="H274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>
        <v>0.5</v>
      </c>
      <c r="K274">
        <v>0</v>
      </c>
      <c r="L274">
        <v>6</v>
      </c>
      <c r="N274">
        <v>1</v>
      </c>
      <c r="O274" s="2">
        <f t="shared" ca="1" si="72"/>
        <v>1</v>
      </c>
      <c r="S274" s="2" t="str">
        <f t="shared" ca="1" si="2"/>
        <v/>
      </c>
      <c r="T274" t="s">
        <v>634</v>
      </c>
      <c r="W274" t="s">
        <v>635</v>
      </c>
    </row>
    <row r="275" spans="1:23" x14ac:dyDescent="0.3">
      <c r="A275" t="str">
        <f t="shared" si="71"/>
        <v>TeleportArcherySamuraiDown_01</v>
      </c>
      <c r="B275" t="s">
        <v>659</v>
      </c>
      <c r="C275" t="str">
        <f>IF(ISERROR(VLOOKUP(B275,AffectorValueTable!$A:$A,1,0)),"어펙터밸류없음","")</f>
        <v/>
      </c>
      <c r="D275">
        <v>1</v>
      </c>
      <c r="E275" t="str">
        <f>VLOOKUP($B275,AffectorValueTable!$1:$1048576,MATCH(AffectorValueTable!$B$1,AffectorValueTable!$1:$1,0),0)</f>
        <v>TeleportTargetPosition</v>
      </c>
      <c r="H275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>
        <v>0.5</v>
      </c>
      <c r="K275">
        <v>0</v>
      </c>
      <c r="L275">
        <v>-7</v>
      </c>
      <c r="N275">
        <v>1</v>
      </c>
      <c r="O275" s="2">
        <f t="shared" ca="1" si="72"/>
        <v>1</v>
      </c>
      <c r="S275" s="2" t="str">
        <f t="shared" ca="1" si="2"/>
        <v/>
      </c>
      <c r="T275" t="s">
        <v>634</v>
      </c>
      <c r="W275" t="s">
        <v>635</v>
      </c>
    </row>
    <row r="276" spans="1:23" x14ac:dyDescent="0.3">
      <c r="A276" t="str">
        <f t="shared" si="71"/>
        <v>RotateArcherySamurai_01</v>
      </c>
      <c r="B276" t="s">
        <v>660</v>
      </c>
      <c r="C276" t="str">
        <f>IF(ISERROR(VLOOKUP(B276,AffectorValueTable!$A:$A,1,0)),"어펙터밸류없음","")</f>
        <v/>
      </c>
      <c r="D276">
        <v>1</v>
      </c>
      <c r="E276" t="str">
        <f>VLOOKUP($B276,AffectorValueTable!$1:$1048576,MATCH(AffectorValueTable!$B$1,AffectorValueTable!$1:$1,0),0)</f>
        <v>Rotate</v>
      </c>
      <c r="H276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>
        <v>2.5</v>
      </c>
      <c r="J276">
        <v>0</v>
      </c>
      <c r="O276" s="2" t="str">
        <f t="shared" ca="1" si="72"/>
        <v/>
      </c>
      <c r="S276" s="2" t="str">
        <f t="shared" ca="1" si="2"/>
        <v/>
      </c>
      <c r="T276" t="s">
        <v>642</v>
      </c>
    </row>
    <row r="277" spans="1:23" x14ac:dyDescent="0.3">
      <c r="A277" t="str">
        <f t="shared" si="71"/>
        <v>GiveAffectorValueMushroomDee_01</v>
      </c>
      <c r="B277" t="s">
        <v>661</v>
      </c>
      <c r="C277" t="str">
        <f>IF(ISERROR(VLOOKUP(B277,AffectorValueTable!$A:$A,1,0)),"어펙터밸류없음","")</f>
        <v/>
      </c>
      <c r="D277">
        <v>1</v>
      </c>
      <c r="E277" t="str">
        <f>VLOOKUP($B277,AffectorValueTable!$1:$1048576,MATCH(AffectorValueTable!$B$1,AffectorValueTable!$1:$1,0),0)</f>
        <v>GiveAffectorValue</v>
      </c>
      <c r="H277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N277">
        <v>1</v>
      </c>
      <c r="O277" s="2">
        <f t="shared" ca="1" si="72"/>
        <v>1</v>
      </c>
      <c r="S277" s="2" t="str">
        <f t="shared" ca="1" si="2"/>
        <v/>
      </c>
      <c r="T277" t="s">
        <v>662</v>
      </c>
      <c r="U277" t="s">
        <v>663</v>
      </c>
      <c r="W277" t="s">
        <v>664</v>
      </c>
    </row>
    <row r="278" spans="1:23" x14ac:dyDescent="0.3">
      <c r="A278" t="str">
        <f t="shared" si="71"/>
        <v>AS_AngryDee_01</v>
      </c>
      <c r="B278" t="s">
        <v>341</v>
      </c>
      <c r="C278" t="str">
        <f>IF(ISERROR(VLOOKUP(B278,AffectorValueTable!$A:$A,1,0)),"어펙터밸류없음","")</f>
        <v/>
      </c>
      <c r="D278">
        <v>1</v>
      </c>
      <c r="E278" t="str">
        <f>VLOOKUP($B278,AffectorValueTable!$1:$1048576,MATCH(AffectorValueTable!$B$1,AffectorValueTable!$1:$1,0),0)</f>
        <v>ChangeActorStatus</v>
      </c>
      <c r="H278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>
        <v>15</v>
      </c>
      <c r="J278">
        <v>0.75</v>
      </c>
      <c r="M278" t="s">
        <v>536</v>
      </c>
      <c r="O278" s="2">
        <f t="shared" ca="1" si="72"/>
        <v>22</v>
      </c>
      <c r="S278" s="2" t="str">
        <f t="shared" ca="1" si="2"/>
        <v/>
      </c>
    </row>
    <row r="279" spans="1:23" x14ac:dyDescent="0.3">
      <c r="A279" t="str">
        <f t="shared" si="71"/>
        <v>TeleportLadyPirateIn_01</v>
      </c>
      <c r="B279" t="s">
        <v>665</v>
      </c>
      <c r="C279" t="str">
        <f>IF(ISERROR(VLOOKUP(B279,AffectorValueTable!$A:$A,1,0)),"어펙터밸류없음","")</f>
        <v/>
      </c>
      <c r="D279">
        <v>1</v>
      </c>
      <c r="E279" t="str">
        <f>VLOOKUP($B279,AffectorValueTable!$1:$1048576,MATCH(AffectorValueTable!$B$1,AffectorValueTable!$1:$1,0),0)</f>
        <v>TeleportTargetPosition</v>
      </c>
      <c r="H279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>
        <v>0.5</v>
      </c>
      <c r="K279">
        <v>0</v>
      </c>
      <c r="L279">
        <v>-0.5</v>
      </c>
      <c r="N279">
        <v>1</v>
      </c>
      <c r="O279" s="2">
        <f t="shared" ca="1" si="72"/>
        <v>1</v>
      </c>
      <c r="S279" s="2" t="str">
        <f t="shared" ca="1" si="2"/>
        <v/>
      </c>
      <c r="T279" t="s">
        <v>666</v>
      </c>
      <c r="W279" t="s">
        <v>637</v>
      </c>
    </row>
    <row r="280" spans="1:23" x14ac:dyDescent="0.3">
      <c r="A280" t="str">
        <f t="shared" si="71"/>
        <v>TeleportLadyPirateOut_01</v>
      </c>
      <c r="B280" t="s">
        <v>667</v>
      </c>
      <c r="C280" t="str">
        <f>IF(ISERROR(VLOOKUP(B280,AffectorValueTable!$A:$A,1,0)),"어펙터밸류없음","")</f>
        <v/>
      </c>
      <c r="D280">
        <v>1</v>
      </c>
      <c r="E280" t="str">
        <f>VLOOKUP($B280,AffectorValueTable!$1:$1048576,MATCH(AffectorValueTable!$B$1,AffectorValueTable!$1:$1,0),0)</f>
        <v>TeleportTargetPosition</v>
      </c>
      <c r="H280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>
        <v>0.5</v>
      </c>
      <c r="K280">
        <v>0</v>
      </c>
      <c r="L280">
        <v>2.5</v>
      </c>
      <c r="N280">
        <v>1</v>
      </c>
      <c r="O280" s="2">
        <f t="shared" ca="1" si="72"/>
        <v>1</v>
      </c>
      <c r="S280" s="2" t="str">
        <f t="shared" ca="1" si="2"/>
        <v/>
      </c>
      <c r="T280" t="s">
        <v>668</v>
      </c>
      <c r="W280" t="s">
        <v>637</v>
      </c>
    </row>
    <row r="281" spans="1:23" x14ac:dyDescent="0.3">
      <c r="A281" t="str">
        <f t="shared" si="71"/>
        <v>CastLadyPirate_01</v>
      </c>
      <c r="B281" t="s">
        <v>669</v>
      </c>
      <c r="C281" t="str">
        <f>IF(ISERROR(VLOOKUP(B281,AffectorValueTable!$A:$A,1,0)),"어펙터밸류없음","")</f>
        <v/>
      </c>
      <c r="D281">
        <v>1</v>
      </c>
      <c r="E281" t="str">
        <f>VLOOKUP($B281,AffectorValueTable!$1:$1048576,MATCH(AffectorValueTable!$B$1,AffectorValueTable!$1:$1,0),0)</f>
        <v>Cast</v>
      </c>
      <c r="H28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>
        <v>4.5</v>
      </c>
      <c r="O281" s="2" t="str">
        <f t="shared" ca="1" si="72"/>
        <v/>
      </c>
      <c r="S281" s="2" t="str">
        <f t="shared" ca="1" si="2"/>
        <v/>
      </c>
      <c r="T281" t="s">
        <v>670</v>
      </c>
      <c r="U281" t="s">
        <v>671</v>
      </c>
    </row>
    <row r="282" spans="1:23" x14ac:dyDescent="0.3">
      <c r="A282" t="str">
        <f t="shared" si="71"/>
        <v>RushBeholder_01</v>
      </c>
      <c r="B282" t="s">
        <v>672</v>
      </c>
      <c r="C282" t="str">
        <f>IF(ISERROR(VLOOKUP(B282,AffectorValueTable!$A:$A,1,0)),"어펙터밸류없음","")</f>
        <v/>
      </c>
      <c r="D282">
        <v>1</v>
      </c>
      <c r="E282" t="str">
        <f>VLOOKUP($B282,AffectorValueTable!$1:$1048576,MATCH(AffectorValueTable!$B$1,AffectorValueTable!$1:$1,0),0)</f>
        <v>Rush</v>
      </c>
      <c r="H282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>
        <v>5</v>
      </c>
      <c r="J282">
        <v>4</v>
      </c>
      <c r="K282">
        <v>3</v>
      </c>
      <c r="L282">
        <v>0</v>
      </c>
      <c r="N282">
        <v>1</v>
      </c>
      <c r="O282" s="2">
        <f t="shared" ca="1" si="72"/>
        <v>1</v>
      </c>
      <c r="P282">
        <v>-1</v>
      </c>
      <c r="S282" s="2" t="str">
        <f t="shared" ca="1" si="2"/>
        <v/>
      </c>
      <c r="T282" t="s">
        <v>673</v>
      </c>
      <c r="U282">
        <f>1/1.25*(6/5)*1.25</f>
        <v>1.2</v>
      </c>
    </row>
    <row r="283" spans="1:23" x14ac:dyDescent="0.3">
      <c r="A283" t="str">
        <f t="shared" si="71"/>
        <v>RushBeholderCenter_01</v>
      </c>
      <c r="B283" t="s">
        <v>346</v>
      </c>
      <c r="C283" t="str">
        <f>IF(ISERROR(VLOOKUP(B283,AffectorValueTable!$A:$A,1,0)),"어펙터밸류없음","")</f>
        <v/>
      </c>
      <c r="D283">
        <v>1</v>
      </c>
      <c r="E283" t="str">
        <f>VLOOKUP($B283,AffectorValueTable!$1:$1048576,MATCH(AffectorValueTable!$B$1,AffectorValueTable!$1:$1,0),0)</f>
        <v>Rush</v>
      </c>
      <c r="H283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>
        <v>5</v>
      </c>
      <c r="J283">
        <v>0.1</v>
      </c>
      <c r="K283">
        <v>0</v>
      </c>
      <c r="N283">
        <v>4</v>
      </c>
      <c r="O283" s="2">
        <f t="shared" ca="1" si="72"/>
        <v>4</v>
      </c>
      <c r="P283">
        <v>-1</v>
      </c>
      <c r="S283" s="2" t="str">
        <f t="shared" ca="1" si="2"/>
        <v/>
      </c>
      <c r="T283" t="s">
        <v>674</v>
      </c>
      <c r="U283">
        <f>1/1.25*(6/5)*1.25</f>
        <v>1.2</v>
      </c>
      <c r="V283" t="s">
        <v>675</v>
      </c>
    </row>
    <row r="284" spans="1:23" x14ac:dyDescent="0.3">
      <c r="A284" t="str">
        <f t="shared" si="71"/>
        <v>HealOverTimeDruidTent_01</v>
      </c>
      <c r="B284" t="s">
        <v>347</v>
      </c>
      <c r="C284" t="str">
        <f>IF(ISERROR(VLOOKUP(B284,AffectorValueTable!$A:$A,1,0)),"어펙터밸류없음","")</f>
        <v/>
      </c>
      <c r="D284">
        <v>1</v>
      </c>
      <c r="E284" t="str">
        <f>VLOOKUP($B284,AffectorValueTable!$1:$1048576,MATCH(AffectorValueTable!$B$1,AffectorValueTable!$1:$1,0),0)</f>
        <v>HealOverTime</v>
      </c>
      <c r="H284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>
        <v>60</v>
      </c>
      <c r="J284">
        <v>1</v>
      </c>
      <c r="K284">
        <v>-1.6667000000000001E-2</v>
      </c>
      <c r="O284" s="2" t="str">
        <f t="shared" ca="1" si="72"/>
        <v/>
      </c>
      <c r="S284" s="2" t="str">
        <f t="shared" ca="1" si="2"/>
        <v/>
      </c>
    </row>
    <row r="285" spans="1:23" x14ac:dyDescent="0.3">
      <c r="A285" t="str">
        <f t="shared" si="71"/>
        <v>StunDebuffLancer_01</v>
      </c>
      <c r="B285" t="s">
        <v>676</v>
      </c>
      <c r="C285" t="str">
        <f>IF(ISERROR(VLOOKUP(B285,AffectorValueTable!$A:$A,1,0)),"어펙터밸류없음","")</f>
        <v/>
      </c>
      <c r="D285">
        <v>1</v>
      </c>
      <c r="E285" t="str">
        <f>VLOOKUP($B285,AffectorValueTable!$1:$1048576,MATCH(AffectorValueTable!$B$1,AffectorValueTable!$1:$1,0),0)</f>
        <v>AddActorState</v>
      </c>
      <c r="H285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O285" s="2" t="str">
        <f t="shared" ca="1" si="72"/>
        <v/>
      </c>
      <c r="S285" s="2" t="str">
        <f t="shared" ca="1" si="2"/>
        <v/>
      </c>
      <c r="T285" t="s">
        <v>677</v>
      </c>
    </row>
    <row r="286" spans="1:23" x14ac:dyDescent="0.3">
      <c r="A286" t="str">
        <f t="shared" si="71"/>
        <v>GiveAffectorValuePlant_01</v>
      </c>
      <c r="B286" t="s">
        <v>678</v>
      </c>
      <c r="C286" t="str">
        <f>IF(ISERROR(VLOOKUP(B286,AffectorValueTable!$A:$A,1,0)),"어펙터밸류없음","")</f>
        <v/>
      </c>
      <c r="D286">
        <v>1</v>
      </c>
      <c r="E286" t="str">
        <f>VLOOKUP($B286,AffectorValueTable!$1:$1048576,MATCH(AffectorValueTable!$B$1,AffectorValueTable!$1:$1,0),0)</f>
        <v>GiveAffectorValue</v>
      </c>
      <c r="H286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N286">
        <v>1</v>
      </c>
      <c r="O286" s="2">
        <f t="shared" ca="1" si="72"/>
        <v>1</v>
      </c>
      <c r="S286" s="2" t="str">
        <f t="shared" ca="1" si="2"/>
        <v/>
      </c>
      <c r="T286" t="s">
        <v>679</v>
      </c>
      <c r="U286" t="s">
        <v>680</v>
      </c>
    </row>
    <row r="287" spans="1:23" x14ac:dyDescent="0.3">
      <c r="A287" t="str">
        <f t="shared" si="71"/>
        <v>AS_LoseTankerPlant_01</v>
      </c>
      <c r="B287" t="s">
        <v>351</v>
      </c>
      <c r="C287" t="str">
        <f>IF(ISERROR(VLOOKUP(B287,AffectorValueTable!$A:$A,1,0)),"어펙터밸류없음","")</f>
        <v/>
      </c>
      <c r="D287">
        <v>1</v>
      </c>
      <c r="E287" t="str">
        <f>VLOOKUP($B287,AffectorValueTable!$1:$1048576,MATCH(AffectorValueTable!$B$1,AffectorValueTable!$1:$1,0),0)</f>
        <v>ChangeActorStatus</v>
      </c>
      <c r="H287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>
        <v>-1</v>
      </c>
      <c r="J287">
        <v>0.1</v>
      </c>
      <c r="M287" t="s">
        <v>536</v>
      </c>
      <c r="O287" s="2">
        <f t="shared" ca="1" si="72"/>
        <v>22</v>
      </c>
      <c r="S287" s="2" t="str">
        <f t="shared" ca="1" si="2"/>
        <v/>
      </c>
    </row>
    <row r="288" spans="1:23" x14ac:dyDescent="0.3">
      <c r="A288" t="str">
        <f t="shared" si="71"/>
        <v>OnOffColliderWizard_01</v>
      </c>
      <c r="B288" t="s">
        <v>352</v>
      </c>
      <c r="C288" t="str">
        <f>IF(ISERROR(VLOOKUP(B288,AffectorValueTable!$A:$A,1,0)),"어펙터밸류없음","")</f>
        <v/>
      </c>
      <c r="D288">
        <v>1</v>
      </c>
      <c r="E288" t="str">
        <f>VLOOKUP($B288,AffectorValueTable!$1:$1048576,MATCH(AffectorValueTable!$B$1,AffectorValueTable!$1:$1,0),0)</f>
        <v>OnOffCollider</v>
      </c>
      <c r="H288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>
        <v>-1</v>
      </c>
      <c r="N288">
        <v>1</v>
      </c>
      <c r="O288" s="2">
        <f t="shared" ca="1" si="72"/>
        <v>1</v>
      </c>
      <c r="S288" s="2" t="str">
        <f t="shared" ca="1" si="2"/>
        <v/>
      </c>
      <c r="V288" t="s">
        <v>681</v>
      </c>
      <c r="W288" t="s">
        <v>682</v>
      </c>
    </row>
    <row r="289" spans="1:23" x14ac:dyDescent="0.3">
      <c r="A289" t="str">
        <f t="shared" si="71"/>
        <v>RushDroidHeavy_White_01</v>
      </c>
      <c r="B289" t="s">
        <v>353</v>
      </c>
      <c r="C289" t="str">
        <f>IF(ISERROR(VLOOKUP(B289,AffectorValueTable!$A:$A,1,0)),"어펙터밸류없음","")</f>
        <v/>
      </c>
      <c r="D289">
        <v>1</v>
      </c>
      <c r="E289" t="str">
        <f>VLOOKUP($B289,AffectorValueTable!$1:$1048576,MATCH(AffectorValueTable!$B$1,AffectorValueTable!$1:$1,0),0)</f>
        <v>Rush</v>
      </c>
      <c r="H289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>
        <v>3</v>
      </c>
      <c r="J289">
        <v>0.1</v>
      </c>
      <c r="N289">
        <v>4</v>
      </c>
      <c r="O289" s="2">
        <f t="shared" ca="1" si="72"/>
        <v>4</v>
      </c>
      <c r="P289">
        <v>-1</v>
      </c>
      <c r="S289" s="2" t="str">
        <f t="shared" ca="1" si="2"/>
        <v/>
      </c>
      <c r="T289" t="s">
        <v>630</v>
      </c>
      <c r="U289">
        <f>1/1.25*(6/5)*1.25</f>
        <v>1.2</v>
      </c>
      <c r="V289" t="s">
        <v>683</v>
      </c>
    </row>
    <row r="290" spans="1:23" x14ac:dyDescent="0.3">
      <c r="A290" t="str">
        <f t="shared" si="71"/>
        <v>RushTrollGiant_01</v>
      </c>
      <c r="B290" t="s">
        <v>354</v>
      </c>
      <c r="C290" t="str">
        <f>IF(ISERROR(VLOOKUP(B290,AffectorValueTable!$A:$A,1,0)),"어펙터밸류없음","")</f>
        <v/>
      </c>
      <c r="D290">
        <v>1</v>
      </c>
      <c r="E290" t="str">
        <f>VLOOKUP($B290,AffectorValueTable!$1:$1048576,MATCH(AffectorValueTable!$B$1,AffectorValueTable!$1:$1,0),0)</f>
        <v>Rush</v>
      </c>
      <c r="H290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>
        <v>6</v>
      </c>
      <c r="J290">
        <v>2</v>
      </c>
      <c r="K290">
        <v>7</v>
      </c>
      <c r="L290">
        <v>0</v>
      </c>
      <c r="N290">
        <v>0</v>
      </c>
      <c r="O290" s="2">
        <f t="shared" ca="1" si="72"/>
        <v>0</v>
      </c>
      <c r="P290">
        <v>-1</v>
      </c>
      <c r="S290" s="2" t="str">
        <f t="shared" ca="1" si="2"/>
        <v/>
      </c>
      <c r="T290" t="s">
        <v>673</v>
      </c>
      <c r="U290">
        <f>1/1.5*(3/4)*1.5</f>
        <v>0.75</v>
      </c>
    </row>
    <row r="291" spans="1:23" x14ac:dyDescent="0.3">
      <c r="A291" t="str">
        <f t="shared" si="71"/>
        <v>AddForceTrollGiant_01</v>
      </c>
      <c r="B291" t="s">
        <v>355</v>
      </c>
      <c r="C291" t="str">
        <f>IF(ISERROR(VLOOKUP(B291,AffectorValueTable!$A:$A,1,0)),"어펙터밸류없음","")</f>
        <v/>
      </c>
      <c r="D291">
        <v>1</v>
      </c>
      <c r="E291" t="str">
        <f>VLOOKUP($B291,AffectorValueTable!$1:$1048576,MATCH(AffectorValueTable!$B$1,AffectorValueTable!$1:$1,0),0)</f>
        <v>AddForce</v>
      </c>
      <c r="H29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>
        <v>5</v>
      </c>
      <c r="L291">
        <v>0.16</v>
      </c>
      <c r="N291">
        <v>0</v>
      </c>
      <c r="O291" s="2">
        <f t="shared" ca="1" si="72"/>
        <v>0</v>
      </c>
      <c r="R291">
        <v>1</v>
      </c>
      <c r="S291" s="2">
        <f t="shared" ca="1" si="2"/>
        <v>1</v>
      </c>
    </row>
    <row r="292" spans="1:23" x14ac:dyDescent="0.3">
      <c r="A292" t="str">
        <f t="shared" si="71"/>
        <v>TeleportArcherySamurai_Black_01</v>
      </c>
      <c r="B292" t="s">
        <v>684</v>
      </c>
      <c r="C292" t="str">
        <f>IF(ISERROR(VLOOKUP(B292,AffectorValueTable!$A:$A,1,0)),"어펙터밸류없음","")</f>
        <v/>
      </c>
      <c r="D292">
        <v>1</v>
      </c>
      <c r="E292" t="str">
        <f>VLOOKUP($B292,AffectorValueTable!$1:$1048576,MATCH(AffectorValueTable!$B$1,AffectorValueTable!$1:$1,0),0)</f>
        <v>TeleportTargetPosition</v>
      </c>
      <c r="H292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>
        <v>0.5</v>
      </c>
      <c r="N292">
        <v>2</v>
      </c>
      <c r="O292" s="2">
        <f t="shared" ca="1" si="72"/>
        <v>2</v>
      </c>
      <c r="S292" s="2" t="str">
        <f t="shared" ca="1" si="2"/>
        <v/>
      </c>
      <c r="T292" t="s">
        <v>634</v>
      </c>
      <c r="U292" t="s">
        <v>685</v>
      </c>
      <c r="W292" t="s">
        <v>637</v>
      </c>
    </row>
    <row r="293" spans="1:23" x14ac:dyDescent="0.3">
      <c r="A293" t="str">
        <f t="shared" si="71"/>
        <v>InvincibleFallenAngel_Yellow_01</v>
      </c>
      <c r="B293" t="s">
        <v>686</v>
      </c>
      <c r="C293" t="str">
        <f>IF(ISERROR(VLOOKUP(B293,AffectorValueTable!$A:$A,1,0)),"어펙터밸류없음","")</f>
        <v/>
      </c>
      <c r="D293">
        <v>1</v>
      </c>
      <c r="E293" t="str">
        <f>VLOOKUP($B293,AffectorValueTable!$1:$1048576,MATCH(AffectorValueTable!$B$1,AffectorValueTable!$1:$1,0),0)</f>
        <v>Invincible</v>
      </c>
      <c r="H293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>
        <v>1.1000000000000001</v>
      </c>
      <c r="O293" s="2" t="str">
        <f t="shared" ca="1" si="72"/>
        <v/>
      </c>
      <c r="S293" s="2" t="str">
        <f t="shared" ca="1" si="2"/>
        <v/>
      </c>
    </row>
    <row r="294" spans="1:23" x14ac:dyDescent="0.3">
      <c r="A294" t="str">
        <f t="shared" si="71"/>
        <v>CallBurrowNinjaAssassin_Red_01</v>
      </c>
      <c r="B294" t="s">
        <v>687</v>
      </c>
      <c r="C294" t="str">
        <f>IF(ISERROR(VLOOKUP(B294,AffectorValueTable!$A:$A,1,0)),"어펙터밸류없음","")</f>
        <v/>
      </c>
      <c r="D294">
        <v>1</v>
      </c>
      <c r="E294" t="str">
        <f>VLOOKUP($B294,AffectorValueTable!$1:$1048576,MATCH(AffectorValueTable!$B$1,AffectorValueTable!$1:$1,0),0)</f>
        <v>CallAffectorValue</v>
      </c>
      <c r="H294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>
        <v>-1</v>
      </c>
      <c r="O294" s="2" t="str">
        <f t="shared" ca="1" si="72"/>
        <v/>
      </c>
      <c r="Q294" t="s">
        <v>622</v>
      </c>
      <c r="S294" s="2">
        <f t="shared" ca="1" si="2"/>
        <v>4</v>
      </c>
      <c r="U294" t="s">
        <v>688</v>
      </c>
    </row>
    <row r="295" spans="1:23" x14ac:dyDescent="0.3">
      <c r="A295" t="str">
        <f t="shared" si="71"/>
        <v>BurrowNinjaAssassin_Red_01</v>
      </c>
      <c r="B295" t="s">
        <v>688</v>
      </c>
      <c r="C295" t="str">
        <f>IF(ISERROR(VLOOKUP(B295,AffectorValueTable!$A:$A,1,0)),"어펙터밸류없음","")</f>
        <v/>
      </c>
      <c r="D295">
        <v>1</v>
      </c>
      <c r="E295" t="str">
        <f>VLOOKUP($B295,AffectorValueTable!$1:$1048576,MATCH(AffectorValueTable!$B$1,AffectorValueTable!$1:$1,0),0)</f>
        <v>Burrow</v>
      </c>
      <c r="H295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>
        <v>3</v>
      </c>
      <c r="K295">
        <v>0.5</v>
      </c>
      <c r="L295">
        <v>1</v>
      </c>
      <c r="O295" s="2" t="str">
        <f t="shared" ca="1" si="72"/>
        <v/>
      </c>
      <c r="P295">
        <v>7</v>
      </c>
      <c r="R295">
        <v>10</v>
      </c>
      <c r="S295" s="2">
        <f t="shared" ca="1" si="2"/>
        <v>10</v>
      </c>
      <c r="T295" t="s">
        <v>689</v>
      </c>
      <c r="U295" t="s">
        <v>690</v>
      </c>
      <c r="V295" t="s">
        <v>691</v>
      </c>
      <c r="W295" t="s">
        <v>692</v>
      </c>
    </row>
    <row r="296" spans="1:23" x14ac:dyDescent="0.3">
      <c r="A296" t="str">
        <f t="shared" si="71"/>
        <v>RotateRobotFive_Purple_01</v>
      </c>
      <c r="B296" t="s">
        <v>693</v>
      </c>
      <c r="C296" t="str">
        <f>IF(ISERROR(VLOOKUP(B296,AffectorValueTable!$A:$A,1,0)),"어펙터밸류없음","")</f>
        <v/>
      </c>
      <c r="D296">
        <v>1</v>
      </c>
      <c r="E296" t="str">
        <f>VLOOKUP($B296,AffectorValueTable!$1:$1048576,MATCH(AffectorValueTable!$B$1,AffectorValueTable!$1:$1,0),0)</f>
        <v>Rotate</v>
      </c>
      <c r="H296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>
        <v>4</v>
      </c>
      <c r="J296">
        <v>-360</v>
      </c>
      <c r="O296" s="2" t="str">
        <f t="shared" ca="1" si="72"/>
        <v/>
      </c>
      <c r="S296" s="2" t="str">
        <f t="shared" ca="1" si="2"/>
        <v/>
      </c>
      <c r="T296" t="s">
        <v>694</v>
      </c>
    </row>
    <row r="297" spans="1:23" x14ac:dyDescent="0.3">
      <c r="A297" t="str">
        <f t="shared" si="71"/>
        <v>RotateRobotFive_PurpleZero_01</v>
      </c>
      <c r="B297" t="s">
        <v>362</v>
      </c>
      <c r="C297" t="str">
        <f>IF(ISERROR(VLOOKUP(B297,AffectorValueTable!$A:$A,1,0)),"어펙터밸류없음","")</f>
        <v/>
      </c>
      <c r="D297">
        <v>1</v>
      </c>
      <c r="E297" t="str">
        <f>VLOOKUP($B297,AffectorValueTable!$1:$1048576,MATCH(AffectorValueTable!$B$1,AffectorValueTable!$1:$1,0),0)</f>
        <v>Rotate</v>
      </c>
      <c r="H297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>
        <v>9.5</v>
      </c>
      <c r="J297">
        <v>0</v>
      </c>
      <c r="O297" s="2" t="str">
        <f t="shared" ca="1" si="72"/>
        <v/>
      </c>
      <c r="S297" s="2" t="str">
        <f t="shared" ca="1" si="2"/>
        <v/>
      </c>
      <c r="T297" t="s">
        <v>630</v>
      </c>
    </row>
    <row r="298" spans="1:23" x14ac:dyDescent="0.3">
      <c r="A298" t="str">
        <f t="shared" si="71"/>
        <v>ResurrectAncientGuard_01</v>
      </c>
      <c r="B298" t="s">
        <v>695</v>
      </c>
      <c r="C298" t="str">
        <f>IF(ISERROR(VLOOKUP(B298,AffectorValueTable!$A:$A,1,0)),"어펙터밸류없음","")</f>
        <v/>
      </c>
      <c r="D298">
        <v>1</v>
      </c>
      <c r="E298" t="str">
        <f>VLOOKUP($B298,AffectorValueTable!$1:$1048576,MATCH(AffectorValueTable!$B$1,AffectorValueTable!$1:$1,0),0)</f>
        <v>Resurrect</v>
      </c>
      <c r="H298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>
        <v>-1</v>
      </c>
      <c r="O298" s="2" t="str">
        <f t="shared" ca="1" si="72"/>
        <v/>
      </c>
      <c r="S298" s="2" t="str">
        <f t="shared" ca="1" si="2"/>
        <v/>
      </c>
      <c r="T298" t="s">
        <v>696</v>
      </c>
    </row>
    <row r="299" spans="1:23" x14ac:dyDescent="0.3">
      <c r="A299" t="str">
        <f t="shared" si="71"/>
        <v>ChargingAncientGuard_01</v>
      </c>
      <c r="B299" t="s">
        <v>697</v>
      </c>
      <c r="C299" t="str">
        <f>IF(ISERROR(VLOOKUP(B299,AffectorValueTable!$A:$A,1,0)),"어펙터밸류없음","")</f>
        <v/>
      </c>
      <c r="D299">
        <v>1</v>
      </c>
      <c r="E299" t="str">
        <f>VLOOKUP($B299,AffectorValueTable!$1:$1048576,MATCH(AffectorValueTable!$B$1,AffectorValueTable!$1:$1,0),0)</f>
        <v>ChargingAction</v>
      </c>
      <c r="H299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>
        <v>7.5</v>
      </c>
      <c r="J299">
        <v>0.1</v>
      </c>
      <c r="O299" s="2" t="str">
        <f t="shared" ca="1" si="72"/>
        <v/>
      </c>
      <c r="S299" s="2" t="str">
        <f t="shared" ca="1" si="2"/>
        <v/>
      </c>
      <c r="T299" t="s">
        <v>698</v>
      </c>
      <c r="U299" t="s">
        <v>699</v>
      </c>
    </row>
    <row r="300" spans="1:23" x14ac:dyDescent="0.3">
      <c r="A300" t="str">
        <f t="shared" si="71"/>
        <v>RushAncientGuardFirst_01</v>
      </c>
      <c r="B300" t="s">
        <v>366</v>
      </c>
      <c r="C300" t="str">
        <f>IF(ISERROR(VLOOKUP(B300,AffectorValueTable!$A:$A,1,0)),"어펙터밸류없음","")</f>
        <v/>
      </c>
      <c r="D300">
        <v>1</v>
      </c>
      <c r="E300" t="str">
        <f>VLOOKUP($B300,AffectorValueTable!$1:$1048576,MATCH(AffectorValueTable!$B$1,AffectorValueTable!$1:$1,0),0)</f>
        <v>Rush</v>
      </c>
      <c r="H300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>
        <v>4.2</v>
      </c>
      <c r="J300">
        <v>1.5</v>
      </c>
      <c r="K300">
        <v>2</v>
      </c>
      <c r="L300">
        <v>0</v>
      </c>
      <c r="N300">
        <v>1</v>
      </c>
      <c r="O300" s="2">
        <f t="shared" ca="1" si="72"/>
        <v>1</v>
      </c>
      <c r="P300">
        <v>-1</v>
      </c>
      <c r="S300" s="2" t="str">
        <f t="shared" ca="1" si="2"/>
        <v/>
      </c>
      <c r="T300" t="s">
        <v>649</v>
      </c>
      <c r="U300">
        <f>1/1.25*(6/5)*1.5625</f>
        <v>1.5</v>
      </c>
    </row>
    <row r="301" spans="1:23" x14ac:dyDescent="0.3">
      <c r="A301" t="str">
        <f t="shared" si="71"/>
        <v>RushAncientGuardSecond_01</v>
      </c>
      <c r="B301" t="s">
        <v>367</v>
      </c>
      <c r="C301" t="str">
        <f>IF(ISERROR(VLOOKUP(B301,AffectorValueTable!$A:$A,1,0)),"어펙터밸류없음","")</f>
        <v/>
      </c>
      <c r="D301">
        <v>1</v>
      </c>
      <c r="E301" t="str">
        <f>VLOOKUP($B301,AffectorValueTable!$1:$1048576,MATCH(AffectorValueTable!$B$1,AffectorValueTable!$1:$1,0),0)</f>
        <v>Rush</v>
      </c>
      <c r="H30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>
        <v>4.2</v>
      </c>
      <c r="J301">
        <v>1.5</v>
      </c>
      <c r="K301">
        <v>2</v>
      </c>
      <c r="L301">
        <v>0</v>
      </c>
      <c r="N301">
        <v>1</v>
      </c>
      <c r="O301" s="2">
        <f t="shared" ca="1" si="72"/>
        <v>1</v>
      </c>
      <c r="P301">
        <v>-1</v>
      </c>
      <c r="S301" s="2" t="str">
        <f t="shared" ca="1" si="2"/>
        <v/>
      </c>
      <c r="T301" t="s">
        <v>673</v>
      </c>
      <c r="U301">
        <f t="shared" ref="U301" si="73">1/1.25*(6/5)*1.5625</f>
        <v>1.5</v>
      </c>
    </row>
    <row r="302" spans="1:23" x14ac:dyDescent="0.3">
      <c r="A302" t="str">
        <f t="shared" si="71"/>
        <v>TeleportLichBlood_01</v>
      </c>
      <c r="B302" t="s">
        <v>700</v>
      </c>
      <c r="C302" t="str">
        <f>IF(ISERROR(VLOOKUP(B302,AffectorValueTable!$A:$A,1,0)),"어펙터밸류없음","")</f>
        <v/>
      </c>
      <c r="D302">
        <v>1</v>
      </c>
      <c r="E302" t="str">
        <f>VLOOKUP($B302,AffectorValueTable!$1:$1048576,MATCH(AffectorValueTable!$B$1,AffectorValueTable!$1:$1,0),0)</f>
        <v>TeleportTargetPosition</v>
      </c>
      <c r="H302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>
        <v>0.2</v>
      </c>
      <c r="J302">
        <v>2.5</v>
      </c>
      <c r="N302">
        <v>4</v>
      </c>
      <c r="O302" s="2">
        <f t="shared" ca="1" si="72"/>
        <v>4</v>
      </c>
      <c r="S302" s="2" t="str">
        <f t="shared" ca="1" si="2"/>
        <v/>
      </c>
      <c r="T302" t="s">
        <v>701</v>
      </c>
      <c r="W302" t="s">
        <v>637</v>
      </c>
    </row>
    <row r="303" spans="1:23" x14ac:dyDescent="0.3">
      <c r="A303" t="str">
        <f t="shared" si="0"/>
        <v>AddForceCommon_01</v>
      </c>
      <c r="B303" t="s">
        <v>702</v>
      </c>
      <c r="C303" t="str">
        <f>IF(ISERROR(VLOOKUP(B303,AffectorValueTable!$A:$A,1,0)),"어펙터밸류없음","")</f>
        <v/>
      </c>
      <c r="D303">
        <v>1</v>
      </c>
      <c r="E303" t="str">
        <f>VLOOKUP($B303,AffectorValueTable!$1:$1048576,MATCH(AffectorValueTable!$B$1,AffectorValueTable!$1:$1,0),0)</f>
        <v>AddForce</v>
      </c>
      <c r="H303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>
        <v>3</v>
      </c>
      <c r="N303">
        <v>0</v>
      </c>
      <c r="O303" s="2">
        <f t="shared" ca="1" si="1"/>
        <v>0</v>
      </c>
      <c r="S303" s="2" t="str">
        <f t="shared" ca="1" si="2"/>
        <v/>
      </c>
    </row>
    <row r="304" spans="1:23" x14ac:dyDescent="0.3">
      <c r="A304" t="str">
        <f t="shared" si="0"/>
        <v>AddForceCommonWeak_01</v>
      </c>
      <c r="B304" t="s">
        <v>370</v>
      </c>
      <c r="C304" t="str">
        <f>IF(ISERROR(VLOOKUP(B304,AffectorValueTable!$A:$A,1,0)),"어펙터밸류없음","")</f>
        <v/>
      </c>
      <c r="D304">
        <v>1</v>
      </c>
      <c r="E304" t="str">
        <f>VLOOKUP($B304,AffectorValueTable!$1:$1048576,MATCH(AffectorValueTable!$B$1,AffectorValueTable!$1:$1,0),0)</f>
        <v>AddForce</v>
      </c>
      <c r="H304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>
        <v>2.5</v>
      </c>
      <c r="N304">
        <v>0</v>
      </c>
      <c r="O304" s="2">
        <f t="shared" ca="1" si="1"/>
        <v>0</v>
      </c>
      <c r="S304" s="2" t="str">
        <f t="shared" ca="1" si="2"/>
        <v/>
      </c>
    </row>
    <row r="305" spans="1:20" x14ac:dyDescent="0.3">
      <c r="A305" t="str">
        <f t="shared" si="0"/>
        <v>AddForceCommonStrong_01</v>
      </c>
      <c r="B305" t="s">
        <v>371</v>
      </c>
      <c r="C305" t="str">
        <f>IF(ISERROR(VLOOKUP(B305,AffectorValueTable!$A:$A,1,0)),"어펙터밸류없음","")</f>
        <v/>
      </c>
      <c r="D305">
        <v>1</v>
      </c>
      <c r="E305" t="str">
        <f>VLOOKUP($B305,AffectorValueTable!$1:$1048576,MATCH(AffectorValueTable!$B$1,AffectorValueTable!$1:$1,0),0)</f>
        <v>AddForce</v>
      </c>
      <c r="H305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>
        <v>5</v>
      </c>
      <c r="N305">
        <v>0</v>
      </c>
      <c r="O305" s="2">
        <f t="shared" ca="1" si="1"/>
        <v>0</v>
      </c>
      <c r="S305" s="2" t="str">
        <f t="shared" ca="1" si="2"/>
        <v/>
      </c>
    </row>
    <row r="306" spans="1:20" x14ac:dyDescent="0.3">
      <c r="A306" t="str">
        <f t="shared" ref="A306" si="74">B306&amp;"_"&amp;TEXT(D306,"00")</f>
        <v>AddForceKnockback_01</v>
      </c>
      <c r="B306" t="s">
        <v>1208</v>
      </c>
      <c r="C306" t="str">
        <f>IF(ISERROR(VLOOKUP(B306,AffectorValueTable!$A:$A,1,0)),"어펙터밸류없음","")</f>
        <v/>
      </c>
      <c r="D306">
        <v>1</v>
      </c>
      <c r="E306" t="str">
        <f>VLOOKUP($B306,AffectorValueTable!$1:$1048576,MATCH(AffectorValueTable!$B$1,AffectorValueTable!$1:$1,0),0)</f>
        <v>AddForce</v>
      </c>
      <c r="H306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K306">
        <v>-16</v>
      </c>
      <c r="N306">
        <v>2</v>
      </c>
      <c r="O306" s="2">
        <f t="shared" ref="O306" ca="1" si="75">IF(NOT(ISBLANK(N306)),N306,
IF(ISBLANK(M306),"",
VLOOKUP(M306,OFFSET(INDIRECT("$A:$B"),0,MATCH(M$1&amp;"_Verify",INDIRECT("$1:$1"),0)-1),2,0)
))</f>
        <v>2</v>
      </c>
      <c r="S306" s="2" t="str">
        <f t="shared" ref="S306" ca="1" si="76">IF(NOT(ISBLANK(R306)),R306,
IF(ISBLANK(Q306),"",
VLOOKUP(Q306,OFFSET(INDIRECT("$A:$B"),0,MATCH(Q$1&amp;"_Verify",INDIRECT("$1:$1"),0)-1),2,0)
))</f>
        <v/>
      </c>
    </row>
    <row r="307" spans="1:20" x14ac:dyDescent="0.3">
      <c r="A307" t="str">
        <f t="shared" si="0"/>
        <v>CreateChildTransform_01</v>
      </c>
      <c r="B307" t="s">
        <v>372</v>
      </c>
      <c r="C307" t="str">
        <f>IF(ISERROR(VLOOKUP(B307,AffectorValueTable!$A:$A,1,0)),"어펙터밸류없음","")</f>
        <v/>
      </c>
      <c r="D307">
        <v>1</v>
      </c>
      <c r="E307" t="str">
        <f>VLOOKUP($B307,AffectorValueTable!$1:$1048576,MATCH(AffectorValueTable!$B$1,AffectorValueTable!$1:$1,0),0)</f>
        <v>CreateHitObject</v>
      </c>
      <c r="H307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O307" s="2" t="str">
        <f t="shared" ca="1" si="1"/>
        <v/>
      </c>
      <c r="S307" s="2" t="str">
        <f t="shared" ca="1" si="2"/>
        <v/>
      </c>
      <c r="T307" t="s">
        <v>703</v>
      </c>
    </row>
    <row r="308" spans="1:20" x14ac:dyDescent="0.3">
      <c r="A308" t="str">
        <f t="shared" si="0"/>
        <v>CannotActionCommon_01</v>
      </c>
      <c r="B308" t="s">
        <v>704</v>
      </c>
      <c r="C308" t="str">
        <f>IF(ISERROR(VLOOKUP(B308,AffectorValueTable!$A:$A,1,0)),"어펙터밸류없음","")</f>
        <v/>
      </c>
      <c r="D308">
        <v>1</v>
      </c>
      <c r="E308" t="str">
        <f>VLOOKUP($B308,AffectorValueTable!$1:$1048576,MATCH(AffectorValueTable!$B$1,AffectorValueTable!$1:$1,0),0)</f>
        <v>CannotAction</v>
      </c>
      <c r="H308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>
        <v>3</v>
      </c>
      <c r="O308" s="2" t="str">
        <f t="shared" ca="1" si="1"/>
        <v/>
      </c>
      <c r="S308" s="2" t="str">
        <f t="shared" ca="1" si="2"/>
        <v/>
      </c>
    </row>
    <row r="309" spans="1:20" x14ac:dyDescent="0.3">
      <c r="A309" t="str">
        <f t="shared" si="0"/>
        <v>CannotActionCommonShort_01</v>
      </c>
      <c r="B309" t="s">
        <v>374</v>
      </c>
      <c r="C309" t="str">
        <f>IF(ISERROR(VLOOKUP(B309,AffectorValueTable!$A:$A,1,0)),"어펙터밸류없음","")</f>
        <v/>
      </c>
      <c r="D309">
        <v>1</v>
      </c>
      <c r="E309" t="str">
        <f>VLOOKUP($B309,AffectorValueTable!$1:$1048576,MATCH(AffectorValueTable!$B$1,AffectorValueTable!$1:$1,0),0)</f>
        <v>CannotAction</v>
      </c>
      <c r="H309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>
        <v>2</v>
      </c>
      <c r="O309" s="2" t="str">
        <f t="shared" ca="1" si="1"/>
        <v/>
      </c>
      <c r="S309" s="2" t="str">
        <f t="shared" ca="1" si="2"/>
        <v/>
      </c>
    </row>
    <row r="310" spans="1:20" x14ac:dyDescent="0.3">
      <c r="A310" t="str">
        <f t="shared" si="0"/>
        <v>CannotActionCommonLong_01</v>
      </c>
      <c r="B310" t="s">
        <v>375</v>
      </c>
      <c r="C310" t="str">
        <f>IF(ISERROR(VLOOKUP(B310,AffectorValueTable!$A:$A,1,0)),"어펙터밸류없음","")</f>
        <v/>
      </c>
      <c r="D310">
        <v>1</v>
      </c>
      <c r="E310" t="str">
        <f>VLOOKUP($B310,AffectorValueTable!$1:$1048576,MATCH(AffectorValueTable!$B$1,AffectorValueTable!$1:$1,0),0)</f>
        <v>CannotAction</v>
      </c>
      <c r="H310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>
        <v>5</v>
      </c>
      <c r="O310" s="2" t="str">
        <f t="shared" ca="1" si="1"/>
        <v/>
      </c>
      <c r="S310" s="2" t="str">
        <f t="shared" ca="1" si="2"/>
        <v/>
      </c>
    </row>
    <row r="311" spans="1:20" x14ac:dyDescent="0.3">
      <c r="A311" t="str">
        <f t="shared" si="0"/>
        <v>LP_Atk_01</v>
      </c>
      <c r="B311" t="s">
        <v>705</v>
      </c>
      <c r="C311" t="str">
        <f>IF(ISERROR(VLOOKUP(B311,AffectorValueTable!$A:$A,1,0)),"어펙터밸류없음","")</f>
        <v/>
      </c>
      <c r="D311">
        <v>1</v>
      </c>
      <c r="E311" t="str">
        <f>VLOOKUP($B311,AffectorValueTable!$1:$1048576,MATCH(AffectorValueTable!$B$1,AffectorValueTable!$1:$1,0),0)</f>
        <v>ChangeActorStatus</v>
      </c>
      <c r="H31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>
        <v>-1</v>
      </c>
      <c r="J311">
        <v>0.15</v>
      </c>
      <c r="M311" t="s">
        <v>536</v>
      </c>
      <c r="O311" s="2">
        <f t="shared" ca="1" si="1"/>
        <v>22</v>
      </c>
      <c r="S311" s="2" t="str">
        <f t="shared" ca="1" si="2"/>
        <v/>
      </c>
    </row>
    <row r="312" spans="1:20" x14ac:dyDescent="0.3">
      <c r="A312" t="str">
        <f t="shared" si="0"/>
        <v>LP_Atk_02</v>
      </c>
      <c r="B312" t="s">
        <v>705</v>
      </c>
      <c r="C312" t="str">
        <f>IF(ISERROR(VLOOKUP(B312,AffectorValueTable!$A:$A,1,0)),"어펙터밸류없음","")</f>
        <v/>
      </c>
      <c r="D312">
        <v>2</v>
      </c>
      <c r="E312" t="str">
        <f>VLOOKUP($B312,AffectorValueTable!$1:$1048576,MATCH(AffectorValueTable!$B$1,AffectorValueTable!$1:$1,0),0)</f>
        <v>ChangeActorStatus</v>
      </c>
      <c r="H312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>
        <v>-1</v>
      </c>
      <c r="J312">
        <v>0.315</v>
      </c>
      <c r="M312" t="s">
        <v>536</v>
      </c>
      <c r="O312" s="2">
        <f t="shared" ca="1" si="1"/>
        <v>22</v>
      </c>
      <c r="S312" s="2" t="str">
        <f t="shared" ca="1" si="2"/>
        <v/>
      </c>
    </row>
    <row r="313" spans="1:20" x14ac:dyDescent="0.3">
      <c r="A313" t="str">
        <f t="shared" ref="A313:A376" si="77">B313&amp;"_"&amp;TEXT(D313,"00")</f>
        <v>LP_Atk_03</v>
      </c>
      <c r="B313" t="s">
        <v>705</v>
      </c>
      <c r="C313" t="str">
        <f>IF(ISERROR(VLOOKUP(B313,AffectorValueTable!$A:$A,1,0)),"어펙터밸류없음","")</f>
        <v/>
      </c>
      <c r="D313">
        <v>3</v>
      </c>
      <c r="E313" t="str">
        <f>VLOOKUP($B313,AffectorValueTable!$1:$1048576,MATCH(AffectorValueTable!$B$1,AffectorValueTable!$1:$1,0),0)</f>
        <v>ChangeActorStatus</v>
      </c>
      <c r="H313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>
        <v>-1</v>
      </c>
      <c r="J313">
        <v>0.49500000000000005</v>
      </c>
      <c r="M313" t="s">
        <v>536</v>
      </c>
      <c r="N313" s="1"/>
      <c r="O313" s="2">
        <f t="shared" ca="1" si="1"/>
        <v>22</v>
      </c>
      <c r="S313" s="2" t="str">
        <f t="shared" ca="1" si="2"/>
        <v/>
      </c>
    </row>
    <row r="314" spans="1:20" x14ac:dyDescent="0.3">
      <c r="A314" t="str">
        <f t="shared" si="77"/>
        <v>LP_Atk_04</v>
      </c>
      <c r="B314" t="s">
        <v>705</v>
      </c>
      <c r="C314" t="str">
        <f>IF(ISERROR(VLOOKUP(B314,AffectorValueTable!$A:$A,1,0)),"어펙터밸류없음","")</f>
        <v/>
      </c>
      <c r="D314">
        <v>4</v>
      </c>
      <c r="E314" t="str">
        <f>VLOOKUP($B314,AffectorValueTable!$1:$1048576,MATCH(AffectorValueTable!$B$1,AffectorValueTable!$1:$1,0),0)</f>
        <v>ChangeActorStatus</v>
      </c>
      <c r="H314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>
        <v>-1</v>
      </c>
      <c r="J314">
        <v>0.69</v>
      </c>
      <c r="M314" t="s">
        <v>536</v>
      </c>
      <c r="O314" s="2">
        <f t="shared" ca="1" si="1"/>
        <v>22</v>
      </c>
      <c r="S314" s="2" t="str">
        <f t="shared" ca="1" si="2"/>
        <v/>
      </c>
    </row>
    <row r="315" spans="1:20" x14ac:dyDescent="0.3">
      <c r="A315" t="str">
        <f t="shared" si="77"/>
        <v>LP_Atk_05</v>
      </c>
      <c r="B315" t="s">
        <v>705</v>
      </c>
      <c r="C315" t="str">
        <f>IF(ISERROR(VLOOKUP(B315,AffectorValueTable!$A:$A,1,0)),"어펙터밸류없음","")</f>
        <v/>
      </c>
      <c r="D315">
        <v>5</v>
      </c>
      <c r="E315" t="str">
        <f>VLOOKUP($B315,AffectorValueTable!$1:$1048576,MATCH(AffectorValueTable!$B$1,AffectorValueTable!$1:$1,0),0)</f>
        <v>ChangeActorStatus</v>
      </c>
      <c r="H315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>
        <v>-1</v>
      </c>
      <c r="J315">
        <v>0.89999999999999991</v>
      </c>
      <c r="M315" t="s">
        <v>536</v>
      </c>
      <c r="O315" s="2">
        <f ca="1">IF(NOT(ISBLANK(N315)),N315,
IF(ISBLANK(M315),"",
VLOOKUP(M315,OFFSET(INDIRECT("$A:$B"),0,MATCH(M$1&amp;"_Verify",INDIRECT("$1:$1"),0)-1),2,0)
))</f>
        <v>22</v>
      </c>
      <c r="S315" s="2" t="str">
        <f t="shared" ca="1" si="2"/>
        <v/>
      </c>
    </row>
    <row r="316" spans="1:20" x14ac:dyDescent="0.3">
      <c r="A316" t="str">
        <f t="shared" si="77"/>
        <v>LP_Atk_06</v>
      </c>
      <c r="B316" t="s">
        <v>705</v>
      </c>
      <c r="C316" t="str">
        <f>IF(ISERROR(VLOOKUP(B316,AffectorValueTable!$A:$A,1,0)),"어펙터밸류없음","")</f>
        <v/>
      </c>
      <c r="D316">
        <v>6</v>
      </c>
      <c r="E316" t="str">
        <f>VLOOKUP($B316,AffectorValueTable!$1:$1048576,MATCH(AffectorValueTable!$B$1,AffectorValueTable!$1:$1,0),0)</f>
        <v>ChangeActorStatus</v>
      </c>
      <c r="H316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>
        <v>-1</v>
      </c>
      <c r="J316">
        <v>1.125</v>
      </c>
      <c r="M316" t="s">
        <v>536</v>
      </c>
      <c r="O316" s="2">
        <f t="shared" ref="O316:O379" ca="1" si="78">IF(NOT(ISBLANK(N316)),N316,
IF(ISBLANK(M316),"",
VLOOKUP(M316,OFFSET(INDIRECT("$A:$B"),0,MATCH(M$1&amp;"_Verify",INDIRECT("$1:$1"),0)-1),2,0)
))</f>
        <v>22</v>
      </c>
      <c r="S316" s="2" t="str">
        <f t="shared" ca="1" si="2"/>
        <v/>
      </c>
    </row>
    <row r="317" spans="1:20" x14ac:dyDescent="0.3">
      <c r="A317" t="str">
        <f t="shared" si="77"/>
        <v>LP_Atk_07</v>
      </c>
      <c r="B317" t="s">
        <v>705</v>
      </c>
      <c r="C317" t="str">
        <f>IF(ISERROR(VLOOKUP(B317,AffectorValueTable!$A:$A,1,0)),"어펙터밸류없음","")</f>
        <v/>
      </c>
      <c r="D317">
        <v>7</v>
      </c>
      <c r="E317" t="str">
        <f>VLOOKUP($B317,AffectorValueTable!$1:$1048576,MATCH(AffectorValueTable!$B$1,AffectorValueTable!$1:$1,0),0)</f>
        <v>ChangeActorStatus</v>
      </c>
      <c r="H317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>
        <v>-1</v>
      </c>
      <c r="J317">
        <v>1.3650000000000002</v>
      </c>
      <c r="M317" t="s">
        <v>536</v>
      </c>
      <c r="O317" s="2">
        <f t="shared" ca="1" si="78"/>
        <v>22</v>
      </c>
      <c r="S317" s="2" t="str">
        <f t="shared" ca="1" si="2"/>
        <v/>
      </c>
    </row>
    <row r="318" spans="1:20" x14ac:dyDescent="0.3">
      <c r="A318" t="str">
        <f t="shared" si="77"/>
        <v>LP_Atk_08</v>
      </c>
      <c r="B318" t="s">
        <v>705</v>
      </c>
      <c r="C318" t="str">
        <f>IF(ISERROR(VLOOKUP(B318,AffectorValueTable!$A:$A,1,0)),"어펙터밸류없음","")</f>
        <v/>
      </c>
      <c r="D318">
        <v>8</v>
      </c>
      <c r="E318" t="str">
        <f>VLOOKUP($B318,AffectorValueTable!$1:$1048576,MATCH(AffectorValueTable!$B$1,AffectorValueTable!$1:$1,0),0)</f>
        <v>ChangeActorStatus</v>
      </c>
      <c r="H318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>
        <v>-1</v>
      </c>
      <c r="J318">
        <v>1.62</v>
      </c>
      <c r="M318" t="s">
        <v>536</v>
      </c>
      <c r="O318" s="2">
        <f t="shared" ca="1" si="78"/>
        <v>22</v>
      </c>
      <c r="S318" s="2" t="str">
        <f t="shared" ca="1" si="2"/>
        <v/>
      </c>
    </row>
    <row r="319" spans="1:20" x14ac:dyDescent="0.3">
      <c r="A319" t="str">
        <f t="shared" si="77"/>
        <v>LP_Atk_09</v>
      </c>
      <c r="B319" t="s">
        <v>705</v>
      </c>
      <c r="C319" t="str">
        <f>IF(ISERROR(VLOOKUP(B319,AffectorValueTable!$A:$A,1,0)),"어펙터밸류없음","")</f>
        <v/>
      </c>
      <c r="D319">
        <v>9</v>
      </c>
      <c r="E319" t="str">
        <f>VLOOKUP($B319,AffectorValueTable!$1:$1048576,MATCH(AffectorValueTable!$B$1,AffectorValueTable!$1:$1,0),0)</f>
        <v>ChangeActorStatus</v>
      </c>
      <c r="H319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>
        <v>-1</v>
      </c>
      <c r="J319">
        <v>1.89</v>
      </c>
      <c r="M319" t="s">
        <v>536</v>
      </c>
      <c r="O319" s="2">
        <f t="shared" ca="1" si="78"/>
        <v>22</v>
      </c>
      <c r="S319" s="2" t="str">
        <f t="shared" ca="1" si="2"/>
        <v/>
      </c>
    </row>
    <row r="320" spans="1:20" x14ac:dyDescent="0.3">
      <c r="A320" t="str">
        <f t="shared" si="77"/>
        <v>LP_AtkBetter_01</v>
      </c>
      <c r="B320" t="s">
        <v>706</v>
      </c>
      <c r="C320" t="str">
        <f>IF(ISERROR(VLOOKUP(B320,AffectorValueTable!$A:$A,1,0)),"어펙터밸류없음","")</f>
        <v/>
      </c>
      <c r="D320">
        <v>1</v>
      </c>
      <c r="E320" t="str">
        <f>VLOOKUP($B320,AffectorValueTable!$1:$1048576,MATCH(AffectorValueTable!$B$1,AffectorValueTable!$1:$1,0),0)</f>
        <v>ChangeActorStatus</v>
      </c>
      <c r="H320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>
        <v>-1</v>
      </c>
      <c r="J320">
        <v>0.25</v>
      </c>
      <c r="M320" t="s">
        <v>536</v>
      </c>
      <c r="O320" s="2">
        <f t="shared" ca="1" si="78"/>
        <v>22</v>
      </c>
      <c r="S320" s="2" t="str">
        <f t="shared" ca="1" si="2"/>
        <v/>
      </c>
    </row>
    <row r="321" spans="1:19" x14ac:dyDescent="0.3">
      <c r="A321" t="str">
        <f t="shared" si="77"/>
        <v>LP_AtkBetter_02</v>
      </c>
      <c r="B321" t="s">
        <v>706</v>
      </c>
      <c r="C321" t="str">
        <f>IF(ISERROR(VLOOKUP(B321,AffectorValueTable!$A:$A,1,0)),"어펙터밸류없음","")</f>
        <v/>
      </c>
      <c r="D321">
        <v>2</v>
      </c>
      <c r="E321" t="str">
        <f>VLOOKUP($B321,AffectorValueTable!$1:$1048576,MATCH(AffectorValueTable!$B$1,AffectorValueTable!$1:$1,0),0)</f>
        <v>ChangeActorStatus</v>
      </c>
      <c r="H32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>
        <v>-1</v>
      </c>
      <c r="J321">
        <v>0.52500000000000002</v>
      </c>
      <c r="M321" t="s">
        <v>536</v>
      </c>
      <c r="O321" s="2">
        <f t="shared" ca="1" si="78"/>
        <v>22</v>
      </c>
      <c r="S321" s="2" t="str">
        <f t="shared" ca="1" si="2"/>
        <v/>
      </c>
    </row>
    <row r="322" spans="1:19" x14ac:dyDescent="0.3">
      <c r="A322" t="str">
        <f t="shared" si="77"/>
        <v>LP_AtkBetter_03</v>
      </c>
      <c r="B322" t="s">
        <v>706</v>
      </c>
      <c r="C322" t="str">
        <f>IF(ISERROR(VLOOKUP(B322,AffectorValueTable!$A:$A,1,0)),"어펙터밸류없음","")</f>
        <v/>
      </c>
      <c r="D322">
        <v>3</v>
      </c>
      <c r="E322" t="str">
        <f>VLOOKUP($B322,AffectorValueTable!$1:$1048576,MATCH(AffectorValueTable!$B$1,AffectorValueTable!$1:$1,0),0)</f>
        <v>ChangeActorStatus</v>
      </c>
      <c r="H322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>
        <v>-1</v>
      </c>
      <c r="J322">
        <v>0.82500000000000007</v>
      </c>
      <c r="M322" t="s">
        <v>536</v>
      </c>
      <c r="O322" s="2">
        <f t="shared" ca="1" si="78"/>
        <v>22</v>
      </c>
      <c r="S322" s="2" t="str">
        <f t="shared" ca="1" si="2"/>
        <v/>
      </c>
    </row>
    <row r="323" spans="1:19" x14ac:dyDescent="0.3">
      <c r="A323" t="str">
        <f t="shared" si="77"/>
        <v>LP_AtkBetter_04</v>
      </c>
      <c r="B323" t="s">
        <v>706</v>
      </c>
      <c r="C323" t="str">
        <f>IF(ISERROR(VLOOKUP(B323,AffectorValueTable!$A:$A,1,0)),"어펙터밸류없음","")</f>
        <v/>
      </c>
      <c r="D323">
        <v>4</v>
      </c>
      <c r="E323" t="str">
        <f>VLOOKUP($B323,AffectorValueTable!$1:$1048576,MATCH(AffectorValueTable!$B$1,AffectorValueTable!$1:$1,0),0)</f>
        <v>ChangeActorStatus</v>
      </c>
      <c r="H323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>
        <v>-1</v>
      </c>
      <c r="J323">
        <v>1.1499999999999999</v>
      </c>
      <c r="M323" t="s">
        <v>536</v>
      </c>
      <c r="O323" s="2">
        <f t="shared" ca="1" si="78"/>
        <v>22</v>
      </c>
      <c r="S323" s="2" t="str">
        <f t="shared" ca="1" si="2"/>
        <v/>
      </c>
    </row>
    <row r="324" spans="1:19" x14ac:dyDescent="0.3">
      <c r="A324" t="str">
        <f t="shared" si="77"/>
        <v>LP_AtkBetter_05</v>
      </c>
      <c r="B324" t="s">
        <v>706</v>
      </c>
      <c r="C324" t="str">
        <f>IF(ISERROR(VLOOKUP(B324,AffectorValueTable!$A:$A,1,0)),"어펙터밸류없음","")</f>
        <v/>
      </c>
      <c r="D324">
        <v>5</v>
      </c>
      <c r="E324" t="str">
        <f>VLOOKUP($B324,AffectorValueTable!$1:$1048576,MATCH(AffectorValueTable!$B$1,AffectorValueTable!$1:$1,0),0)</f>
        <v>ChangeActorStatus</v>
      </c>
      <c r="H324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>
        <v>-1</v>
      </c>
      <c r="J324">
        <v>1.5</v>
      </c>
      <c r="M324" t="s">
        <v>536</v>
      </c>
      <c r="O324" s="2">
        <f t="shared" ca="1" si="78"/>
        <v>22</v>
      </c>
      <c r="S324" s="2" t="str">
        <f t="shared" ca="1" si="2"/>
        <v/>
      </c>
    </row>
    <row r="325" spans="1:19" x14ac:dyDescent="0.3">
      <c r="A325" t="str">
        <f t="shared" si="77"/>
        <v>LP_AtkBetter_06</v>
      </c>
      <c r="B325" t="s">
        <v>706</v>
      </c>
      <c r="C325" t="str">
        <f>IF(ISERROR(VLOOKUP(B325,AffectorValueTable!$A:$A,1,0)),"어펙터밸류없음","")</f>
        <v/>
      </c>
      <c r="D325">
        <v>6</v>
      </c>
      <c r="E325" t="str">
        <f>VLOOKUP($B325,AffectorValueTable!$1:$1048576,MATCH(AffectorValueTable!$B$1,AffectorValueTable!$1:$1,0),0)</f>
        <v>ChangeActorStatus</v>
      </c>
      <c r="H325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>
        <v>-1</v>
      </c>
      <c r="J325">
        <v>1.875</v>
      </c>
      <c r="M325" t="s">
        <v>536</v>
      </c>
      <c r="O325" s="2">
        <f t="shared" ca="1" si="78"/>
        <v>22</v>
      </c>
      <c r="S325" s="2" t="str">
        <f t="shared" ref="S325:S579" ca="1" si="79">IF(NOT(ISBLANK(R325)),R325,
IF(ISBLANK(Q325),"",
VLOOKUP(Q325,OFFSET(INDIRECT("$A:$B"),0,MATCH(Q$1&amp;"_Verify",INDIRECT("$1:$1"),0)-1),2,0)
))</f>
        <v/>
      </c>
    </row>
    <row r="326" spans="1:19" x14ac:dyDescent="0.3">
      <c r="A326" t="str">
        <f t="shared" si="77"/>
        <v>LP_AtkBetter_07</v>
      </c>
      <c r="B326" t="s">
        <v>706</v>
      </c>
      <c r="C326" t="str">
        <f>IF(ISERROR(VLOOKUP(B326,AffectorValueTable!$A:$A,1,0)),"어펙터밸류없음","")</f>
        <v/>
      </c>
      <c r="D326">
        <v>7</v>
      </c>
      <c r="E326" t="str">
        <f>VLOOKUP($B326,AffectorValueTable!$1:$1048576,MATCH(AffectorValueTable!$B$1,AffectorValueTable!$1:$1,0),0)</f>
        <v>ChangeActorStatus</v>
      </c>
      <c r="H326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>
        <v>-1</v>
      </c>
      <c r="J326">
        <v>2.2749999999999999</v>
      </c>
      <c r="M326" t="s">
        <v>536</v>
      </c>
      <c r="O326" s="2">
        <f t="shared" ca="1" si="78"/>
        <v>22</v>
      </c>
      <c r="S326" s="2" t="str">
        <f t="shared" ca="1" si="79"/>
        <v/>
      </c>
    </row>
    <row r="327" spans="1:19" x14ac:dyDescent="0.3">
      <c r="A327" t="str">
        <f t="shared" si="77"/>
        <v>LP_AtkBetter_08</v>
      </c>
      <c r="B327" t="s">
        <v>706</v>
      </c>
      <c r="C327" t="str">
        <f>IF(ISERROR(VLOOKUP(B327,AffectorValueTable!$A:$A,1,0)),"어펙터밸류없음","")</f>
        <v/>
      </c>
      <c r="D327">
        <v>8</v>
      </c>
      <c r="E327" t="str">
        <f>VLOOKUP($B327,AffectorValueTable!$1:$1048576,MATCH(AffectorValueTable!$B$1,AffectorValueTable!$1:$1,0),0)</f>
        <v>ChangeActorStatus</v>
      </c>
      <c r="H327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>
        <v>-1</v>
      </c>
      <c r="J327">
        <v>2.7</v>
      </c>
      <c r="M327" t="s">
        <v>536</v>
      </c>
      <c r="O327" s="2">
        <f t="shared" ca="1" si="78"/>
        <v>22</v>
      </c>
      <c r="S327" s="2" t="str">
        <f t="shared" ca="1" si="79"/>
        <v/>
      </c>
    </row>
    <row r="328" spans="1:19" x14ac:dyDescent="0.3">
      <c r="A328" t="str">
        <f t="shared" si="77"/>
        <v>LP_AtkBetter_09</v>
      </c>
      <c r="B328" t="s">
        <v>706</v>
      </c>
      <c r="C328" t="str">
        <f>IF(ISERROR(VLOOKUP(B328,AffectorValueTable!$A:$A,1,0)),"어펙터밸류없음","")</f>
        <v/>
      </c>
      <c r="D328">
        <v>9</v>
      </c>
      <c r="E328" t="str">
        <f>VLOOKUP($B328,AffectorValueTable!$1:$1048576,MATCH(AffectorValueTable!$B$1,AffectorValueTable!$1:$1,0),0)</f>
        <v>ChangeActorStatus</v>
      </c>
      <c r="H328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>
        <v>-1</v>
      </c>
      <c r="J328">
        <v>3.15</v>
      </c>
      <c r="M328" t="s">
        <v>536</v>
      </c>
      <c r="O328" s="2">
        <f t="shared" ca="1" si="78"/>
        <v>22</v>
      </c>
      <c r="S328" s="2" t="str">
        <f t="shared" ca="1" si="79"/>
        <v/>
      </c>
    </row>
    <row r="329" spans="1:19" x14ac:dyDescent="0.3">
      <c r="A329" t="str">
        <f t="shared" si="77"/>
        <v>LP_AtkBetter_10</v>
      </c>
      <c r="B329" t="s">
        <v>377</v>
      </c>
      <c r="C329" t="str">
        <f>IF(ISERROR(VLOOKUP(B329,AffectorValueTable!$A:$A,1,0)),"어펙터밸류없음","")</f>
        <v/>
      </c>
      <c r="D329">
        <v>10</v>
      </c>
      <c r="E329" t="str">
        <f>VLOOKUP($B329,AffectorValueTable!$1:$1048576,MATCH(AffectorValueTable!$B$1,AffectorValueTable!$1:$1,0),0)</f>
        <v>ChangeActorStatus</v>
      </c>
      <c r="H329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>
        <v>-1</v>
      </c>
      <c r="J329">
        <v>3.15</v>
      </c>
      <c r="M329" t="s">
        <v>536</v>
      </c>
      <c r="O329" s="2">
        <f t="shared" ca="1" si="78"/>
        <v>22</v>
      </c>
      <c r="S329" s="2" t="str">
        <f t="shared" ca="1" si="79"/>
        <v/>
      </c>
    </row>
    <row r="330" spans="1:19" x14ac:dyDescent="0.3">
      <c r="A330" t="str">
        <f t="shared" si="77"/>
        <v>LP_AtkBest_01</v>
      </c>
      <c r="B330" t="s">
        <v>707</v>
      </c>
      <c r="C330" t="str">
        <f>IF(ISERROR(VLOOKUP(B330,AffectorValueTable!$A:$A,1,0)),"어펙터밸류없음","")</f>
        <v/>
      </c>
      <c r="D330">
        <v>1</v>
      </c>
      <c r="E330" t="str">
        <f>VLOOKUP($B330,AffectorValueTable!$1:$1048576,MATCH(AffectorValueTable!$B$1,AffectorValueTable!$1:$1,0),0)</f>
        <v>ChangeActorStatus</v>
      </c>
      <c r="H330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>
        <v>-1</v>
      </c>
      <c r="J330">
        <v>0.45</v>
      </c>
      <c r="M330" t="s">
        <v>536</v>
      </c>
      <c r="O330" s="2">
        <f t="shared" ca="1" si="78"/>
        <v>22</v>
      </c>
      <c r="S330" s="2" t="str">
        <f t="shared" ca="1" si="79"/>
        <v/>
      </c>
    </row>
    <row r="331" spans="1:19" x14ac:dyDescent="0.3">
      <c r="A331" t="str">
        <f t="shared" si="77"/>
        <v>LP_AtkBest_02</v>
      </c>
      <c r="B331" t="s">
        <v>707</v>
      </c>
      <c r="C331" t="str">
        <f>IF(ISERROR(VLOOKUP(B331,AffectorValueTable!$A:$A,1,0)),"어펙터밸류없음","")</f>
        <v/>
      </c>
      <c r="D331">
        <v>2</v>
      </c>
      <c r="E331" t="str">
        <f>VLOOKUP($B331,AffectorValueTable!$1:$1048576,MATCH(AffectorValueTable!$B$1,AffectorValueTable!$1:$1,0),0)</f>
        <v>ChangeActorStatus</v>
      </c>
      <c r="H33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>
        <v>-1</v>
      </c>
      <c r="J331">
        <v>0.94500000000000006</v>
      </c>
      <c r="M331" t="s">
        <v>536</v>
      </c>
      <c r="O331" s="2">
        <f t="shared" ca="1" si="78"/>
        <v>22</v>
      </c>
      <c r="S331" s="2" t="str">
        <f t="shared" ca="1" si="79"/>
        <v/>
      </c>
    </row>
    <row r="332" spans="1:19" x14ac:dyDescent="0.3">
      <c r="A332" t="str">
        <f t="shared" si="77"/>
        <v>LP_AtkBest_03</v>
      </c>
      <c r="B332" t="s">
        <v>707</v>
      </c>
      <c r="C332" t="str">
        <f>IF(ISERROR(VLOOKUP(B332,AffectorValueTable!$A:$A,1,0)),"어펙터밸류없음","")</f>
        <v/>
      </c>
      <c r="D332">
        <v>3</v>
      </c>
      <c r="E332" t="str">
        <f>VLOOKUP($B332,AffectorValueTable!$1:$1048576,MATCH(AffectorValueTable!$B$1,AffectorValueTable!$1:$1,0),0)</f>
        <v>ChangeActorStatus</v>
      </c>
      <c r="H332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>
        <v>-1</v>
      </c>
      <c r="J332">
        <v>1.4850000000000003</v>
      </c>
      <c r="M332" t="s">
        <v>536</v>
      </c>
      <c r="O332" s="2">
        <f t="shared" ca="1" si="78"/>
        <v>22</v>
      </c>
      <c r="S332" s="2" t="str">
        <f t="shared" ca="1" si="79"/>
        <v/>
      </c>
    </row>
    <row r="333" spans="1:19" x14ac:dyDescent="0.3">
      <c r="A333" t="str">
        <f t="shared" si="77"/>
        <v>LP_AtkBest_04</v>
      </c>
      <c r="B333" t="s">
        <v>378</v>
      </c>
      <c r="C333" t="str">
        <f>IF(ISERROR(VLOOKUP(B333,AffectorValueTable!$A:$A,1,0)),"어펙터밸류없음","")</f>
        <v/>
      </c>
      <c r="D333">
        <v>4</v>
      </c>
      <c r="E333" t="str">
        <f>VLOOKUP($B333,AffectorValueTable!$1:$1048576,MATCH(AffectorValueTable!$B$1,AffectorValueTable!$1:$1,0),0)</f>
        <v>ChangeActorStatus</v>
      </c>
      <c r="H333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>
        <v>-1</v>
      </c>
      <c r="J333">
        <v>1.4850000000000003</v>
      </c>
      <c r="M333" t="s">
        <v>536</v>
      </c>
      <c r="O333" s="2">
        <f t="shared" ca="1" si="78"/>
        <v>22</v>
      </c>
      <c r="S333" s="2" t="str">
        <f t="shared" ca="1" si="79"/>
        <v/>
      </c>
    </row>
    <row r="334" spans="1:19" x14ac:dyDescent="0.3">
      <c r="A334" t="str">
        <f t="shared" si="77"/>
        <v>LP_AtkSpeed_01</v>
      </c>
      <c r="B334" t="s">
        <v>708</v>
      </c>
      <c r="C334" t="str">
        <f>IF(ISERROR(VLOOKUP(B334,AffectorValueTable!$A:$A,1,0)),"어펙터밸류없음","")</f>
        <v/>
      </c>
      <c r="D334">
        <v>1</v>
      </c>
      <c r="E334" t="str">
        <f>VLOOKUP($B334,AffectorValueTable!$1:$1048576,MATCH(AffectorValueTable!$B$1,AffectorValueTable!$1:$1,0),0)</f>
        <v>ChangeActorStatus</v>
      </c>
      <c r="H334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>
        <v>-1</v>
      </c>
      <c r="J334">
        <f t="shared" ref="J334:J356" si="80">J311*4.75/6</f>
        <v>0.11875000000000001</v>
      </c>
      <c r="M334" t="s">
        <v>521</v>
      </c>
      <c r="O334" s="2">
        <f t="shared" ca="1" si="78"/>
        <v>3</v>
      </c>
      <c r="S334" s="2" t="str">
        <f t="shared" ca="1" si="79"/>
        <v/>
      </c>
    </row>
    <row r="335" spans="1:19" x14ac:dyDescent="0.3">
      <c r="A335" t="str">
        <f t="shared" si="77"/>
        <v>LP_AtkSpeed_02</v>
      </c>
      <c r="B335" t="s">
        <v>708</v>
      </c>
      <c r="C335" t="str">
        <f>IF(ISERROR(VLOOKUP(B335,AffectorValueTable!$A:$A,1,0)),"어펙터밸류없음","")</f>
        <v/>
      </c>
      <c r="D335">
        <v>2</v>
      </c>
      <c r="E335" t="str">
        <f>VLOOKUP($B335,AffectorValueTable!$1:$1048576,MATCH(AffectorValueTable!$B$1,AffectorValueTable!$1:$1,0),0)</f>
        <v>ChangeActorStatus</v>
      </c>
      <c r="H335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>
        <v>-1</v>
      </c>
      <c r="J335">
        <f t="shared" si="80"/>
        <v>0.24937500000000001</v>
      </c>
      <c r="M335" t="s">
        <v>521</v>
      </c>
      <c r="O335" s="2">
        <f t="shared" ca="1" si="78"/>
        <v>3</v>
      </c>
      <c r="S335" s="2" t="str">
        <f t="shared" ca="1" si="79"/>
        <v/>
      </c>
    </row>
    <row r="336" spans="1:19" x14ac:dyDescent="0.3">
      <c r="A336" t="str">
        <f t="shared" si="77"/>
        <v>LP_AtkSpeed_03</v>
      </c>
      <c r="B336" t="s">
        <v>708</v>
      </c>
      <c r="C336" t="str">
        <f>IF(ISERROR(VLOOKUP(B336,AffectorValueTable!$A:$A,1,0)),"어펙터밸류없음","")</f>
        <v/>
      </c>
      <c r="D336">
        <v>3</v>
      </c>
      <c r="E336" t="str">
        <f>VLOOKUP($B336,AffectorValueTable!$1:$1048576,MATCH(AffectorValueTable!$B$1,AffectorValueTable!$1:$1,0),0)</f>
        <v>ChangeActorStatus</v>
      </c>
      <c r="H336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>
        <v>-1</v>
      </c>
      <c r="J336">
        <f t="shared" si="80"/>
        <v>0.39187500000000003</v>
      </c>
      <c r="M336" t="s">
        <v>521</v>
      </c>
      <c r="O336" s="2">
        <f t="shared" ca="1" si="78"/>
        <v>3</v>
      </c>
      <c r="S336" s="2" t="str">
        <f t="shared" ca="1" si="79"/>
        <v/>
      </c>
    </row>
    <row r="337" spans="1:19" x14ac:dyDescent="0.3">
      <c r="A337" t="str">
        <f t="shared" si="77"/>
        <v>LP_AtkSpeed_04</v>
      </c>
      <c r="B337" t="s">
        <v>708</v>
      </c>
      <c r="C337" t="str">
        <f>IF(ISERROR(VLOOKUP(B337,AffectorValueTable!$A:$A,1,0)),"어펙터밸류없음","")</f>
        <v/>
      </c>
      <c r="D337">
        <v>4</v>
      </c>
      <c r="E337" t="str">
        <f>VLOOKUP($B337,AffectorValueTable!$1:$1048576,MATCH(AffectorValueTable!$B$1,AffectorValueTable!$1:$1,0),0)</f>
        <v>ChangeActorStatus</v>
      </c>
      <c r="H337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>
        <v>-1</v>
      </c>
      <c r="J337">
        <f t="shared" si="80"/>
        <v>0.54625000000000001</v>
      </c>
      <c r="M337" t="s">
        <v>521</v>
      </c>
      <c r="O337" s="2">
        <f t="shared" ca="1" si="78"/>
        <v>3</v>
      </c>
      <c r="S337" s="2" t="str">
        <f t="shared" ca="1" si="79"/>
        <v/>
      </c>
    </row>
    <row r="338" spans="1:19" x14ac:dyDescent="0.3">
      <c r="A338" t="str">
        <f t="shared" si="77"/>
        <v>LP_AtkSpeed_05</v>
      </c>
      <c r="B338" t="s">
        <v>708</v>
      </c>
      <c r="C338" t="str">
        <f>IF(ISERROR(VLOOKUP(B338,AffectorValueTable!$A:$A,1,0)),"어펙터밸류없음","")</f>
        <v/>
      </c>
      <c r="D338">
        <v>5</v>
      </c>
      <c r="E338" t="str">
        <f>VLOOKUP($B338,AffectorValueTable!$1:$1048576,MATCH(AffectorValueTable!$B$1,AffectorValueTable!$1:$1,0),0)</f>
        <v>ChangeActorStatus</v>
      </c>
      <c r="H338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>
        <v>-1</v>
      </c>
      <c r="J338">
        <f t="shared" si="80"/>
        <v>0.71249999999999991</v>
      </c>
      <c r="M338" t="s">
        <v>521</v>
      </c>
      <c r="O338" s="2">
        <f t="shared" ca="1" si="78"/>
        <v>3</v>
      </c>
      <c r="S338" s="2" t="str">
        <f t="shared" ca="1" si="79"/>
        <v/>
      </c>
    </row>
    <row r="339" spans="1:19" x14ac:dyDescent="0.3">
      <c r="A339" t="str">
        <f t="shared" si="77"/>
        <v>LP_AtkSpeed_06</v>
      </c>
      <c r="B339" t="s">
        <v>708</v>
      </c>
      <c r="C339" t="str">
        <f>IF(ISERROR(VLOOKUP(B339,AffectorValueTable!$A:$A,1,0)),"어펙터밸류없음","")</f>
        <v/>
      </c>
      <c r="D339">
        <v>6</v>
      </c>
      <c r="E339" t="str">
        <f>VLOOKUP($B339,AffectorValueTable!$1:$1048576,MATCH(AffectorValueTable!$B$1,AffectorValueTable!$1:$1,0),0)</f>
        <v>ChangeActorStatus</v>
      </c>
      <c r="H339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>
        <v>-1</v>
      </c>
      <c r="J339">
        <f t="shared" si="80"/>
        <v>0.890625</v>
      </c>
      <c r="M339" t="s">
        <v>521</v>
      </c>
      <c r="O339" s="2">
        <f t="shared" ca="1" si="78"/>
        <v>3</v>
      </c>
      <c r="S339" s="2" t="str">
        <f t="shared" ca="1" si="79"/>
        <v/>
      </c>
    </row>
    <row r="340" spans="1:19" x14ac:dyDescent="0.3">
      <c r="A340" t="str">
        <f t="shared" si="77"/>
        <v>LP_AtkSpeed_07</v>
      </c>
      <c r="B340" t="s">
        <v>708</v>
      </c>
      <c r="C340" t="str">
        <f>IF(ISERROR(VLOOKUP(B340,AffectorValueTable!$A:$A,1,0)),"어펙터밸류없음","")</f>
        <v/>
      </c>
      <c r="D340">
        <v>7</v>
      </c>
      <c r="E340" t="str">
        <f>VLOOKUP($B340,AffectorValueTable!$1:$1048576,MATCH(AffectorValueTable!$B$1,AffectorValueTable!$1:$1,0),0)</f>
        <v>ChangeActorStatus</v>
      </c>
      <c r="H340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>
        <v>-1</v>
      </c>
      <c r="J340">
        <f t="shared" si="80"/>
        <v>1.0806250000000002</v>
      </c>
      <c r="M340" t="s">
        <v>521</v>
      </c>
      <c r="O340" s="2">
        <f t="shared" ca="1" si="78"/>
        <v>3</v>
      </c>
      <c r="S340" s="2" t="str">
        <f t="shared" ca="1" si="79"/>
        <v/>
      </c>
    </row>
    <row r="341" spans="1:19" x14ac:dyDescent="0.3">
      <c r="A341" t="str">
        <f t="shared" si="77"/>
        <v>LP_AtkSpeed_08</v>
      </c>
      <c r="B341" t="s">
        <v>708</v>
      </c>
      <c r="C341" t="str">
        <f>IF(ISERROR(VLOOKUP(B341,AffectorValueTable!$A:$A,1,0)),"어펙터밸류없음","")</f>
        <v/>
      </c>
      <c r="D341">
        <v>8</v>
      </c>
      <c r="E341" t="str">
        <f>VLOOKUP($B341,AffectorValueTable!$1:$1048576,MATCH(AffectorValueTable!$B$1,AffectorValueTable!$1:$1,0),0)</f>
        <v>ChangeActorStatus</v>
      </c>
      <c r="H34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>
        <v>-1</v>
      </c>
      <c r="J341">
        <f t="shared" si="80"/>
        <v>1.2825</v>
      </c>
      <c r="M341" t="s">
        <v>521</v>
      </c>
      <c r="O341" s="2">
        <f t="shared" ca="1" si="78"/>
        <v>3</v>
      </c>
      <c r="S341" s="2" t="str">
        <f t="shared" ca="1" si="79"/>
        <v/>
      </c>
    </row>
    <row r="342" spans="1:19" x14ac:dyDescent="0.3">
      <c r="A342" t="str">
        <f t="shared" si="77"/>
        <v>LP_AtkSpeed_09</v>
      </c>
      <c r="B342" t="s">
        <v>708</v>
      </c>
      <c r="C342" t="str">
        <f>IF(ISERROR(VLOOKUP(B342,AffectorValueTable!$A:$A,1,0)),"어펙터밸류없음","")</f>
        <v/>
      </c>
      <c r="D342">
        <v>9</v>
      </c>
      <c r="E342" t="str">
        <f>VLOOKUP($B342,AffectorValueTable!$1:$1048576,MATCH(AffectorValueTable!$B$1,AffectorValueTable!$1:$1,0),0)</f>
        <v>ChangeActorStatus</v>
      </c>
      <c r="H342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>
        <v>-1</v>
      </c>
      <c r="J342">
        <f t="shared" si="80"/>
        <v>1.4962499999999999</v>
      </c>
      <c r="M342" t="s">
        <v>521</v>
      </c>
      <c r="O342" s="2">
        <f t="shared" ca="1" si="78"/>
        <v>3</v>
      </c>
      <c r="S342" s="2" t="str">
        <f t="shared" ca="1" si="79"/>
        <v/>
      </c>
    </row>
    <row r="343" spans="1:19" x14ac:dyDescent="0.3">
      <c r="A343" t="str">
        <f t="shared" si="77"/>
        <v>LP_AtkSpeedBetter_01</v>
      </c>
      <c r="B343" t="s">
        <v>709</v>
      </c>
      <c r="C343" t="str">
        <f>IF(ISERROR(VLOOKUP(B343,AffectorValueTable!$A:$A,1,0)),"어펙터밸류없음","")</f>
        <v/>
      </c>
      <c r="D343">
        <v>1</v>
      </c>
      <c r="E343" t="str">
        <f>VLOOKUP($B343,AffectorValueTable!$1:$1048576,MATCH(AffectorValueTable!$B$1,AffectorValueTable!$1:$1,0),0)</f>
        <v>ChangeActorStatus</v>
      </c>
      <c r="H343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>
        <v>-1</v>
      </c>
      <c r="J343">
        <f t="shared" si="80"/>
        <v>0.19791666666666666</v>
      </c>
      <c r="M343" t="s">
        <v>521</v>
      </c>
      <c r="O343" s="2">
        <f t="shared" ca="1" si="78"/>
        <v>3</v>
      </c>
      <c r="S343" s="2" t="str">
        <f t="shared" ca="1" si="79"/>
        <v/>
      </c>
    </row>
    <row r="344" spans="1:19" x14ac:dyDescent="0.3">
      <c r="A344" t="str">
        <f t="shared" si="77"/>
        <v>LP_AtkSpeedBetter_02</v>
      </c>
      <c r="B344" t="s">
        <v>709</v>
      </c>
      <c r="C344" t="str">
        <f>IF(ISERROR(VLOOKUP(B344,AffectorValueTable!$A:$A,1,0)),"어펙터밸류없음","")</f>
        <v/>
      </c>
      <c r="D344">
        <v>2</v>
      </c>
      <c r="E344" t="str">
        <f>VLOOKUP($B344,AffectorValueTable!$1:$1048576,MATCH(AffectorValueTable!$B$1,AffectorValueTable!$1:$1,0),0)</f>
        <v>ChangeActorStatus</v>
      </c>
      <c r="H344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>
        <v>-1</v>
      </c>
      <c r="J344">
        <f t="shared" si="80"/>
        <v>0.41562499999999997</v>
      </c>
      <c r="M344" t="s">
        <v>521</v>
      </c>
      <c r="O344" s="2">
        <f t="shared" ca="1" si="78"/>
        <v>3</v>
      </c>
      <c r="S344" s="2" t="str">
        <f t="shared" ca="1" si="79"/>
        <v/>
      </c>
    </row>
    <row r="345" spans="1:19" x14ac:dyDescent="0.3">
      <c r="A345" t="str">
        <f t="shared" si="77"/>
        <v>LP_AtkSpeedBetter_03</v>
      </c>
      <c r="B345" t="s">
        <v>709</v>
      </c>
      <c r="C345" t="str">
        <f>IF(ISERROR(VLOOKUP(B345,AffectorValueTable!$A:$A,1,0)),"어펙터밸류없음","")</f>
        <v/>
      </c>
      <c r="D345">
        <v>3</v>
      </c>
      <c r="E345" t="str">
        <f>VLOOKUP($B345,AffectorValueTable!$1:$1048576,MATCH(AffectorValueTable!$B$1,AffectorValueTable!$1:$1,0),0)</f>
        <v>ChangeActorStatus</v>
      </c>
      <c r="H345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>
        <v>-1</v>
      </c>
      <c r="J345">
        <f t="shared" si="80"/>
        <v>0.65312500000000007</v>
      </c>
      <c r="M345" t="s">
        <v>521</v>
      </c>
      <c r="O345" s="2">
        <f t="shared" ca="1" si="78"/>
        <v>3</v>
      </c>
      <c r="S345" s="2" t="str">
        <f t="shared" ca="1" si="79"/>
        <v/>
      </c>
    </row>
    <row r="346" spans="1:19" x14ac:dyDescent="0.3">
      <c r="A346" t="str">
        <f t="shared" si="77"/>
        <v>LP_AtkSpeedBetter_04</v>
      </c>
      <c r="B346" t="s">
        <v>709</v>
      </c>
      <c r="C346" t="str">
        <f>IF(ISERROR(VLOOKUP(B346,AffectorValueTable!$A:$A,1,0)),"어펙터밸류없음","")</f>
        <v/>
      </c>
      <c r="D346">
        <v>4</v>
      </c>
      <c r="E346" t="str">
        <f>VLOOKUP($B346,AffectorValueTable!$1:$1048576,MATCH(AffectorValueTable!$B$1,AffectorValueTable!$1:$1,0),0)</f>
        <v>ChangeActorStatus</v>
      </c>
      <c r="H346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>
        <v>-1</v>
      </c>
      <c r="J346">
        <f t="shared" si="80"/>
        <v>0.91041666666666654</v>
      </c>
      <c r="M346" t="s">
        <v>521</v>
      </c>
      <c r="O346" s="2">
        <f t="shared" ca="1" si="78"/>
        <v>3</v>
      </c>
      <c r="S346" s="2" t="str">
        <f t="shared" ca="1" si="79"/>
        <v/>
      </c>
    </row>
    <row r="347" spans="1:19" x14ac:dyDescent="0.3">
      <c r="A347" t="str">
        <f t="shared" si="77"/>
        <v>LP_AtkSpeedBetter_05</v>
      </c>
      <c r="B347" t="s">
        <v>709</v>
      </c>
      <c r="C347" t="str">
        <f>IF(ISERROR(VLOOKUP(B347,AffectorValueTable!$A:$A,1,0)),"어펙터밸류없음","")</f>
        <v/>
      </c>
      <c r="D347">
        <v>5</v>
      </c>
      <c r="E347" t="str">
        <f>VLOOKUP($B347,AffectorValueTable!$1:$1048576,MATCH(AffectorValueTable!$B$1,AffectorValueTable!$1:$1,0),0)</f>
        <v>ChangeActorStatus</v>
      </c>
      <c r="H347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>
        <v>-1</v>
      </c>
      <c r="J347">
        <f t="shared" si="80"/>
        <v>1.1875</v>
      </c>
      <c r="M347" t="s">
        <v>521</v>
      </c>
      <c r="O347" s="2">
        <f t="shared" ca="1" si="78"/>
        <v>3</v>
      </c>
      <c r="S347" s="2" t="str">
        <f t="shared" ca="1" si="79"/>
        <v/>
      </c>
    </row>
    <row r="348" spans="1:19" x14ac:dyDescent="0.3">
      <c r="A348" t="str">
        <f t="shared" si="77"/>
        <v>LP_AtkSpeedBetter_06</v>
      </c>
      <c r="B348" t="s">
        <v>709</v>
      </c>
      <c r="C348" t="str">
        <f>IF(ISERROR(VLOOKUP(B348,AffectorValueTable!$A:$A,1,0)),"어펙터밸류없음","")</f>
        <v/>
      </c>
      <c r="D348">
        <v>6</v>
      </c>
      <c r="E348" t="str">
        <f>VLOOKUP($B348,AffectorValueTable!$1:$1048576,MATCH(AffectorValueTable!$B$1,AffectorValueTable!$1:$1,0),0)</f>
        <v>ChangeActorStatus</v>
      </c>
      <c r="H348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>
        <v>-1</v>
      </c>
      <c r="J348">
        <f t="shared" si="80"/>
        <v>1.484375</v>
      </c>
      <c r="M348" t="s">
        <v>521</v>
      </c>
      <c r="O348" s="2">
        <f t="shared" ca="1" si="78"/>
        <v>3</v>
      </c>
      <c r="S348" s="2" t="str">
        <f t="shared" ca="1" si="79"/>
        <v/>
      </c>
    </row>
    <row r="349" spans="1:19" x14ac:dyDescent="0.3">
      <c r="A349" t="str">
        <f t="shared" si="77"/>
        <v>LP_AtkSpeedBetter_07</v>
      </c>
      <c r="B349" t="s">
        <v>709</v>
      </c>
      <c r="C349" t="str">
        <f>IF(ISERROR(VLOOKUP(B349,AffectorValueTable!$A:$A,1,0)),"어펙터밸류없음","")</f>
        <v/>
      </c>
      <c r="D349">
        <v>7</v>
      </c>
      <c r="E349" t="str">
        <f>VLOOKUP($B349,AffectorValueTable!$1:$1048576,MATCH(AffectorValueTable!$B$1,AffectorValueTable!$1:$1,0),0)</f>
        <v>ChangeActorStatus</v>
      </c>
      <c r="H349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>
        <v>-1</v>
      </c>
      <c r="J349">
        <f t="shared" si="80"/>
        <v>1.8010416666666667</v>
      </c>
      <c r="M349" t="s">
        <v>521</v>
      </c>
      <c r="O349" s="2">
        <f t="shared" ca="1" si="78"/>
        <v>3</v>
      </c>
      <c r="S349" s="2" t="str">
        <f t="shared" ca="1" si="79"/>
        <v/>
      </c>
    </row>
    <row r="350" spans="1:19" x14ac:dyDescent="0.3">
      <c r="A350" t="str">
        <f t="shared" si="77"/>
        <v>LP_AtkSpeedBetter_08</v>
      </c>
      <c r="B350" t="s">
        <v>709</v>
      </c>
      <c r="C350" t="str">
        <f>IF(ISERROR(VLOOKUP(B350,AffectorValueTable!$A:$A,1,0)),"어펙터밸류없음","")</f>
        <v/>
      </c>
      <c r="D350">
        <v>8</v>
      </c>
      <c r="E350" t="str">
        <f>VLOOKUP($B350,AffectorValueTable!$1:$1048576,MATCH(AffectorValueTable!$B$1,AffectorValueTable!$1:$1,0),0)</f>
        <v>ChangeActorStatus</v>
      </c>
      <c r="H350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>
        <v>-1</v>
      </c>
      <c r="J350">
        <f t="shared" si="80"/>
        <v>2.1375000000000002</v>
      </c>
      <c r="M350" t="s">
        <v>521</v>
      </c>
      <c r="O350" s="2">
        <f t="shared" ca="1" si="78"/>
        <v>3</v>
      </c>
      <c r="S350" s="2" t="str">
        <f t="shared" ca="1" si="79"/>
        <v/>
      </c>
    </row>
    <row r="351" spans="1:19" x14ac:dyDescent="0.3">
      <c r="A351" t="str">
        <f t="shared" si="77"/>
        <v>LP_AtkSpeedBetter_09</v>
      </c>
      <c r="B351" t="s">
        <v>709</v>
      </c>
      <c r="C351" t="str">
        <f>IF(ISERROR(VLOOKUP(B351,AffectorValueTable!$A:$A,1,0)),"어펙터밸류없음","")</f>
        <v/>
      </c>
      <c r="D351">
        <v>9</v>
      </c>
      <c r="E351" t="str">
        <f>VLOOKUP($B351,AffectorValueTable!$1:$1048576,MATCH(AffectorValueTable!$B$1,AffectorValueTable!$1:$1,0),0)</f>
        <v>ChangeActorStatus</v>
      </c>
      <c r="H35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>
        <v>-1</v>
      </c>
      <c r="J351">
        <f t="shared" si="80"/>
        <v>2.4937499999999999</v>
      </c>
      <c r="M351" t="s">
        <v>521</v>
      </c>
      <c r="O351" s="2">
        <f t="shared" ca="1" si="78"/>
        <v>3</v>
      </c>
      <c r="S351" s="2" t="str">
        <f t="shared" ca="1" si="79"/>
        <v/>
      </c>
    </row>
    <row r="352" spans="1:19" x14ac:dyDescent="0.3">
      <c r="A352" t="str">
        <f t="shared" si="77"/>
        <v>LP_AtkSpeedBetter_10</v>
      </c>
      <c r="B352" t="s">
        <v>380</v>
      </c>
      <c r="C352" t="str">
        <f>IF(ISERROR(VLOOKUP(B352,AffectorValueTable!$A:$A,1,0)),"어펙터밸류없음","")</f>
        <v/>
      </c>
      <c r="D352">
        <v>10</v>
      </c>
      <c r="E352" t="str">
        <f>VLOOKUP($B352,AffectorValueTable!$1:$1048576,MATCH(AffectorValueTable!$B$1,AffectorValueTable!$1:$1,0),0)</f>
        <v>ChangeActorStatus</v>
      </c>
      <c r="H352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>
        <v>-1</v>
      </c>
      <c r="J352">
        <f t="shared" si="80"/>
        <v>2.4937499999999999</v>
      </c>
      <c r="M352" t="s">
        <v>521</v>
      </c>
      <c r="O352" s="2">
        <f t="shared" ca="1" si="78"/>
        <v>3</v>
      </c>
      <c r="S352" s="2" t="str">
        <f t="shared" ca="1" si="79"/>
        <v/>
      </c>
    </row>
    <row r="353" spans="1:19" x14ac:dyDescent="0.3">
      <c r="A353" t="str">
        <f t="shared" si="77"/>
        <v>LP_AtkSpeedBest_01</v>
      </c>
      <c r="B353" t="s">
        <v>710</v>
      </c>
      <c r="C353" t="str">
        <f>IF(ISERROR(VLOOKUP(B353,AffectorValueTable!$A:$A,1,0)),"어펙터밸류없음","")</f>
        <v/>
      </c>
      <c r="D353">
        <v>1</v>
      </c>
      <c r="E353" t="str">
        <f>VLOOKUP($B353,AffectorValueTable!$1:$1048576,MATCH(AffectorValueTable!$B$1,AffectorValueTable!$1:$1,0),0)</f>
        <v>ChangeActorStatus</v>
      </c>
      <c r="H353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>
        <v>-1</v>
      </c>
      <c r="J353">
        <f t="shared" si="80"/>
        <v>0.35625000000000001</v>
      </c>
      <c r="M353" t="s">
        <v>521</v>
      </c>
      <c r="O353" s="2">
        <f t="shared" ca="1" si="78"/>
        <v>3</v>
      </c>
      <c r="S353" s="2" t="str">
        <f t="shared" ca="1" si="79"/>
        <v/>
      </c>
    </row>
    <row r="354" spans="1:19" x14ac:dyDescent="0.3">
      <c r="A354" t="str">
        <f t="shared" si="77"/>
        <v>LP_AtkSpeedBest_02</v>
      </c>
      <c r="B354" t="s">
        <v>710</v>
      </c>
      <c r="C354" t="str">
        <f>IF(ISERROR(VLOOKUP(B354,AffectorValueTable!$A:$A,1,0)),"어펙터밸류없음","")</f>
        <v/>
      </c>
      <c r="D354">
        <v>2</v>
      </c>
      <c r="E354" t="str">
        <f>VLOOKUP($B354,AffectorValueTable!$1:$1048576,MATCH(AffectorValueTable!$B$1,AffectorValueTable!$1:$1,0),0)</f>
        <v>ChangeActorStatus</v>
      </c>
      <c r="H354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>
        <v>-1</v>
      </c>
      <c r="J354">
        <f t="shared" si="80"/>
        <v>0.74812500000000004</v>
      </c>
      <c r="M354" t="s">
        <v>521</v>
      </c>
      <c r="O354" s="2">
        <f t="shared" ca="1" si="78"/>
        <v>3</v>
      </c>
      <c r="S354" s="2" t="str">
        <f t="shared" ca="1" si="79"/>
        <v/>
      </c>
    </row>
    <row r="355" spans="1:19" x14ac:dyDescent="0.3">
      <c r="A355" t="str">
        <f t="shared" si="77"/>
        <v>LP_AtkSpeedBest_03</v>
      </c>
      <c r="B355" t="s">
        <v>710</v>
      </c>
      <c r="C355" t="str">
        <f>IF(ISERROR(VLOOKUP(B355,AffectorValueTable!$A:$A,1,0)),"어펙터밸류없음","")</f>
        <v/>
      </c>
      <c r="D355">
        <v>3</v>
      </c>
      <c r="E355" t="str">
        <f>VLOOKUP($B355,AffectorValueTable!$1:$1048576,MATCH(AffectorValueTable!$B$1,AffectorValueTable!$1:$1,0),0)</f>
        <v>ChangeActorStatus</v>
      </c>
      <c r="H355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>
        <v>-1</v>
      </c>
      <c r="J355">
        <f t="shared" si="80"/>
        <v>1.1756250000000004</v>
      </c>
      <c r="M355" t="s">
        <v>521</v>
      </c>
      <c r="O355" s="2">
        <f t="shared" ca="1" si="78"/>
        <v>3</v>
      </c>
      <c r="S355" s="2" t="str">
        <f t="shared" ca="1" si="79"/>
        <v/>
      </c>
    </row>
    <row r="356" spans="1:19" x14ac:dyDescent="0.3">
      <c r="A356" t="str">
        <f t="shared" si="77"/>
        <v>LP_AtkSpeedBest_04</v>
      </c>
      <c r="B356" t="s">
        <v>381</v>
      </c>
      <c r="C356" t="str">
        <f>IF(ISERROR(VLOOKUP(B356,AffectorValueTable!$A:$A,1,0)),"어펙터밸류없음","")</f>
        <v/>
      </c>
      <c r="D356">
        <v>4</v>
      </c>
      <c r="E356" t="str">
        <f>VLOOKUP($B356,AffectorValueTable!$1:$1048576,MATCH(AffectorValueTable!$B$1,AffectorValueTable!$1:$1,0),0)</f>
        <v>ChangeActorStatus</v>
      </c>
      <c r="H356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>
        <v>-1</v>
      </c>
      <c r="J356">
        <f t="shared" si="80"/>
        <v>1.1756250000000004</v>
      </c>
      <c r="M356" t="s">
        <v>521</v>
      </c>
      <c r="O356" s="2">
        <f t="shared" ca="1" si="78"/>
        <v>3</v>
      </c>
      <c r="S356" s="2" t="str">
        <f t="shared" ca="1" si="79"/>
        <v/>
      </c>
    </row>
    <row r="357" spans="1:19" x14ac:dyDescent="0.3">
      <c r="A357" t="str">
        <f t="shared" si="77"/>
        <v>LP_Crit_01</v>
      </c>
      <c r="B357" t="s">
        <v>711</v>
      </c>
      <c r="C357" t="str">
        <f>IF(ISERROR(VLOOKUP(B357,AffectorValueTable!$A:$A,1,0)),"어펙터밸류없음","")</f>
        <v/>
      </c>
      <c r="D357">
        <v>1</v>
      </c>
      <c r="E357" t="str">
        <f>VLOOKUP($B357,AffectorValueTable!$1:$1048576,MATCH(AffectorValueTable!$B$1,AffectorValueTable!$1:$1,0),0)</f>
        <v>ChangeActorStatus</v>
      </c>
      <c r="H357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>
        <v>-1</v>
      </c>
      <c r="J357">
        <f t="shared" ref="J357:J370" si="81">J311*4.5/6</f>
        <v>0.11249999999999999</v>
      </c>
      <c r="M357" t="s">
        <v>537</v>
      </c>
      <c r="O357" s="2">
        <f t="shared" ca="1" si="78"/>
        <v>23</v>
      </c>
      <c r="S357" s="2" t="str">
        <f t="shared" ca="1" si="79"/>
        <v/>
      </c>
    </row>
    <row r="358" spans="1:19" x14ac:dyDescent="0.3">
      <c r="A358" t="str">
        <f t="shared" si="77"/>
        <v>LP_Crit_02</v>
      </c>
      <c r="B358" t="s">
        <v>711</v>
      </c>
      <c r="C358" t="str">
        <f>IF(ISERROR(VLOOKUP(B358,AffectorValueTable!$A:$A,1,0)),"어펙터밸류없음","")</f>
        <v/>
      </c>
      <c r="D358">
        <v>2</v>
      </c>
      <c r="E358" t="str">
        <f>VLOOKUP($B358,AffectorValueTable!$1:$1048576,MATCH(AffectorValueTable!$B$1,AffectorValueTable!$1:$1,0),0)</f>
        <v>ChangeActorStatus</v>
      </c>
      <c r="H358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>
        <v>-1</v>
      </c>
      <c r="J358">
        <f t="shared" si="81"/>
        <v>0.23624999999999999</v>
      </c>
      <c r="M358" t="s">
        <v>537</v>
      </c>
      <c r="O358" s="2">
        <f t="shared" ca="1" si="78"/>
        <v>23</v>
      </c>
      <c r="S358" s="2" t="str">
        <f t="shared" ca="1" si="79"/>
        <v/>
      </c>
    </row>
    <row r="359" spans="1:19" x14ac:dyDescent="0.3">
      <c r="A359" t="str">
        <f t="shared" si="77"/>
        <v>LP_Crit_03</v>
      </c>
      <c r="B359" t="s">
        <v>711</v>
      </c>
      <c r="C359" t="str">
        <f>IF(ISERROR(VLOOKUP(B359,AffectorValueTable!$A:$A,1,0)),"어펙터밸류없음","")</f>
        <v/>
      </c>
      <c r="D359">
        <v>3</v>
      </c>
      <c r="E359" t="str">
        <f>VLOOKUP($B359,AffectorValueTable!$1:$1048576,MATCH(AffectorValueTable!$B$1,AffectorValueTable!$1:$1,0),0)</f>
        <v>ChangeActorStatus</v>
      </c>
      <c r="H359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>
        <v>-1</v>
      </c>
      <c r="J359">
        <f t="shared" si="81"/>
        <v>0.37125000000000002</v>
      </c>
      <c r="M359" t="s">
        <v>537</v>
      </c>
      <c r="O359" s="2">
        <f t="shared" ca="1" si="78"/>
        <v>23</v>
      </c>
      <c r="S359" s="2" t="str">
        <f t="shared" ca="1" si="79"/>
        <v/>
      </c>
    </row>
    <row r="360" spans="1:19" x14ac:dyDescent="0.3">
      <c r="A360" t="str">
        <f t="shared" si="77"/>
        <v>LP_Crit_04</v>
      </c>
      <c r="B360" t="s">
        <v>711</v>
      </c>
      <c r="C360" t="str">
        <f>IF(ISERROR(VLOOKUP(B360,AffectorValueTable!$A:$A,1,0)),"어펙터밸류없음","")</f>
        <v/>
      </c>
      <c r="D360">
        <v>4</v>
      </c>
      <c r="E360" t="str">
        <f>VLOOKUP($B360,AffectorValueTable!$1:$1048576,MATCH(AffectorValueTable!$B$1,AffectorValueTable!$1:$1,0),0)</f>
        <v>ChangeActorStatus</v>
      </c>
      <c r="H360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>
        <v>-1</v>
      </c>
      <c r="J360">
        <f t="shared" si="81"/>
        <v>0.51749999999999996</v>
      </c>
      <c r="M360" t="s">
        <v>537</v>
      </c>
      <c r="O360" s="2">
        <f t="shared" ca="1" si="78"/>
        <v>23</v>
      </c>
      <c r="S360" s="2" t="str">
        <f t="shared" ca="1" si="79"/>
        <v/>
      </c>
    </row>
    <row r="361" spans="1:19" x14ac:dyDescent="0.3">
      <c r="A361" t="str">
        <f t="shared" si="77"/>
        <v>LP_Crit_05</v>
      </c>
      <c r="B361" t="s">
        <v>711</v>
      </c>
      <c r="C361" t="str">
        <f>IF(ISERROR(VLOOKUP(B361,AffectorValueTable!$A:$A,1,0)),"어펙터밸류없음","")</f>
        <v/>
      </c>
      <c r="D361">
        <v>5</v>
      </c>
      <c r="E361" t="str">
        <f>VLOOKUP($B361,AffectorValueTable!$1:$1048576,MATCH(AffectorValueTable!$B$1,AffectorValueTable!$1:$1,0),0)</f>
        <v>ChangeActorStatus</v>
      </c>
      <c r="H36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>
        <v>-1</v>
      </c>
      <c r="J361">
        <f t="shared" si="81"/>
        <v>0.67499999999999993</v>
      </c>
      <c r="M361" t="s">
        <v>537</v>
      </c>
      <c r="O361" s="2">
        <f t="shared" ca="1" si="78"/>
        <v>23</v>
      </c>
      <c r="S361" s="2" t="str">
        <f t="shared" ca="1" si="79"/>
        <v/>
      </c>
    </row>
    <row r="362" spans="1:19" x14ac:dyDescent="0.3">
      <c r="A362" t="str">
        <f t="shared" si="77"/>
        <v>LP_Crit_06</v>
      </c>
      <c r="B362" t="s">
        <v>711</v>
      </c>
      <c r="C362" t="str">
        <f>IF(ISERROR(VLOOKUP(B362,AffectorValueTable!$A:$A,1,0)),"어펙터밸류없음","")</f>
        <v/>
      </c>
      <c r="D362">
        <v>6</v>
      </c>
      <c r="E362" t="str">
        <f>VLOOKUP($B362,AffectorValueTable!$1:$1048576,MATCH(AffectorValueTable!$B$1,AffectorValueTable!$1:$1,0),0)</f>
        <v>ChangeActorStatus</v>
      </c>
      <c r="H362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>
        <v>-1</v>
      </c>
      <c r="J362">
        <f t="shared" si="81"/>
        <v>0.84375</v>
      </c>
      <c r="M362" t="s">
        <v>537</v>
      </c>
      <c r="O362" s="2">
        <f t="shared" ca="1" si="78"/>
        <v>23</v>
      </c>
      <c r="S362" s="2" t="str">
        <f t="shared" ca="1" si="79"/>
        <v/>
      </c>
    </row>
    <row r="363" spans="1:19" x14ac:dyDescent="0.3">
      <c r="A363" t="str">
        <f t="shared" si="77"/>
        <v>LP_Crit_07</v>
      </c>
      <c r="B363" t="s">
        <v>711</v>
      </c>
      <c r="C363" t="str">
        <f>IF(ISERROR(VLOOKUP(B363,AffectorValueTable!$A:$A,1,0)),"어펙터밸류없음","")</f>
        <v/>
      </c>
      <c r="D363">
        <v>7</v>
      </c>
      <c r="E363" t="str">
        <f>VLOOKUP($B363,AffectorValueTable!$1:$1048576,MATCH(AffectorValueTable!$B$1,AffectorValueTable!$1:$1,0),0)</f>
        <v>ChangeActorStatus</v>
      </c>
      <c r="H363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>
        <v>-1</v>
      </c>
      <c r="J363">
        <f t="shared" si="81"/>
        <v>1.0237500000000002</v>
      </c>
      <c r="M363" t="s">
        <v>537</v>
      </c>
      <c r="O363" s="2">
        <f t="shared" ca="1" si="78"/>
        <v>23</v>
      </c>
      <c r="S363" s="2" t="str">
        <f t="shared" ca="1" si="79"/>
        <v/>
      </c>
    </row>
    <row r="364" spans="1:19" x14ac:dyDescent="0.3">
      <c r="A364" t="str">
        <f t="shared" si="77"/>
        <v>LP_Crit_08</v>
      </c>
      <c r="B364" t="s">
        <v>711</v>
      </c>
      <c r="C364" t="str">
        <f>IF(ISERROR(VLOOKUP(B364,AffectorValueTable!$A:$A,1,0)),"어펙터밸류없음","")</f>
        <v/>
      </c>
      <c r="D364">
        <v>8</v>
      </c>
      <c r="E364" t="str">
        <f>VLOOKUP($B364,AffectorValueTable!$1:$1048576,MATCH(AffectorValueTable!$B$1,AffectorValueTable!$1:$1,0),0)</f>
        <v>ChangeActorStatus</v>
      </c>
      <c r="H364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>
        <v>-1</v>
      </c>
      <c r="J364">
        <f t="shared" si="81"/>
        <v>1.2150000000000001</v>
      </c>
      <c r="M364" t="s">
        <v>537</v>
      </c>
      <c r="O364" s="2">
        <f t="shared" ca="1" si="78"/>
        <v>23</v>
      </c>
      <c r="S364" s="2" t="str">
        <f t="shared" ca="1" si="79"/>
        <v/>
      </c>
    </row>
    <row r="365" spans="1:19" x14ac:dyDescent="0.3">
      <c r="A365" t="str">
        <f t="shared" si="77"/>
        <v>LP_Crit_09</v>
      </c>
      <c r="B365" t="s">
        <v>711</v>
      </c>
      <c r="C365" t="str">
        <f>IF(ISERROR(VLOOKUP(B365,AffectorValueTable!$A:$A,1,0)),"어펙터밸류없음","")</f>
        <v/>
      </c>
      <c r="D365">
        <v>9</v>
      </c>
      <c r="E365" t="str">
        <f>VLOOKUP($B365,AffectorValueTable!$1:$1048576,MATCH(AffectorValueTable!$B$1,AffectorValueTable!$1:$1,0),0)</f>
        <v>ChangeActorStatus</v>
      </c>
      <c r="H365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>
        <v>-1</v>
      </c>
      <c r="J365">
        <f t="shared" si="81"/>
        <v>1.4174999999999998</v>
      </c>
      <c r="M365" t="s">
        <v>537</v>
      </c>
      <c r="O365" s="2">
        <f t="shared" ca="1" si="78"/>
        <v>23</v>
      </c>
      <c r="S365" s="2" t="str">
        <f t="shared" ca="1" si="79"/>
        <v/>
      </c>
    </row>
    <row r="366" spans="1:19" x14ac:dyDescent="0.3">
      <c r="A366" t="str">
        <f t="shared" si="77"/>
        <v>LP_CritBetter_01</v>
      </c>
      <c r="B366" t="s">
        <v>712</v>
      </c>
      <c r="C366" t="str">
        <f>IF(ISERROR(VLOOKUP(B366,AffectorValueTable!$A:$A,1,0)),"어펙터밸류없음","")</f>
        <v/>
      </c>
      <c r="D366">
        <v>1</v>
      </c>
      <c r="E366" t="str">
        <f>VLOOKUP($B366,AffectorValueTable!$1:$1048576,MATCH(AffectorValueTable!$B$1,AffectorValueTable!$1:$1,0),0)</f>
        <v>ChangeActorStatus</v>
      </c>
      <c r="H366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>
        <v>-1</v>
      </c>
      <c r="J366">
        <f t="shared" si="81"/>
        <v>0.1875</v>
      </c>
      <c r="M366" t="s">
        <v>537</v>
      </c>
      <c r="O366" s="2">
        <f t="shared" ca="1" si="78"/>
        <v>23</v>
      </c>
      <c r="S366" s="2" t="str">
        <f t="shared" ca="1" si="79"/>
        <v/>
      </c>
    </row>
    <row r="367" spans="1:19" x14ac:dyDescent="0.3">
      <c r="A367" t="str">
        <f t="shared" si="77"/>
        <v>LP_CritBetter_02</v>
      </c>
      <c r="B367" t="s">
        <v>712</v>
      </c>
      <c r="C367" t="str">
        <f>IF(ISERROR(VLOOKUP(B367,AffectorValueTable!$A:$A,1,0)),"어펙터밸류없음","")</f>
        <v/>
      </c>
      <c r="D367">
        <v>2</v>
      </c>
      <c r="E367" t="str">
        <f>VLOOKUP($B367,AffectorValueTable!$1:$1048576,MATCH(AffectorValueTable!$B$1,AffectorValueTable!$1:$1,0),0)</f>
        <v>ChangeActorStatus</v>
      </c>
      <c r="H367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>
        <v>-1</v>
      </c>
      <c r="J367">
        <f t="shared" si="81"/>
        <v>0.39375000000000004</v>
      </c>
      <c r="M367" t="s">
        <v>537</v>
      </c>
      <c r="O367" s="2">
        <f t="shared" ca="1" si="78"/>
        <v>23</v>
      </c>
      <c r="S367" s="2" t="str">
        <f t="shared" ca="1" si="79"/>
        <v/>
      </c>
    </row>
    <row r="368" spans="1:19" x14ac:dyDescent="0.3">
      <c r="A368" t="str">
        <f t="shared" si="77"/>
        <v>LP_CritBetter_03</v>
      </c>
      <c r="B368" t="s">
        <v>712</v>
      </c>
      <c r="C368" t="str">
        <f>IF(ISERROR(VLOOKUP(B368,AffectorValueTable!$A:$A,1,0)),"어펙터밸류없음","")</f>
        <v/>
      </c>
      <c r="D368">
        <v>3</v>
      </c>
      <c r="E368" t="str">
        <f>VLOOKUP($B368,AffectorValueTable!$1:$1048576,MATCH(AffectorValueTable!$B$1,AffectorValueTable!$1:$1,0),0)</f>
        <v>ChangeActorStatus</v>
      </c>
      <c r="H368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>
        <v>-1</v>
      </c>
      <c r="J368">
        <f t="shared" si="81"/>
        <v>0.61875000000000002</v>
      </c>
      <c r="M368" t="s">
        <v>537</v>
      </c>
      <c r="O368" s="2">
        <f t="shared" ca="1" si="78"/>
        <v>23</v>
      </c>
      <c r="S368" s="2" t="str">
        <f t="shared" ca="1" si="79"/>
        <v/>
      </c>
    </row>
    <row r="369" spans="1:19" x14ac:dyDescent="0.3">
      <c r="A369" t="str">
        <f t="shared" si="77"/>
        <v>LP_CritBetter_04</v>
      </c>
      <c r="B369" t="s">
        <v>712</v>
      </c>
      <c r="C369" t="str">
        <f>IF(ISERROR(VLOOKUP(B369,AffectorValueTable!$A:$A,1,0)),"어펙터밸류없음","")</f>
        <v/>
      </c>
      <c r="D369">
        <v>4</v>
      </c>
      <c r="E369" t="str">
        <f>VLOOKUP($B369,AffectorValueTable!$1:$1048576,MATCH(AffectorValueTable!$B$1,AffectorValueTable!$1:$1,0),0)</f>
        <v>ChangeActorStatus</v>
      </c>
      <c r="H369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>
        <v>-1</v>
      </c>
      <c r="J369">
        <f t="shared" si="81"/>
        <v>0.86249999999999993</v>
      </c>
      <c r="M369" t="s">
        <v>537</v>
      </c>
      <c r="O369" s="2">
        <f t="shared" ca="1" si="78"/>
        <v>23</v>
      </c>
      <c r="S369" s="2" t="str">
        <f t="shared" ca="1" si="79"/>
        <v/>
      </c>
    </row>
    <row r="370" spans="1:19" x14ac:dyDescent="0.3">
      <c r="A370" t="str">
        <f t="shared" si="77"/>
        <v>LP_CritBetter_05</v>
      </c>
      <c r="B370" t="s">
        <v>712</v>
      </c>
      <c r="C370" t="str">
        <f>IF(ISERROR(VLOOKUP(B370,AffectorValueTable!$A:$A,1,0)),"어펙터밸류없음","")</f>
        <v/>
      </c>
      <c r="D370">
        <v>5</v>
      </c>
      <c r="E370" t="str">
        <f>VLOOKUP($B370,AffectorValueTable!$1:$1048576,MATCH(AffectorValueTable!$B$1,AffectorValueTable!$1:$1,0),0)</f>
        <v>ChangeActorStatus</v>
      </c>
      <c r="H370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>
        <v>-1</v>
      </c>
      <c r="J370">
        <f t="shared" si="81"/>
        <v>1.125</v>
      </c>
      <c r="M370" t="s">
        <v>537</v>
      </c>
      <c r="O370" s="2">
        <f t="shared" ca="1" si="78"/>
        <v>23</v>
      </c>
      <c r="S370" s="2" t="str">
        <f t="shared" ca="1" si="79"/>
        <v/>
      </c>
    </row>
    <row r="371" spans="1:19" x14ac:dyDescent="0.3">
      <c r="A371" t="str">
        <f t="shared" si="77"/>
        <v>LP_CritBetter_06</v>
      </c>
      <c r="B371" t="s">
        <v>383</v>
      </c>
      <c r="C371" t="str">
        <f>IF(ISERROR(VLOOKUP(B371,AffectorValueTable!$A:$A,1,0)),"어펙터밸류없음","")</f>
        <v/>
      </c>
      <c r="D371">
        <v>6</v>
      </c>
      <c r="E371" t="str">
        <f>VLOOKUP($B371,AffectorValueTable!$1:$1048576,MATCH(AffectorValueTable!$B$1,AffectorValueTable!$1:$1,0),0)</f>
        <v>ChangeActorStatus</v>
      </c>
      <c r="H37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>
        <v>-1</v>
      </c>
      <c r="J371">
        <f>J370</f>
        <v>1.125</v>
      </c>
      <c r="M371" t="s">
        <v>713</v>
      </c>
      <c r="O371" s="2">
        <f t="shared" ca="1" si="78"/>
        <v>23</v>
      </c>
      <c r="S371" s="2" t="str">
        <f t="shared" ca="1" si="79"/>
        <v/>
      </c>
    </row>
    <row r="372" spans="1:19" x14ac:dyDescent="0.3">
      <c r="A372" t="str">
        <f t="shared" si="77"/>
        <v>LP_CritBest_01</v>
      </c>
      <c r="B372" t="s">
        <v>714</v>
      </c>
      <c r="C372" t="str">
        <f>IF(ISERROR(VLOOKUP(B372,AffectorValueTable!$A:$A,1,0)),"어펙터밸류없음","")</f>
        <v/>
      </c>
      <c r="D372">
        <v>1</v>
      </c>
      <c r="E372" t="str">
        <f>VLOOKUP($B372,AffectorValueTable!$1:$1048576,MATCH(AffectorValueTable!$B$1,AffectorValueTable!$1:$1,0),0)</f>
        <v>ChangeActorStatus</v>
      </c>
      <c r="H372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>
        <v>-1</v>
      </c>
      <c r="J372">
        <f>J330*4.5/6</f>
        <v>0.33749999999999997</v>
      </c>
      <c r="M372" t="s">
        <v>537</v>
      </c>
      <c r="O372" s="2">
        <f t="shared" ca="1" si="78"/>
        <v>23</v>
      </c>
      <c r="S372" s="2" t="str">
        <f t="shared" ca="1" si="79"/>
        <v/>
      </c>
    </row>
    <row r="373" spans="1:19" x14ac:dyDescent="0.3">
      <c r="A373" t="str">
        <f t="shared" si="77"/>
        <v>LP_CritBest_02</v>
      </c>
      <c r="B373" t="s">
        <v>714</v>
      </c>
      <c r="C373" t="str">
        <f>IF(ISERROR(VLOOKUP(B373,AffectorValueTable!$A:$A,1,0)),"어펙터밸류없음","")</f>
        <v/>
      </c>
      <c r="D373">
        <v>2</v>
      </c>
      <c r="E373" t="str">
        <f>VLOOKUP($B373,AffectorValueTable!$1:$1048576,MATCH(AffectorValueTable!$B$1,AffectorValueTable!$1:$1,0),0)</f>
        <v>ChangeActorStatus</v>
      </c>
      <c r="H373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>
        <v>-1</v>
      </c>
      <c r="J373">
        <f>J331*4.5/6</f>
        <v>0.7087500000000001</v>
      </c>
      <c r="M373" t="s">
        <v>537</v>
      </c>
      <c r="O373" s="2">
        <f t="shared" ca="1" si="78"/>
        <v>23</v>
      </c>
      <c r="S373" s="2" t="str">
        <f t="shared" ca="1" si="79"/>
        <v/>
      </c>
    </row>
    <row r="374" spans="1:19" x14ac:dyDescent="0.3">
      <c r="A374" t="str">
        <f t="shared" si="77"/>
        <v>LP_CritBest_03</v>
      </c>
      <c r="B374" t="s">
        <v>714</v>
      </c>
      <c r="C374" t="str">
        <f>IF(ISERROR(VLOOKUP(B374,AffectorValueTable!$A:$A,1,0)),"어펙터밸류없음","")</f>
        <v/>
      </c>
      <c r="D374">
        <v>3</v>
      </c>
      <c r="E374" t="str">
        <f>VLOOKUP($B374,AffectorValueTable!$1:$1048576,MATCH(AffectorValueTable!$B$1,AffectorValueTable!$1:$1,0),0)</f>
        <v>ChangeActorStatus</v>
      </c>
      <c r="H374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>
        <v>-1</v>
      </c>
      <c r="J374">
        <f>J332*4.5/6</f>
        <v>1.1137500000000002</v>
      </c>
      <c r="M374" t="s">
        <v>537</v>
      </c>
      <c r="O374" s="2">
        <f t="shared" ca="1" si="78"/>
        <v>23</v>
      </c>
      <c r="S374" s="2" t="str">
        <f t="shared" ca="1" si="79"/>
        <v/>
      </c>
    </row>
    <row r="375" spans="1:19" x14ac:dyDescent="0.3">
      <c r="A375" t="str">
        <f t="shared" si="77"/>
        <v>LP_CritBest_04</v>
      </c>
      <c r="B375" t="s">
        <v>384</v>
      </c>
      <c r="C375" t="str">
        <f>IF(ISERROR(VLOOKUP(B375,AffectorValueTable!$A:$A,1,0)),"어펙터밸류없음","")</f>
        <v/>
      </c>
      <c r="D375">
        <v>4</v>
      </c>
      <c r="E375" t="str">
        <f>VLOOKUP($B375,AffectorValueTable!$1:$1048576,MATCH(AffectorValueTable!$B$1,AffectorValueTable!$1:$1,0),0)</f>
        <v>ChangeActorStatus</v>
      </c>
      <c r="H375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>
        <v>-1</v>
      </c>
      <c r="J375">
        <f>J374</f>
        <v>1.1137500000000002</v>
      </c>
      <c r="M375" t="s">
        <v>713</v>
      </c>
      <c r="O375" s="2">
        <f t="shared" ca="1" si="78"/>
        <v>23</v>
      </c>
      <c r="S375" s="2" t="str">
        <f t="shared" ca="1" si="79"/>
        <v/>
      </c>
    </row>
    <row r="376" spans="1:19" x14ac:dyDescent="0.3">
      <c r="A376" t="str">
        <f t="shared" si="77"/>
        <v>LP_MaxHp_01</v>
      </c>
      <c r="B376" t="s">
        <v>715</v>
      </c>
      <c r="C376" t="str">
        <f>IF(ISERROR(VLOOKUP(B376,AffectorValueTable!$A:$A,1,0)),"어펙터밸류없음","")</f>
        <v/>
      </c>
      <c r="D376">
        <v>1</v>
      </c>
      <c r="E376" t="str">
        <f>VLOOKUP($B376,AffectorValueTable!$1:$1048576,MATCH(AffectorValueTable!$B$1,AffectorValueTable!$1:$1,0),0)</f>
        <v>ChangeActorStatus</v>
      </c>
      <c r="H376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>
        <v>-1</v>
      </c>
      <c r="J376">
        <f t="shared" ref="J376:J397" si="82">J311*2.5/6</f>
        <v>6.25E-2</v>
      </c>
      <c r="M376" t="s">
        <v>535</v>
      </c>
      <c r="O376" s="2">
        <f t="shared" ca="1" si="78"/>
        <v>21</v>
      </c>
      <c r="S376" s="2" t="str">
        <f t="shared" ca="1" si="79"/>
        <v/>
      </c>
    </row>
    <row r="377" spans="1:19" x14ac:dyDescent="0.3">
      <c r="A377" t="str">
        <f t="shared" ref="A377:A440" si="83">B377&amp;"_"&amp;TEXT(D377,"00")</f>
        <v>LP_MaxHp_02</v>
      </c>
      <c r="B377" t="s">
        <v>715</v>
      </c>
      <c r="C377" t="str">
        <f>IF(ISERROR(VLOOKUP(B377,AffectorValueTable!$A:$A,1,0)),"어펙터밸류없음","")</f>
        <v/>
      </c>
      <c r="D377">
        <v>2</v>
      </c>
      <c r="E377" t="str">
        <f>VLOOKUP($B377,AffectorValueTable!$1:$1048576,MATCH(AffectorValueTable!$B$1,AffectorValueTable!$1:$1,0),0)</f>
        <v>ChangeActorStatus</v>
      </c>
      <c r="H377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>
        <v>-1</v>
      </c>
      <c r="J377">
        <f t="shared" si="82"/>
        <v>0.13125000000000001</v>
      </c>
      <c r="M377" t="s">
        <v>535</v>
      </c>
      <c r="O377" s="2">
        <f t="shared" ca="1" si="78"/>
        <v>21</v>
      </c>
      <c r="S377" s="2" t="str">
        <f t="shared" ca="1" si="79"/>
        <v/>
      </c>
    </row>
    <row r="378" spans="1:19" x14ac:dyDescent="0.3">
      <c r="A378" t="str">
        <f t="shared" si="83"/>
        <v>LP_MaxHp_03</v>
      </c>
      <c r="B378" t="s">
        <v>715</v>
      </c>
      <c r="C378" t="str">
        <f>IF(ISERROR(VLOOKUP(B378,AffectorValueTable!$A:$A,1,0)),"어펙터밸류없음","")</f>
        <v/>
      </c>
      <c r="D378">
        <v>3</v>
      </c>
      <c r="E378" t="str">
        <f>VLOOKUP($B378,AffectorValueTable!$1:$1048576,MATCH(AffectorValueTable!$B$1,AffectorValueTable!$1:$1,0),0)</f>
        <v>ChangeActorStatus</v>
      </c>
      <c r="H378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>
        <v>-1</v>
      </c>
      <c r="J378">
        <f t="shared" si="82"/>
        <v>0.20625000000000002</v>
      </c>
      <c r="M378" t="s">
        <v>535</v>
      </c>
      <c r="O378" s="2">
        <f t="shared" ca="1" si="78"/>
        <v>21</v>
      </c>
      <c r="S378" s="2" t="str">
        <f t="shared" ca="1" si="79"/>
        <v/>
      </c>
    </row>
    <row r="379" spans="1:19" x14ac:dyDescent="0.3">
      <c r="A379" t="str">
        <f t="shared" si="83"/>
        <v>LP_MaxHp_04</v>
      </c>
      <c r="B379" t="s">
        <v>715</v>
      </c>
      <c r="C379" t="str">
        <f>IF(ISERROR(VLOOKUP(B379,AffectorValueTable!$A:$A,1,0)),"어펙터밸류없음","")</f>
        <v/>
      </c>
      <c r="D379">
        <v>4</v>
      </c>
      <c r="E379" t="str">
        <f>VLOOKUP($B379,AffectorValueTable!$1:$1048576,MATCH(AffectorValueTable!$B$1,AffectorValueTable!$1:$1,0),0)</f>
        <v>ChangeActorStatus</v>
      </c>
      <c r="H379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>
        <v>-1</v>
      </c>
      <c r="J379">
        <f t="shared" si="82"/>
        <v>0.28749999999999998</v>
      </c>
      <c r="M379" t="s">
        <v>535</v>
      </c>
      <c r="O379" s="2">
        <f t="shared" ca="1" si="78"/>
        <v>21</v>
      </c>
      <c r="S379" s="2" t="str">
        <f t="shared" ca="1" si="79"/>
        <v/>
      </c>
    </row>
    <row r="380" spans="1:19" x14ac:dyDescent="0.3">
      <c r="A380" t="str">
        <f t="shared" si="83"/>
        <v>LP_MaxHp_05</v>
      </c>
      <c r="B380" t="s">
        <v>715</v>
      </c>
      <c r="C380" t="str">
        <f>IF(ISERROR(VLOOKUP(B380,AffectorValueTable!$A:$A,1,0)),"어펙터밸류없음","")</f>
        <v/>
      </c>
      <c r="D380">
        <v>5</v>
      </c>
      <c r="E380" t="str">
        <f>VLOOKUP($B380,AffectorValueTable!$1:$1048576,MATCH(AffectorValueTable!$B$1,AffectorValueTable!$1:$1,0),0)</f>
        <v>ChangeActorStatus</v>
      </c>
      <c r="H380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>
        <v>-1</v>
      </c>
      <c r="J380">
        <f t="shared" si="82"/>
        <v>0.375</v>
      </c>
      <c r="M380" t="s">
        <v>535</v>
      </c>
      <c r="O380" s="2">
        <f t="shared" ref="O380:O524" ca="1" si="84">IF(NOT(ISBLANK(N380)),N380,
IF(ISBLANK(M380),"",
VLOOKUP(M380,OFFSET(INDIRECT("$A:$B"),0,MATCH(M$1&amp;"_Verify",INDIRECT("$1:$1"),0)-1),2,0)
))</f>
        <v>21</v>
      </c>
      <c r="S380" s="2" t="str">
        <f t="shared" ca="1" si="79"/>
        <v/>
      </c>
    </row>
    <row r="381" spans="1:19" x14ac:dyDescent="0.3">
      <c r="A381" t="str">
        <f t="shared" si="83"/>
        <v>LP_MaxHp_06</v>
      </c>
      <c r="B381" t="s">
        <v>715</v>
      </c>
      <c r="C381" t="str">
        <f>IF(ISERROR(VLOOKUP(B381,AffectorValueTable!$A:$A,1,0)),"어펙터밸류없음","")</f>
        <v/>
      </c>
      <c r="D381">
        <v>6</v>
      </c>
      <c r="E381" t="str">
        <f>VLOOKUP($B381,AffectorValueTable!$1:$1048576,MATCH(AffectorValueTable!$B$1,AffectorValueTable!$1:$1,0),0)</f>
        <v>ChangeActorStatus</v>
      </c>
      <c r="H38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>
        <v>-1</v>
      </c>
      <c r="J381">
        <f t="shared" si="82"/>
        <v>0.46875</v>
      </c>
      <c r="M381" t="s">
        <v>535</v>
      </c>
      <c r="O381" s="2">
        <f t="shared" ca="1" si="84"/>
        <v>21</v>
      </c>
      <c r="S381" s="2" t="str">
        <f t="shared" ca="1" si="79"/>
        <v/>
      </c>
    </row>
    <row r="382" spans="1:19" x14ac:dyDescent="0.3">
      <c r="A382" t="str">
        <f t="shared" si="83"/>
        <v>LP_MaxHp_07</v>
      </c>
      <c r="B382" t="s">
        <v>715</v>
      </c>
      <c r="C382" t="str">
        <f>IF(ISERROR(VLOOKUP(B382,AffectorValueTable!$A:$A,1,0)),"어펙터밸류없음","")</f>
        <v/>
      </c>
      <c r="D382">
        <v>7</v>
      </c>
      <c r="E382" t="str">
        <f>VLOOKUP($B382,AffectorValueTable!$1:$1048576,MATCH(AffectorValueTable!$B$1,AffectorValueTable!$1:$1,0),0)</f>
        <v>ChangeActorStatus</v>
      </c>
      <c r="H382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>
        <v>-1</v>
      </c>
      <c r="J382">
        <f t="shared" si="82"/>
        <v>0.56875000000000009</v>
      </c>
      <c r="M382" t="s">
        <v>535</v>
      </c>
      <c r="O382" s="2">
        <f t="shared" ca="1" si="84"/>
        <v>21</v>
      </c>
      <c r="S382" s="2" t="str">
        <f t="shared" ca="1" si="79"/>
        <v/>
      </c>
    </row>
    <row r="383" spans="1:19" x14ac:dyDescent="0.3">
      <c r="A383" t="str">
        <f t="shared" si="83"/>
        <v>LP_MaxHp_08</v>
      </c>
      <c r="B383" t="s">
        <v>715</v>
      </c>
      <c r="C383" t="str">
        <f>IF(ISERROR(VLOOKUP(B383,AffectorValueTable!$A:$A,1,0)),"어펙터밸류없음","")</f>
        <v/>
      </c>
      <c r="D383">
        <v>8</v>
      </c>
      <c r="E383" t="str">
        <f>VLOOKUP($B383,AffectorValueTable!$1:$1048576,MATCH(AffectorValueTable!$B$1,AffectorValueTable!$1:$1,0),0)</f>
        <v>ChangeActorStatus</v>
      </c>
      <c r="H383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>
        <v>-1</v>
      </c>
      <c r="J383">
        <f t="shared" si="82"/>
        <v>0.67500000000000016</v>
      </c>
      <c r="M383" t="s">
        <v>535</v>
      </c>
      <c r="O383" s="2">
        <f t="shared" ca="1" si="84"/>
        <v>21</v>
      </c>
      <c r="S383" s="2" t="str">
        <f t="shared" ca="1" si="79"/>
        <v/>
      </c>
    </row>
    <row r="384" spans="1:19" x14ac:dyDescent="0.3">
      <c r="A384" t="str">
        <f t="shared" si="83"/>
        <v>LP_MaxHp_09</v>
      </c>
      <c r="B384" t="s">
        <v>715</v>
      </c>
      <c r="C384" t="str">
        <f>IF(ISERROR(VLOOKUP(B384,AffectorValueTable!$A:$A,1,0)),"어펙터밸류없음","")</f>
        <v/>
      </c>
      <c r="D384">
        <v>9</v>
      </c>
      <c r="E384" t="str">
        <f>VLOOKUP($B384,AffectorValueTable!$1:$1048576,MATCH(AffectorValueTable!$B$1,AffectorValueTable!$1:$1,0),0)</f>
        <v>ChangeActorStatus</v>
      </c>
      <c r="H384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>
        <v>-1</v>
      </c>
      <c r="J384">
        <f t="shared" si="82"/>
        <v>0.78749999999999998</v>
      </c>
      <c r="M384" t="s">
        <v>535</v>
      </c>
      <c r="O384" s="2">
        <f t="shared" ca="1" si="84"/>
        <v>21</v>
      </c>
      <c r="S384" s="2" t="str">
        <f t="shared" ca="1" si="79"/>
        <v/>
      </c>
    </row>
    <row r="385" spans="1:19" x14ac:dyDescent="0.3">
      <c r="A385" t="str">
        <f t="shared" si="83"/>
        <v>LP_MaxHpBetter_01</v>
      </c>
      <c r="B385" t="s">
        <v>716</v>
      </c>
      <c r="C385" t="str">
        <f>IF(ISERROR(VLOOKUP(B385,AffectorValueTable!$A:$A,1,0)),"어펙터밸류없음","")</f>
        <v/>
      </c>
      <c r="D385">
        <v>1</v>
      </c>
      <c r="E385" t="str">
        <f>VLOOKUP($B385,AffectorValueTable!$1:$1048576,MATCH(AffectorValueTable!$B$1,AffectorValueTable!$1:$1,0),0)</f>
        <v>ChangeActorStatus</v>
      </c>
      <c r="H385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>
        <v>-1</v>
      </c>
      <c r="J385">
        <f t="shared" si="82"/>
        <v>0.10416666666666667</v>
      </c>
      <c r="M385" t="s">
        <v>535</v>
      </c>
      <c r="O385" s="2">
        <f t="shared" ca="1" si="84"/>
        <v>21</v>
      </c>
      <c r="S385" s="2" t="str">
        <f t="shared" ca="1" si="79"/>
        <v/>
      </c>
    </row>
    <row r="386" spans="1:19" x14ac:dyDescent="0.3">
      <c r="A386" t="str">
        <f t="shared" si="83"/>
        <v>LP_MaxHpBetter_02</v>
      </c>
      <c r="B386" t="s">
        <v>716</v>
      </c>
      <c r="C386" t="str">
        <f>IF(ISERROR(VLOOKUP(B386,AffectorValueTable!$A:$A,1,0)),"어펙터밸류없음","")</f>
        <v/>
      </c>
      <c r="D386">
        <v>2</v>
      </c>
      <c r="E386" t="str">
        <f>VLOOKUP($B386,AffectorValueTable!$1:$1048576,MATCH(AffectorValueTable!$B$1,AffectorValueTable!$1:$1,0),0)</f>
        <v>ChangeActorStatus</v>
      </c>
      <c r="H386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>
        <v>-1</v>
      </c>
      <c r="J386">
        <f t="shared" si="82"/>
        <v>0.21875</v>
      </c>
      <c r="M386" t="s">
        <v>535</v>
      </c>
      <c r="O386" s="2">
        <f t="shared" ca="1" si="84"/>
        <v>21</v>
      </c>
      <c r="S386" s="2" t="str">
        <f t="shared" ca="1" si="79"/>
        <v/>
      </c>
    </row>
    <row r="387" spans="1:19" x14ac:dyDescent="0.3">
      <c r="A387" t="str">
        <f t="shared" si="83"/>
        <v>LP_MaxHpBetter_03</v>
      </c>
      <c r="B387" t="s">
        <v>716</v>
      </c>
      <c r="C387" t="str">
        <f>IF(ISERROR(VLOOKUP(B387,AffectorValueTable!$A:$A,1,0)),"어펙터밸류없음","")</f>
        <v/>
      </c>
      <c r="D387">
        <v>3</v>
      </c>
      <c r="E387" t="str">
        <f>VLOOKUP($B387,AffectorValueTable!$1:$1048576,MATCH(AffectorValueTable!$B$1,AffectorValueTable!$1:$1,0),0)</f>
        <v>ChangeActorStatus</v>
      </c>
      <c r="H387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>
        <v>-1</v>
      </c>
      <c r="J387">
        <f t="shared" si="82"/>
        <v>0.34375</v>
      </c>
      <c r="M387" t="s">
        <v>535</v>
      </c>
      <c r="O387" s="2">
        <f t="shared" ca="1" si="84"/>
        <v>21</v>
      </c>
      <c r="S387" s="2" t="str">
        <f t="shared" ca="1" si="79"/>
        <v/>
      </c>
    </row>
    <row r="388" spans="1:19" x14ac:dyDescent="0.3">
      <c r="A388" t="str">
        <f t="shared" si="83"/>
        <v>LP_MaxHpBetter_04</v>
      </c>
      <c r="B388" t="s">
        <v>716</v>
      </c>
      <c r="C388" t="str">
        <f>IF(ISERROR(VLOOKUP(B388,AffectorValueTable!$A:$A,1,0)),"어펙터밸류없음","")</f>
        <v/>
      </c>
      <c r="D388">
        <v>4</v>
      </c>
      <c r="E388" t="str">
        <f>VLOOKUP($B388,AffectorValueTable!$1:$1048576,MATCH(AffectorValueTable!$B$1,AffectorValueTable!$1:$1,0),0)</f>
        <v>ChangeActorStatus</v>
      </c>
      <c r="H388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>
        <v>-1</v>
      </c>
      <c r="J388">
        <f t="shared" si="82"/>
        <v>0.47916666666666669</v>
      </c>
      <c r="M388" t="s">
        <v>535</v>
      </c>
      <c r="O388" s="2">
        <f t="shared" ca="1" si="84"/>
        <v>21</v>
      </c>
      <c r="S388" s="2" t="str">
        <f t="shared" ca="1" si="79"/>
        <v/>
      </c>
    </row>
    <row r="389" spans="1:19" x14ac:dyDescent="0.3">
      <c r="A389" t="str">
        <f t="shared" si="83"/>
        <v>LP_MaxHpBetter_05</v>
      </c>
      <c r="B389" t="s">
        <v>716</v>
      </c>
      <c r="C389" t="str">
        <f>IF(ISERROR(VLOOKUP(B389,AffectorValueTable!$A:$A,1,0)),"어펙터밸류없음","")</f>
        <v/>
      </c>
      <c r="D389">
        <v>5</v>
      </c>
      <c r="E389" t="str">
        <f>VLOOKUP($B389,AffectorValueTable!$1:$1048576,MATCH(AffectorValueTable!$B$1,AffectorValueTable!$1:$1,0),0)</f>
        <v>ChangeActorStatus</v>
      </c>
      <c r="H389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>
        <v>-1</v>
      </c>
      <c r="J389">
        <f t="shared" si="82"/>
        <v>0.625</v>
      </c>
      <c r="M389" t="s">
        <v>535</v>
      </c>
      <c r="O389" s="2">
        <f t="shared" ca="1" si="84"/>
        <v>21</v>
      </c>
      <c r="S389" s="2" t="str">
        <f t="shared" ca="1" si="79"/>
        <v/>
      </c>
    </row>
    <row r="390" spans="1:19" x14ac:dyDescent="0.3">
      <c r="A390" t="str">
        <f t="shared" si="83"/>
        <v>LP_MaxHpBetter_06</v>
      </c>
      <c r="B390" t="s">
        <v>716</v>
      </c>
      <c r="C390" t="str">
        <f>IF(ISERROR(VLOOKUP(B390,AffectorValueTable!$A:$A,1,0)),"어펙터밸류없음","")</f>
        <v/>
      </c>
      <c r="D390">
        <v>6</v>
      </c>
      <c r="E390" t="str">
        <f>VLOOKUP($B390,AffectorValueTable!$1:$1048576,MATCH(AffectorValueTable!$B$1,AffectorValueTable!$1:$1,0),0)</f>
        <v>ChangeActorStatus</v>
      </c>
      <c r="H390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>
        <v>-1</v>
      </c>
      <c r="J390">
        <f t="shared" si="82"/>
        <v>0.78125</v>
      </c>
      <c r="M390" t="s">
        <v>535</v>
      </c>
      <c r="O390" s="2">
        <f t="shared" ca="1" si="84"/>
        <v>21</v>
      </c>
      <c r="S390" s="2" t="str">
        <f t="shared" ca="1" si="79"/>
        <v/>
      </c>
    </row>
    <row r="391" spans="1:19" x14ac:dyDescent="0.3">
      <c r="A391" t="str">
        <f t="shared" si="83"/>
        <v>LP_MaxHpBetter_07</v>
      </c>
      <c r="B391" t="s">
        <v>716</v>
      </c>
      <c r="C391" t="str">
        <f>IF(ISERROR(VLOOKUP(B391,AffectorValueTable!$A:$A,1,0)),"어펙터밸류없음","")</f>
        <v/>
      </c>
      <c r="D391">
        <v>7</v>
      </c>
      <c r="E391" t="str">
        <f>VLOOKUP($B391,AffectorValueTable!$1:$1048576,MATCH(AffectorValueTable!$B$1,AffectorValueTable!$1:$1,0),0)</f>
        <v>ChangeActorStatus</v>
      </c>
      <c r="H39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>
        <v>-1</v>
      </c>
      <c r="J391">
        <f t="shared" si="82"/>
        <v>0.94791666666666663</v>
      </c>
      <c r="M391" t="s">
        <v>535</v>
      </c>
      <c r="O391" s="2">
        <f t="shared" ca="1" si="84"/>
        <v>21</v>
      </c>
      <c r="S391" s="2" t="str">
        <f t="shared" ca="1" si="79"/>
        <v/>
      </c>
    </row>
    <row r="392" spans="1:19" x14ac:dyDescent="0.3">
      <c r="A392" t="str">
        <f t="shared" si="83"/>
        <v>LP_MaxHpBetter_08</v>
      </c>
      <c r="B392" t="s">
        <v>716</v>
      </c>
      <c r="C392" t="str">
        <f>IF(ISERROR(VLOOKUP(B392,AffectorValueTable!$A:$A,1,0)),"어펙터밸류없음","")</f>
        <v/>
      </c>
      <c r="D392">
        <v>8</v>
      </c>
      <c r="E392" t="str">
        <f>VLOOKUP($B392,AffectorValueTable!$1:$1048576,MATCH(AffectorValueTable!$B$1,AffectorValueTable!$1:$1,0),0)</f>
        <v>ChangeActorStatus</v>
      </c>
      <c r="H392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>
        <v>-1</v>
      </c>
      <c r="J392">
        <f t="shared" si="82"/>
        <v>1.125</v>
      </c>
      <c r="M392" t="s">
        <v>535</v>
      </c>
      <c r="O392" s="2">
        <f t="shared" ca="1" si="84"/>
        <v>21</v>
      </c>
      <c r="S392" s="2" t="str">
        <f t="shared" ca="1" si="79"/>
        <v/>
      </c>
    </row>
    <row r="393" spans="1:19" x14ac:dyDescent="0.3">
      <c r="A393" t="str">
        <f t="shared" si="83"/>
        <v>LP_MaxHpBetter_09</v>
      </c>
      <c r="B393" t="s">
        <v>716</v>
      </c>
      <c r="C393" t="str">
        <f>IF(ISERROR(VLOOKUP(B393,AffectorValueTable!$A:$A,1,0)),"어펙터밸류없음","")</f>
        <v/>
      </c>
      <c r="D393">
        <v>9</v>
      </c>
      <c r="E393" t="str">
        <f>VLOOKUP($B393,AffectorValueTable!$1:$1048576,MATCH(AffectorValueTable!$B$1,AffectorValueTable!$1:$1,0),0)</f>
        <v>ChangeActorStatus</v>
      </c>
      <c r="H393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>
        <v>-1</v>
      </c>
      <c r="J393">
        <f t="shared" si="82"/>
        <v>1.3125</v>
      </c>
      <c r="M393" t="s">
        <v>535</v>
      </c>
      <c r="O393" s="2">
        <f t="shared" ca="1" si="84"/>
        <v>21</v>
      </c>
      <c r="S393" s="2" t="str">
        <f t="shared" ca="1" si="79"/>
        <v/>
      </c>
    </row>
    <row r="394" spans="1:19" x14ac:dyDescent="0.3">
      <c r="A394" t="str">
        <f t="shared" si="83"/>
        <v>LP_MaxHpBetter_10</v>
      </c>
      <c r="B394" t="s">
        <v>392</v>
      </c>
      <c r="C394" t="str">
        <f>IF(ISERROR(VLOOKUP(B394,AffectorValueTable!$A:$A,1,0)),"어펙터밸류없음","")</f>
        <v/>
      </c>
      <c r="D394">
        <v>10</v>
      </c>
      <c r="E394" t="str">
        <f>VLOOKUP($B394,AffectorValueTable!$1:$1048576,MATCH(AffectorValueTable!$B$1,AffectorValueTable!$1:$1,0),0)</f>
        <v>ChangeActorStatus</v>
      </c>
      <c r="H394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>
        <v>-1</v>
      </c>
      <c r="J394">
        <f t="shared" si="82"/>
        <v>1.3125</v>
      </c>
      <c r="M394" t="s">
        <v>535</v>
      </c>
      <c r="O394" s="2">
        <f t="shared" ca="1" si="84"/>
        <v>21</v>
      </c>
      <c r="S394" s="2" t="str">
        <f t="shared" ca="1" si="79"/>
        <v/>
      </c>
    </row>
    <row r="395" spans="1:19" x14ac:dyDescent="0.3">
      <c r="A395" t="str">
        <f t="shared" si="83"/>
        <v>LP_MaxHpBest_01</v>
      </c>
      <c r="B395" t="s">
        <v>717</v>
      </c>
      <c r="C395" t="str">
        <f>IF(ISERROR(VLOOKUP(B395,AffectorValueTable!$A:$A,1,0)),"어펙터밸류없음","")</f>
        <v/>
      </c>
      <c r="D395">
        <v>1</v>
      </c>
      <c r="E395" t="str">
        <f>VLOOKUP($B395,AffectorValueTable!$1:$1048576,MATCH(AffectorValueTable!$B$1,AffectorValueTable!$1:$1,0),0)</f>
        <v>ChangeActorStatus</v>
      </c>
      <c r="H395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>
        <v>-1</v>
      </c>
      <c r="J395">
        <f t="shared" si="82"/>
        <v>0.1875</v>
      </c>
      <c r="M395" t="s">
        <v>535</v>
      </c>
      <c r="O395" s="2">
        <f t="shared" ca="1" si="84"/>
        <v>21</v>
      </c>
      <c r="S395" s="2" t="str">
        <f t="shared" ca="1" si="79"/>
        <v/>
      </c>
    </row>
    <row r="396" spans="1:19" x14ac:dyDescent="0.3">
      <c r="A396" t="str">
        <f t="shared" si="83"/>
        <v>LP_MaxHpBest_02</v>
      </c>
      <c r="B396" t="s">
        <v>717</v>
      </c>
      <c r="C396" t="str">
        <f>IF(ISERROR(VLOOKUP(B396,AffectorValueTable!$A:$A,1,0)),"어펙터밸류없음","")</f>
        <v/>
      </c>
      <c r="D396">
        <v>2</v>
      </c>
      <c r="E396" t="str">
        <f>VLOOKUP($B396,AffectorValueTable!$1:$1048576,MATCH(AffectorValueTable!$B$1,AffectorValueTable!$1:$1,0),0)</f>
        <v>ChangeActorStatus</v>
      </c>
      <c r="H396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>
        <v>-1</v>
      </c>
      <c r="J396">
        <f t="shared" si="82"/>
        <v>0.39375000000000004</v>
      </c>
      <c r="M396" t="s">
        <v>535</v>
      </c>
      <c r="O396" s="2">
        <f t="shared" ca="1" si="84"/>
        <v>21</v>
      </c>
      <c r="S396" s="2" t="str">
        <f t="shared" ca="1" si="79"/>
        <v/>
      </c>
    </row>
    <row r="397" spans="1:19" x14ac:dyDescent="0.3">
      <c r="A397" t="str">
        <f t="shared" si="83"/>
        <v>LP_MaxHpBest_03</v>
      </c>
      <c r="B397" t="s">
        <v>717</v>
      </c>
      <c r="C397" t="str">
        <f>IF(ISERROR(VLOOKUP(B397,AffectorValueTable!$A:$A,1,0)),"어펙터밸류없음","")</f>
        <v/>
      </c>
      <c r="D397">
        <v>3</v>
      </c>
      <c r="E397" t="str">
        <f>VLOOKUP($B397,AffectorValueTable!$1:$1048576,MATCH(AffectorValueTable!$B$1,AffectorValueTable!$1:$1,0),0)</f>
        <v>ChangeActorStatus</v>
      </c>
      <c r="H397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>
        <v>-1</v>
      </c>
      <c r="J397">
        <f t="shared" si="82"/>
        <v>0.61875000000000013</v>
      </c>
      <c r="M397" t="s">
        <v>535</v>
      </c>
      <c r="O397" s="2">
        <f t="shared" ca="1" si="84"/>
        <v>21</v>
      </c>
      <c r="S397" s="2" t="str">
        <f t="shared" ca="1" si="79"/>
        <v/>
      </c>
    </row>
    <row r="398" spans="1:19" x14ac:dyDescent="0.3">
      <c r="A398" t="str">
        <f t="shared" si="83"/>
        <v>LP_MaxHpBest_04</v>
      </c>
      <c r="B398" t="s">
        <v>717</v>
      </c>
      <c r="C398" t="str">
        <f>IF(ISERROR(VLOOKUP(B398,AffectorValueTable!$A:$A,1,0)),"어펙터밸류없음","")</f>
        <v/>
      </c>
      <c r="D398">
        <v>4</v>
      </c>
      <c r="E398" t="str">
        <f>VLOOKUP($B398,AffectorValueTable!$1:$1048576,MATCH(AffectorValueTable!$B$1,AffectorValueTable!$1:$1,0),0)</f>
        <v>ChangeActorStatus</v>
      </c>
      <c r="H398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>
        <v>-1</v>
      </c>
      <c r="J398">
        <v>0.86249999999999993</v>
      </c>
      <c r="M398" t="s">
        <v>535</v>
      </c>
      <c r="O398" s="2">
        <f t="shared" ca="1" si="84"/>
        <v>21</v>
      </c>
      <c r="S398" s="2" t="str">
        <f t="shared" ca="1" si="79"/>
        <v/>
      </c>
    </row>
    <row r="399" spans="1:19" x14ac:dyDescent="0.3">
      <c r="A399" t="str">
        <f t="shared" si="83"/>
        <v>LP_MaxHpBest_05</v>
      </c>
      <c r="B399" t="s">
        <v>717</v>
      </c>
      <c r="C399" t="str">
        <f>IF(ISERROR(VLOOKUP(B399,AffectorValueTable!$A:$A,1,0)),"어펙터밸류없음","")</f>
        <v/>
      </c>
      <c r="D399">
        <v>5</v>
      </c>
      <c r="E399" t="str">
        <f>VLOOKUP($B399,AffectorValueTable!$1:$1048576,MATCH(AffectorValueTable!$B$1,AffectorValueTable!$1:$1,0),0)</f>
        <v>ChangeActorStatus</v>
      </c>
      <c r="H399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>
        <v>-1</v>
      </c>
      <c r="J399">
        <v>1.125</v>
      </c>
      <c r="M399" t="s">
        <v>535</v>
      </c>
      <c r="O399" s="2">
        <f t="shared" ca="1" si="84"/>
        <v>21</v>
      </c>
      <c r="S399" s="2" t="str">
        <f t="shared" ca="1" si="79"/>
        <v/>
      </c>
    </row>
    <row r="400" spans="1:19" x14ac:dyDescent="0.3">
      <c r="A400" t="str">
        <f t="shared" si="83"/>
        <v>LP_MaxHpBest_06</v>
      </c>
      <c r="B400" t="s">
        <v>393</v>
      </c>
      <c r="C400" t="str">
        <f>IF(ISERROR(VLOOKUP(B400,AffectorValueTable!$A:$A,1,0)),"어펙터밸류없음","")</f>
        <v/>
      </c>
      <c r="D400">
        <v>6</v>
      </c>
      <c r="E400" t="str">
        <f>VLOOKUP($B400,AffectorValueTable!$1:$1048576,MATCH(AffectorValueTable!$B$1,AffectorValueTable!$1:$1,0),0)</f>
        <v>ChangeActorStatus</v>
      </c>
      <c r="H400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>
        <v>-1</v>
      </c>
      <c r="J400">
        <v>1.125</v>
      </c>
      <c r="M400" t="s">
        <v>535</v>
      </c>
      <c r="O400" s="2">
        <f t="shared" ca="1" si="84"/>
        <v>21</v>
      </c>
      <c r="S400" s="2" t="str">
        <f t="shared" ca="1" si="79"/>
        <v/>
      </c>
    </row>
    <row r="401" spans="1:19" x14ac:dyDescent="0.3">
      <c r="A401" t="str">
        <f t="shared" si="83"/>
        <v>LP_MaxHpPowerSource_01</v>
      </c>
      <c r="B401" t="s">
        <v>394</v>
      </c>
      <c r="C401" t="str">
        <f>IF(ISERROR(VLOOKUP(B401,AffectorValueTable!$A:$A,1,0)),"어펙터밸류없음","")</f>
        <v/>
      </c>
      <c r="D401">
        <v>1</v>
      </c>
      <c r="E401" t="str">
        <f>VLOOKUP($B401,AffectorValueTable!$1:$1048576,MATCH(AffectorValueTable!$B$1,AffectorValueTable!$1:$1,0),0)</f>
        <v>ChangeActorStatus</v>
      </c>
      <c r="H40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>
        <v>-1</v>
      </c>
      <c r="J401">
        <f t="shared" ref="J401:J405" si="85">J311*2.5/8</f>
        <v>4.6875E-2</v>
      </c>
      <c r="M401" t="s">
        <v>535</v>
      </c>
      <c r="O401" s="2">
        <f t="shared" ca="1" si="84"/>
        <v>21</v>
      </c>
      <c r="S401" s="2" t="str">
        <f t="shared" ca="1" si="79"/>
        <v/>
      </c>
    </row>
    <row r="402" spans="1:19" x14ac:dyDescent="0.3">
      <c r="A402" t="str">
        <f t="shared" si="83"/>
        <v>LP_MaxHpPowerSource_02</v>
      </c>
      <c r="B402" t="s">
        <v>394</v>
      </c>
      <c r="C402" t="str">
        <f>IF(ISERROR(VLOOKUP(B402,AffectorValueTable!$A:$A,1,0)),"어펙터밸류없음","")</f>
        <v/>
      </c>
      <c r="D402">
        <v>2</v>
      </c>
      <c r="E402" t="str">
        <f>VLOOKUP($B402,AffectorValueTable!$1:$1048576,MATCH(AffectorValueTable!$B$1,AffectorValueTable!$1:$1,0),0)</f>
        <v>ChangeActorStatus</v>
      </c>
      <c r="H402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>
        <v>-1</v>
      </c>
      <c r="J402">
        <f t="shared" si="85"/>
        <v>9.8437499999999997E-2</v>
      </c>
      <c r="M402" t="s">
        <v>535</v>
      </c>
      <c r="O402" s="2">
        <f t="shared" ca="1" si="84"/>
        <v>21</v>
      </c>
      <c r="S402" s="2" t="str">
        <f t="shared" ca="1" si="79"/>
        <v/>
      </c>
    </row>
    <row r="403" spans="1:19" x14ac:dyDescent="0.3">
      <c r="A403" t="str">
        <f t="shared" si="83"/>
        <v>LP_MaxHpPowerSource_03</v>
      </c>
      <c r="B403" t="s">
        <v>394</v>
      </c>
      <c r="C403" t="str">
        <f>IF(ISERROR(VLOOKUP(B403,AffectorValueTable!$A:$A,1,0)),"어펙터밸류없음","")</f>
        <v/>
      </c>
      <c r="D403">
        <v>3</v>
      </c>
      <c r="E403" t="str">
        <f>VLOOKUP($B403,AffectorValueTable!$1:$1048576,MATCH(AffectorValueTable!$B$1,AffectorValueTable!$1:$1,0),0)</f>
        <v>ChangeActorStatus</v>
      </c>
      <c r="H403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>
        <v>-1</v>
      </c>
      <c r="J403">
        <f t="shared" si="85"/>
        <v>0.15468750000000001</v>
      </c>
      <c r="M403" t="s">
        <v>535</v>
      </c>
      <c r="O403" s="2">
        <f t="shared" ca="1" si="84"/>
        <v>21</v>
      </c>
      <c r="S403" s="2" t="str">
        <f t="shared" ca="1" si="79"/>
        <v/>
      </c>
    </row>
    <row r="404" spans="1:19" x14ac:dyDescent="0.3">
      <c r="A404" t="str">
        <f t="shared" si="83"/>
        <v>LP_MaxHpPowerSource_04</v>
      </c>
      <c r="B404" t="s">
        <v>394</v>
      </c>
      <c r="C404" t="str">
        <f>IF(ISERROR(VLOOKUP(B404,AffectorValueTable!$A:$A,1,0)),"어펙터밸류없음","")</f>
        <v/>
      </c>
      <c r="D404">
        <v>4</v>
      </c>
      <c r="E404" t="str">
        <f>VLOOKUP($B404,AffectorValueTable!$1:$1048576,MATCH(AffectorValueTable!$B$1,AffectorValueTable!$1:$1,0),0)</f>
        <v>ChangeActorStatus</v>
      </c>
      <c r="H404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>
        <v>-1</v>
      </c>
      <c r="J404">
        <f t="shared" si="85"/>
        <v>0.21562499999999998</v>
      </c>
      <c r="M404" t="s">
        <v>535</v>
      </c>
      <c r="O404" s="2">
        <f t="shared" ca="1" si="84"/>
        <v>21</v>
      </c>
      <c r="S404" s="2" t="str">
        <f t="shared" ca="1" si="79"/>
        <v/>
      </c>
    </row>
    <row r="405" spans="1:19" x14ac:dyDescent="0.3">
      <c r="A405" t="str">
        <f t="shared" si="83"/>
        <v>LP_MaxHpPowerSource_05</v>
      </c>
      <c r="B405" t="s">
        <v>394</v>
      </c>
      <c r="C405" t="str">
        <f>IF(ISERROR(VLOOKUP(B405,AffectorValueTable!$A:$A,1,0)),"어펙터밸류없음","")</f>
        <v/>
      </c>
      <c r="D405">
        <v>5</v>
      </c>
      <c r="E405" t="str">
        <f>VLOOKUP($B405,AffectorValueTable!$1:$1048576,MATCH(AffectorValueTable!$B$1,AffectorValueTable!$1:$1,0),0)</f>
        <v>ChangeActorStatus</v>
      </c>
      <c r="H405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>
        <v>-1</v>
      </c>
      <c r="J405">
        <f t="shared" si="85"/>
        <v>0.28125</v>
      </c>
      <c r="M405" t="s">
        <v>535</v>
      </c>
      <c r="O405" s="2">
        <f t="shared" ca="1" si="84"/>
        <v>21</v>
      </c>
      <c r="S405" s="2" t="str">
        <f t="shared" ca="1" si="79"/>
        <v/>
      </c>
    </row>
    <row r="406" spans="1:19" x14ac:dyDescent="0.3">
      <c r="A406" t="str">
        <f t="shared" si="83"/>
        <v>LP_ReduceDmgProjectile_01</v>
      </c>
      <c r="B406" t="s">
        <v>395</v>
      </c>
      <c r="C406" t="str">
        <f>IF(ISERROR(VLOOKUP(B406,AffectorValueTable!$A:$A,1,0)),"어펙터밸류없음","")</f>
        <v/>
      </c>
      <c r="D406">
        <v>1</v>
      </c>
      <c r="E406" t="str">
        <f>VLOOKUP($B406,AffectorValueTable!$1:$1048576,MATCH(AffectorValueTable!$B$1,AffectorValueTable!$1:$1,0),0)</f>
        <v>ReduceDamage</v>
      </c>
      <c r="H406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J406">
        <f t="shared" ref="J406:J424" si="86">J311*4/6</f>
        <v>9.9999999999999992E-2</v>
      </c>
      <c r="O406" s="2" t="str">
        <f t="shared" ca="1" si="84"/>
        <v/>
      </c>
      <c r="S406" s="2" t="str">
        <f t="shared" ca="1" si="79"/>
        <v/>
      </c>
    </row>
    <row r="407" spans="1:19" x14ac:dyDescent="0.3">
      <c r="A407" t="str">
        <f t="shared" si="83"/>
        <v>LP_ReduceDmgProjectile_02</v>
      </c>
      <c r="B407" t="s">
        <v>395</v>
      </c>
      <c r="C407" t="str">
        <f>IF(ISERROR(VLOOKUP(B407,AffectorValueTable!$A:$A,1,0)),"어펙터밸류없음","")</f>
        <v/>
      </c>
      <c r="D407">
        <v>2</v>
      </c>
      <c r="E407" t="str">
        <f>VLOOKUP($B407,AffectorValueTable!$1:$1048576,MATCH(AffectorValueTable!$B$1,AffectorValueTable!$1:$1,0),0)</f>
        <v>ReduceDamage</v>
      </c>
      <c r="H407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J407">
        <f t="shared" si="86"/>
        <v>0.21</v>
      </c>
      <c r="O407" s="2" t="str">
        <f t="shared" ca="1" si="84"/>
        <v/>
      </c>
      <c r="S407" s="2" t="str">
        <f t="shared" ca="1" si="79"/>
        <v/>
      </c>
    </row>
    <row r="408" spans="1:19" x14ac:dyDescent="0.3">
      <c r="A408" t="str">
        <f t="shared" si="83"/>
        <v>LP_ReduceDmgProjectile_03</v>
      </c>
      <c r="B408" t="s">
        <v>395</v>
      </c>
      <c r="C408" t="str">
        <f>IF(ISERROR(VLOOKUP(B408,AffectorValueTable!$A:$A,1,0)),"어펙터밸류없음","")</f>
        <v/>
      </c>
      <c r="D408">
        <v>3</v>
      </c>
      <c r="E408" t="str">
        <f>VLOOKUP($B408,AffectorValueTable!$1:$1048576,MATCH(AffectorValueTable!$B$1,AffectorValueTable!$1:$1,0),0)</f>
        <v>ReduceDamage</v>
      </c>
      <c r="H408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J408">
        <f t="shared" si="86"/>
        <v>0.33</v>
      </c>
      <c r="O408" s="2" t="str">
        <f t="shared" ca="1" si="84"/>
        <v/>
      </c>
      <c r="S408" s="2" t="str">
        <f t="shared" ca="1" si="79"/>
        <v/>
      </c>
    </row>
    <row r="409" spans="1:19" x14ac:dyDescent="0.3">
      <c r="A409" t="str">
        <f t="shared" si="83"/>
        <v>LP_ReduceDmgProjectile_04</v>
      </c>
      <c r="B409" t="s">
        <v>395</v>
      </c>
      <c r="C409" t="str">
        <f>IF(ISERROR(VLOOKUP(B409,AffectorValueTable!$A:$A,1,0)),"어펙터밸류없음","")</f>
        <v/>
      </c>
      <c r="D409">
        <v>4</v>
      </c>
      <c r="E409" t="str">
        <f>VLOOKUP($B409,AffectorValueTable!$1:$1048576,MATCH(AffectorValueTable!$B$1,AffectorValueTable!$1:$1,0),0)</f>
        <v>ReduceDamage</v>
      </c>
      <c r="H409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J409">
        <f t="shared" si="86"/>
        <v>0.45999999999999996</v>
      </c>
      <c r="O409" s="2" t="str">
        <f t="shared" ca="1" si="84"/>
        <v/>
      </c>
      <c r="S409" s="2" t="str">
        <f t="shared" ca="1" si="79"/>
        <v/>
      </c>
    </row>
    <row r="410" spans="1:19" x14ac:dyDescent="0.3">
      <c r="A410" t="str">
        <f t="shared" si="83"/>
        <v>LP_ReduceDmgProjectile_05</v>
      </c>
      <c r="B410" t="s">
        <v>395</v>
      </c>
      <c r="C410" t="str">
        <f>IF(ISERROR(VLOOKUP(B410,AffectorValueTable!$A:$A,1,0)),"어펙터밸류없음","")</f>
        <v/>
      </c>
      <c r="D410">
        <v>5</v>
      </c>
      <c r="E410" t="str">
        <f>VLOOKUP($B410,AffectorValueTable!$1:$1048576,MATCH(AffectorValueTable!$B$1,AffectorValueTable!$1:$1,0),0)</f>
        <v>ReduceDamage</v>
      </c>
      <c r="H410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J410">
        <f t="shared" si="86"/>
        <v>0.6</v>
      </c>
      <c r="O410" s="2" t="str">
        <f t="shared" ca="1" si="84"/>
        <v/>
      </c>
      <c r="S410" s="2" t="str">
        <f t="shared" ca="1" si="79"/>
        <v/>
      </c>
    </row>
    <row r="411" spans="1:19" x14ac:dyDescent="0.3">
      <c r="A411" t="str">
        <f t="shared" si="83"/>
        <v>LP_ReduceDmgProjectile_06</v>
      </c>
      <c r="B411" t="s">
        <v>395</v>
      </c>
      <c r="C411" t="str">
        <f>IF(ISERROR(VLOOKUP(B411,AffectorValueTable!$A:$A,1,0)),"어펙터밸류없음","")</f>
        <v/>
      </c>
      <c r="D411">
        <v>6</v>
      </c>
      <c r="E411" t="str">
        <f>VLOOKUP($B411,AffectorValueTable!$1:$1048576,MATCH(AffectorValueTable!$B$1,AffectorValueTable!$1:$1,0),0)</f>
        <v>ReduceDamage</v>
      </c>
      <c r="H41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J411">
        <f t="shared" si="86"/>
        <v>0.75</v>
      </c>
      <c r="O411" s="2" t="str">
        <f t="shared" ca="1" si="84"/>
        <v/>
      </c>
      <c r="S411" s="2" t="str">
        <f t="shared" ca="1" si="79"/>
        <v/>
      </c>
    </row>
    <row r="412" spans="1:19" x14ac:dyDescent="0.3">
      <c r="A412" t="str">
        <f t="shared" si="83"/>
        <v>LP_ReduceDmgProjectile_07</v>
      </c>
      <c r="B412" t="s">
        <v>395</v>
      </c>
      <c r="C412" t="str">
        <f>IF(ISERROR(VLOOKUP(B412,AffectorValueTable!$A:$A,1,0)),"어펙터밸류없음","")</f>
        <v/>
      </c>
      <c r="D412">
        <v>7</v>
      </c>
      <c r="E412" t="str">
        <f>VLOOKUP($B412,AffectorValueTable!$1:$1048576,MATCH(AffectorValueTable!$B$1,AffectorValueTable!$1:$1,0),0)</f>
        <v>ReduceDamage</v>
      </c>
      <c r="H412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J412">
        <f t="shared" si="86"/>
        <v>0.91000000000000014</v>
      </c>
      <c r="O412" s="2" t="str">
        <f t="shared" ca="1" si="84"/>
        <v/>
      </c>
      <c r="S412" s="2" t="str">
        <f t="shared" ca="1" si="79"/>
        <v/>
      </c>
    </row>
    <row r="413" spans="1:19" x14ac:dyDescent="0.3">
      <c r="A413" t="str">
        <f t="shared" si="83"/>
        <v>LP_ReduceDmgProjectile_08</v>
      </c>
      <c r="B413" t="s">
        <v>395</v>
      </c>
      <c r="C413" t="str">
        <f>IF(ISERROR(VLOOKUP(B413,AffectorValueTable!$A:$A,1,0)),"어펙터밸류없음","")</f>
        <v/>
      </c>
      <c r="D413">
        <v>8</v>
      </c>
      <c r="E413" t="str">
        <f>VLOOKUP($B413,AffectorValueTable!$1:$1048576,MATCH(AffectorValueTable!$B$1,AffectorValueTable!$1:$1,0),0)</f>
        <v>ReduceDamage</v>
      </c>
      <c r="H413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J413">
        <f t="shared" si="86"/>
        <v>1.08</v>
      </c>
      <c r="O413" s="2" t="str">
        <f t="shared" ca="1" si="84"/>
        <v/>
      </c>
      <c r="S413" s="2" t="str">
        <f t="shared" ca="1" si="79"/>
        <v/>
      </c>
    </row>
    <row r="414" spans="1:19" x14ac:dyDescent="0.3">
      <c r="A414" t="str">
        <f t="shared" si="83"/>
        <v>LP_ReduceDmgProjectile_09</v>
      </c>
      <c r="B414" t="s">
        <v>395</v>
      </c>
      <c r="C414" t="str">
        <f>IF(ISERROR(VLOOKUP(B414,AffectorValueTable!$A:$A,1,0)),"어펙터밸류없음","")</f>
        <v/>
      </c>
      <c r="D414">
        <v>9</v>
      </c>
      <c r="E414" t="str">
        <f>VLOOKUP($B414,AffectorValueTable!$1:$1048576,MATCH(AffectorValueTable!$B$1,AffectorValueTable!$1:$1,0),0)</f>
        <v>ReduceDamage</v>
      </c>
      <c r="H414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J414">
        <f t="shared" si="86"/>
        <v>1.26</v>
      </c>
      <c r="O414" s="2" t="str">
        <f t="shared" ca="1" si="84"/>
        <v/>
      </c>
      <c r="S414" s="2" t="str">
        <f t="shared" ca="1" si="79"/>
        <v/>
      </c>
    </row>
    <row r="415" spans="1:19" x14ac:dyDescent="0.3">
      <c r="A415" t="str">
        <f t="shared" si="83"/>
        <v>LP_ReduceDmgProjectileBetter_01</v>
      </c>
      <c r="B415" t="s">
        <v>396</v>
      </c>
      <c r="C415" t="str">
        <f>IF(ISERROR(VLOOKUP(B415,AffectorValueTable!$A:$A,1,0)),"어펙터밸류없음","")</f>
        <v/>
      </c>
      <c r="D415">
        <v>1</v>
      </c>
      <c r="E415" t="str">
        <f>VLOOKUP($B415,AffectorValueTable!$1:$1048576,MATCH(AffectorValueTable!$B$1,AffectorValueTable!$1:$1,0),0)</f>
        <v>ReduceDamage</v>
      </c>
      <c r="H415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J415">
        <f t="shared" si="86"/>
        <v>0.16666666666666666</v>
      </c>
      <c r="O415" s="2" t="str">
        <f t="shared" ca="1" si="84"/>
        <v/>
      </c>
      <c r="S415" s="2" t="str">
        <f t="shared" ca="1" si="79"/>
        <v/>
      </c>
    </row>
    <row r="416" spans="1:19" x14ac:dyDescent="0.3">
      <c r="A416" t="str">
        <f t="shared" si="83"/>
        <v>LP_ReduceDmgProjectileBetter_02</v>
      </c>
      <c r="B416" t="s">
        <v>396</v>
      </c>
      <c r="C416" t="str">
        <f>IF(ISERROR(VLOOKUP(B416,AffectorValueTable!$A:$A,1,0)),"어펙터밸류없음","")</f>
        <v/>
      </c>
      <c r="D416">
        <v>2</v>
      </c>
      <c r="E416" t="str">
        <f>VLOOKUP($B416,AffectorValueTable!$1:$1048576,MATCH(AffectorValueTable!$B$1,AffectorValueTable!$1:$1,0),0)</f>
        <v>ReduceDamage</v>
      </c>
      <c r="H416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J416">
        <f t="shared" si="86"/>
        <v>0.35000000000000003</v>
      </c>
      <c r="O416" s="2" t="str">
        <f t="shared" ca="1" si="84"/>
        <v/>
      </c>
      <c r="S416" s="2" t="str">
        <f t="shared" ca="1" si="79"/>
        <v/>
      </c>
    </row>
    <row r="417" spans="1:19" x14ac:dyDescent="0.3">
      <c r="A417" t="str">
        <f t="shared" si="83"/>
        <v>LP_ReduceDmgProjectileBetter_03</v>
      </c>
      <c r="B417" t="s">
        <v>396</v>
      </c>
      <c r="C417" t="str">
        <f>IF(ISERROR(VLOOKUP(B417,AffectorValueTable!$A:$A,1,0)),"어펙터밸류없음","")</f>
        <v/>
      </c>
      <c r="D417">
        <v>3</v>
      </c>
      <c r="E417" t="str">
        <f>VLOOKUP($B417,AffectorValueTable!$1:$1048576,MATCH(AffectorValueTable!$B$1,AffectorValueTable!$1:$1,0),0)</f>
        <v>ReduceDamage</v>
      </c>
      <c r="H417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J417">
        <f t="shared" si="86"/>
        <v>0.55000000000000004</v>
      </c>
      <c r="O417" s="2" t="str">
        <f t="shared" ca="1" si="84"/>
        <v/>
      </c>
      <c r="S417" s="2" t="str">
        <f t="shared" ca="1" si="79"/>
        <v/>
      </c>
    </row>
    <row r="418" spans="1:19" x14ac:dyDescent="0.3">
      <c r="A418" t="str">
        <f t="shared" si="83"/>
        <v>LP_ReduceDmgProjectileBetter_04</v>
      </c>
      <c r="B418" t="s">
        <v>396</v>
      </c>
      <c r="C418" t="str">
        <f>IF(ISERROR(VLOOKUP(B418,AffectorValueTable!$A:$A,1,0)),"어펙터밸류없음","")</f>
        <v/>
      </c>
      <c r="D418">
        <v>4</v>
      </c>
      <c r="E418" t="str">
        <f>VLOOKUP($B418,AffectorValueTable!$1:$1048576,MATCH(AffectorValueTable!$B$1,AffectorValueTable!$1:$1,0),0)</f>
        <v>ReduceDamage</v>
      </c>
      <c r="H418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J418">
        <f t="shared" si="86"/>
        <v>0.76666666666666661</v>
      </c>
      <c r="O418" s="2" t="str">
        <f t="shared" ca="1" si="84"/>
        <v/>
      </c>
      <c r="S418" s="2" t="str">
        <f t="shared" ca="1" si="79"/>
        <v/>
      </c>
    </row>
    <row r="419" spans="1:19" x14ac:dyDescent="0.3">
      <c r="A419" t="str">
        <f t="shared" si="83"/>
        <v>LP_ReduceDmgProjectileBetter_05</v>
      </c>
      <c r="B419" t="s">
        <v>396</v>
      </c>
      <c r="C419" t="str">
        <f>IF(ISERROR(VLOOKUP(B419,AffectorValueTable!$A:$A,1,0)),"어펙터밸류없음","")</f>
        <v/>
      </c>
      <c r="D419">
        <v>5</v>
      </c>
      <c r="E419" t="str">
        <f>VLOOKUP($B419,AffectorValueTable!$1:$1048576,MATCH(AffectorValueTable!$B$1,AffectorValueTable!$1:$1,0),0)</f>
        <v>ReduceDamage</v>
      </c>
      <c r="H419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J419">
        <f t="shared" si="86"/>
        <v>1</v>
      </c>
      <c r="O419" s="2" t="str">
        <f t="shared" ca="1" si="84"/>
        <v/>
      </c>
      <c r="S419" s="2" t="str">
        <f t="shared" ca="1" si="79"/>
        <v/>
      </c>
    </row>
    <row r="420" spans="1:19" x14ac:dyDescent="0.3">
      <c r="A420" t="str">
        <f t="shared" si="83"/>
        <v>LP_ReduceDmgProjectileBetter_06</v>
      </c>
      <c r="B420" t="s">
        <v>396</v>
      </c>
      <c r="C420" t="str">
        <f>IF(ISERROR(VLOOKUP(B420,AffectorValueTable!$A:$A,1,0)),"어펙터밸류없음","")</f>
        <v/>
      </c>
      <c r="D420">
        <v>6</v>
      </c>
      <c r="E420" t="str">
        <f>VLOOKUP($B420,AffectorValueTable!$1:$1048576,MATCH(AffectorValueTable!$B$1,AffectorValueTable!$1:$1,0),0)</f>
        <v>ReduceDamage</v>
      </c>
      <c r="H420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J420">
        <f t="shared" si="86"/>
        <v>1.25</v>
      </c>
      <c r="O420" s="2" t="str">
        <f t="shared" ca="1" si="84"/>
        <v/>
      </c>
      <c r="S420" s="2" t="str">
        <f t="shared" ca="1" si="79"/>
        <v/>
      </c>
    </row>
    <row r="421" spans="1:19" x14ac:dyDescent="0.3">
      <c r="A421" t="str">
        <f t="shared" si="83"/>
        <v>LP_ReduceDmgProjectileBetter_07</v>
      </c>
      <c r="B421" t="s">
        <v>396</v>
      </c>
      <c r="C421" t="str">
        <f>IF(ISERROR(VLOOKUP(B421,AffectorValueTable!$A:$A,1,0)),"어펙터밸류없음","")</f>
        <v/>
      </c>
      <c r="D421">
        <v>7</v>
      </c>
      <c r="E421" t="str">
        <f>VLOOKUP($B421,AffectorValueTable!$1:$1048576,MATCH(AffectorValueTable!$B$1,AffectorValueTable!$1:$1,0),0)</f>
        <v>ReduceDamage</v>
      </c>
      <c r="H42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J421">
        <f t="shared" si="86"/>
        <v>1.5166666666666666</v>
      </c>
      <c r="O421" s="2" t="str">
        <f t="shared" ca="1" si="84"/>
        <v/>
      </c>
      <c r="S421" s="2" t="str">
        <f t="shared" ca="1" si="79"/>
        <v/>
      </c>
    </row>
    <row r="422" spans="1:19" x14ac:dyDescent="0.3">
      <c r="A422" t="str">
        <f t="shared" si="83"/>
        <v>LP_ReduceDmgProjectileBetter_08</v>
      </c>
      <c r="B422" t="s">
        <v>396</v>
      </c>
      <c r="C422" t="str">
        <f>IF(ISERROR(VLOOKUP(B422,AffectorValueTable!$A:$A,1,0)),"어펙터밸류없음","")</f>
        <v/>
      </c>
      <c r="D422">
        <v>8</v>
      </c>
      <c r="E422" t="str">
        <f>VLOOKUP($B422,AffectorValueTable!$1:$1048576,MATCH(AffectorValueTable!$B$1,AffectorValueTable!$1:$1,0),0)</f>
        <v>ReduceDamage</v>
      </c>
      <c r="H422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J422">
        <f t="shared" si="86"/>
        <v>1.8</v>
      </c>
      <c r="O422" s="2" t="str">
        <f t="shared" ca="1" si="84"/>
        <v/>
      </c>
      <c r="S422" s="2" t="str">
        <f t="shared" ca="1" si="79"/>
        <v/>
      </c>
    </row>
    <row r="423" spans="1:19" x14ac:dyDescent="0.3">
      <c r="A423" t="str">
        <f t="shared" si="83"/>
        <v>LP_ReduceDmgProjectileBetter_09</v>
      </c>
      <c r="B423" t="s">
        <v>396</v>
      </c>
      <c r="C423" t="str">
        <f>IF(ISERROR(VLOOKUP(B423,AffectorValueTable!$A:$A,1,0)),"어펙터밸류없음","")</f>
        <v/>
      </c>
      <c r="D423">
        <v>9</v>
      </c>
      <c r="E423" t="str">
        <f>VLOOKUP($B423,AffectorValueTable!$1:$1048576,MATCH(AffectorValueTable!$B$1,AffectorValueTable!$1:$1,0),0)</f>
        <v>ReduceDamage</v>
      </c>
      <c r="H423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J423">
        <f t="shared" si="86"/>
        <v>2.1</v>
      </c>
      <c r="O423" s="2" t="str">
        <f t="shared" ca="1" si="84"/>
        <v/>
      </c>
      <c r="S423" s="2" t="str">
        <f t="shared" ca="1" si="79"/>
        <v/>
      </c>
    </row>
    <row r="424" spans="1:19" x14ac:dyDescent="0.3">
      <c r="A424" t="str">
        <f t="shared" si="83"/>
        <v>LP_ReduceDmgProjectileBetter_10</v>
      </c>
      <c r="B424" t="s">
        <v>718</v>
      </c>
      <c r="C424" t="str">
        <f>IF(ISERROR(VLOOKUP(B424,AffectorValueTable!$A:$A,1,0)),"어펙터밸류없음","")</f>
        <v/>
      </c>
      <c r="D424">
        <v>10</v>
      </c>
      <c r="E424" t="str">
        <f>VLOOKUP($B424,AffectorValueTable!$1:$1048576,MATCH(AffectorValueTable!$B$1,AffectorValueTable!$1:$1,0),0)</f>
        <v>ReduceDamage</v>
      </c>
      <c r="H424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J424">
        <f t="shared" si="86"/>
        <v>2.1</v>
      </c>
      <c r="O424" s="2" t="str">
        <f t="shared" ca="1" si="84"/>
        <v/>
      </c>
      <c r="S424" s="2" t="str">
        <f t="shared" ca="1" si="79"/>
        <v/>
      </c>
    </row>
    <row r="425" spans="1:19" x14ac:dyDescent="0.3">
      <c r="A425" t="str">
        <f t="shared" si="83"/>
        <v>LP_ReduceDmgMelee_01</v>
      </c>
      <c r="B425" t="s">
        <v>719</v>
      </c>
      <c r="C425" t="str">
        <f>IF(ISERROR(VLOOKUP(B425,AffectorValueTable!$A:$A,1,0)),"어펙터밸류없음","")</f>
        <v/>
      </c>
      <c r="D425">
        <v>1</v>
      </c>
      <c r="E425" t="str">
        <f>VLOOKUP($B425,AffectorValueTable!$1:$1048576,MATCH(AffectorValueTable!$B$1,AffectorValueTable!$1:$1,0),0)</f>
        <v>ReduceDamage</v>
      </c>
      <c r="H425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>
        <f t="shared" ref="I425:I442" si="87">J311*4/6*1.5</f>
        <v>0.15</v>
      </c>
      <c r="O425" s="2" t="str">
        <f t="shared" ca="1" si="84"/>
        <v/>
      </c>
      <c r="S425" s="2" t="str">
        <f t="shared" ca="1" si="79"/>
        <v/>
      </c>
    </row>
    <row r="426" spans="1:19" x14ac:dyDescent="0.3">
      <c r="A426" t="str">
        <f t="shared" si="83"/>
        <v>LP_ReduceDmgMelee_02</v>
      </c>
      <c r="B426" t="s">
        <v>719</v>
      </c>
      <c r="C426" t="str">
        <f>IF(ISERROR(VLOOKUP(B426,AffectorValueTable!$A:$A,1,0)),"어펙터밸류없음","")</f>
        <v/>
      </c>
      <c r="D426">
        <v>2</v>
      </c>
      <c r="E426" t="str">
        <f>VLOOKUP($B426,AffectorValueTable!$1:$1048576,MATCH(AffectorValueTable!$B$1,AffectorValueTable!$1:$1,0),0)</f>
        <v>ReduceDamage</v>
      </c>
      <c r="H426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>
        <f t="shared" si="87"/>
        <v>0.315</v>
      </c>
      <c r="O426" s="2" t="str">
        <f t="shared" ca="1" si="84"/>
        <v/>
      </c>
      <c r="S426" s="2" t="str">
        <f t="shared" ca="1" si="79"/>
        <v/>
      </c>
    </row>
    <row r="427" spans="1:19" x14ac:dyDescent="0.3">
      <c r="A427" t="str">
        <f t="shared" si="83"/>
        <v>LP_ReduceDmgMelee_03</v>
      </c>
      <c r="B427" t="s">
        <v>719</v>
      </c>
      <c r="C427" t="str">
        <f>IF(ISERROR(VLOOKUP(B427,AffectorValueTable!$A:$A,1,0)),"어펙터밸류없음","")</f>
        <v/>
      </c>
      <c r="D427">
        <v>3</v>
      </c>
      <c r="E427" t="str">
        <f>VLOOKUP($B427,AffectorValueTable!$1:$1048576,MATCH(AffectorValueTable!$B$1,AffectorValueTable!$1:$1,0),0)</f>
        <v>ReduceDamage</v>
      </c>
      <c r="H427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>
        <f t="shared" si="87"/>
        <v>0.495</v>
      </c>
      <c r="O427" s="2" t="str">
        <f t="shared" ca="1" si="84"/>
        <v/>
      </c>
      <c r="S427" s="2" t="str">
        <f t="shared" ca="1" si="79"/>
        <v/>
      </c>
    </row>
    <row r="428" spans="1:19" x14ac:dyDescent="0.3">
      <c r="A428" t="str">
        <f t="shared" si="83"/>
        <v>LP_ReduceDmgMelee_04</v>
      </c>
      <c r="B428" t="s">
        <v>719</v>
      </c>
      <c r="C428" t="str">
        <f>IF(ISERROR(VLOOKUP(B428,AffectorValueTable!$A:$A,1,0)),"어펙터밸류없음","")</f>
        <v/>
      </c>
      <c r="D428">
        <v>4</v>
      </c>
      <c r="E428" t="str">
        <f>VLOOKUP($B428,AffectorValueTable!$1:$1048576,MATCH(AffectorValueTable!$B$1,AffectorValueTable!$1:$1,0),0)</f>
        <v>ReduceDamage</v>
      </c>
      <c r="H428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>
        <f t="shared" si="87"/>
        <v>0.69</v>
      </c>
      <c r="O428" s="2" t="str">
        <f t="shared" ca="1" si="84"/>
        <v/>
      </c>
      <c r="S428" s="2" t="str">
        <f t="shared" ca="1" si="79"/>
        <v/>
      </c>
    </row>
    <row r="429" spans="1:19" x14ac:dyDescent="0.3">
      <c r="A429" t="str">
        <f t="shared" si="83"/>
        <v>LP_ReduceDmgMelee_05</v>
      </c>
      <c r="B429" t="s">
        <v>719</v>
      </c>
      <c r="C429" t="str">
        <f>IF(ISERROR(VLOOKUP(B429,AffectorValueTable!$A:$A,1,0)),"어펙터밸류없음","")</f>
        <v/>
      </c>
      <c r="D429">
        <v>5</v>
      </c>
      <c r="E429" t="str">
        <f>VLOOKUP($B429,AffectorValueTable!$1:$1048576,MATCH(AffectorValueTable!$B$1,AffectorValueTable!$1:$1,0),0)</f>
        <v>ReduceDamage</v>
      </c>
      <c r="H429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>
        <f t="shared" si="87"/>
        <v>0.89999999999999991</v>
      </c>
      <c r="O429" s="2" t="str">
        <f t="shared" ca="1" si="84"/>
        <v/>
      </c>
      <c r="S429" s="2" t="str">
        <f t="shared" ca="1" si="79"/>
        <v/>
      </c>
    </row>
    <row r="430" spans="1:19" x14ac:dyDescent="0.3">
      <c r="A430" t="str">
        <f t="shared" si="83"/>
        <v>LP_ReduceDmgMelee_06</v>
      </c>
      <c r="B430" t="s">
        <v>719</v>
      </c>
      <c r="C430" t="str">
        <f>IF(ISERROR(VLOOKUP(B430,AffectorValueTable!$A:$A,1,0)),"어펙터밸류없음","")</f>
        <v/>
      </c>
      <c r="D430">
        <v>6</v>
      </c>
      <c r="E430" t="str">
        <f>VLOOKUP($B430,AffectorValueTable!$1:$1048576,MATCH(AffectorValueTable!$B$1,AffectorValueTable!$1:$1,0),0)</f>
        <v>ReduceDamage</v>
      </c>
      <c r="H430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>
        <f t="shared" si="87"/>
        <v>1.125</v>
      </c>
      <c r="O430" s="2" t="str">
        <f t="shared" ca="1" si="84"/>
        <v/>
      </c>
      <c r="S430" s="2" t="str">
        <f t="shared" ca="1" si="79"/>
        <v/>
      </c>
    </row>
    <row r="431" spans="1:19" x14ac:dyDescent="0.3">
      <c r="A431" t="str">
        <f t="shared" si="83"/>
        <v>LP_ReduceDmgMelee_07</v>
      </c>
      <c r="B431" t="s">
        <v>719</v>
      </c>
      <c r="C431" t="str">
        <f>IF(ISERROR(VLOOKUP(B431,AffectorValueTable!$A:$A,1,0)),"어펙터밸류없음","")</f>
        <v/>
      </c>
      <c r="D431">
        <v>7</v>
      </c>
      <c r="E431" t="str">
        <f>VLOOKUP($B431,AffectorValueTable!$1:$1048576,MATCH(AffectorValueTable!$B$1,AffectorValueTable!$1:$1,0),0)</f>
        <v>ReduceDamage</v>
      </c>
      <c r="H43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>
        <f t="shared" si="87"/>
        <v>1.3650000000000002</v>
      </c>
      <c r="O431" s="2" t="str">
        <f t="shared" ca="1" si="84"/>
        <v/>
      </c>
      <c r="S431" s="2" t="str">
        <f t="shared" ca="1" si="79"/>
        <v/>
      </c>
    </row>
    <row r="432" spans="1:19" x14ac:dyDescent="0.3">
      <c r="A432" t="str">
        <f t="shared" si="83"/>
        <v>LP_ReduceDmgMelee_08</v>
      </c>
      <c r="B432" t="s">
        <v>719</v>
      </c>
      <c r="C432" t="str">
        <f>IF(ISERROR(VLOOKUP(B432,AffectorValueTable!$A:$A,1,0)),"어펙터밸류없음","")</f>
        <v/>
      </c>
      <c r="D432">
        <v>8</v>
      </c>
      <c r="E432" t="str">
        <f>VLOOKUP($B432,AffectorValueTable!$1:$1048576,MATCH(AffectorValueTable!$B$1,AffectorValueTable!$1:$1,0),0)</f>
        <v>ReduceDamage</v>
      </c>
      <c r="H432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>
        <f t="shared" si="87"/>
        <v>1.62</v>
      </c>
      <c r="O432" s="2" t="str">
        <f t="shared" ca="1" si="84"/>
        <v/>
      </c>
      <c r="S432" s="2" t="str">
        <f t="shared" ca="1" si="79"/>
        <v/>
      </c>
    </row>
    <row r="433" spans="1:19" x14ac:dyDescent="0.3">
      <c r="A433" t="str">
        <f t="shared" si="83"/>
        <v>LP_ReduceDmgMelee_09</v>
      </c>
      <c r="B433" t="s">
        <v>719</v>
      </c>
      <c r="C433" t="str">
        <f>IF(ISERROR(VLOOKUP(B433,AffectorValueTable!$A:$A,1,0)),"어펙터밸류없음","")</f>
        <v/>
      </c>
      <c r="D433">
        <v>9</v>
      </c>
      <c r="E433" t="str">
        <f>VLOOKUP($B433,AffectorValueTable!$1:$1048576,MATCH(AffectorValueTable!$B$1,AffectorValueTable!$1:$1,0),0)</f>
        <v>ReduceDamage</v>
      </c>
      <c r="H433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>
        <f t="shared" si="87"/>
        <v>1.8900000000000001</v>
      </c>
      <c r="O433" s="2" t="str">
        <f t="shared" ca="1" si="84"/>
        <v/>
      </c>
      <c r="S433" s="2" t="str">
        <f t="shared" ca="1" si="79"/>
        <v/>
      </c>
    </row>
    <row r="434" spans="1:19" x14ac:dyDescent="0.3">
      <c r="A434" t="str">
        <f t="shared" si="83"/>
        <v>LP_ReduceDmgMeleeBetter_01</v>
      </c>
      <c r="B434" t="s">
        <v>720</v>
      </c>
      <c r="C434" t="str">
        <f>IF(ISERROR(VLOOKUP(B434,AffectorValueTable!$A:$A,1,0)),"어펙터밸류없음","")</f>
        <v/>
      </c>
      <c r="D434">
        <v>1</v>
      </c>
      <c r="E434" t="str">
        <f>VLOOKUP($B434,AffectorValueTable!$1:$1048576,MATCH(AffectorValueTable!$B$1,AffectorValueTable!$1:$1,0),0)</f>
        <v>ReduceDamage</v>
      </c>
      <c r="H434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>
        <f t="shared" si="87"/>
        <v>0.25</v>
      </c>
      <c r="O434" s="2" t="str">
        <f t="shared" ca="1" si="84"/>
        <v/>
      </c>
      <c r="S434" s="2" t="str">
        <f t="shared" ca="1" si="79"/>
        <v/>
      </c>
    </row>
    <row r="435" spans="1:19" x14ac:dyDescent="0.3">
      <c r="A435" t="str">
        <f t="shared" si="83"/>
        <v>LP_ReduceDmgMeleeBetter_02</v>
      </c>
      <c r="B435" t="s">
        <v>720</v>
      </c>
      <c r="C435" t="str">
        <f>IF(ISERROR(VLOOKUP(B435,AffectorValueTable!$A:$A,1,0)),"어펙터밸류없음","")</f>
        <v/>
      </c>
      <c r="D435">
        <v>2</v>
      </c>
      <c r="E435" t="str">
        <f>VLOOKUP($B435,AffectorValueTable!$1:$1048576,MATCH(AffectorValueTable!$B$1,AffectorValueTable!$1:$1,0),0)</f>
        <v>ReduceDamage</v>
      </c>
      <c r="H435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>
        <f t="shared" si="87"/>
        <v>0.52500000000000002</v>
      </c>
      <c r="O435" s="2" t="str">
        <f t="shared" ca="1" si="84"/>
        <v/>
      </c>
      <c r="S435" s="2" t="str">
        <f t="shared" ca="1" si="79"/>
        <v/>
      </c>
    </row>
    <row r="436" spans="1:19" x14ac:dyDescent="0.3">
      <c r="A436" t="str">
        <f t="shared" si="83"/>
        <v>LP_ReduceDmgMeleeBetter_03</v>
      </c>
      <c r="B436" t="s">
        <v>720</v>
      </c>
      <c r="C436" t="str">
        <f>IF(ISERROR(VLOOKUP(B436,AffectorValueTable!$A:$A,1,0)),"어펙터밸류없음","")</f>
        <v/>
      </c>
      <c r="D436">
        <v>3</v>
      </c>
      <c r="E436" t="str">
        <f>VLOOKUP($B436,AffectorValueTable!$1:$1048576,MATCH(AffectorValueTable!$B$1,AffectorValueTable!$1:$1,0),0)</f>
        <v>ReduceDamage</v>
      </c>
      <c r="H436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>
        <f t="shared" si="87"/>
        <v>0.82500000000000007</v>
      </c>
      <c r="O436" s="2" t="str">
        <f t="shared" ca="1" si="84"/>
        <v/>
      </c>
      <c r="S436" s="2" t="str">
        <f t="shared" ca="1" si="79"/>
        <v/>
      </c>
    </row>
    <row r="437" spans="1:19" x14ac:dyDescent="0.3">
      <c r="A437" t="str">
        <f t="shared" si="83"/>
        <v>LP_ReduceDmgMeleeBetter_04</v>
      </c>
      <c r="B437" t="s">
        <v>720</v>
      </c>
      <c r="C437" t="str">
        <f>IF(ISERROR(VLOOKUP(B437,AffectorValueTable!$A:$A,1,0)),"어펙터밸류없음","")</f>
        <v/>
      </c>
      <c r="D437">
        <v>4</v>
      </c>
      <c r="E437" t="str">
        <f>VLOOKUP($B437,AffectorValueTable!$1:$1048576,MATCH(AffectorValueTable!$B$1,AffectorValueTable!$1:$1,0),0)</f>
        <v>ReduceDamage</v>
      </c>
      <c r="H437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>
        <f t="shared" si="87"/>
        <v>1.1499999999999999</v>
      </c>
      <c r="O437" s="2" t="str">
        <f t="shared" ca="1" si="84"/>
        <v/>
      </c>
      <c r="S437" s="2" t="str">
        <f t="shared" ca="1" si="79"/>
        <v/>
      </c>
    </row>
    <row r="438" spans="1:19" x14ac:dyDescent="0.3">
      <c r="A438" t="str">
        <f t="shared" si="83"/>
        <v>LP_ReduceDmgMeleeBetter_05</v>
      </c>
      <c r="B438" t="s">
        <v>720</v>
      </c>
      <c r="C438" t="str">
        <f>IF(ISERROR(VLOOKUP(B438,AffectorValueTable!$A:$A,1,0)),"어펙터밸류없음","")</f>
        <v/>
      </c>
      <c r="D438">
        <v>5</v>
      </c>
      <c r="E438" t="str">
        <f>VLOOKUP($B438,AffectorValueTable!$1:$1048576,MATCH(AffectorValueTable!$B$1,AffectorValueTable!$1:$1,0),0)</f>
        <v>ReduceDamage</v>
      </c>
      <c r="H438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>
        <f t="shared" si="87"/>
        <v>1.5</v>
      </c>
      <c r="O438" s="2" t="str">
        <f t="shared" ca="1" si="84"/>
        <v/>
      </c>
      <c r="S438" s="2" t="str">
        <f t="shared" ca="1" si="79"/>
        <v/>
      </c>
    </row>
    <row r="439" spans="1:19" x14ac:dyDescent="0.3">
      <c r="A439" t="str">
        <f t="shared" si="83"/>
        <v>LP_ReduceDmgMeleeBetter_06</v>
      </c>
      <c r="B439" t="s">
        <v>720</v>
      </c>
      <c r="C439" t="str">
        <f>IF(ISERROR(VLOOKUP(B439,AffectorValueTable!$A:$A,1,0)),"어펙터밸류없음","")</f>
        <v/>
      </c>
      <c r="D439">
        <v>6</v>
      </c>
      <c r="E439" t="str">
        <f>VLOOKUP($B439,AffectorValueTable!$1:$1048576,MATCH(AffectorValueTable!$B$1,AffectorValueTable!$1:$1,0),0)</f>
        <v>ReduceDamage</v>
      </c>
      <c r="H439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>
        <f t="shared" si="87"/>
        <v>1.875</v>
      </c>
      <c r="O439" s="2" t="str">
        <f t="shared" ca="1" si="84"/>
        <v/>
      </c>
      <c r="S439" s="2" t="str">
        <f t="shared" ca="1" si="79"/>
        <v/>
      </c>
    </row>
    <row r="440" spans="1:19" x14ac:dyDescent="0.3">
      <c r="A440" t="str">
        <f t="shared" si="83"/>
        <v>LP_ReduceDmgMeleeBetter_07</v>
      </c>
      <c r="B440" t="s">
        <v>720</v>
      </c>
      <c r="C440" t="str">
        <f>IF(ISERROR(VLOOKUP(B440,AffectorValueTable!$A:$A,1,0)),"어펙터밸류없음","")</f>
        <v/>
      </c>
      <c r="D440">
        <v>7</v>
      </c>
      <c r="E440" t="str">
        <f>VLOOKUP($B440,AffectorValueTable!$1:$1048576,MATCH(AffectorValueTable!$B$1,AffectorValueTable!$1:$1,0),0)</f>
        <v>ReduceDamage</v>
      </c>
      <c r="H440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>
        <f t="shared" si="87"/>
        <v>2.2749999999999999</v>
      </c>
      <c r="O440" s="2" t="str">
        <f t="shared" ca="1" si="84"/>
        <v/>
      </c>
      <c r="S440" s="2" t="str">
        <f t="shared" ca="1" si="79"/>
        <v/>
      </c>
    </row>
    <row r="441" spans="1:19" x14ac:dyDescent="0.3">
      <c r="A441" t="str">
        <f t="shared" ref="A441:A504" si="88">B441&amp;"_"&amp;TEXT(D441,"00")</f>
        <v>LP_ReduceDmgMeleeBetter_08</v>
      </c>
      <c r="B441" t="s">
        <v>720</v>
      </c>
      <c r="C441" t="str">
        <f>IF(ISERROR(VLOOKUP(B441,AffectorValueTable!$A:$A,1,0)),"어펙터밸류없음","")</f>
        <v/>
      </c>
      <c r="D441">
        <v>8</v>
      </c>
      <c r="E441" t="str">
        <f>VLOOKUP($B441,AffectorValueTable!$1:$1048576,MATCH(AffectorValueTable!$B$1,AffectorValueTable!$1:$1,0),0)</f>
        <v>ReduceDamage</v>
      </c>
      <c r="H44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>
        <f t="shared" si="87"/>
        <v>2.7</v>
      </c>
      <c r="O441" s="2" t="str">
        <f t="shared" ca="1" si="84"/>
        <v/>
      </c>
      <c r="S441" s="2" t="str">
        <f t="shared" ca="1" si="79"/>
        <v/>
      </c>
    </row>
    <row r="442" spans="1:19" x14ac:dyDescent="0.3">
      <c r="A442" t="str">
        <f t="shared" si="88"/>
        <v>LP_ReduceDmgMeleeBetter_09</v>
      </c>
      <c r="B442" t="s">
        <v>720</v>
      </c>
      <c r="C442" t="str">
        <f>IF(ISERROR(VLOOKUP(B442,AffectorValueTable!$A:$A,1,0)),"어펙터밸류없음","")</f>
        <v/>
      </c>
      <c r="D442">
        <v>9</v>
      </c>
      <c r="E442" t="str">
        <f>VLOOKUP($B442,AffectorValueTable!$1:$1048576,MATCH(AffectorValueTable!$B$1,AffectorValueTable!$1:$1,0),0)</f>
        <v>ReduceDamage</v>
      </c>
      <c r="H442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>
        <f t="shared" si="87"/>
        <v>3.1500000000000004</v>
      </c>
      <c r="O442" s="2" t="str">
        <f t="shared" ca="1" si="84"/>
        <v/>
      </c>
      <c r="S442" s="2" t="str">
        <f t="shared" ca="1" si="79"/>
        <v/>
      </c>
    </row>
    <row r="443" spans="1:19" x14ac:dyDescent="0.3">
      <c r="A443" t="str">
        <f t="shared" si="88"/>
        <v>LP_ReduceDmgClose_01</v>
      </c>
      <c r="B443" t="s">
        <v>399</v>
      </c>
      <c r="C443" t="str">
        <f>IF(ISERROR(VLOOKUP(B443,AffectorValueTable!$A:$A,1,0)),"어펙터밸류없음","")</f>
        <v/>
      </c>
      <c r="D443">
        <v>1</v>
      </c>
      <c r="E443" t="str">
        <f>VLOOKUP($B443,AffectorValueTable!$1:$1048576,MATCH(AffectorValueTable!$B$1,AffectorValueTable!$1:$1,0),0)</f>
        <v>ReduceDamage</v>
      </c>
      <c r="H443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K443">
        <f t="shared" ref="K443:K460" si="89">J311*4/6*3</f>
        <v>0.3</v>
      </c>
      <c r="O443" s="2" t="str">
        <f t="shared" ca="1" si="84"/>
        <v/>
      </c>
      <c r="S443" s="2" t="str">
        <f t="shared" ca="1" si="79"/>
        <v/>
      </c>
    </row>
    <row r="444" spans="1:19" x14ac:dyDescent="0.3">
      <c r="A444" t="str">
        <f t="shared" si="88"/>
        <v>LP_ReduceDmgClose_02</v>
      </c>
      <c r="B444" t="s">
        <v>399</v>
      </c>
      <c r="C444" t="str">
        <f>IF(ISERROR(VLOOKUP(B444,AffectorValueTable!$A:$A,1,0)),"어펙터밸류없음","")</f>
        <v/>
      </c>
      <c r="D444">
        <v>2</v>
      </c>
      <c r="E444" t="str">
        <f>VLOOKUP($B444,AffectorValueTable!$1:$1048576,MATCH(AffectorValueTable!$B$1,AffectorValueTable!$1:$1,0),0)</f>
        <v>ReduceDamage</v>
      </c>
      <c r="H444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K444">
        <f t="shared" si="89"/>
        <v>0.63</v>
      </c>
      <c r="O444" s="2" t="str">
        <f t="shared" ca="1" si="84"/>
        <v/>
      </c>
      <c r="S444" s="2" t="str">
        <f t="shared" ca="1" si="79"/>
        <v/>
      </c>
    </row>
    <row r="445" spans="1:19" x14ac:dyDescent="0.3">
      <c r="A445" t="str">
        <f t="shared" si="88"/>
        <v>LP_ReduceDmgClose_03</v>
      </c>
      <c r="B445" t="s">
        <v>399</v>
      </c>
      <c r="C445" t="str">
        <f>IF(ISERROR(VLOOKUP(B445,AffectorValueTable!$A:$A,1,0)),"어펙터밸류없음","")</f>
        <v/>
      </c>
      <c r="D445">
        <v>3</v>
      </c>
      <c r="E445" t="str">
        <f>VLOOKUP($B445,AffectorValueTable!$1:$1048576,MATCH(AffectorValueTable!$B$1,AffectorValueTable!$1:$1,0),0)</f>
        <v>ReduceDamage</v>
      </c>
      <c r="H445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K445">
        <f t="shared" si="89"/>
        <v>0.99</v>
      </c>
      <c r="O445" s="2" t="str">
        <f t="shared" ca="1" si="84"/>
        <v/>
      </c>
      <c r="S445" s="2" t="str">
        <f t="shared" ca="1" si="79"/>
        <v/>
      </c>
    </row>
    <row r="446" spans="1:19" x14ac:dyDescent="0.3">
      <c r="A446" t="str">
        <f t="shared" si="88"/>
        <v>LP_ReduceDmgClose_04</v>
      </c>
      <c r="B446" t="s">
        <v>399</v>
      </c>
      <c r="C446" t="str">
        <f>IF(ISERROR(VLOOKUP(B446,AffectorValueTable!$A:$A,1,0)),"어펙터밸류없음","")</f>
        <v/>
      </c>
      <c r="D446">
        <v>4</v>
      </c>
      <c r="E446" t="str">
        <f>VLOOKUP($B446,AffectorValueTable!$1:$1048576,MATCH(AffectorValueTable!$B$1,AffectorValueTable!$1:$1,0),0)</f>
        <v>ReduceDamage</v>
      </c>
      <c r="H446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K446">
        <f t="shared" si="89"/>
        <v>1.38</v>
      </c>
      <c r="O446" s="2" t="str">
        <f t="shared" ca="1" si="84"/>
        <v/>
      </c>
      <c r="S446" s="2" t="str">
        <f t="shared" ca="1" si="79"/>
        <v/>
      </c>
    </row>
    <row r="447" spans="1:19" x14ac:dyDescent="0.3">
      <c r="A447" t="str">
        <f t="shared" si="88"/>
        <v>LP_ReduceDmgClose_05</v>
      </c>
      <c r="B447" t="s">
        <v>399</v>
      </c>
      <c r="C447" t="str">
        <f>IF(ISERROR(VLOOKUP(B447,AffectorValueTable!$A:$A,1,0)),"어펙터밸류없음","")</f>
        <v/>
      </c>
      <c r="D447">
        <v>5</v>
      </c>
      <c r="E447" t="str">
        <f>VLOOKUP($B447,AffectorValueTable!$1:$1048576,MATCH(AffectorValueTable!$B$1,AffectorValueTable!$1:$1,0),0)</f>
        <v>ReduceDamage</v>
      </c>
      <c r="H447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K447">
        <f t="shared" si="89"/>
        <v>1.7999999999999998</v>
      </c>
      <c r="O447" s="2" t="str">
        <f t="shared" ca="1" si="84"/>
        <v/>
      </c>
      <c r="S447" s="2" t="str">
        <f t="shared" ca="1" si="79"/>
        <v/>
      </c>
    </row>
    <row r="448" spans="1:19" x14ac:dyDescent="0.3">
      <c r="A448" t="str">
        <f t="shared" si="88"/>
        <v>LP_ReduceDmgClose_06</v>
      </c>
      <c r="B448" t="s">
        <v>399</v>
      </c>
      <c r="C448" t="str">
        <f>IF(ISERROR(VLOOKUP(B448,AffectorValueTable!$A:$A,1,0)),"어펙터밸류없음","")</f>
        <v/>
      </c>
      <c r="D448">
        <v>6</v>
      </c>
      <c r="E448" t="str">
        <f>VLOOKUP($B448,AffectorValueTable!$1:$1048576,MATCH(AffectorValueTable!$B$1,AffectorValueTable!$1:$1,0),0)</f>
        <v>ReduceDamage</v>
      </c>
      <c r="H448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K448">
        <f t="shared" si="89"/>
        <v>2.25</v>
      </c>
      <c r="O448" s="2" t="str">
        <f t="shared" ca="1" si="84"/>
        <v/>
      </c>
      <c r="S448" s="2" t="str">
        <f t="shared" ca="1" si="79"/>
        <v/>
      </c>
    </row>
    <row r="449" spans="1:19" x14ac:dyDescent="0.3">
      <c r="A449" t="str">
        <f t="shared" si="88"/>
        <v>LP_ReduceDmgClose_07</v>
      </c>
      <c r="B449" t="s">
        <v>399</v>
      </c>
      <c r="C449" t="str">
        <f>IF(ISERROR(VLOOKUP(B449,AffectorValueTable!$A:$A,1,0)),"어펙터밸류없음","")</f>
        <v/>
      </c>
      <c r="D449">
        <v>7</v>
      </c>
      <c r="E449" t="str">
        <f>VLOOKUP($B449,AffectorValueTable!$1:$1048576,MATCH(AffectorValueTable!$B$1,AffectorValueTable!$1:$1,0),0)</f>
        <v>ReduceDamage</v>
      </c>
      <c r="H449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K449">
        <f t="shared" si="89"/>
        <v>2.7300000000000004</v>
      </c>
      <c r="O449" s="2" t="str">
        <f t="shared" ca="1" si="84"/>
        <v/>
      </c>
      <c r="S449" s="2" t="str">
        <f t="shared" ca="1" si="79"/>
        <v/>
      </c>
    </row>
    <row r="450" spans="1:19" x14ac:dyDescent="0.3">
      <c r="A450" t="str">
        <f t="shared" si="88"/>
        <v>LP_ReduceDmgClose_08</v>
      </c>
      <c r="B450" t="s">
        <v>399</v>
      </c>
      <c r="C450" t="str">
        <f>IF(ISERROR(VLOOKUP(B450,AffectorValueTable!$A:$A,1,0)),"어펙터밸류없음","")</f>
        <v/>
      </c>
      <c r="D450">
        <v>8</v>
      </c>
      <c r="E450" t="str">
        <f>VLOOKUP($B450,AffectorValueTable!$1:$1048576,MATCH(AffectorValueTable!$B$1,AffectorValueTable!$1:$1,0),0)</f>
        <v>ReduceDamage</v>
      </c>
      <c r="H450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K450">
        <f t="shared" si="89"/>
        <v>3.24</v>
      </c>
      <c r="O450" s="2" t="str">
        <f t="shared" ca="1" si="84"/>
        <v/>
      </c>
      <c r="S450" s="2" t="str">
        <f t="shared" ca="1" si="79"/>
        <v/>
      </c>
    </row>
    <row r="451" spans="1:19" x14ac:dyDescent="0.3">
      <c r="A451" t="str">
        <f t="shared" si="88"/>
        <v>LP_ReduceDmgClose_09</v>
      </c>
      <c r="B451" t="s">
        <v>399</v>
      </c>
      <c r="C451" t="str">
        <f>IF(ISERROR(VLOOKUP(B451,AffectorValueTable!$A:$A,1,0)),"어펙터밸류없음","")</f>
        <v/>
      </c>
      <c r="D451">
        <v>9</v>
      </c>
      <c r="E451" t="str">
        <f>VLOOKUP($B451,AffectorValueTable!$1:$1048576,MATCH(AffectorValueTable!$B$1,AffectorValueTable!$1:$1,0),0)</f>
        <v>ReduceDamage</v>
      </c>
      <c r="H45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K451">
        <f t="shared" si="89"/>
        <v>3.7800000000000002</v>
      </c>
      <c r="O451" s="2" t="str">
        <f t="shared" ca="1" si="84"/>
        <v/>
      </c>
      <c r="S451" s="2" t="str">
        <f t="shared" ca="1" si="79"/>
        <v/>
      </c>
    </row>
    <row r="452" spans="1:19" x14ac:dyDescent="0.3">
      <c r="A452" t="str">
        <f t="shared" si="88"/>
        <v>LP_ReduceDmgCloseBetter_01</v>
      </c>
      <c r="B452" t="s">
        <v>400</v>
      </c>
      <c r="C452" t="str">
        <f>IF(ISERROR(VLOOKUP(B452,AffectorValueTable!$A:$A,1,0)),"어펙터밸류없음","")</f>
        <v/>
      </c>
      <c r="D452">
        <v>1</v>
      </c>
      <c r="E452" t="str">
        <f>VLOOKUP($B452,AffectorValueTable!$1:$1048576,MATCH(AffectorValueTable!$B$1,AffectorValueTable!$1:$1,0),0)</f>
        <v>ReduceDamage</v>
      </c>
      <c r="H452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K452">
        <f t="shared" si="89"/>
        <v>0.5</v>
      </c>
      <c r="O452" s="2" t="str">
        <f t="shared" ca="1" si="84"/>
        <v/>
      </c>
      <c r="S452" s="2" t="str">
        <f t="shared" ca="1" si="79"/>
        <v/>
      </c>
    </row>
    <row r="453" spans="1:19" x14ac:dyDescent="0.3">
      <c r="A453" t="str">
        <f t="shared" si="88"/>
        <v>LP_ReduceDmgCloseBetter_02</v>
      </c>
      <c r="B453" t="s">
        <v>400</v>
      </c>
      <c r="C453" t="str">
        <f>IF(ISERROR(VLOOKUP(B453,AffectorValueTable!$A:$A,1,0)),"어펙터밸류없음","")</f>
        <v/>
      </c>
      <c r="D453">
        <v>2</v>
      </c>
      <c r="E453" t="str">
        <f>VLOOKUP($B453,AffectorValueTable!$1:$1048576,MATCH(AffectorValueTable!$B$1,AffectorValueTable!$1:$1,0),0)</f>
        <v>ReduceDamage</v>
      </c>
      <c r="H453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K453">
        <f t="shared" si="89"/>
        <v>1.05</v>
      </c>
      <c r="O453" s="2" t="str">
        <f t="shared" ca="1" si="84"/>
        <v/>
      </c>
      <c r="S453" s="2" t="str">
        <f t="shared" ca="1" si="79"/>
        <v/>
      </c>
    </row>
    <row r="454" spans="1:19" x14ac:dyDescent="0.3">
      <c r="A454" t="str">
        <f t="shared" si="88"/>
        <v>LP_ReduceDmgCloseBetter_03</v>
      </c>
      <c r="B454" t="s">
        <v>400</v>
      </c>
      <c r="C454" t="str">
        <f>IF(ISERROR(VLOOKUP(B454,AffectorValueTable!$A:$A,1,0)),"어펙터밸류없음","")</f>
        <v/>
      </c>
      <c r="D454">
        <v>3</v>
      </c>
      <c r="E454" t="str">
        <f>VLOOKUP($B454,AffectorValueTable!$1:$1048576,MATCH(AffectorValueTable!$B$1,AffectorValueTable!$1:$1,0),0)</f>
        <v>ReduceDamage</v>
      </c>
      <c r="H454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K454">
        <f t="shared" si="89"/>
        <v>1.6500000000000001</v>
      </c>
      <c r="O454" s="2" t="str">
        <f t="shared" ca="1" si="84"/>
        <v/>
      </c>
      <c r="S454" s="2" t="str">
        <f t="shared" ca="1" si="79"/>
        <v/>
      </c>
    </row>
    <row r="455" spans="1:19" x14ac:dyDescent="0.3">
      <c r="A455" t="str">
        <f t="shared" si="88"/>
        <v>LP_ReduceDmgCloseBetter_04</v>
      </c>
      <c r="B455" t="s">
        <v>400</v>
      </c>
      <c r="C455" t="str">
        <f>IF(ISERROR(VLOOKUP(B455,AffectorValueTable!$A:$A,1,0)),"어펙터밸류없음","")</f>
        <v/>
      </c>
      <c r="D455">
        <v>4</v>
      </c>
      <c r="E455" t="str">
        <f>VLOOKUP($B455,AffectorValueTable!$1:$1048576,MATCH(AffectorValueTable!$B$1,AffectorValueTable!$1:$1,0),0)</f>
        <v>ReduceDamage</v>
      </c>
      <c r="H455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K455">
        <f t="shared" si="89"/>
        <v>2.2999999999999998</v>
      </c>
      <c r="O455" s="2" t="str">
        <f t="shared" ca="1" si="84"/>
        <v/>
      </c>
      <c r="S455" s="2" t="str">
        <f t="shared" ca="1" si="79"/>
        <v/>
      </c>
    </row>
    <row r="456" spans="1:19" x14ac:dyDescent="0.3">
      <c r="A456" t="str">
        <f t="shared" si="88"/>
        <v>LP_ReduceDmgCloseBetter_05</v>
      </c>
      <c r="B456" t="s">
        <v>400</v>
      </c>
      <c r="C456" t="str">
        <f>IF(ISERROR(VLOOKUP(B456,AffectorValueTable!$A:$A,1,0)),"어펙터밸류없음","")</f>
        <v/>
      </c>
      <c r="D456">
        <v>5</v>
      </c>
      <c r="E456" t="str">
        <f>VLOOKUP($B456,AffectorValueTable!$1:$1048576,MATCH(AffectorValueTable!$B$1,AffectorValueTable!$1:$1,0),0)</f>
        <v>ReduceDamage</v>
      </c>
      <c r="H456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K456">
        <f t="shared" si="89"/>
        <v>3</v>
      </c>
      <c r="O456" s="2" t="str">
        <f t="shared" ca="1" si="84"/>
        <v/>
      </c>
      <c r="S456" s="2" t="str">
        <f t="shared" ca="1" si="79"/>
        <v/>
      </c>
    </row>
    <row r="457" spans="1:19" x14ac:dyDescent="0.3">
      <c r="A457" t="str">
        <f t="shared" si="88"/>
        <v>LP_ReduceDmgCloseBetter_06</v>
      </c>
      <c r="B457" t="s">
        <v>400</v>
      </c>
      <c r="C457" t="str">
        <f>IF(ISERROR(VLOOKUP(B457,AffectorValueTable!$A:$A,1,0)),"어펙터밸류없음","")</f>
        <v/>
      </c>
      <c r="D457">
        <v>6</v>
      </c>
      <c r="E457" t="str">
        <f>VLOOKUP($B457,AffectorValueTable!$1:$1048576,MATCH(AffectorValueTable!$B$1,AffectorValueTable!$1:$1,0),0)</f>
        <v>ReduceDamage</v>
      </c>
      <c r="H457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K457">
        <f t="shared" si="89"/>
        <v>3.75</v>
      </c>
      <c r="O457" s="2" t="str">
        <f t="shared" ca="1" si="84"/>
        <v/>
      </c>
      <c r="S457" s="2" t="str">
        <f t="shared" ca="1" si="79"/>
        <v/>
      </c>
    </row>
    <row r="458" spans="1:19" x14ac:dyDescent="0.3">
      <c r="A458" t="str">
        <f t="shared" si="88"/>
        <v>LP_ReduceDmgCloseBetter_07</v>
      </c>
      <c r="B458" t="s">
        <v>400</v>
      </c>
      <c r="C458" t="str">
        <f>IF(ISERROR(VLOOKUP(B458,AffectorValueTable!$A:$A,1,0)),"어펙터밸류없음","")</f>
        <v/>
      </c>
      <c r="D458">
        <v>7</v>
      </c>
      <c r="E458" t="str">
        <f>VLOOKUP($B458,AffectorValueTable!$1:$1048576,MATCH(AffectorValueTable!$B$1,AffectorValueTable!$1:$1,0),0)</f>
        <v>ReduceDamage</v>
      </c>
      <c r="H458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K458">
        <f t="shared" si="89"/>
        <v>4.55</v>
      </c>
      <c r="O458" s="2" t="str">
        <f t="shared" ca="1" si="84"/>
        <v/>
      </c>
      <c r="S458" s="2" t="str">
        <f t="shared" ca="1" si="79"/>
        <v/>
      </c>
    </row>
    <row r="459" spans="1:19" x14ac:dyDescent="0.3">
      <c r="A459" t="str">
        <f t="shared" si="88"/>
        <v>LP_ReduceDmgCloseBetter_08</v>
      </c>
      <c r="B459" t="s">
        <v>400</v>
      </c>
      <c r="C459" t="str">
        <f>IF(ISERROR(VLOOKUP(B459,AffectorValueTable!$A:$A,1,0)),"어펙터밸류없음","")</f>
        <v/>
      </c>
      <c r="D459">
        <v>8</v>
      </c>
      <c r="E459" t="str">
        <f>VLOOKUP($B459,AffectorValueTable!$1:$1048576,MATCH(AffectorValueTable!$B$1,AffectorValueTable!$1:$1,0),0)</f>
        <v>ReduceDamage</v>
      </c>
      <c r="H459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K459">
        <f t="shared" si="89"/>
        <v>5.4</v>
      </c>
      <c r="O459" s="2" t="str">
        <f t="shared" ca="1" si="84"/>
        <v/>
      </c>
      <c r="S459" s="2" t="str">
        <f t="shared" ca="1" si="79"/>
        <v/>
      </c>
    </row>
    <row r="460" spans="1:19" x14ac:dyDescent="0.3">
      <c r="A460" t="str">
        <f t="shared" si="88"/>
        <v>LP_ReduceDmgCloseBetter_09</v>
      </c>
      <c r="B460" t="s">
        <v>400</v>
      </c>
      <c r="C460" t="str">
        <f>IF(ISERROR(VLOOKUP(B460,AffectorValueTable!$A:$A,1,0)),"어펙터밸류없음","")</f>
        <v/>
      </c>
      <c r="D460">
        <v>9</v>
      </c>
      <c r="E460" t="str">
        <f>VLOOKUP($B460,AffectorValueTable!$1:$1048576,MATCH(AffectorValueTable!$B$1,AffectorValueTable!$1:$1,0),0)</f>
        <v>ReduceDamage</v>
      </c>
      <c r="H460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K460">
        <f t="shared" si="89"/>
        <v>6.3000000000000007</v>
      </c>
      <c r="O460" s="2" t="str">
        <f t="shared" ca="1" si="84"/>
        <v/>
      </c>
      <c r="S460" s="2" t="str">
        <f t="shared" ca="1" si="79"/>
        <v/>
      </c>
    </row>
    <row r="461" spans="1:19" x14ac:dyDescent="0.3">
      <c r="A461" t="str">
        <f t="shared" si="88"/>
        <v>LP_ReduceDmgTrap_01</v>
      </c>
      <c r="B461" t="s">
        <v>401</v>
      </c>
      <c r="C461" t="str">
        <f>IF(ISERROR(VLOOKUP(B461,AffectorValueTable!$A:$A,1,0)),"어펙터밸류없음","")</f>
        <v/>
      </c>
      <c r="D461">
        <v>1</v>
      </c>
      <c r="E461" t="str">
        <f>VLOOKUP($B461,AffectorValueTable!$1:$1048576,MATCH(AffectorValueTable!$B$1,AffectorValueTable!$1:$1,0),0)</f>
        <v>ReduceDamage</v>
      </c>
      <c r="H46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L461">
        <f t="shared" ref="L461:L478" si="90">J311*4/6*3</f>
        <v>0.3</v>
      </c>
      <c r="O461" s="2" t="str">
        <f t="shared" ca="1" si="84"/>
        <v/>
      </c>
      <c r="S461" s="2" t="str">
        <f t="shared" ca="1" si="79"/>
        <v/>
      </c>
    </row>
    <row r="462" spans="1:19" x14ac:dyDescent="0.3">
      <c r="A462" t="str">
        <f t="shared" si="88"/>
        <v>LP_ReduceDmgTrap_02</v>
      </c>
      <c r="B462" t="s">
        <v>401</v>
      </c>
      <c r="C462" t="str">
        <f>IF(ISERROR(VLOOKUP(B462,AffectorValueTable!$A:$A,1,0)),"어펙터밸류없음","")</f>
        <v/>
      </c>
      <c r="D462">
        <v>2</v>
      </c>
      <c r="E462" t="str">
        <f>VLOOKUP($B462,AffectorValueTable!$1:$1048576,MATCH(AffectorValueTable!$B$1,AffectorValueTable!$1:$1,0),0)</f>
        <v>ReduceDamage</v>
      </c>
      <c r="H462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L462">
        <f t="shared" si="90"/>
        <v>0.63</v>
      </c>
      <c r="O462" s="2" t="str">
        <f t="shared" ca="1" si="84"/>
        <v/>
      </c>
      <c r="S462" s="2" t="str">
        <f t="shared" ca="1" si="79"/>
        <v/>
      </c>
    </row>
    <row r="463" spans="1:19" x14ac:dyDescent="0.3">
      <c r="A463" t="str">
        <f t="shared" si="88"/>
        <v>LP_ReduceDmgTrap_03</v>
      </c>
      <c r="B463" t="s">
        <v>401</v>
      </c>
      <c r="C463" t="str">
        <f>IF(ISERROR(VLOOKUP(B463,AffectorValueTable!$A:$A,1,0)),"어펙터밸류없음","")</f>
        <v/>
      </c>
      <c r="D463">
        <v>3</v>
      </c>
      <c r="E463" t="str">
        <f>VLOOKUP($B463,AffectorValueTable!$1:$1048576,MATCH(AffectorValueTable!$B$1,AffectorValueTable!$1:$1,0),0)</f>
        <v>ReduceDamage</v>
      </c>
      <c r="H463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L463">
        <f t="shared" si="90"/>
        <v>0.99</v>
      </c>
      <c r="O463" s="2" t="str">
        <f t="shared" ca="1" si="84"/>
        <v/>
      </c>
      <c r="S463" s="2" t="str">
        <f t="shared" ca="1" si="79"/>
        <v/>
      </c>
    </row>
    <row r="464" spans="1:19" x14ac:dyDescent="0.3">
      <c r="A464" t="str">
        <f t="shared" si="88"/>
        <v>LP_ReduceDmgTrap_04</v>
      </c>
      <c r="B464" t="s">
        <v>401</v>
      </c>
      <c r="C464" t="str">
        <f>IF(ISERROR(VLOOKUP(B464,AffectorValueTable!$A:$A,1,0)),"어펙터밸류없음","")</f>
        <v/>
      </c>
      <c r="D464">
        <v>4</v>
      </c>
      <c r="E464" t="str">
        <f>VLOOKUP($B464,AffectorValueTable!$1:$1048576,MATCH(AffectorValueTable!$B$1,AffectorValueTable!$1:$1,0),0)</f>
        <v>ReduceDamage</v>
      </c>
      <c r="H464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L464">
        <f t="shared" si="90"/>
        <v>1.38</v>
      </c>
      <c r="O464" s="2" t="str">
        <f t="shared" ca="1" si="84"/>
        <v/>
      </c>
      <c r="S464" s="2" t="str">
        <f t="shared" ca="1" si="79"/>
        <v/>
      </c>
    </row>
    <row r="465" spans="1:19" x14ac:dyDescent="0.3">
      <c r="A465" t="str">
        <f t="shared" si="88"/>
        <v>LP_ReduceDmgTrap_05</v>
      </c>
      <c r="B465" t="s">
        <v>401</v>
      </c>
      <c r="C465" t="str">
        <f>IF(ISERROR(VLOOKUP(B465,AffectorValueTable!$A:$A,1,0)),"어펙터밸류없음","")</f>
        <v/>
      </c>
      <c r="D465">
        <v>5</v>
      </c>
      <c r="E465" t="str">
        <f>VLOOKUP($B465,AffectorValueTable!$1:$1048576,MATCH(AffectorValueTable!$B$1,AffectorValueTable!$1:$1,0),0)</f>
        <v>ReduceDamage</v>
      </c>
      <c r="H465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L465">
        <f t="shared" si="90"/>
        <v>1.7999999999999998</v>
      </c>
      <c r="O465" s="2" t="str">
        <f t="shared" ca="1" si="84"/>
        <v/>
      </c>
      <c r="S465" s="2" t="str">
        <f t="shared" ca="1" si="79"/>
        <v/>
      </c>
    </row>
    <row r="466" spans="1:19" x14ac:dyDescent="0.3">
      <c r="A466" t="str">
        <f t="shared" si="88"/>
        <v>LP_ReduceDmgTrap_06</v>
      </c>
      <c r="B466" t="s">
        <v>401</v>
      </c>
      <c r="C466" t="str">
        <f>IF(ISERROR(VLOOKUP(B466,AffectorValueTable!$A:$A,1,0)),"어펙터밸류없음","")</f>
        <v/>
      </c>
      <c r="D466">
        <v>6</v>
      </c>
      <c r="E466" t="str">
        <f>VLOOKUP($B466,AffectorValueTable!$1:$1048576,MATCH(AffectorValueTable!$B$1,AffectorValueTable!$1:$1,0),0)</f>
        <v>ReduceDamage</v>
      </c>
      <c r="H466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L466">
        <f t="shared" si="90"/>
        <v>2.25</v>
      </c>
      <c r="O466" s="2" t="str">
        <f t="shared" ca="1" si="84"/>
        <v/>
      </c>
      <c r="S466" s="2" t="str">
        <f t="shared" ca="1" si="79"/>
        <v/>
      </c>
    </row>
    <row r="467" spans="1:19" x14ac:dyDescent="0.3">
      <c r="A467" t="str">
        <f t="shared" si="88"/>
        <v>LP_ReduceDmgTrap_07</v>
      </c>
      <c r="B467" t="s">
        <v>401</v>
      </c>
      <c r="C467" t="str">
        <f>IF(ISERROR(VLOOKUP(B467,AffectorValueTable!$A:$A,1,0)),"어펙터밸류없음","")</f>
        <v/>
      </c>
      <c r="D467">
        <v>7</v>
      </c>
      <c r="E467" t="str">
        <f>VLOOKUP($B467,AffectorValueTable!$1:$1048576,MATCH(AffectorValueTable!$B$1,AffectorValueTable!$1:$1,0),0)</f>
        <v>ReduceDamage</v>
      </c>
      <c r="H467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L467">
        <f t="shared" si="90"/>
        <v>2.7300000000000004</v>
      </c>
      <c r="O467" s="2" t="str">
        <f t="shared" ca="1" si="84"/>
        <v/>
      </c>
      <c r="S467" s="2" t="str">
        <f t="shared" ca="1" si="79"/>
        <v/>
      </c>
    </row>
    <row r="468" spans="1:19" x14ac:dyDescent="0.3">
      <c r="A468" t="str">
        <f t="shared" si="88"/>
        <v>LP_ReduceDmgTrap_08</v>
      </c>
      <c r="B468" t="s">
        <v>401</v>
      </c>
      <c r="C468" t="str">
        <f>IF(ISERROR(VLOOKUP(B468,AffectorValueTable!$A:$A,1,0)),"어펙터밸류없음","")</f>
        <v/>
      </c>
      <c r="D468">
        <v>8</v>
      </c>
      <c r="E468" t="str">
        <f>VLOOKUP($B468,AffectorValueTable!$1:$1048576,MATCH(AffectorValueTable!$B$1,AffectorValueTable!$1:$1,0),0)</f>
        <v>ReduceDamage</v>
      </c>
      <c r="H468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L468">
        <f t="shared" si="90"/>
        <v>3.24</v>
      </c>
      <c r="O468" s="2" t="str">
        <f t="shared" ca="1" si="84"/>
        <v/>
      </c>
      <c r="S468" s="2" t="str">
        <f t="shared" ca="1" si="79"/>
        <v/>
      </c>
    </row>
    <row r="469" spans="1:19" x14ac:dyDescent="0.3">
      <c r="A469" t="str">
        <f t="shared" si="88"/>
        <v>LP_ReduceDmgTrap_09</v>
      </c>
      <c r="B469" t="s">
        <v>401</v>
      </c>
      <c r="C469" t="str">
        <f>IF(ISERROR(VLOOKUP(B469,AffectorValueTable!$A:$A,1,0)),"어펙터밸류없음","")</f>
        <v/>
      </c>
      <c r="D469">
        <v>9</v>
      </c>
      <c r="E469" t="str">
        <f>VLOOKUP($B469,AffectorValueTable!$1:$1048576,MATCH(AffectorValueTable!$B$1,AffectorValueTable!$1:$1,0),0)</f>
        <v>ReduceDamage</v>
      </c>
      <c r="H469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L469">
        <f t="shared" si="90"/>
        <v>3.7800000000000002</v>
      </c>
      <c r="O469" s="2" t="str">
        <f t="shared" ca="1" si="84"/>
        <v/>
      </c>
      <c r="S469" s="2" t="str">
        <f t="shared" ca="1" si="79"/>
        <v/>
      </c>
    </row>
    <row r="470" spans="1:19" x14ac:dyDescent="0.3">
      <c r="A470" t="str">
        <f t="shared" si="88"/>
        <v>LP_ReduceDmgTrapBetter_01</v>
      </c>
      <c r="B470" t="s">
        <v>402</v>
      </c>
      <c r="C470" t="str">
        <f>IF(ISERROR(VLOOKUP(B470,AffectorValueTable!$A:$A,1,0)),"어펙터밸류없음","")</f>
        <v/>
      </c>
      <c r="D470">
        <v>1</v>
      </c>
      <c r="E470" t="str">
        <f>VLOOKUP($B470,AffectorValueTable!$1:$1048576,MATCH(AffectorValueTable!$B$1,AffectorValueTable!$1:$1,0),0)</f>
        <v>ReduceDamage</v>
      </c>
      <c r="H470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L470">
        <f t="shared" si="90"/>
        <v>0.5</v>
      </c>
      <c r="O470" s="2" t="str">
        <f t="shared" ca="1" si="84"/>
        <v/>
      </c>
      <c r="S470" s="2" t="str">
        <f t="shared" ca="1" si="79"/>
        <v/>
      </c>
    </row>
    <row r="471" spans="1:19" x14ac:dyDescent="0.3">
      <c r="A471" t="str">
        <f t="shared" si="88"/>
        <v>LP_ReduceDmgTrapBetter_02</v>
      </c>
      <c r="B471" t="s">
        <v>402</v>
      </c>
      <c r="C471" t="str">
        <f>IF(ISERROR(VLOOKUP(B471,AffectorValueTable!$A:$A,1,0)),"어펙터밸류없음","")</f>
        <v/>
      </c>
      <c r="D471">
        <v>2</v>
      </c>
      <c r="E471" t="str">
        <f>VLOOKUP($B471,AffectorValueTable!$1:$1048576,MATCH(AffectorValueTable!$B$1,AffectorValueTable!$1:$1,0),0)</f>
        <v>ReduceDamage</v>
      </c>
      <c r="H47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L471">
        <f t="shared" si="90"/>
        <v>1.05</v>
      </c>
      <c r="O471" s="2" t="str">
        <f t="shared" ca="1" si="84"/>
        <v/>
      </c>
      <c r="S471" s="2" t="str">
        <f t="shared" ca="1" si="79"/>
        <v/>
      </c>
    </row>
    <row r="472" spans="1:19" x14ac:dyDescent="0.3">
      <c r="A472" t="str">
        <f t="shared" si="88"/>
        <v>LP_ReduceDmgTrapBetter_03</v>
      </c>
      <c r="B472" t="s">
        <v>402</v>
      </c>
      <c r="C472" t="str">
        <f>IF(ISERROR(VLOOKUP(B472,AffectorValueTable!$A:$A,1,0)),"어펙터밸류없음","")</f>
        <v/>
      </c>
      <c r="D472">
        <v>3</v>
      </c>
      <c r="E472" t="str">
        <f>VLOOKUP($B472,AffectorValueTable!$1:$1048576,MATCH(AffectorValueTable!$B$1,AffectorValueTable!$1:$1,0),0)</f>
        <v>ReduceDamage</v>
      </c>
      <c r="H472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L472">
        <f t="shared" si="90"/>
        <v>1.6500000000000001</v>
      </c>
      <c r="O472" s="2" t="str">
        <f t="shared" ca="1" si="84"/>
        <v/>
      </c>
      <c r="S472" s="2" t="str">
        <f t="shared" ca="1" si="79"/>
        <v/>
      </c>
    </row>
    <row r="473" spans="1:19" x14ac:dyDescent="0.3">
      <c r="A473" t="str">
        <f t="shared" si="88"/>
        <v>LP_ReduceDmgTrapBetter_04</v>
      </c>
      <c r="B473" t="s">
        <v>402</v>
      </c>
      <c r="C473" t="str">
        <f>IF(ISERROR(VLOOKUP(B473,AffectorValueTable!$A:$A,1,0)),"어펙터밸류없음","")</f>
        <v/>
      </c>
      <c r="D473">
        <v>4</v>
      </c>
      <c r="E473" t="str">
        <f>VLOOKUP($B473,AffectorValueTable!$1:$1048576,MATCH(AffectorValueTable!$B$1,AffectorValueTable!$1:$1,0),0)</f>
        <v>ReduceDamage</v>
      </c>
      <c r="H473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L473">
        <f t="shared" si="90"/>
        <v>2.2999999999999998</v>
      </c>
      <c r="O473" s="2" t="str">
        <f t="shared" ca="1" si="84"/>
        <v/>
      </c>
      <c r="S473" s="2" t="str">
        <f t="shared" ca="1" si="79"/>
        <v/>
      </c>
    </row>
    <row r="474" spans="1:19" x14ac:dyDescent="0.3">
      <c r="A474" t="str">
        <f t="shared" si="88"/>
        <v>LP_ReduceDmgTrapBetter_05</v>
      </c>
      <c r="B474" t="s">
        <v>402</v>
      </c>
      <c r="C474" t="str">
        <f>IF(ISERROR(VLOOKUP(B474,AffectorValueTable!$A:$A,1,0)),"어펙터밸류없음","")</f>
        <v/>
      </c>
      <c r="D474">
        <v>5</v>
      </c>
      <c r="E474" t="str">
        <f>VLOOKUP($B474,AffectorValueTable!$1:$1048576,MATCH(AffectorValueTable!$B$1,AffectorValueTable!$1:$1,0),0)</f>
        <v>ReduceDamage</v>
      </c>
      <c r="H474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L474">
        <f t="shared" si="90"/>
        <v>3</v>
      </c>
      <c r="O474" s="2" t="str">
        <f t="shared" ca="1" si="84"/>
        <v/>
      </c>
      <c r="S474" s="2" t="str">
        <f t="shared" ca="1" si="79"/>
        <v/>
      </c>
    </row>
    <row r="475" spans="1:19" x14ac:dyDescent="0.3">
      <c r="A475" t="str">
        <f t="shared" si="88"/>
        <v>LP_ReduceDmgTrapBetter_06</v>
      </c>
      <c r="B475" t="s">
        <v>402</v>
      </c>
      <c r="C475" t="str">
        <f>IF(ISERROR(VLOOKUP(B475,AffectorValueTable!$A:$A,1,0)),"어펙터밸류없음","")</f>
        <v/>
      </c>
      <c r="D475">
        <v>6</v>
      </c>
      <c r="E475" t="str">
        <f>VLOOKUP($B475,AffectorValueTable!$1:$1048576,MATCH(AffectorValueTable!$B$1,AffectorValueTable!$1:$1,0),0)</f>
        <v>ReduceDamage</v>
      </c>
      <c r="H475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L475">
        <f t="shared" si="90"/>
        <v>3.75</v>
      </c>
      <c r="O475" s="2" t="str">
        <f t="shared" ca="1" si="84"/>
        <v/>
      </c>
      <c r="S475" s="2" t="str">
        <f t="shared" ca="1" si="79"/>
        <v/>
      </c>
    </row>
    <row r="476" spans="1:19" x14ac:dyDescent="0.3">
      <c r="A476" t="str">
        <f t="shared" si="88"/>
        <v>LP_ReduceDmgTrapBetter_07</v>
      </c>
      <c r="B476" t="s">
        <v>402</v>
      </c>
      <c r="C476" t="str">
        <f>IF(ISERROR(VLOOKUP(B476,AffectorValueTable!$A:$A,1,0)),"어펙터밸류없음","")</f>
        <v/>
      </c>
      <c r="D476">
        <v>7</v>
      </c>
      <c r="E476" t="str">
        <f>VLOOKUP($B476,AffectorValueTable!$1:$1048576,MATCH(AffectorValueTable!$B$1,AffectorValueTable!$1:$1,0),0)</f>
        <v>ReduceDamage</v>
      </c>
      <c r="H476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L476">
        <f t="shared" si="90"/>
        <v>4.55</v>
      </c>
      <c r="O476" s="2" t="str">
        <f t="shared" ca="1" si="84"/>
        <v/>
      </c>
      <c r="S476" s="2" t="str">
        <f t="shared" ca="1" si="79"/>
        <v/>
      </c>
    </row>
    <row r="477" spans="1:19" x14ac:dyDescent="0.3">
      <c r="A477" t="str">
        <f t="shared" si="88"/>
        <v>LP_ReduceDmgTrapBetter_08</v>
      </c>
      <c r="B477" t="s">
        <v>402</v>
      </c>
      <c r="C477" t="str">
        <f>IF(ISERROR(VLOOKUP(B477,AffectorValueTable!$A:$A,1,0)),"어펙터밸류없음","")</f>
        <v/>
      </c>
      <c r="D477">
        <v>8</v>
      </c>
      <c r="E477" t="str">
        <f>VLOOKUP($B477,AffectorValueTable!$1:$1048576,MATCH(AffectorValueTable!$B$1,AffectorValueTable!$1:$1,0),0)</f>
        <v>ReduceDamage</v>
      </c>
      <c r="H477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L477">
        <f t="shared" si="90"/>
        <v>5.4</v>
      </c>
      <c r="O477" s="2" t="str">
        <f t="shared" ca="1" si="84"/>
        <v/>
      </c>
      <c r="S477" s="2" t="str">
        <f t="shared" ca="1" si="79"/>
        <v/>
      </c>
    </row>
    <row r="478" spans="1:19" x14ac:dyDescent="0.3">
      <c r="A478" t="str">
        <f t="shared" si="88"/>
        <v>LP_ReduceDmgTrapBetter_09</v>
      </c>
      <c r="B478" t="s">
        <v>402</v>
      </c>
      <c r="C478" t="str">
        <f>IF(ISERROR(VLOOKUP(B478,AffectorValueTable!$A:$A,1,0)),"어펙터밸류없음","")</f>
        <v/>
      </c>
      <c r="D478">
        <v>9</v>
      </c>
      <c r="E478" t="str">
        <f>VLOOKUP($B478,AffectorValueTable!$1:$1048576,MATCH(AffectorValueTable!$B$1,AffectorValueTable!$1:$1,0),0)</f>
        <v>ReduceDamage</v>
      </c>
      <c r="H478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L478">
        <f t="shared" si="90"/>
        <v>6.3000000000000007</v>
      </c>
      <c r="O478" s="2" t="str">
        <f t="shared" ca="1" si="84"/>
        <v/>
      </c>
      <c r="S478" s="2" t="str">
        <f t="shared" ca="1" si="79"/>
        <v/>
      </c>
    </row>
    <row r="479" spans="1:19" x14ac:dyDescent="0.3">
      <c r="A479" t="str">
        <f t="shared" si="88"/>
        <v>LP_ReduceContinuousDmg_01</v>
      </c>
      <c r="B479" t="s">
        <v>721</v>
      </c>
      <c r="C479" t="str">
        <f>IF(ISERROR(VLOOKUP(B479,AffectorValueTable!$A:$A,1,0)),"어펙터밸류없음","")</f>
        <v/>
      </c>
      <c r="D479">
        <v>1</v>
      </c>
      <c r="E479" t="str">
        <f>VLOOKUP($B479,AffectorValueTable!$1:$1048576,MATCH(AffectorValueTable!$B$1,AffectorValueTable!$1:$1,0),0)</f>
        <v>ReduceContinuousDamage</v>
      </c>
      <c r="H479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>
        <v>-1</v>
      </c>
      <c r="J479">
        <v>1</v>
      </c>
      <c r="K479">
        <v>0.5</v>
      </c>
      <c r="O479" s="2" t="str">
        <f t="shared" ca="1" si="84"/>
        <v/>
      </c>
      <c r="S479" s="2" t="str">
        <f t="shared" ca="1" si="79"/>
        <v/>
      </c>
    </row>
    <row r="480" spans="1:19" x14ac:dyDescent="0.3">
      <c r="A480" t="str">
        <f t="shared" si="88"/>
        <v>LP_ReduceContinuousDmg_02</v>
      </c>
      <c r="B480" t="s">
        <v>721</v>
      </c>
      <c r="C480" t="str">
        <f>IF(ISERROR(VLOOKUP(B480,AffectorValueTable!$A:$A,1,0)),"어펙터밸류없음","")</f>
        <v/>
      </c>
      <c r="D480">
        <v>2</v>
      </c>
      <c r="E480" t="str">
        <f>VLOOKUP($B480,AffectorValueTable!$1:$1048576,MATCH(AffectorValueTable!$B$1,AffectorValueTable!$1:$1,0),0)</f>
        <v>ReduceContinuousDamage</v>
      </c>
      <c r="H480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>
        <v>-1</v>
      </c>
      <c r="J480">
        <v>4.1900000000000004</v>
      </c>
      <c r="K480">
        <v>0.5</v>
      </c>
      <c r="O480" s="2" t="str">
        <f t="shared" ca="1" si="84"/>
        <v/>
      </c>
      <c r="S480" s="2" t="str">
        <f t="shared" ca="1" si="79"/>
        <v/>
      </c>
    </row>
    <row r="481" spans="1:19" x14ac:dyDescent="0.3">
      <c r="A481" t="str">
        <f t="shared" si="88"/>
        <v>LP_ReduceContinuousDmg_03</v>
      </c>
      <c r="B481" t="s">
        <v>721</v>
      </c>
      <c r="C481" t="str">
        <f>IF(ISERROR(VLOOKUP(B481,AffectorValueTable!$A:$A,1,0)),"어펙터밸류없음","")</f>
        <v/>
      </c>
      <c r="D481">
        <v>3</v>
      </c>
      <c r="E481" t="str">
        <f>VLOOKUP($B481,AffectorValueTable!$1:$1048576,MATCH(AffectorValueTable!$B$1,AffectorValueTable!$1:$1,0),0)</f>
        <v>ReduceContinuousDamage</v>
      </c>
      <c r="H48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>
        <v>-1</v>
      </c>
      <c r="J481">
        <v>9.57</v>
      </c>
      <c r="K481">
        <v>0.5</v>
      </c>
      <c r="O481" s="2" t="str">
        <f t="shared" ca="1" si="84"/>
        <v/>
      </c>
      <c r="S481" s="2" t="str">
        <f t="shared" ca="1" si="79"/>
        <v/>
      </c>
    </row>
    <row r="482" spans="1:19" x14ac:dyDescent="0.3">
      <c r="A482" t="str">
        <f t="shared" si="88"/>
        <v>LP_DefenseStrongDmg_01</v>
      </c>
      <c r="B482" t="s">
        <v>722</v>
      </c>
      <c r="C482" t="str">
        <f>IF(ISERROR(VLOOKUP(B482,AffectorValueTable!$A:$A,1,0)),"어펙터밸류없음","")</f>
        <v/>
      </c>
      <c r="D482">
        <v>1</v>
      </c>
      <c r="E482" t="str">
        <f>VLOOKUP($B482,AffectorValueTable!$1:$1048576,MATCH(AffectorValueTable!$B$1,AffectorValueTable!$1:$1,0),0)</f>
        <v>DefenseStrongDamage</v>
      </c>
      <c r="H482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>
        <v>-1</v>
      </c>
      <c r="J482">
        <v>0.24</v>
      </c>
      <c r="O482" s="2" t="str">
        <f t="shared" ca="1" si="84"/>
        <v/>
      </c>
      <c r="S482" s="2" t="str">
        <f t="shared" ca="1" si="79"/>
        <v/>
      </c>
    </row>
    <row r="483" spans="1:19" x14ac:dyDescent="0.3">
      <c r="A483" t="str">
        <f t="shared" si="88"/>
        <v>LP_DefenseStrongDmg_02</v>
      </c>
      <c r="B483" t="s">
        <v>722</v>
      </c>
      <c r="C483" t="str">
        <f>IF(ISERROR(VLOOKUP(B483,AffectorValueTable!$A:$A,1,0)),"어펙터밸류없음","")</f>
        <v/>
      </c>
      <c r="D483">
        <v>2</v>
      </c>
      <c r="E483" t="str">
        <f>VLOOKUP($B483,AffectorValueTable!$1:$1048576,MATCH(AffectorValueTable!$B$1,AffectorValueTable!$1:$1,0),0)</f>
        <v>DefenseStrongDamage</v>
      </c>
      <c r="H483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>
        <v>-1</v>
      </c>
      <c r="J483">
        <v>0.20869565217391306</v>
      </c>
      <c r="O483" s="2" t="str">
        <f t="shared" ca="1" si="84"/>
        <v/>
      </c>
      <c r="S483" s="2" t="str">
        <f t="shared" ca="1" si="79"/>
        <v/>
      </c>
    </row>
    <row r="484" spans="1:19" x14ac:dyDescent="0.3">
      <c r="A484" t="str">
        <f t="shared" si="88"/>
        <v>LP_DefenseStrongDmg_03</v>
      </c>
      <c r="B484" t="s">
        <v>722</v>
      </c>
      <c r="C484" t="str">
        <f>IF(ISERROR(VLOOKUP(B484,AffectorValueTable!$A:$A,1,0)),"어펙터밸류없음","")</f>
        <v/>
      </c>
      <c r="D484">
        <v>3</v>
      </c>
      <c r="E484" t="str">
        <f>VLOOKUP($B484,AffectorValueTable!$1:$1048576,MATCH(AffectorValueTable!$B$1,AffectorValueTable!$1:$1,0),0)</f>
        <v>DefenseStrongDamage</v>
      </c>
      <c r="H484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>
        <v>-1</v>
      </c>
      <c r="J484">
        <v>0.18147448015122877</v>
      </c>
      <c r="O484" s="2" t="str">
        <f t="shared" ca="1" si="84"/>
        <v/>
      </c>
      <c r="S484" s="2" t="str">
        <f t="shared" ca="1" si="79"/>
        <v/>
      </c>
    </row>
    <row r="485" spans="1:19" x14ac:dyDescent="0.3">
      <c r="A485" t="str">
        <f t="shared" si="88"/>
        <v>LP_ExtraGold_01</v>
      </c>
      <c r="B485" t="s">
        <v>407</v>
      </c>
      <c r="C485" t="str">
        <f>IF(ISERROR(VLOOKUP(B485,AffectorValueTable!$A:$A,1,0)),"어펙터밸류없음","")</f>
        <v/>
      </c>
      <c r="D485">
        <v>1</v>
      </c>
      <c r="E485" t="str">
        <f>VLOOKUP($B485,AffectorValueTable!$1:$1048576,MATCH(AffectorValueTable!$B$1,AffectorValueTable!$1:$1,0),0)</f>
        <v>DropAdjust</v>
      </c>
      <c r="H485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J485">
        <v>0.15000000000000002</v>
      </c>
      <c r="O485" s="2" t="str">
        <f t="shared" ca="1" si="84"/>
        <v/>
      </c>
      <c r="S485" s="2" t="str">
        <f t="shared" ca="1" si="79"/>
        <v/>
      </c>
    </row>
    <row r="486" spans="1:19" x14ac:dyDescent="0.3">
      <c r="A486" t="str">
        <f t="shared" si="88"/>
        <v>LP_ExtraGold_02</v>
      </c>
      <c r="B486" t="s">
        <v>407</v>
      </c>
      <c r="C486" t="str">
        <f>IF(ISERROR(VLOOKUP(B486,AffectorValueTable!$A:$A,1,0)),"어펙터밸류없음","")</f>
        <v/>
      </c>
      <c r="D486">
        <v>2</v>
      </c>
      <c r="E486" t="str">
        <f>VLOOKUP($B486,AffectorValueTable!$1:$1048576,MATCH(AffectorValueTable!$B$1,AffectorValueTable!$1:$1,0),0)</f>
        <v>DropAdjust</v>
      </c>
      <c r="H486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J486">
        <v>0.31500000000000006</v>
      </c>
      <c r="O486" s="2" t="str">
        <f t="shared" ca="1" si="84"/>
        <v/>
      </c>
      <c r="S486" s="2" t="str">
        <f t="shared" ca="1" si="79"/>
        <v/>
      </c>
    </row>
    <row r="487" spans="1:19" x14ac:dyDescent="0.3">
      <c r="A487" t="str">
        <f t="shared" si="88"/>
        <v>LP_ExtraGold_03</v>
      </c>
      <c r="B487" t="s">
        <v>407</v>
      </c>
      <c r="C487" t="str">
        <f>IF(ISERROR(VLOOKUP(B487,AffectorValueTable!$A:$A,1,0)),"어펙터밸류없음","")</f>
        <v/>
      </c>
      <c r="D487">
        <v>3</v>
      </c>
      <c r="E487" t="str">
        <f>VLOOKUP($B487,AffectorValueTable!$1:$1048576,MATCH(AffectorValueTable!$B$1,AffectorValueTable!$1:$1,0),0)</f>
        <v>DropAdjust</v>
      </c>
      <c r="H487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J487">
        <v>0.49500000000000011</v>
      </c>
      <c r="O487" s="2" t="str">
        <f t="shared" ca="1" si="84"/>
        <v/>
      </c>
      <c r="S487" s="2" t="str">
        <f t="shared" ca="1" si="79"/>
        <v/>
      </c>
    </row>
    <row r="488" spans="1:19" x14ac:dyDescent="0.3">
      <c r="A488" t="str">
        <f t="shared" si="88"/>
        <v>LP_ExtraGoldBetter_01</v>
      </c>
      <c r="B488" t="s">
        <v>408</v>
      </c>
      <c r="C488" t="str">
        <f>IF(ISERROR(VLOOKUP(B488,AffectorValueTable!$A:$A,1,0)),"어펙터밸류없음","")</f>
        <v/>
      </c>
      <c r="D488">
        <v>1</v>
      </c>
      <c r="E488" t="str">
        <f>VLOOKUP($B488,AffectorValueTable!$1:$1048576,MATCH(AffectorValueTable!$B$1,AffectorValueTable!$1:$1,0),0)</f>
        <v>DropAdjust</v>
      </c>
      <c r="H488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J488">
        <f t="shared" ref="J488:J490" si="91">J485*5/3</f>
        <v>0.25000000000000006</v>
      </c>
      <c r="O488" s="2" t="str">
        <f t="shared" ca="1" si="84"/>
        <v/>
      </c>
      <c r="S488" s="2" t="str">
        <f t="shared" ca="1" si="79"/>
        <v/>
      </c>
    </row>
    <row r="489" spans="1:19" x14ac:dyDescent="0.3">
      <c r="A489" t="str">
        <f t="shared" si="88"/>
        <v>LP_ExtraGoldBetter_02</v>
      </c>
      <c r="B489" t="s">
        <v>408</v>
      </c>
      <c r="C489" t="str">
        <f>IF(ISERROR(VLOOKUP(B489,AffectorValueTable!$A:$A,1,0)),"어펙터밸류없음","")</f>
        <v/>
      </c>
      <c r="D489">
        <v>2</v>
      </c>
      <c r="E489" t="str">
        <f>VLOOKUP($B489,AffectorValueTable!$1:$1048576,MATCH(AffectorValueTable!$B$1,AffectorValueTable!$1:$1,0),0)</f>
        <v>DropAdjust</v>
      </c>
      <c r="H489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J489">
        <f t="shared" si="91"/>
        <v>0.52500000000000002</v>
      </c>
      <c r="O489" s="2" t="str">
        <f t="shared" ca="1" si="84"/>
        <v/>
      </c>
      <c r="S489" s="2" t="str">
        <f t="shared" ca="1" si="79"/>
        <v/>
      </c>
    </row>
    <row r="490" spans="1:19" x14ac:dyDescent="0.3">
      <c r="A490" t="str">
        <f t="shared" si="88"/>
        <v>LP_ExtraGoldBetter_03</v>
      </c>
      <c r="B490" t="s">
        <v>408</v>
      </c>
      <c r="C490" t="str">
        <f>IF(ISERROR(VLOOKUP(B490,AffectorValueTable!$A:$A,1,0)),"어펙터밸류없음","")</f>
        <v/>
      </c>
      <c r="D490">
        <v>3</v>
      </c>
      <c r="E490" t="str">
        <f>VLOOKUP($B490,AffectorValueTable!$1:$1048576,MATCH(AffectorValueTable!$B$1,AffectorValueTable!$1:$1,0),0)</f>
        <v>DropAdjust</v>
      </c>
      <c r="H490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J490">
        <f t="shared" si="91"/>
        <v>0.82500000000000018</v>
      </c>
      <c r="O490" s="2" t="str">
        <f t="shared" ca="1" si="84"/>
        <v/>
      </c>
      <c r="S490" s="2" t="str">
        <f t="shared" ca="1" si="79"/>
        <v/>
      </c>
    </row>
    <row r="491" spans="1:19" x14ac:dyDescent="0.3">
      <c r="A491" t="str">
        <f t="shared" si="88"/>
        <v>LP_ItemChanceBoost_01</v>
      </c>
      <c r="B491" t="s">
        <v>409</v>
      </c>
      <c r="C491" t="str">
        <f>IF(ISERROR(VLOOKUP(B491,AffectorValueTable!$A:$A,1,0)),"어펙터밸류없음","")</f>
        <v/>
      </c>
      <c r="D491">
        <v>1</v>
      </c>
      <c r="E491" t="str">
        <f>VLOOKUP($B491,AffectorValueTable!$1:$1048576,MATCH(AffectorValueTable!$B$1,AffectorValueTable!$1:$1,0),0)</f>
        <v>DropAdjust</v>
      </c>
      <c r="H49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K491">
        <v>0.1125</v>
      </c>
      <c r="O491" s="2" t="str">
        <f t="shared" ca="1" si="84"/>
        <v/>
      </c>
      <c r="S491" s="2" t="str">
        <f t="shared" ca="1" si="79"/>
        <v/>
      </c>
    </row>
    <row r="492" spans="1:19" x14ac:dyDescent="0.3">
      <c r="A492" t="str">
        <f t="shared" si="88"/>
        <v>LP_ItemChanceBoost_02</v>
      </c>
      <c r="B492" t="s">
        <v>409</v>
      </c>
      <c r="C492" t="str">
        <f>IF(ISERROR(VLOOKUP(B492,AffectorValueTable!$A:$A,1,0)),"어펙터밸류없음","")</f>
        <v/>
      </c>
      <c r="D492">
        <v>2</v>
      </c>
      <c r="E492" t="str">
        <f>VLOOKUP($B492,AffectorValueTable!$1:$1048576,MATCH(AffectorValueTable!$B$1,AffectorValueTable!$1:$1,0),0)</f>
        <v>DropAdjust</v>
      </c>
      <c r="H492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K492">
        <v>0.23625000000000002</v>
      </c>
      <c r="O492" s="2" t="str">
        <f t="shared" ca="1" si="84"/>
        <v/>
      </c>
      <c r="S492" s="2" t="str">
        <f t="shared" ca="1" si="79"/>
        <v/>
      </c>
    </row>
    <row r="493" spans="1:19" x14ac:dyDescent="0.3">
      <c r="A493" t="str">
        <f t="shared" si="88"/>
        <v>LP_ItemChanceBoost_03</v>
      </c>
      <c r="B493" t="s">
        <v>409</v>
      </c>
      <c r="C493" t="str">
        <f>IF(ISERROR(VLOOKUP(B493,AffectorValueTable!$A:$A,1,0)),"어펙터밸류없음","")</f>
        <v/>
      </c>
      <c r="D493">
        <v>3</v>
      </c>
      <c r="E493" t="str">
        <f>VLOOKUP($B493,AffectorValueTable!$1:$1048576,MATCH(AffectorValueTable!$B$1,AffectorValueTable!$1:$1,0),0)</f>
        <v>DropAdjust</v>
      </c>
      <c r="H493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K493">
        <v>0.37125000000000008</v>
      </c>
      <c r="O493" s="2" t="str">
        <f t="shared" ca="1" si="84"/>
        <v/>
      </c>
      <c r="S493" s="2" t="str">
        <f t="shared" ca="1" si="79"/>
        <v/>
      </c>
    </row>
    <row r="494" spans="1:19" x14ac:dyDescent="0.3">
      <c r="A494" t="str">
        <f t="shared" si="88"/>
        <v>LP_ItemChanceBoostBetter_01</v>
      </c>
      <c r="B494" t="s">
        <v>410</v>
      </c>
      <c r="C494" t="str">
        <f>IF(ISERROR(VLOOKUP(B494,AffectorValueTable!$A:$A,1,0)),"어펙터밸류없음","")</f>
        <v/>
      </c>
      <c r="D494">
        <v>1</v>
      </c>
      <c r="E494" t="str">
        <f>VLOOKUP($B494,AffectorValueTable!$1:$1048576,MATCH(AffectorValueTable!$B$1,AffectorValueTable!$1:$1,0),0)</f>
        <v>DropAdjust</v>
      </c>
      <c r="H494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K494">
        <f t="shared" ref="K494:K496" si="92">K491*5/3</f>
        <v>0.1875</v>
      </c>
      <c r="O494" s="2" t="str">
        <f t="shared" ca="1" si="84"/>
        <v/>
      </c>
      <c r="S494" s="2" t="str">
        <f t="shared" ca="1" si="79"/>
        <v/>
      </c>
    </row>
    <row r="495" spans="1:19" x14ac:dyDescent="0.3">
      <c r="A495" t="str">
        <f t="shared" si="88"/>
        <v>LP_ItemChanceBoostBetter_02</v>
      </c>
      <c r="B495" t="s">
        <v>410</v>
      </c>
      <c r="C495" t="str">
        <f>IF(ISERROR(VLOOKUP(B495,AffectorValueTable!$A:$A,1,0)),"어펙터밸류없음","")</f>
        <v/>
      </c>
      <c r="D495">
        <v>2</v>
      </c>
      <c r="E495" t="str">
        <f>VLOOKUP($B495,AffectorValueTable!$1:$1048576,MATCH(AffectorValueTable!$B$1,AffectorValueTable!$1:$1,0),0)</f>
        <v>DropAdjust</v>
      </c>
      <c r="H495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K495">
        <f t="shared" si="92"/>
        <v>0.39375000000000004</v>
      </c>
      <c r="O495" s="2" t="str">
        <f t="shared" ca="1" si="84"/>
        <v/>
      </c>
      <c r="S495" s="2" t="str">
        <f t="shared" ca="1" si="79"/>
        <v/>
      </c>
    </row>
    <row r="496" spans="1:19" x14ac:dyDescent="0.3">
      <c r="A496" t="str">
        <f t="shared" si="88"/>
        <v>LP_ItemChanceBoostBetter_03</v>
      </c>
      <c r="B496" t="s">
        <v>410</v>
      </c>
      <c r="C496" t="str">
        <f>IF(ISERROR(VLOOKUP(B496,AffectorValueTable!$A:$A,1,0)),"어펙터밸류없음","")</f>
        <v/>
      </c>
      <c r="D496">
        <v>3</v>
      </c>
      <c r="E496" t="str">
        <f>VLOOKUP($B496,AffectorValueTable!$1:$1048576,MATCH(AffectorValueTable!$B$1,AffectorValueTable!$1:$1,0),0)</f>
        <v>DropAdjust</v>
      </c>
      <c r="H496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K496">
        <f t="shared" si="92"/>
        <v>0.61875000000000013</v>
      </c>
      <c r="O496" s="2" t="str">
        <f t="shared" ca="1" si="84"/>
        <v/>
      </c>
      <c r="S496" s="2" t="str">
        <f t="shared" ca="1" si="79"/>
        <v/>
      </c>
    </row>
    <row r="497" spans="1:19" x14ac:dyDescent="0.3">
      <c r="A497" t="str">
        <f t="shared" si="88"/>
        <v>LP_HealChanceBoost_01</v>
      </c>
      <c r="B497" t="s">
        <v>411</v>
      </c>
      <c r="C497" t="str">
        <f>IF(ISERROR(VLOOKUP(B497,AffectorValueTable!$A:$A,1,0)),"어펙터밸류없음","")</f>
        <v/>
      </c>
      <c r="D497">
        <v>1</v>
      </c>
      <c r="E497" t="str">
        <f>VLOOKUP($B497,AffectorValueTable!$1:$1048576,MATCH(AffectorValueTable!$B$1,AffectorValueTable!$1:$1,0),0)</f>
        <v>DropAdjust</v>
      </c>
      <c r="H497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L497">
        <v>0.16666666699999999</v>
      </c>
      <c r="O497" s="2" t="str">
        <f t="shared" ca="1" si="84"/>
        <v/>
      </c>
      <c r="S497" s="2" t="str">
        <f t="shared" ca="1" si="79"/>
        <v/>
      </c>
    </row>
    <row r="498" spans="1:19" x14ac:dyDescent="0.3">
      <c r="A498" t="str">
        <f t="shared" si="88"/>
        <v>LP_HealChanceBoost_02</v>
      </c>
      <c r="B498" t="s">
        <v>411</v>
      </c>
      <c r="C498" t="str">
        <f>IF(ISERROR(VLOOKUP(B498,AffectorValueTable!$A:$A,1,0)),"어펙터밸류없음","")</f>
        <v/>
      </c>
      <c r="D498">
        <v>2</v>
      </c>
      <c r="E498" t="str">
        <f>VLOOKUP($B498,AffectorValueTable!$1:$1048576,MATCH(AffectorValueTable!$B$1,AffectorValueTable!$1:$1,0),0)</f>
        <v>DropAdjust</v>
      </c>
      <c r="H498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L498">
        <v>0.35</v>
      </c>
      <c r="O498" s="2" t="str">
        <f t="shared" ca="1" si="84"/>
        <v/>
      </c>
      <c r="S498" s="2" t="str">
        <f t="shared" ca="1" si="79"/>
        <v/>
      </c>
    </row>
    <row r="499" spans="1:19" x14ac:dyDescent="0.3">
      <c r="A499" t="str">
        <f t="shared" si="88"/>
        <v>LP_HealChanceBoost_03</v>
      </c>
      <c r="B499" t="s">
        <v>411</v>
      </c>
      <c r="C499" t="str">
        <f>IF(ISERROR(VLOOKUP(B499,AffectorValueTable!$A:$A,1,0)),"어펙터밸류없음","")</f>
        <v/>
      </c>
      <c r="D499">
        <v>3</v>
      </c>
      <c r="E499" t="str">
        <f>VLOOKUP($B499,AffectorValueTable!$1:$1048576,MATCH(AffectorValueTable!$B$1,AffectorValueTable!$1:$1,0),0)</f>
        <v>DropAdjust</v>
      </c>
      <c r="H499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L499">
        <v>0.55000000000000004</v>
      </c>
      <c r="O499" s="2" t="str">
        <f t="shared" ca="1" si="84"/>
        <v/>
      </c>
      <c r="S499" s="2" t="str">
        <f t="shared" ca="1" si="79"/>
        <v/>
      </c>
    </row>
    <row r="500" spans="1:19" x14ac:dyDescent="0.3">
      <c r="A500" t="str">
        <f t="shared" si="88"/>
        <v>LP_HealChanceBoostBetter_01</v>
      </c>
      <c r="B500" t="s">
        <v>412</v>
      </c>
      <c r="C500" t="str">
        <f>IF(ISERROR(VLOOKUP(B500,AffectorValueTable!$A:$A,1,0)),"어펙터밸류없음","")</f>
        <v/>
      </c>
      <c r="D500">
        <v>1</v>
      </c>
      <c r="E500" t="str">
        <f>VLOOKUP($B500,AffectorValueTable!$1:$1048576,MATCH(AffectorValueTable!$B$1,AffectorValueTable!$1:$1,0),0)</f>
        <v>DropAdjust</v>
      </c>
      <c r="H500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L500">
        <f t="shared" ref="L500:L502" si="93">L497*5/3</f>
        <v>0.27777777833333334</v>
      </c>
      <c r="O500" s="2" t="str">
        <f t="shared" ca="1" si="84"/>
        <v/>
      </c>
      <c r="S500" s="2" t="str">
        <f t="shared" ca="1" si="79"/>
        <v/>
      </c>
    </row>
    <row r="501" spans="1:19" x14ac:dyDescent="0.3">
      <c r="A501" t="str">
        <f t="shared" si="88"/>
        <v>LP_HealChanceBoostBetter_02</v>
      </c>
      <c r="B501" t="s">
        <v>412</v>
      </c>
      <c r="C501" t="str">
        <f>IF(ISERROR(VLOOKUP(B501,AffectorValueTable!$A:$A,1,0)),"어펙터밸류없음","")</f>
        <v/>
      </c>
      <c r="D501">
        <v>2</v>
      </c>
      <c r="E501" t="str">
        <f>VLOOKUP($B501,AffectorValueTable!$1:$1048576,MATCH(AffectorValueTable!$B$1,AffectorValueTable!$1:$1,0),0)</f>
        <v>DropAdjust</v>
      </c>
      <c r="H50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L501">
        <f t="shared" si="93"/>
        <v>0.58333333333333337</v>
      </c>
      <c r="O501" s="2" t="str">
        <f t="shared" ca="1" si="84"/>
        <v/>
      </c>
      <c r="S501" s="2" t="str">
        <f t="shared" ca="1" si="79"/>
        <v/>
      </c>
    </row>
    <row r="502" spans="1:19" x14ac:dyDescent="0.3">
      <c r="A502" t="str">
        <f t="shared" si="88"/>
        <v>LP_HealChanceBoostBetter_03</v>
      </c>
      <c r="B502" t="s">
        <v>412</v>
      </c>
      <c r="C502" t="str">
        <f>IF(ISERROR(VLOOKUP(B502,AffectorValueTable!$A:$A,1,0)),"어펙터밸류없음","")</f>
        <v/>
      </c>
      <c r="D502">
        <v>3</v>
      </c>
      <c r="E502" t="str">
        <f>VLOOKUP($B502,AffectorValueTable!$1:$1048576,MATCH(AffectorValueTable!$B$1,AffectorValueTable!$1:$1,0),0)</f>
        <v>DropAdjust</v>
      </c>
      <c r="H502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L502">
        <f t="shared" si="93"/>
        <v>0.91666666666666663</v>
      </c>
      <c r="O502" s="2" t="str">
        <f t="shared" ca="1" si="84"/>
        <v/>
      </c>
      <c r="S502" s="2" t="str">
        <f t="shared" ca="1" si="79"/>
        <v/>
      </c>
    </row>
    <row r="503" spans="1:19" x14ac:dyDescent="0.3">
      <c r="A503" t="str">
        <f t="shared" si="88"/>
        <v>LP_MonsterThrough_01</v>
      </c>
      <c r="B503" t="s">
        <v>413</v>
      </c>
      <c r="C503" t="str">
        <f>IF(ISERROR(VLOOKUP(B503,AffectorValueTable!$A:$A,1,0)),"어펙터밸류없음","")</f>
        <v/>
      </c>
      <c r="D503">
        <v>1</v>
      </c>
      <c r="E503" t="str">
        <f>VLOOKUP($B503,AffectorValueTable!$1:$1048576,MATCH(AffectorValueTable!$B$1,AffectorValueTable!$1:$1,0),0)</f>
        <v>MonsterThroughHitObject</v>
      </c>
      <c r="H503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N503">
        <v>1</v>
      </c>
      <c r="O503" s="2">
        <f t="shared" ca="1" si="84"/>
        <v>1</v>
      </c>
      <c r="S503" s="2" t="str">
        <f t="shared" ca="1" si="79"/>
        <v/>
      </c>
    </row>
    <row r="504" spans="1:19" x14ac:dyDescent="0.3">
      <c r="A504" t="str">
        <f t="shared" si="88"/>
        <v>LP_MonsterThrough_02</v>
      </c>
      <c r="B504" t="s">
        <v>413</v>
      </c>
      <c r="C504" t="str">
        <f>IF(ISERROR(VLOOKUP(B504,AffectorValueTable!$A:$A,1,0)),"어펙터밸류없음","")</f>
        <v/>
      </c>
      <c r="D504">
        <v>2</v>
      </c>
      <c r="E504" t="str">
        <f>VLOOKUP($B504,AffectorValueTable!$1:$1048576,MATCH(AffectorValueTable!$B$1,AffectorValueTable!$1:$1,0),0)</f>
        <v>MonsterThroughHitObject</v>
      </c>
      <c r="H504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N504">
        <v>2</v>
      </c>
      <c r="O504" s="2">
        <f t="shared" ca="1" si="84"/>
        <v>2</v>
      </c>
      <c r="S504" s="2" t="str">
        <f t="shared" ca="1" si="79"/>
        <v/>
      </c>
    </row>
    <row r="505" spans="1:19" x14ac:dyDescent="0.3">
      <c r="A505" t="str">
        <f t="shared" ref="A505:A568" si="94">B505&amp;"_"&amp;TEXT(D505,"00")</f>
        <v>LP_Ricochet_01</v>
      </c>
      <c r="B505" t="s">
        <v>414</v>
      </c>
      <c r="C505" t="str">
        <f>IF(ISERROR(VLOOKUP(B505,AffectorValueTable!$A:$A,1,0)),"어펙터밸류없음","")</f>
        <v/>
      </c>
      <c r="D505">
        <v>1</v>
      </c>
      <c r="E505" t="str">
        <f>VLOOKUP($B505,AffectorValueTable!$1:$1048576,MATCH(AffectorValueTable!$B$1,AffectorValueTable!$1:$1,0),0)</f>
        <v>RicochetHitObject</v>
      </c>
      <c r="H505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N505">
        <v>1</v>
      </c>
      <c r="O505" s="2">
        <f t="shared" ca="1" si="84"/>
        <v>1</v>
      </c>
      <c r="S505" s="2" t="str">
        <f t="shared" ca="1" si="79"/>
        <v/>
      </c>
    </row>
    <row r="506" spans="1:19" x14ac:dyDescent="0.3">
      <c r="A506" t="str">
        <f t="shared" si="94"/>
        <v>LP_Ricochet_02</v>
      </c>
      <c r="B506" t="s">
        <v>414</v>
      </c>
      <c r="C506" t="str">
        <f>IF(ISERROR(VLOOKUP(B506,AffectorValueTable!$A:$A,1,0)),"어펙터밸류없음","")</f>
        <v/>
      </c>
      <c r="D506">
        <v>2</v>
      </c>
      <c r="E506" t="str">
        <f>VLOOKUP($B506,AffectorValueTable!$1:$1048576,MATCH(AffectorValueTable!$B$1,AffectorValueTable!$1:$1,0),0)</f>
        <v>RicochetHitObject</v>
      </c>
      <c r="H506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N506">
        <v>2</v>
      </c>
      <c r="O506" s="2">
        <f t="shared" ca="1" si="84"/>
        <v>2</v>
      </c>
      <c r="S506" s="2" t="str">
        <f t="shared" ca="1" si="79"/>
        <v/>
      </c>
    </row>
    <row r="507" spans="1:19" x14ac:dyDescent="0.3">
      <c r="A507" t="str">
        <f t="shared" si="94"/>
        <v>LP_BounceWallQuad_01</v>
      </c>
      <c r="B507" t="s">
        <v>415</v>
      </c>
      <c r="C507" t="str">
        <f>IF(ISERROR(VLOOKUP(B507,AffectorValueTable!$A:$A,1,0)),"어펙터밸류없음","")</f>
        <v/>
      </c>
      <c r="D507">
        <v>1</v>
      </c>
      <c r="E507" t="str">
        <f>VLOOKUP($B507,AffectorValueTable!$1:$1048576,MATCH(AffectorValueTable!$B$1,AffectorValueTable!$1:$1,0),0)</f>
        <v>BounceWallQuadHitObject</v>
      </c>
      <c r="H507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N507">
        <v>1</v>
      </c>
      <c r="O507" s="2">
        <f t="shared" ca="1" si="84"/>
        <v>1</v>
      </c>
      <c r="S507" s="2" t="str">
        <f t="shared" ca="1" si="79"/>
        <v/>
      </c>
    </row>
    <row r="508" spans="1:19" x14ac:dyDescent="0.3">
      <c r="A508" t="str">
        <f t="shared" si="94"/>
        <v>LP_BounceWallQuad_02</v>
      </c>
      <c r="B508" t="s">
        <v>415</v>
      </c>
      <c r="C508" t="str">
        <f>IF(ISERROR(VLOOKUP(B508,AffectorValueTable!$A:$A,1,0)),"어펙터밸류없음","")</f>
        <v/>
      </c>
      <c r="D508">
        <v>2</v>
      </c>
      <c r="E508" t="str">
        <f>VLOOKUP($B508,AffectorValueTable!$1:$1048576,MATCH(AffectorValueTable!$B$1,AffectorValueTable!$1:$1,0),0)</f>
        <v>BounceWallQuadHitObject</v>
      </c>
      <c r="H508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N508">
        <v>2</v>
      </c>
      <c r="O508" s="2">
        <f t="shared" ca="1" si="84"/>
        <v>2</v>
      </c>
      <c r="S508" s="2" t="str">
        <f t="shared" ca="1" si="79"/>
        <v/>
      </c>
    </row>
    <row r="509" spans="1:19" x14ac:dyDescent="0.3">
      <c r="A509" t="str">
        <f t="shared" si="94"/>
        <v>LP_Parallel_01</v>
      </c>
      <c r="B509" t="s">
        <v>416</v>
      </c>
      <c r="C509" t="str">
        <f>IF(ISERROR(VLOOKUP(B509,AffectorValueTable!$A:$A,1,0)),"어펙터밸류없음","")</f>
        <v/>
      </c>
      <c r="D509">
        <v>1</v>
      </c>
      <c r="E509" t="str">
        <f>VLOOKUP($B509,AffectorValueTable!$1:$1048576,MATCH(AffectorValueTable!$B$1,AffectorValueTable!$1:$1,0),0)</f>
        <v>ParallelHitObject</v>
      </c>
      <c r="H509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J509">
        <v>0.6</v>
      </c>
      <c r="N509">
        <v>1</v>
      </c>
      <c r="O509" s="2">
        <f t="shared" ca="1" si="84"/>
        <v>1</v>
      </c>
      <c r="S509" s="2" t="str">
        <f t="shared" ca="1" si="79"/>
        <v/>
      </c>
    </row>
    <row r="510" spans="1:19" x14ac:dyDescent="0.3">
      <c r="A510" t="str">
        <f t="shared" si="94"/>
        <v>LP_Parallel_02</v>
      </c>
      <c r="B510" t="s">
        <v>416</v>
      </c>
      <c r="C510" t="str">
        <f>IF(ISERROR(VLOOKUP(B510,AffectorValueTable!$A:$A,1,0)),"어펙터밸류없음","")</f>
        <v/>
      </c>
      <c r="D510">
        <v>2</v>
      </c>
      <c r="E510" t="str">
        <f>VLOOKUP($B510,AffectorValueTable!$1:$1048576,MATCH(AffectorValueTable!$B$1,AffectorValueTable!$1:$1,0),0)</f>
        <v>ParallelHitObject</v>
      </c>
      <c r="H510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J510">
        <v>0.6</v>
      </c>
      <c r="N510">
        <v>2</v>
      </c>
      <c r="O510" s="2">
        <f t="shared" ca="1" si="84"/>
        <v>2</v>
      </c>
      <c r="S510" s="2" t="str">
        <f t="shared" ca="1" si="79"/>
        <v/>
      </c>
    </row>
    <row r="511" spans="1:19" x14ac:dyDescent="0.3">
      <c r="A511" t="str">
        <f t="shared" si="94"/>
        <v>LP_DiagonalNwayGenerator_01</v>
      </c>
      <c r="B511" t="s">
        <v>417</v>
      </c>
      <c r="C511" t="str">
        <f>IF(ISERROR(VLOOKUP(B511,AffectorValueTable!$A:$A,1,0)),"어펙터밸류없음","")</f>
        <v/>
      </c>
      <c r="D511">
        <v>1</v>
      </c>
      <c r="E511" t="str">
        <f>VLOOKUP($B511,AffectorValueTable!$1:$1048576,MATCH(AffectorValueTable!$B$1,AffectorValueTable!$1:$1,0),0)</f>
        <v>DiagonalNwayGenerator</v>
      </c>
      <c r="H51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N511">
        <v>1</v>
      </c>
      <c r="O511" s="2">
        <f t="shared" ca="1" si="84"/>
        <v>1</v>
      </c>
      <c r="S511" s="2" t="str">
        <f t="shared" ca="1" si="79"/>
        <v/>
      </c>
    </row>
    <row r="512" spans="1:19" x14ac:dyDescent="0.3">
      <c r="A512" t="str">
        <f t="shared" si="94"/>
        <v>LP_DiagonalNwayGenerator_02</v>
      </c>
      <c r="B512" t="s">
        <v>417</v>
      </c>
      <c r="C512" t="str">
        <f>IF(ISERROR(VLOOKUP(B512,AffectorValueTable!$A:$A,1,0)),"어펙터밸류없음","")</f>
        <v/>
      </c>
      <c r="D512">
        <v>2</v>
      </c>
      <c r="E512" t="str">
        <f>VLOOKUP($B512,AffectorValueTable!$1:$1048576,MATCH(AffectorValueTable!$B$1,AffectorValueTable!$1:$1,0),0)</f>
        <v>DiagonalNwayGenerator</v>
      </c>
      <c r="H512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N512">
        <v>2</v>
      </c>
      <c r="O512" s="2">
        <f t="shared" ca="1" si="84"/>
        <v>2</v>
      </c>
      <c r="S512" s="2" t="str">
        <f t="shared" ca="1" si="79"/>
        <v/>
      </c>
    </row>
    <row r="513" spans="1:19" x14ac:dyDescent="0.3">
      <c r="A513" t="str">
        <f t="shared" si="94"/>
        <v>LP_LeftRightNwayGenerator_01</v>
      </c>
      <c r="B513" t="s">
        <v>418</v>
      </c>
      <c r="C513" t="str">
        <f>IF(ISERROR(VLOOKUP(B513,AffectorValueTable!$A:$A,1,0)),"어펙터밸류없음","")</f>
        <v/>
      </c>
      <c r="D513">
        <v>1</v>
      </c>
      <c r="E513" t="str">
        <f>VLOOKUP($B513,AffectorValueTable!$1:$1048576,MATCH(AffectorValueTable!$B$1,AffectorValueTable!$1:$1,0),0)</f>
        <v>LeftRightNwayGenerator</v>
      </c>
      <c r="H513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N513">
        <v>1</v>
      </c>
      <c r="O513" s="2">
        <f t="shared" ca="1" si="84"/>
        <v>1</v>
      </c>
      <c r="S513" s="2" t="str">
        <f t="shared" ca="1" si="79"/>
        <v/>
      </c>
    </row>
    <row r="514" spans="1:19" x14ac:dyDescent="0.3">
      <c r="A514" t="str">
        <f t="shared" si="94"/>
        <v>LP_LeftRightNwayGenerator_02</v>
      </c>
      <c r="B514" t="s">
        <v>418</v>
      </c>
      <c r="C514" t="str">
        <f>IF(ISERROR(VLOOKUP(B514,AffectorValueTable!$A:$A,1,0)),"어펙터밸류없음","")</f>
        <v/>
      </c>
      <c r="D514">
        <v>2</v>
      </c>
      <c r="E514" t="str">
        <f>VLOOKUP($B514,AffectorValueTable!$1:$1048576,MATCH(AffectorValueTable!$B$1,AffectorValueTable!$1:$1,0),0)</f>
        <v>LeftRightNwayGenerator</v>
      </c>
      <c r="H514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N514">
        <v>2</v>
      </c>
      <c r="O514" s="2">
        <f t="shared" ca="1" si="84"/>
        <v>2</v>
      </c>
      <c r="S514" s="2" t="str">
        <f t="shared" ca="1" si="79"/>
        <v/>
      </c>
    </row>
    <row r="515" spans="1:19" x14ac:dyDescent="0.3">
      <c r="A515" t="str">
        <f t="shared" si="94"/>
        <v>LP_BackNwayGenerator_01</v>
      </c>
      <c r="B515" t="s">
        <v>419</v>
      </c>
      <c r="C515" t="str">
        <f>IF(ISERROR(VLOOKUP(B515,AffectorValueTable!$A:$A,1,0)),"어펙터밸류없음","")</f>
        <v/>
      </c>
      <c r="D515">
        <v>1</v>
      </c>
      <c r="E515" t="str">
        <f>VLOOKUP($B515,AffectorValueTable!$1:$1048576,MATCH(AffectorValueTable!$B$1,AffectorValueTable!$1:$1,0),0)</f>
        <v>BackNwayGenerator</v>
      </c>
      <c r="H515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N515">
        <v>1</v>
      </c>
      <c r="O515" s="2">
        <f t="shared" ca="1" si="84"/>
        <v>1</v>
      </c>
      <c r="S515" s="2" t="str">
        <f t="shared" ca="1" si="79"/>
        <v/>
      </c>
    </row>
    <row r="516" spans="1:19" x14ac:dyDescent="0.3">
      <c r="A516" t="str">
        <f t="shared" si="94"/>
        <v>LP_BackNwayGenerator_02</v>
      </c>
      <c r="B516" t="s">
        <v>419</v>
      </c>
      <c r="C516" t="str">
        <f>IF(ISERROR(VLOOKUP(B516,AffectorValueTable!$A:$A,1,0)),"어펙터밸류없음","")</f>
        <v/>
      </c>
      <c r="D516">
        <v>2</v>
      </c>
      <c r="E516" t="str">
        <f>VLOOKUP($B516,AffectorValueTable!$1:$1048576,MATCH(AffectorValueTable!$B$1,AffectorValueTable!$1:$1,0),0)</f>
        <v>BackNwayGenerator</v>
      </c>
      <c r="H516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N516">
        <v>2</v>
      </c>
      <c r="O516" s="2">
        <f t="shared" ca="1" si="84"/>
        <v>2</v>
      </c>
      <c r="S516" s="2" t="str">
        <f t="shared" ca="1" si="79"/>
        <v/>
      </c>
    </row>
    <row r="517" spans="1:19" x14ac:dyDescent="0.3">
      <c r="A517" t="str">
        <f t="shared" si="94"/>
        <v>LP_Repeat_01</v>
      </c>
      <c r="B517" t="s">
        <v>420</v>
      </c>
      <c r="C517" t="str">
        <f>IF(ISERROR(VLOOKUP(B517,AffectorValueTable!$A:$A,1,0)),"어펙터밸류없음","")</f>
        <v/>
      </c>
      <c r="D517">
        <v>1</v>
      </c>
      <c r="E517" t="str">
        <f>VLOOKUP($B517,AffectorValueTable!$1:$1048576,MATCH(AffectorValueTable!$B$1,AffectorValueTable!$1:$1,0),0)</f>
        <v>RepeatHitObject</v>
      </c>
      <c r="H517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J517">
        <v>0.3</v>
      </c>
      <c r="N517">
        <v>1</v>
      </c>
      <c r="O517" s="2">
        <f t="shared" ca="1" si="84"/>
        <v>1</v>
      </c>
      <c r="S517" s="2" t="str">
        <f t="shared" ca="1" si="79"/>
        <v/>
      </c>
    </row>
    <row r="518" spans="1:19" x14ac:dyDescent="0.3">
      <c r="A518" t="str">
        <f t="shared" si="94"/>
        <v>LP_Repeat_02</v>
      </c>
      <c r="B518" t="s">
        <v>420</v>
      </c>
      <c r="C518" t="str">
        <f>IF(ISERROR(VLOOKUP(B518,AffectorValueTable!$A:$A,1,0)),"어펙터밸류없음","")</f>
        <v/>
      </c>
      <c r="D518">
        <v>2</v>
      </c>
      <c r="E518" t="str">
        <f>VLOOKUP($B518,AffectorValueTable!$1:$1048576,MATCH(AffectorValueTable!$B$1,AffectorValueTable!$1:$1,0),0)</f>
        <v>RepeatHitObject</v>
      </c>
      <c r="H518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J518">
        <v>0.3</v>
      </c>
      <c r="N518">
        <v>2</v>
      </c>
      <c r="O518" s="2">
        <f t="shared" ca="1" si="84"/>
        <v>2</v>
      </c>
      <c r="S518" s="2" t="str">
        <f t="shared" ca="1" si="79"/>
        <v/>
      </c>
    </row>
    <row r="519" spans="1:19" x14ac:dyDescent="0.3">
      <c r="A519" t="str">
        <f t="shared" si="94"/>
        <v>LP_HealOnKill_01</v>
      </c>
      <c r="B519" t="s">
        <v>421</v>
      </c>
      <c r="C519" t="str">
        <f>IF(ISERROR(VLOOKUP(B519,AffectorValueTable!$A:$A,1,0)),"어펙터밸류없음","")</f>
        <v/>
      </c>
      <c r="D519">
        <v>1</v>
      </c>
      <c r="E519" t="str">
        <f>VLOOKUP($B519,AffectorValueTable!$1:$1048576,MATCH(AffectorValueTable!$B$1,AffectorValueTable!$1:$1,0),0)</f>
        <v>Vampire</v>
      </c>
      <c r="H519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>
        <v>-1</v>
      </c>
      <c r="K519">
        <f t="shared" ref="K519:K532" si="95">J311</f>
        <v>0.15</v>
      </c>
      <c r="O519" s="2" t="str">
        <f t="shared" ca="1" si="84"/>
        <v/>
      </c>
      <c r="S519" s="2" t="str">
        <f t="shared" ca="1" si="79"/>
        <v/>
      </c>
    </row>
    <row r="520" spans="1:19" x14ac:dyDescent="0.3">
      <c r="A520" t="str">
        <f t="shared" si="94"/>
        <v>LP_HealOnKill_02</v>
      </c>
      <c r="B520" t="s">
        <v>421</v>
      </c>
      <c r="C520" t="str">
        <f>IF(ISERROR(VLOOKUP(B520,AffectorValueTable!$A:$A,1,0)),"어펙터밸류없음","")</f>
        <v/>
      </c>
      <c r="D520">
        <v>2</v>
      </c>
      <c r="E520" t="str">
        <f>VLOOKUP($B520,AffectorValueTable!$1:$1048576,MATCH(AffectorValueTable!$B$1,AffectorValueTable!$1:$1,0),0)</f>
        <v>Vampire</v>
      </c>
      <c r="H520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>
        <v>-1</v>
      </c>
      <c r="K520">
        <f t="shared" si="95"/>
        <v>0.315</v>
      </c>
      <c r="O520" s="2" t="str">
        <f t="shared" ca="1" si="84"/>
        <v/>
      </c>
      <c r="S520" s="2" t="str">
        <f t="shared" ca="1" si="79"/>
        <v/>
      </c>
    </row>
    <row r="521" spans="1:19" x14ac:dyDescent="0.3">
      <c r="A521" t="str">
        <f t="shared" si="94"/>
        <v>LP_HealOnKill_03</v>
      </c>
      <c r="B521" t="s">
        <v>421</v>
      </c>
      <c r="C521" t="str">
        <f>IF(ISERROR(VLOOKUP(B521,AffectorValueTable!$A:$A,1,0)),"어펙터밸류없음","")</f>
        <v/>
      </c>
      <c r="D521">
        <v>3</v>
      </c>
      <c r="E521" t="str">
        <f>VLOOKUP($B521,AffectorValueTable!$1:$1048576,MATCH(AffectorValueTable!$B$1,AffectorValueTable!$1:$1,0),0)</f>
        <v>Vampire</v>
      </c>
      <c r="H52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>
        <v>-1</v>
      </c>
      <c r="K521">
        <f t="shared" si="95"/>
        <v>0.49500000000000005</v>
      </c>
      <c r="O521" s="2" t="str">
        <f t="shared" ca="1" si="84"/>
        <v/>
      </c>
      <c r="S521" s="2" t="str">
        <f t="shared" ca="1" si="79"/>
        <v/>
      </c>
    </row>
    <row r="522" spans="1:19" x14ac:dyDescent="0.3">
      <c r="A522" t="str">
        <f t="shared" si="94"/>
        <v>LP_HealOnKill_04</v>
      </c>
      <c r="B522" t="s">
        <v>421</v>
      </c>
      <c r="C522" t="str">
        <f>IF(ISERROR(VLOOKUP(B522,AffectorValueTable!$A:$A,1,0)),"어펙터밸류없음","")</f>
        <v/>
      </c>
      <c r="D522">
        <v>4</v>
      </c>
      <c r="E522" t="str">
        <f>VLOOKUP($B522,AffectorValueTable!$1:$1048576,MATCH(AffectorValueTable!$B$1,AffectorValueTable!$1:$1,0),0)</f>
        <v>Vampire</v>
      </c>
      <c r="H522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>
        <v>-1</v>
      </c>
      <c r="K522">
        <f t="shared" si="95"/>
        <v>0.69</v>
      </c>
      <c r="O522" s="2" t="str">
        <f t="shared" ca="1" si="84"/>
        <v/>
      </c>
      <c r="S522" s="2" t="str">
        <f t="shared" ca="1" si="79"/>
        <v/>
      </c>
    </row>
    <row r="523" spans="1:19" x14ac:dyDescent="0.3">
      <c r="A523" t="str">
        <f t="shared" si="94"/>
        <v>LP_HealOnKill_05</v>
      </c>
      <c r="B523" t="s">
        <v>421</v>
      </c>
      <c r="C523" t="str">
        <f>IF(ISERROR(VLOOKUP(B523,AffectorValueTable!$A:$A,1,0)),"어펙터밸류없음","")</f>
        <v/>
      </c>
      <c r="D523">
        <v>5</v>
      </c>
      <c r="E523" t="str">
        <f>VLOOKUP($B523,AffectorValueTable!$1:$1048576,MATCH(AffectorValueTable!$B$1,AffectorValueTable!$1:$1,0),0)</f>
        <v>Vampire</v>
      </c>
      <c r="H523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>
        <v>-1</v>
      </c>
      <c r="K523">
        <f t="shared" si="95"/>
        <v>0.89999999999999991</v>
      </c>
      <c r="O523" s="2" t="str">
        <f t="shared" ca="1" si="84"/>
        <v/>
      </c>
      <c r="S523" s="2" t="str">
        <f t="shared" ca="1" si="79"/>
        <v/>
      </c>
    </row>
    <row r="524" spans="1:19" x14ac:dyDescent="0.3">
      <c r="A524" t="str">
        <f t="shared" si="94"/>
        <v>LP_HealOnKill_06</v>
      </c>
      <c r="B524" t="s">
        <v>421</v>
      </c>
      <c r="C524" t="str">
        <f>IF(ISERROR(VLOOKUP(B524,AffectorValueTable!$A:$A,1,0)),"어펙터밸류없음","")</f>
        <v/>
      </c>
      <c r="D524">
        <v>6</v>
      </c>
      <c r="E524" t="str">
        <f>VLOOKUP($B524,AffectorValueTable!$1:$1048576,MATCH(AffectorValueTable!$B$1,AffectorValueTable!$1:$1,0),0)</f>
        <v>Vampire</v>
      </c>
      <c r="H524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>
        <v>-1</v>
      </c>
      <c r="K524">
        <f t="shared" si="95"/>
        <v>1.125</v>
      </c>
      <c r="O524" s="2" t="str">
        <f t="shared" ca="1" si="84"/>
        <v/>
      </c>
      <c r="S524" s="2" t="str">
        <f t="shared" ca="1" si="79"/>
        <v/>
      </c>
    </row>
    <row r="525" spans="1:19" x14ac:dyDescent="0.3">
      <c r="A525" t="str">
        <f t="shared" si="94"/>
        <v>LP_HealOnKill_07</v>
      </c>
      <c r="B525" t="s">
        <v>421</v>
      </c>
      <c r="C525" t="str">
        <f>IF(ISERROR(VLOOKUP(B525,AffectorValueTable!$A:$A,1,0)),"어펙터밸류없음","")</f>
        <v/>
      </c>
      <c r="D525">
        <v>7</v>
      </c>
      <c r="E525" t="str">
        <f>VLOOKUP($B525,AffectorValueTable!$1:$1048576,MATCH(AffectorValueTable!$B$1,AffectorValueTable!$1:$1,0),0)</f>
        <v>Vampire</v>
      </c>
      <c r="H525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>
        <v>-1</v>
      </c>
      <c r="K525">
        <f t="shared" si="95"/>
        <v>1.3650000000000002</v>
      </c>
      <c r="O525" s="2" t="str">
        <f t="shared" ref="O525:O588" ca="1" si="96">IF(NOT(ISBLANK(N525)),N525,
IF(ISBLANK(M525),"",
VLOOKUP(M525,OFFSET(INDIRECT("$A:$B"),0,MATCH(M$1&amp;"_Verify",INDIRECT("$1:$1"),0)-1),2,0)
))</f>
        <v/>
      </c>
      <c r="S525" s="2" t="str">
        <f t="shared" ca="1" si="79"/>
        <v/>
      </c>
    </row>
    <row r="526" spans="1:19" x14ac:dyDescent="0.3">
      <c r="A526" t="str">
        <f t="shared" si="94"/>
        <v>LP_HealOnKill_08</v>
      </c>
      <c r="B526" t="s">
        <v>421</v>
      </c>
      <c r="C526" t="str">
        <f>IF(ISERROR(VLOOKUP(B526,AffectorValueTable!$A:$A,1,0)),"어펙터밸류없음","")</f>
        <v/>
      </c>
      <c r="D526">
        <v>8</v>
      </c>
      <c r="E526" t="str">
        <f>VLOOKUP($B526,AffectorValueTable!$1:$1048576,MATCH(AffectorValueTable!$B$1,AffectorValueTable!$1:$1,0),0)</f>
        <v>Vampire</v>
      </c>
      <c r="H526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>
        <v>-1</v>
      </c>
      <c r="K526">
        <f t="shared" si="95"/>
        <v>1.62</v>
      </c>
      <c r="O526" s="2" t="str">
        <f t="shared" ca="1" si="96"/>
        <v/>
      </c>
      <c r="S526" s="2" t="str">
        <f t="shared" ca="1" si="79"/>
        <v/>
      </c>
    </row>
    <row r="527" spans="1:19" x14ac:dyDescent="0.3">
      <c r="A527" t="str">
        <f t="shared" si="94"/>
        <v>LP_HealOnKill_09</v>
      </c>
      <c r="B527" t="s">
        <v>421</v>
      </c>
      <c r="C527" t="str">
        <f>IF(ISERROR(VLOOKUP(B527,AffectorValueTable!$A:$A,1,0)),"어펙터밸류없음","")</f>
        <v/>
      </c>
      <c r="D527">
        <v>9</v>
      </c>
      <c r="E527" t="str">
        <f>VLOOKUP($B527,AffectorValueTable!$1:$1048576,MATCH(AffectorValueTable!$B$1,AffectorValueTable!$1:$1,0),0)</f>
        <v>Vampire</v>
      </c>
      <c r="H527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>
        <v>-1</v>
      </c>
      <c r="K527">
        <f t="shared" si="95"/>
        <v>1.89</v>
      </c>
      <c r="O527" s="2" t="str">
        <f t="shared" ca="1" si="96"/>
        <v/>
      </c>
      <c r="S527" s="2" t="str">
        <f t="shared" ca="1" si="79"/>
        <v/>
      </c>
    </row>
    <row r="528" spans="1:19" x14ac:dyDescent="0.3">
      <c r="A528" t="str">
        <f t="shared" si="94"/>
        <v>LP_HealOnKillBetter_01</v>
      </c>
      <c r="B528" t="s">
        <v>423</v>
      </c>
      <c r="C528" t="str">
        <f>IF(ISERROR(VLOOKUP(B528,AffectorValueTable!$A:$A,1,0)),"어펙터밸류없음","")</f>
        <v/>
      </c>
      <c r="D528">
        <v>1</v>
      </c>
      <c r="E528" t="str">
        <f>VLOOKUP($B528,AffectorValueTable!$1:$1048576,MATCH(AffectorValueTable!$B$1,AffectorValueTable!$1:$1,0),0)</f>
        <v>Vampire</v>
      </c>
      <c r="H528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>
        <v>-1</v>
      </c>
      <c r="K528">
        <f t="shared" si="95"/>
        <v>0.25</v>
      </c>
      <c r="O528" s="2" t="str">
        <f t="shared" ca="1" si="96"/>
        <v/>
      </c>
      <c r="S528" s="2" t="str">
        <f t="shared" ca="1" si="79"/>
        <v/>
      </c>
    </row>
    <row r="529" spans="1:19" x14ac:dyDescent="0.3">
      <c r="A529" t="str">
        <f t="shared" si="94"/>
        <v>LP_HealOnKillBetter_02</v>
      </c>
      <c r="B529" t="s">
        <v>423</v>
      </c>
      <c r="C529" t="str">
        <f>IF(ISERROR(VLOOKUP(B529,AffectorValueTable!$A:$A,1,0)),"어펙터밸류없음","")</f>
        <v/>
      </c>
      <c r="D529">
        <v>2</v>
      </c>
      <c r="E529" t="str">
        <f>VLOOKUP($B529,AffectorValueTable!$1:$1048576,MATCH(AffectorValueTable!$B$1,AffectorValueTable!$1:$1,0),0)</f>
        <v>Vampire</v>
      </c>
      <c r="H529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>
        <v>-1</v>
      </c>
      <c r="K529">
        <f t="shared" si="95"/>
        <v>0.52500000000000002</v>
      </c>
      <c r="O529" s="2" t="str">
        <f t="shared" ca="1" si="96"/>
        <v/>
      </c>
      <c r="S529" s="2" t="str">
        <f t="shared" ca="1" si="79"/>
        <v/>
      </c>
    </row>
    <row r="530" spans="1:19" x14ac:dyDescent="0.3">
      <c r="A530" t="str">
        <f t="shared" si="94"/>
        <v>LP_HealOnKillBetter_03</v>
      </c>
      <c r="B530" t="s">
        <v>423</v>
      </c>
      <c r="C530" t="str">
        <f>IF(ISERROR(VLOOKUP(B530,AffectorValueTable!$A:$A,1,0)),"어펙터밸류없음","")</f>
        <v/>
      </c>
      <c r="D530">
        <v>3</v>
      </c>
      <c r="E530" t="str">
        <f>VLOOKUP($B530,AffectorValueTable!$1:$1048576,MATCH(AffectorValueTable!$B$1,AffectorValueTable!$1:$1,0),0)</f>
        <v>Vampire</v>
      </c>
      <c r="H530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>
        <v>-1</v>
      </c>
      <c r="K530">
        <f t="shared" si="95"/>
        <v>0.82500000000000007</v>
      </c>
      <c r="O530" s="2" t="str">
        <f t="shared" ca="1" si="96"/>
        <v/>
      </c>
      <c r="S530" s="2" t="str">
        <f t="shared" ca="1" si="79"/>
        <v/>
      </c>
    </row>
    <row r="531" spans="1:19" x14ac:dyDescent="0.3">
      <c r="A531" t="str">
        <f t="shared" si="94"/>
        <v>LP_HealOnKillBetter_04</v>
      </c>
      <c r="B531" t="s">
        <v>423</v>
      </c>
      <c r="C531" t="str">
        <f>IF(ISERROR(VLOOKUP(B531,AffectorValueTable!$A:$A,1,0)),"어펙터밸류없음","")</f>
        <v/>
      </c>
      <c r="D531">
        <v>4</v>
      </c>
      <c r="E531" t="str">
        <f>VLOOKUP($B531,AffectorValueTable!$1:$1048576,MATCH(AffectorValueTable!$B$1,AffectorValueTable!$1:$1,0),0)</f>
        <v>Vampire</v>
      </c>
      <c r="H53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>
        <v>-1</v>
      </c>
      <c r="K531">
        <f t="shared" si="95"/>
        <v>1.1499999999999999</v>
      </c>
      <c r="O531" s="2" t="str">
        <f t="shared" ca="1" si="96"/>
        <v/>
      </c>
      <c r="S531" s="2" t="str">
        <f t="shared" ca="1" si="79"/>
        <v/>
      </c>
    </row>
    <row r="532" spans="1:19" x14ac:dyDescent="0.3">
      <c r="A532" t="str">
        <f t="shared" si="94"/>
        <v>LP_HealOnKillBetter_05</v>
      </c>
      <c r="B532" t="s">
        <v>423</v>
      </c>
      <c r="C532" t="str">
        <f>IF(ISERROR(VLOOKUP(B532,AffectorValueTable!$A:$A,1,0)),"어펙터밸류없음","")</f>
        <v/>
      </c>
      <c r="D532">
        <v>5</v>
      </c>
      <c r="E532" t="str">
        <f>VLOOKUP($B532,AffectorValueTable!$1:$1048576,MATCH(AffectorValueTable!$B$1,AffectorValueTable!$1:$1,0),0)</f>
        <v>Vampire</v>
      </c>
      <c r="H532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>
        <v>-1</v>
      </c>
      <c r="K532">
        <f t="shared" si="95"/>
        <v>1.5</v>
      </c>
      <c r="O532" s="2" t="str">
        <f t="shared" ca="1" si="96"/>
        <v/>
      </c>
      <c r="S532" s="2" t="str">
        <f t="shared" ca="1" si="79"/>
        <v/>
      </c>
    </row>
    <row r="533" spans="1:19" x14ac:dyDescent="0.3">
      <c r="A533" t="str">
        <f t="shared" si="94"/>
        <v>LP_HealOnCrit_01</v>
      </c>
      <c r="B533" t="s">
        <v>424</v>
      </c>
      <c r="C533" t="str">
        <f>IF(ISERROR(VLOOKUP(B533,AffectorValueTable!$A:$A,1,0)),"어펙터밸류없음","")</f>
        <v/>
      </c>
      <c r="D533">
        <v>1</v>
      </c>
      <c r="E533" t="str">
        <f>VLOOKUP($B533,AffectorValueTable!$1:$1048576,MATCH(AffectorValueTable!$B$1,AffectorValueTable!$1:$1,0),0)</f>
        <v>Vampire</v>
      </c>
      <c r="H533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>
        <v>-1</v>
      </c>
      <c r="J533">
        <f t="shared" ref="J533:J546" si="97">J311</f>
        <v>0.15</v>
      </c>
      <c r="O533" s="2" t="str">
        <f t="shared" ca="1" si="96"/>
        <v/>
      </c>
      <c r="S533" s="2" t="str">
        <f t="shared" ca="1" si="79"/>
        <v/>
      </c>
    </row>
    <row r="534" spans="1:19" x14ac:dyDescent="0.3">
      <c r="A534" t="str">
        <f t="shared" si="94"/>
        <v>LP_HealOnCrit_02</v>
      </c>
      <c r="B534" t="s">
        <v>424</v>
      </c>
      <c r="C534" t="str">
        <f>IF(ISERROR(VLOOKUP(B534,AffectorValueTable!$A:$A,1,0)),"어펙터밸류없음","")</f>
        <v/>
      </c>
      <c r="D534">
        <v>2</v>
      </c>
      <c r="E534" t="str">
        <f>VLOOKUP($B534,AffectorValueTable!$1:$1048576,MATCH(AffectorValueTable!$B$1,AffectorValueTable!$1:$1,0),0)</f>
        <v>Vampire</v>
      </c>
      <c r="H534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>
        <v>-1</v>
      </c>
      <c r="J534">
        <f t="shared" si="97"/>
        <v>0.315</v>
      </c>
      <c r="O534" s="2" t="str">
        <f t="shared" ca="1" si="96"/>
        <v/>
      </c>
      <c r="S534" s="2" t="str">
        <f t="shared" ca="1" si="79"/>
        <v/>
      </c>
    </row>
    <row r="535" spans="1:19" x14ac:dyDescent="0.3">
      <c r="A535" t="str">
        <f t="shared" si="94"/>
        <v>LP_HealOnCrit_03</v>
      </c>
      <c r="B535" t="s">
        <v>424</v>
      </c>
      <c r="C535" t="str">
        <f>IF(ISERROR(VLOOKUP(B535,AffectorValueTable!$A:$A,1,0)),"어펙터밸류없음","")</f>
        <v/>
      </c>
      <c r="D535">
        <v>3</v>
      </c>
      <c r="E535" t="str">
        <f>VLOOKUP($B535,AffectorValueTable!$1:$1048576,MATCH(AffectorValueTable!$B$1,AffectorValueTable!$1:$1,0),0)</f>
        <v>Vampire</v>
      </c>
      <c r="H535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>
        <v>-1</v>
      </c>
      <c r="J535">
        <f t="shared" si="97"/>
        <v>0.49500000000000005</v>
      </c>
      <c r="O535" s="2" t="str">
        <f t="shared" ca="1" si="96"/>
        <v/>
      </c>
      <c r="S535" s="2" t="str">
        <f t="shared" ca="1" si="79"/>
        <v/>
      </c>
    </row>
    <row r="536" spans="1:19" x14ac:dyDescent="0.3">
      <c r="A536" t="str">
        <f t="shared" si="94"/>
        <v>LP_HealOnCrit_04</v>
      </c>
      <c r="B536" t="s">
        <v>424</v>
      </c>
      <c r="C536" t="str">
        <f>IF(ISERROR(VLOOKUP(B536,AffectorValueTable!$A:$A,1,0)),"어펙터밸류없음","")</f>
        <v/>
      </c>
      <c r="D536">
        <v>4</v>
      </c>
      <c r="E536" t="str">
        <f>VLOOKUP($B536,AffectorValueTable!$1:$1048576,MATCH(AffectorValueTable!$B$1,AffectorValueTable!$1:$1,0),0)</f>
        <v>Vampire</v>
      </c>
      <c r="H536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>
        <v>-1</v>
      </c>
      <c r="J536">
        <f t="shared" si="97"/>
        <v>0.69</v>
      </c>
      <c r="O536" s="2" t="str">
        <f t="shared" ca="1" si="96"/>
        <v/>
      </c>
      <c r="S536" s="2" t="str">
        <f t="shared" ca="1" si="79"/>
        <v/>
      </c>
    </row>
    <row r="537" spans="1:19" x14ac:dyDescent="0.3">
      <c r="A537" t="str">
        <f t="shared" si="94"/>
        <v>LP_HealOnCrit_05</v>
      </c>
      <c r="B537" t="s">
        <v>424</v>
      </c>
      <c r="C537" t="str">
        <f>IF(ISERROR(VLOOKUP(B537,AffectorValueTable!$A:$A,1,0)),"어펙터밸류없음","")</f>
        <v/>
      </c>
      <c r="D537">
        <v>5</v>
      </c>
      <c r="E537" t="str">
        <f>VLOOKUP($B537,AffectorValueTable!$1:$1048576,MATCH(AffectorValueTable!$B$1,AffectorValueTable!$1:$1,0),0)</f>
        <v>Vampire</v>
      </c>
      <c r="H537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>
        <v>-1</v>
      </c>
      <c r="J537">
        <f t="shared" si="97"/>
        <v>0.89999999999999991</v>
      </c>
      <c r="O537" s="2" t="str">
        <f t="shared" ca="1" si="96"/>
        <v/>
      </c>
      <c r="S537" s="2" t="str">
        <f t="shared" ca="1" si="79"/>
        <v/>
      </c>
    </row>
    <row r="538" spans="1:19" x14ac:dyDescent="0.3">
      <c r="A538" t="str">
        <f t="shared" si="94"/>
        <v>LP_HealOnCrit_06</v>
      </c>
      <c r="B538" t="s">
        <v>424</v>
      </c>
      <c r="C538" t="str">
        <f>IF(ISERROR(VLOOKUP(B538,AffectorValueTable!$A:$A,1,0)),"어펙터밸류없음","")</f>
        <v/>
      </c>
      <c r="D538">
        <v>6</v>
      </c>
      <c r="E538" t="str">
        <f>VLOOKUP($B538,AffectorValueTable!$1:$1048576,MATCH(AffectorValueTable!$B$1,AffectorValueTable!$1:$1,0),0)</f>
        <v>Vampire</v>
      </c>
      <c r="H538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>
        <v>-1</v>
      </c>
      <c r="J538">
        <f t="shared" si="97"/>
        <v>1.125</v>
      </c>
      <c r="O538" s="2" t="str">
        <f t="shared" ca="1" si="96"/>
        <v/>
      </c>
      <c r="S538" s="2" t="str">
        <f t="shared" ca="1" si="79"/>
        <v/>
      </c>
    </row>
    <row r="539" spans="1:19" x14ac:dyDescent="0.3">
      <c r="A539" t="str">
        <f t="shared" si="94"/>
        <v>LP_HealOnCrit_07</v>
      </c>
      <c r="B539" t="s">
        <v>424</v>
      </c>
      <c r="C539" t="str">
        <f>IF(ISERROR(VLOOKUP(B539,AffectorValueTable!$A:$A,1,0)),"어펙터밸류없음","")</f>
        <v/>
      </c>
      <c r="D539">
        <v>7</v>
      </c>
      <c r="E539" t="str">
        <f>VLOOKUP($B539,AffectorValueTable!$1:$1048576,MATCH(AffectorValueTable!$B$1,AffectorValueTable!$1:$1,0),0)</f>
        <v>Vampire</v>
      </c>
      <c r="H539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>
        <v>-1</v>
      </c>
      <c r="J539">
        <f t="shared" si="97"/>
        <v>1.3650000000000002</v>
      </c>
      <c r="O539" s="2" t="str">
        <f t="shared" ca="1" si="96"/>
        <v/>
      </c>
      <c r="S539" s="2" t="str">
        <f t="shared" ca="1" si="79"/>
        <v/>
      </c>
    </row>
    <row r="540" spans="1:19" x14ac:dyDescent="0.3">
      <c r="A540" t="str">
        <f t="shared" si="94"/>
        <v>LP_HealOnCrit_08</v>
      </c>
      <c r="B540" t="s">
        <v>424</v>
      </c>
      <c r="C540" t="str">
        <f>IF(ISERROR(VLOOKUP(B540,AffectorValueTable!$A:$A,1,0)),"어펙터밸류없음","")</f>
        <v/>
      </c>
      <c r="D540">
        <v>8</v>
      </c>
      <c r="E540" t="str">
        <f>VLOOKUP($B540,AffectorValueTable!$1:$1048576,MATCH(AffectorValueTable!$B$1,AffectorValueTable!$1:$1,0),0)</f>
        <v>Vampire</v>
      </c>
      <c r="H540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>
        <v>-1</v>
      </c>
      <c r="J540">
        <f t="shared" si="97"/>
        <v>1.62</v>
      </c>
      <c r="O540" s="2" t="str">
        <f t="shared" ca="1" si="96"/>
        <v/>
      </c>
      <c r="S540" s="2" t="str">
        <f t="shared" ca="1" si="79"/>
        <v/>
      </c>
    </row>
    <row r="541" spans="1:19" x14ac:dyDescent="0.3">
      <c r="A541" t="str">
        <f t="shared" si="94"/>
        <v>LP_HealOnCrit_09</v>
      </c>
      <c r="B541" t="s">
        <v>424</v>
      </c>
      <c r="C541" t="str">
        <f>IF(ISERROR(VLOOKUP(B541,AffectorValueTable!$A:$A,1,0)),"어펙터밸류없음","")</f>
        <v/>
      </c>
      <c r="D541">
        <v>9</v>
      </c>
      <c r="E541" t="str">
        <f>VLOOKUP($B541,AffectorValueTable!$1:$1048576,MATCH(AffectorValueTable!$B$1,AffectorValueTable!$1:$1,0),0)</f>
        <v>Vampire</v>
      </c>
      <c r="H54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>
        <v>-1</v>
      </c>
      <c r="J541">
        <f t="shared" si="97"/>
        <v>1.89</v>
      </c>
      <c r="O541" s="2" t="str">
        <f t="shared" ca="1" si="96"/>
        <v/>
      </c>
      <c r="S541" s="2" t="str">
        <f t="shared" ca="1" si="79"/>
        <v/>
      </c>
    </row>
    <row r="542" spans="1:19" x14ac:dyDescent="0.3">
      <c r="A542" t="str">
        <f t="shared" si="94"/>
        <v>LP_HealOnCritBetter_01</v>
      </c>
      <c r="B542" t="s">
        <v>425</v>
      </c>
      <c r="C542" t="str">
        <f>IF(ISERROR(VLOOKUP(B542,AffectorValueTable!$A:$A,1,0)),"어펙터밸류없음","")</f>
        <v/>
      </c>
      <c r="D542">
        <v>1</v>
      </c>
      <c r="E542" t="str">
        <f>VLOOKUP($B542,AffectorValueTable!$1:$1048576,MATCH(AffectorValueTable!$B$1,AffectorValueTable!$1:$1,0),0)</f>
        <v>Vampire</v>
      </c>
      <c r="H542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>
        <v>-1</v>
      </c>
      <c r="J542">
        <f t="shared" si="97"/>
        <v>0.25</v>
      </c>
      <c r="O542" s="2" t="str">
        <f t="shared" ca="1" si="96"/>
        <v/>
      </c>
      <c r="S542" s="2" t="str">
        <f t="shared" ca="1" si="79"/>
        <v/>
      </c>
    </row>
    <row r="543" spans="1:19" x14ac:dyDescent="0.3">
      <c r="A543" t="str">
        <f t="shared" si="94"/>
        <v>LP_HealOnCritBetter_02</v>
      </c>
      <c r="B543" t="s">
        <v>425</v>
      </c>
      <c r="C543" t="str">
        <f>IF(ISERROR(VLOOKUP(B543,AffectorValueTable!$A:$A,1,0)),"어펙터밸류없음","")</f>
        <v/>
      </c>
      <c r="D543">
        <v>2</v>
      </c>
      <c r="E543" t="str">
        <f>VLOOKUP($B543,AffectorValueTable!$1:$1048576,MATCH(AffectorValueTable!$B$1,AffectorValueTable!$1:$1,0),0)</f>
        <v>Vampire</v>
      </c>
      <c r="H543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>
        <v>-1</v>
      </c>
      <c r="J543">
        <f t="shared" si="97"/>
        <v>0.52500000000000002</v>
      </c>
      <c r="O543" s="2" t="str">
        <f t="shared" ca="1" si="96"/>
        <v/>
      </c>
      <c r="S543" s="2" t="str">
        <f t="shared" ca="1" si="79"/>
        <v/>
      </c>
    </row>
    <row r="544" spans="1:19" x14ac:dyDescent="0.3">
      <c r="A544" t="str">
        <f t="shared" si="94"/>
        <v>LP_HealOnCritBetter_03</v>
      </c>
      <c r="B544" t="s">
        <v>425</v>
      </c>
      <c r="C544" t="str">
        <f>IF(ISERROR(VLOOKUP(B544,AffectorValueTable!$A:$A,1,0)),"어펙터밸류없음","")</f>
        <v/>
      </c>
      <c r="D544">
        <v>3</v>
      </c>
      <c r="E544" t="str">
        <f>VLOOKUP($B544,AffectorValueTable!$1:$1048576,MATCH(AffectorValueTable!$B$1,AffectorValueTable!$1:$1,0),0)</f>
        <v>Vampire</v>
      </c>
      <c r="H544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>
        <v>-1</v>
      </c>
      <c r="J544">
        <f t="shared" si="97"/>
        <v>0.82500000000000007</v>
      </c>
      <c r="O544" s="2" t="str">
        <f t="shared" ca="1" si="96"/>
        <v/>
      </c>
      <c r="S544" s="2" t="str">
        <f t="shared" ca="1" si="79"/>
        <v/>
      </c>
    </row>
    <row r="545" spans="1:23" x14ac:dyDescent="0.3">
      <c r="A545" t="str">
        <f t="shared" si="94"/>
        <v>LP_HealOnCritBetter_04</v>
      </c>
      <c r="B545" t="s">
        <v>425</v>
      </c>
      <c r="C545" t="str">
        <f>IF(ISERROR(VLOOKUP(B545,AffectorValueTable!$A:$A,1,0)),"어펙터밸류없음","")</f>
        <v/>
      </c>
      <c r="D545">
        <v>4</v>
      </c>
      <c r="E545" t="str">
        <f>VLOOKUP($B545,AffectorValueTable!$1:$1048576,MATCH(AffectorValueTable!$B$1,AffectorValueTable!$1:$1,0),0)</f>
        <v>Vampire</v>
      </c>
      <c r="H545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>
        <v>-1</v>
      </c>
      <c r="J545">
        <f t="shared" si="97"/>
        <v>1.1499999999999999</v>
      </c>
      <c r="O545" s="2" t="str">
        <f t="shared" ca="1" si="96"/>
        <v/>
      </c>
      <c r="S545" s="2" t="str">
        <f t="shared" ca="1" si="79"/>
        <v/>
      </c>
    </row>
    <row r="546" spans="1:23" x14ac:dyDescent="0.3">
      <c r="A546" t="str">
        <f t="shared" si="94"/>
        <v>LP_HealOnCritBetter_05</v>
      </c>
      <c r="B546" t="s">
        <v>425</v>
      </c>
      <c r="C546" t="str">
        <f>IF(ISERROR(VLOOKUP(B546,AffectorValueTable!$A:$A,1,0)),"어펙터밸류없음","")</f>
        <v/>
      </c>
      <c r="D546">
        <v>5</v>
      </c>
      <c r="E546" t="str">
        <f>VLOOKUP($B546,AffectorValueTable!$1:$1048576,MATCH(AffectorValueTable!$B$1,AffectorValueTable!$1:$1,0),0)</f>
        <v>Vampire</v>
      </c>
      <c r="H546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>
        <v>-1</v>
      </c>
      <c r="J546">
        <f t="shared" si="97"/>
        <v>1.5</v>
      </c>
      <c r="O546" s="2" t="str">
        <f t="shared" ca="1" si="96"/>
        <v/>
      </c>
      <c r="S546" s="2" t="str">
        <f t="shared" ca="1" si="79"/>
        <v/>
      </c>
    </row>
    <row r="547" spans="1:23" x14ac:dyDescent="0.3">
      <c r="A547" t="str">
        <f t="shared" si="94"/>
        <v>LP_AtkSpeedUpOnEncounter_01</v>
      </c>
      <c r="B547" t="s">
        <v>723</v>
      </c>
      <c r="C547" t="str">
        <f>IF(ISERROR(VLOOKUP(B547,AffectorValueTable!$A:$A,1,0)),"어펙터밸류없음","")</f>
        <v/>
      </c>
      <c r="D547">
        <v>1</v>
      </c>
      <c r="E547" t="str">
        <f>VLOOKUP($B547,AffectorValueTable!$1:$1048576,MATCH(AffectorValueTable!$B$1,AffectorValueTable!$1:$1,0),0)</f>
        <v>CallAffectorValue</v>
      </c>
      <c r="H547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>
        <v>-1</v>
      </c>
      <c r="O547" s="2" t="str">
        <f t="shared" ca="1" si="96"/>
        <v/>
      </c>
      <c r="Q547" t="s">
        <v>724</v>
      </c>
      <c r="S547" s="2">
        <f t="shared" ca="1" si="79"/>
        <v>1</v>
      </c>
      <c r="U547" t="s">
        <v>427</v>
      </c>
    </row>
    <row r="548" spans="1:23" x14ac:dyDescent="0.3">
      <c r="A548" t="str">
        <f t="shared" si="94"/>
        <v>LP_AtkSpeedUpOnEncounter_02</v>
      </c>
      <c r="B548" t="s">
        <v>723</v>
      </c>
      <c r="C548" t="str">
        <f>IF(ISERROR(VLOOKUP(B548,AffectorValueTable!$A:$A,1,0)),"어펙터밸류없음","")</f>
        <v/>
      </c>
      <c r="D548">
        <v>2</v>
      </c>
      <c r="E548" t="str">
        <f>VLOOKUP($B548,AffectorValueTable!$1:$1048576,MATCH(AffectorValueTable!$B$1,AffectorValueTable!$1:$1,0),0)</f>
        <v>CallAffectorValue</v>
      </c>
      <c r="H548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>
        <v>-1</v>
      </c>
      <c r="O548" s="2" t="str">
        <f t="shared" ca="1" si="96"/>
        <v/>
      </c>
      <c r="Q548" t="s">
        <v>724</v>
      </c>
      <c r="S548" s="2">
        <f t="shared" ca="1" si="79"/>
        <v>1</v>
      </c>
      <c r="U548" t="s">
        <v>427</v>
      </c>
    </row>
    <row r="549" spans="1:23" x14ac:dyDescent="0.3">
      <c r="A549" t="str">
        <f t="shared" si="94"/>
        <v>LP_AtkSpeedUpOnEncounter_03</v>
      </c>
      <c r="B549" t="s">
        <v>723</v>
      </c>
      <c r="C549" t="str">
        <f>IF(ISERROR(VLOOKUP(B549,AffectorValueTable!$A:$A,1,0)),"어펙터밸류없음","")</f>
        <v/>
      </c>
      <c r="D549">
        <v>3</v>
      </c>
      <c r="E549" t="str">
        <f>VLOOKUP($B549,AffectorValueTable!$1:$1048576,MATCH(AffectorValueTable!$B$1,AffectorValueTable!$1:$1,0),0)</f>
        <v>CallAffectorValue</v>
      </c>
      <c r="H549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>
        <v>-1</v>
      </c>
      <c r="O549" s="2" t="str">
        <f t="shared" ca="1" si="96"/>
        <v/>
      </c>
      <c r="Q549" t="s">
        <v>724</v>
      </c>
      <c r="S549" s="2">
        <f t="shared" ca="1" si="79"/>
        <v>1</v>
      </c>
      <c r="U549" t="s">
        <v>427</v>
      </c>
    </row>
    <row r="550" spans="1:23" x14ac:dyDescent="0.3">
      <c r="A550" t="str">
        <f t="shared" si="94"/>
        <v>LP_AtkSpeedUpOnEncounter_04</v>
      </c>
      <c r="B550" t="s">
        <v>723</v>
      </c>
      <c r="C550" t="str">
        <f>IF(ISERROR(VLOOKUP(B550,AffectorValueTable!$A:$A,1,0)),"어펙터밸류없음","")</f>
        <v/>
      </c>
      <c r="D550">
        <v>4</v>
      </c>
      <c r="E550" t="str">
        <f>VLOOKUP($B550,AffectorValueTable!$1:$1048576,MATCH(AffectorValueTable!$B$1,AffectorValueTable!$1:$1,0),0)</f>
        <v>CallAffectorValue</v>
      </c>
      <c r="H550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>
        <v>-1</v>
      </c>
      <c r="O550" s="2" t="str">
        <f t="shared" ca="1" si="96"/>
        <v/>
      </c>
      <c r="Q550" t="s">
        <v>724</v>
      </c>
      <c r="S550" s="2">
        <f t="shared" ca="1" si="79"/>
        <v>1</v>
      </c>
      <c r="U550" t="s">
        <v>427</v>
      </c>
    </row>
    <row r="551" spans="1:23" x14ac:dyDescent="0.3">
      <c r="A551" t="str">
        <f t="shared" si="94"/>
        <v>LP_AtkSpeedUpOnEncounter_05</v>
      </c>
      <c r="B551" t="s">
        <v>723</v>
      </c>
      <c r="C551" t="str">
        <f>IF(ISERROR(VLOOKUP(B551,AffectorValueTable!$A:$A,1,0)),"어펙터밸류없음","")</f>
        <v/>
      </c>
      <c r="D551">
        <v>5</v>
      </c>
      <c r="E551" t="str">
        <f>VLOOKUP($B551,AffectorValueTable!$1:$1048576,MATCH(AffectorValueTable!$B$1,AffectorValueTable!$1:$1,0),0)</f>
        <v>CallAffectorValue</v>
      </c>
      <c r="H55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>
        <v>-1</v>
      </c>
      <c r="O551" s="2" t="str">
        <f t="shared" ca="1" si="96"/>
        <v/>
      </c>
      <c r="Q551" t="s">
        <v>724</v>
      </c>
      <c r="S551" s="2">
        <f t="shared" ca="1" si="79"/>
        <v>1</v>
      </c>
      <c r="U551" t="s">
        <v>427</v>
      </c>
    </row>
    <row r="552" spans="1:23" x14ac:dyDescent="0.3">
      <c r="A552" t="str">
        <f t="shared" si="94"/>
        <v>LP_AtkSpeedUpOnEncounter_06</v>
      </c>
      <c r="B552" t="s">
        <v>723</v>
      </c>
      <c r="C552" t="str">
        <f>IF(ISERROR(VLOOKUP(B552,AffectorValueTable!$A:$A,1,0)),"어펙터밸류없음","")</f>
        <v/>
      </c>
      <c r="D552">
        <v>6</v>
      </c>
      <c r="E552" t="str">
        <f>VLOOKUP($B552,AffectorValueTable!$1:$1048576,MATCH(AffectorValueTable!$B$1,AffectorValueTable!$1:$1,0),0)</f>
        <v>CallAffectorValue</v>
      </c>
      <c r="H552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>
        <v>-1</v>
      </c>
      <c r="O552" s="2" t="str">
        <f t="shared" ca="1" si="96"/>
        <v/>
      </c>
      <c r="Q552" t="s">
        <v>724</v>
      </c>
      <c r="S552" s="2">
        <f t="shared" ca="1" si="79"/>
        <v>1</v>
      </c>
      <c r="U552" t="s">
        <v>427</v>
      </c>
    </row>
    <row r="553" spans="1:23" x14ac:dyDescent="0.3">
      <c r="A553" t="str">
        <f t="shared" si="94"/>
        <v>LP_AtkSpeedUpOnEncounter_07</v>
      </c>
      <c r="B553" t="s">
        <v>723</v>
      </c>
      <c r="C553" t="str">
        <f>IF(ISERROR(VLOOKUP(B553,AffectorValueTable!$A:$A,1,0)),"어펙터밸류없음","")</f>
        <v/>
      </c>
      <c r="D553">
        <v>7</v>
      </c>
      <c r="E553" t="str">
        <f>VLOOKUP($B553,AffectorValueTable!$1:$1048576,MATCH(AffectorValueTable!$B$1,AffectorValueTable!$1:$1,0),0)</f>
        <v>CallAffectorValue</v>
      </c>
      <c r="H553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>
        <v>-1</v>
      </c>
      <c r="O553" s="2" t="str">
        <f t="shared" ca="1" si="96"/>
        <v/>
      </c>
      <c r="Q553" t="s">
        <v>724</v>
      </c>
      <c r="S553" s="2">
        <f t="shared" ca="1" si="79"/>
        <v>1</v>
      </c>
      <c r="U553" t="s">
        <v>427</v>
      </c>
    </row>
    <row r="554" spans="1:23" x14ac:dyDescent="0.3">
      <c r="A554" t="str">
        <f t="shared" si="94"/>
        <v>LP_AtkSpeedUpOnEncounter_08</v>
      </c>
      <c r="B554" t="s">
        <v>723</v>
      </c>
      <c r="C554" t="str">
        <f>IF(ISERROR(VLOOKUP(B554,AffectorValueTable!$A:$A,1,0)),"어펙터밸류없음","")</f>
        <v/>
      </c>
      <c r="D554">
        <v>8</v>
      </c>
      <c r="E554" t="str">
        <f>VLOOKUP($B554,AffectorValueTable!$1:$1048576,MATCH(AffectorValueTable!$B$1,AffectorValueTable!$1:$1,0),0)</f>
        <v>CallAffectorValue</v>
      </c>
      <c r="H554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>
        <v>-1</v>
      </c>
      <c r="O554" s="2" t="str">
        <f t="shared" ca="1" si="96"/>
        <v/>
      </c>
      <c r="Q554" t="s">
        <v>724</v>
      </c>
      <c r="S554" s="2">
        <f t="shared" ca="1" si="79"/>
        <v>1</v>
      </c>
      <c r="U554" t="s">
        <v>427</v>
      </c>
    </row>
    <row r="555" spans="1:23" x14ac:dyDescent="0.3">
      <c r="A555" t="str">
        <f t="shared" si="94"/>
        <v>LP_AtkSpeedUpOnEncounter_09</v>
      </c>
      <c r="B555" t="s">
        <v>723</v>
      </c>
      <c r="C555" t="str">
        <f>IF(ISERROR(VLOOKUP(B555,AffectorValueTable!$A:$A,1,0)),"어펙터밸류없음","")</f>
        <v/>
      </c>
      <c r="D555">
        <v>9</v>
      </c>
      <c r="E555" t="str">
        <f>VLOOKUP($B555,AffectorValueTable!$1:$1048576,MATCH(AffectorValueTable!$B$1,AffectorValueTable!$1:$1,0),0)</f>
        <v>CallAffectorValue</v>
      </c>
      <c r="H555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>
        <v>-1</v>
      </c>
      <c r="O555" s="2" t="str">
        <f t="shared" ca="1" si="96"/>
        <v/>
      </c>
      <c r="Q555" t="s">
        <v>724</v>
      </c>
      <c r="S555" s="2">
        <f t="shared" ca="1" si="79"/>
        <v>1</v>
      </c>
      <c r="U555" t="s">
        <v>427</v>
      </c>
    </row>
    <row r="556" spans="1:23" x14ac:dyDescent="0.3">
      <c r="A556" t="str">
        <f t="shared" si="94"/>
        <v>LP_AtkSpeedUpOnEncounter_Spd_01</v>
      </c>
      <c r="B556" t="s">
        <v>427</v>
      </c>
      <c r="C556" t="str">
        <f>IF(ISERROR(VLOOKUP(B556,AffectorValueTable!$A:$A,1,0)),"어펙터밸류없음","")</f>
        <v/>
      </c>
      <c r="D556">
        <v>1</v>
      </c>
      <c r="E556" t="str">
        <f>VLOOKUP($B556,AffectorValueTable!$1:$1048576,MATCH(AffectorValueTable!$B$1,AffectorValueTable!$1:$1,0),0)</f>
        <v>ChangeActorStatus</v>
      </c>
      <c r="H556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>
        <v>4.5</v>
      </c>
      <c r="J556">
        <f t="shared" ref="J556:J564" si="98">J311*4.75/6*2</f>
        <v>0.23750000000000002</v>
      </c>
      <c r="M556" t="s">
        <v>521</v>
      </c>
      <c r="O556" s="2">
        <f t="shared" ca="1" si="96"/>
        <v>3</v>
      </c>
      <c r="R556">
        <v>1</v>
      </c>
      <c r="S556" s="2">
        <f t="shared" ca="1" si="79"/>
        <v>1</v>
      </c>
      <c r="W556" t="s">
        <v>725</v>
      </c>
    </row>
    <row r="557" spans="1:23" x14ac:dyDescent="0.3">
      <c r="A557" t="str">
        <f t="shared" si="94"/>
        <v>LP_AtkSpeedUpOnEncounter_Spd_02</v>
      </c>
      <c r="B557" t="s">
        <v>427</v>
      </c>
      <c r="C557" t="str">
        <f>IF(ISERROR(VLOOKUP(B557,AffectorValueTable!$A:$A,1,0)),"어펙터밸류없음","")</f>
        <v/>
      </c>
      <c r="D557">
        <v>2</v>
      </c>
      <c r="E557" t="str">
        <f>VLOOKUP($B557,AffectorValueTable!$1:$1048576,MATCH(AffectorValueTable!$B$1,AffectorValueTable!$1:$1,0),0)</f>
        <v>ChangeActorStatus</v>
      </c>
      <c r="H557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>
        <v>4.75</v>
      </c>
      <c r="J557">
        <f t="shared" si="98"/>
        <v>0.49875000000000003</v>
      </c>
      <c r="M557" t="s">
        <v>521</v>
      </c>
      <c r="O557" s="2">
        <f t="shared" ca="1" si="96"/>
        <v>3</v>
      </c>
      <c r="R557">
        <v>1</v>
      </c>
      <c r="S557" s="2">
        <f t="shared" ca="1" si="79"/>
        <v>1</v>
      </c>
      <c r="W557" t="s">
        <v>725</v>
      </c>
    </row>
    <row r="558" spans="1:23" x14ac:dyDescent="0.3">
      <c r="A558" t="str">
        <f t="shared" si="94"/>
        <v>LP_AtkSpeedUpOnEncounter_Spd_03</v>
      </c>
      <c r="B558" t="s">
        <v>427</v>
      </c>
      <c r="C558" t="str">
        <f>IF(ISERROR(VLOOKUP(B558,AffectorValueTable!$A:$A,1,0)),"어펙터밸류없음","")</f>
        <v/>
      </c>
      <c r="D558">
        <v>3</v>
      </c>
      <c r="E558" t="str">
        <f>VLOOKUP($B558,AffectorValueTable!$1:$1048576,MATCH(AffectorValueTable!$B$1,AffectorValueTable!$1:$1,0),0)</f>
        <v>ChangeActorStatus</v>
      </c>
      <c r="H558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>
        <v>5</v>
      </c>
      <c r="J558">
        <f t="shared" si="98"/>
        <v>0.78375000000000006</v>
      </c>
      <c r="M558" t="s">
        <v>521</v>
      </c>
      <c r="O558" s="2">
        <f t="shared" ca="1" si="96"/>
        <v>3</v>
      </c>
      <c r="R558">
        <v>1</v>
      </c>
      <c r="S558" s="2">
        <f t="shared" ca="1" si="79"/>
        <v>1</v>
      </c>
      <c r="W558" t="s">
        <v>725</v>
      </c>
    </row>
    <row r="559" spans="1:23" x14ac:dyDescent="0.3">
      <c r="A559" t="str">
        <f t="shared" si="94"/>
        <v>LP_AtkSpeedUpOnEncounter_Spd_04</v>
      </c>
      <c r="B559" t="s">
        <v>427</v>
      </c>
      <c r="C559" t="str">
        <f>IF(ISERROR(VLOOKUP(B559,AffectorValueTable!$A:$A,1,0)),"어펙터밸류없음","")</f>
        <v/>
      </c>
      <c r="D559">
        <v>4</v>
      </c>
      <c r="E559" t="str">
        <f>VLOOKUP($B559,AffectorValueTable!$1:$1048576,MATCH(AffectorValueTable!$B$1,AffectorValueTable!$1:$1,0),0)</f>
        <v>ChangeActorStatus</v>
      </c>
      <c r="H559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>
        <v>5.25</v>
      </c>
      <c r="J559">
        <f t="shared" si="98"/>
        <v>1.0925</v>
      </c>
      <c r="M559" t="s">
        <v>521</v>
      </c>
      <c r="O559" s="2">
        <f t="shared" ca="1" si="96"/>
        <v>3</v>
      </c>
      <c r="R559">
        <v>1</v>
      </c>
      <c r="S559" s="2">
        <f t="shared" ca="1" si="79"/>
        <v>1</v>
      </c>
      <c r="W559" t="s">
        <v>725</v>
      </c>
    </row>
    <row r="560" spans="1:23" x14ac:dyDescent="0.3">
      <c r="A560" t="str">
        <f t="shared" si="94"/>
        <v>LP_AtkSpeedUpOnEncounter_Spd_05</v>
      </c>
      <c r="B560" t="s">
        <v>427</v>
      </c>
      <c r="C560" t="str">
        <f>IF(ISERROR(VLOOKUP(B560,AffectorValueTable!$A:$A,1,0)),"어펙터밸류없음","")</f>
        <v/>
      </c>
      <c r="D560">
        <v>5</v>
      </c>
      <c r="E560" t="str">
        <f>VLOOKUP($B560,AffectorValueTable!$1:$1048576,MATCH(AffectorValueTable!$B$1,AffectorValueTable!$1:$1,0),0)</f>
        <v>ChangeActorStatus</v>
      </c>
      <c r="H560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>
        <v>5.5</v>
      </c>
      <c r="J560">
        <f t="shared" si="98"/>
        <v>1.4249999999999998</v>
      </c>
      <c r="M560" t="s">
        <v>521</v>
      </c>
      <c r="O560" s="2">
        <f t="shared" ca="1" si="96"/>
        <v>3</v>
      </c>
      <c r="R560">
        <v>1</v>
      </c>
      <c r="S560" s="2">
        <f t="shared" ca="1" si="79"/>
        <v>1</v>
      </c>
      <c r="W560" t="s">
        <v>725</v>
      </c>
    </row>
    <row r="561" spans="1:23" x14ac:dyDescent="0.3">
      <c r="A561" t="str">
        <f t="shared" si="94"/>
        <v>LP_AtkSpeedUpOnEncounter_Spd_06</v>
      </c>
      <c r="B561" t="s">
        <v>427</v>
      </c>
      <c r="C561" t="str">
        <f>IF(ISERROR(VLOOKUP(B561,AffectorValueTable!$A:$A,1,0)),"어펙터밸류없음","")</f>
        <v/>
      </c>
      <c r="D561">
        <v>6</v>
      </c>
      <c r="E561" t="str">
        <f>VLOOKUP($B561,AffectorValueTable!$1:$1048576,MATCH(AffectorValueTable!$B$1,AffectorValueTable!$1:$1,0),0)</f>
        <v>ChangeActorStatus</v>
      </c>
      <c r="H56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>
        <v>5.75</v>
      </c>
      <c r="J561">
        <f t="shared" si="98"/>
        <v>1.78125</v>
      </c>
      <c r="M561" t="s">
        <v>521</v>
      </c>
      <c r="O561" s="2">
        <f t="shared" ca="1" si="96"/>
        <v>3</v>
      </c>
      <c r="R561">
        <v>1</v>
      </c>
      <c r="S561" s="2">
        <f t="shared" ca="1" si="79"/>
        <v>1</v>
      </c>
      <c r="W561" t="s">
        <v>725</v>
      </c>
    </row>
    <row r="562" spans="1:23" x14ac:dyDescent="0.3">
      <c r="A562" t="str">
        <f t="shared" si="94"/>
        <v>LP_AtkSpeedUpOnEncounter_Spd_07</v>
      </c>
      <c r="B562" t="s">
        <v>427</v>
      </c>
      <c r="C562" t="str">
        <f>IF(ISERROR(VLOOKUP(B562,AffectorValueTable!$A:$A,1,0)),"어펙터밸류없음","")</f>
        <v/>
      </c>
      <c r="D562">
        <v>7</v>
      </c>
      <c r="E562" t="str">
        <f>VLOOKUP($B562,AffectorValueTable!$1:$1048576,MATCH(AffectorValueTable!$B$1,AffectorValueTable!$1:$1,0),0)</f>
        <v>ChangeActorStatus</v>
      </c>
      <c r="H562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>
        <v>6</v>
      </c>
      <c r="J562">
        <f t="shared" si="98"/>
        <v>2.1612500000000003</v>
      </c>
      <c r="M562" t="s">
        <v>521</v>
      </c>
      <c r="O562" s="2">
        <f t="shared" ca="1" si="96"/>
        <v>3</v>
      </c>
      <c r="R562">
        <v>1</v>
      </c>
      <c r="S562" s="2">
        <f t="shared" ca="1" si="79"/>
        <v>1</v>
      </c>
      <c r="W562" t="s">
        <v>725</v>
      </c>
    </row>
    <row r="563" spans="1:23" x14ac:dyDescent="0.3">
      <c r="A563" t="str">
        <f t="shared" si="94"/>
        <v>LP_AtkSpeedUpOnEncounter_Spd_08</v>
      </c>
      <c r="B563" t="s">
        <v>427</v>
      </c>
      <c r="C563" t="str">
        <f>IF(ISERROR(VLOOKUP(B563,AffectorValueTable!$A:$A,1,0)),"어펙터밸류없음","")</f>
        <v/>
      </c>
      <c r="D563">
        <v>8</v>
      </c>
      <c r="E563" t="str">
        <f>VLOOKUP($B563,AffectorValueTable!$1:$1048576,MATCH(AffectorValueTable!$B$1,AffectorValueTable!$1:$1,0),0)</f>
        <v>ChangeActorStatus</v>
      </c>
      <c r="H563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>
        <v>6.25</v>
      </c>
      <c r="J563">
        <f t="shared" si="98"/>
        <v>2.5649999999999999</v>
      </c>
      <c r="M563" t="s">
        <v>521</v>
      </c>
      <c r="O563" s="2">
        <f t="shared" ca="1" si="96"/>
        <v>3</v>
      </c>
      <c r="R563">
        <v>1</v>
      </c>
      <c r="S563" s="2">
        <f t="shared" ca="1" si="79"/>
        <v>1</v>
      </c>
      <c r="W563" t="s">
        <v>725</v>
      </c>
    </row>
    <row r="564" spans="1:23" x14ac:dyDescent="0.3">
      <c r="A564" t="str">
        <f t="shared" si="94"/>
        <v>LP_AtkSpeedUpOnEncounter_Spd_09</v>
      </c>
      <c r="B564" t="s">
        <v>427</v>
      </c>
      <c r="C564" t="str">
        <f>IF(ISERROR(VLOOKUP(B564,AffectorValueTable!$A:$A,1,0)),"어펙터밸류없음","")</f>
        <v/>
      </c>
      <c r="D564">
        <v>9</v>
      </c>
      <c r="E564" t="str">
        <f>VLOOKUP($B564,AffectorValueTable!$1:$1048576,MATCH(AffectorValueTable!$B$1,AffectorValueTable!$1:$1,0),0)</f>
        <v>ChangeActorStatus</v>
      </c>
      <c r="H564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>
        <v>6.5</v>
      </c>
      <c r="J564">
        <f t="shared" si="98"/>
        <v>2.9924999999999997</v>
      </c>
      <c r="M564" t="s">
        <v>521</v>
      </c>
      <c r="O564" s="2">
        <f t="shared" ca="1" si="96"/>
        <v>3</v>
      </c>
      <c r="R564">
        <v>1</v>
      </c>
      <c r="S564" s="2">
        <f t="shared" ca="1" si="79"/>
        <v>1</v>
      </c>
      <c r="W564" t="s">
        <v>725</v>
      </c>
    </row>
    <row r="565" spans="1:23" x14ac:dyDescent="0.3">
      <c r="A565" t="str">
        <f t="shared" si="94"/>
        <v>LP_AtkSpeedUpOnEncounterBetter_01</v>
      </c>
      <c r="B565" t="s">
        <v>428</v>
      </c>
      <c r="C565" t="str">
        <f>IF(ISERROR(VLOOKUP(B565,AffectorValueTable!$A:$A,1,0)),"어펙터밸류없음","")</f>
        <v/>
      </c>
      <c r="D565">
        <v>1</v>
      </c>
      <c r="E565" t="str">
        <f>VLOOKUP($B565,AffectorValueTable!$1:$1048576,MATCH(AffectorValueTable!$B$1,AffectorValueTable!$1:$1,0),0)</f>
        <v>CallAffectorValue</v>
      </c>
      <c r="H565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>
        <v>-1</v>
      </c>
      <c r="O565" s="2" t="str">
        <f t="shared" ca="1" si="96"/>
        <v/>
      </c>
      <c r="Q565" t="s">
        <v>724</v>
      </c>
      <c r="S565" s="2">
        <f t="shared" ca="1" si="79"/>
        <v>1</v>
      </c>
      <c r="U565" t="s">
        <v>726</v>
      </c>
    </row>
    <row r="566" spans="1:23" x14ac:dyDescent="0.3">
      <c r="A566" t="str">
        <f t="shared" si="94"/>
        <v>LP_AtkSpeedUpOnEncounterBetter_02</v>
      </c>
      <c r="B566" t="s">
        <v>428</v>
      </c>
      <c r="C566" t="str">
        <f>IF(ISERROR(VLOOKUP(B566,AffectorValueTable!$A:$A,1,0)),"어펙터밸류없음","")</f>
        <v/>
      </c>
      <c r="D566">
        <v>2</v>
      </c>
      <c r="E566" t="str">
        <f>VLOOKUP($B566,AffectorValueTable!$1:$1048576,MATCH(AffectorValueTable!$B$1,AffectorValueTable!$1:$1,0),0)</f>
        <v>CallAffectorValue</v>
      </c>
      <c r="H566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>
        <v>-1</v>
      </c>
      <c r="O566" s="2" t="str">
        <f t="shared" ca="1" si="96"/>
        <v/>
      </c>
      <c r="Q566" t="s">
        <v>724</v>
      </c>
      <c r="S566" s="2">
        <f t="shared" ca="1" si="79"/>
        <v>1</v>
      </c>
      <c r="U566" t="s">
        <v>726</v>
      </c>
    </row>
    <row r="567" spans="1:23" x14ac:dyDescent="0.3">
      <c r="A567" t="str">
        <f t="shared" si="94"/>
        <v>LP_AtkSpeedUpOnEncounterBetter_03</v>
      </c>
      <c r="B567" t="s">
        <v>428</v>
      </c>
      <c r="C567" t="str">
        <f>IF(ISERROR(VLOOKUP(B567,AffectorValueTable!$A:$A,1,0)),"어펙터밸류없음","")</f>
        <v/>
      </c>
      <c r="D567">
        <v>3</v>
      </c>
      <c r="E567" t="str">
        <f>VLOOKUP($B567,AffectorValueTable!$1:$1048576,MATCH(AffectorValueTable!$B$1,AffectorValueTable!$1:$1,0),0)</f>
        <v>CallAffectorValue</v>
      </c>
      <c r="H567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>
        <v>-1</v>
      </c>
      <c r="O567" s="2" t="str">
        <f t="shared" ca="1" si="96"/>
        <v/>
      </c>
      <c r="Q567" t="s">
        <v>724</v>
      </c>
      <c r="S567" s="2">
        <f t="shared" ca="1" si="79"/>
        <v>1</v>
      </c>
      <c r="U567" t="s">
        <v>726</v>
      </c>
    </row>
    <row r="568" spans="1:23" x14ac:dyDescent="0.3">
      <c r="A568" t="str">
        <f t="shared" si="94"/>
        <v>LP_AtkSpeedUpOnEncounterBetter_04</v>
      </c>
      <c r="B568" t="s">
        <v>428</v>
      </c>
      <c r="C568" t="str">
        <f>IF(ISERROR(VLOOKUP(B568,AffectorValueTable!$A:$A,1,0)),"어펙터밸류없음","")</f>
        <v/>
      </c>
      <c r="D568">
        <v>4</v>
      </c>
      <c r="E568" t="str">
        <f>VLOOKUP($B568,AffectorValueTable!$1:$1048576,MATCH(AffectorValueTable!$B$1,AffectorValueTable!$1:$1,0),0)</f>
        <v>CallAffectorValue</v>
      </c>
      <c r="H568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>
        <v>-1</v>
      </c>
      <c r="O568" s="2" t="str">
        <f t="shared" ca="1" si="96"/>
        <v/>
      </c>
      <c r="Q568" t="s">
        <v>724</v>
      </c>
      <c r="S568" s="2">
        <f t="shared" ca="1" si="79"/>
        <v>1</v>
      </c>
      <c r="U568" t="s">
        <v>726</v>
      </c>
    </row>
    <row r="569" spans="1:23" x14ac:dyDescent="0.3">
      <c r="A569" t="str">
        <f t="shared" ref="A569:A632" si="99">B569&amp;"_"&amp;TEXT(D569,"00")</f>
        <v>LP_AtkSpeedUpOnEncounterBetter_05</v>
      </c>
      <c r="B569" t="s">
        <v>428</v>
      </c>
      <c r="C569" t="str">
        <f>IF(ISERROR(VLOOKUP(B569,AffectorValueTable!$A:$A,1,0)),"어펙터밸류없음","")</f>
        <v/>
      </c>
      <c r="D569">
        <v>5</v>
      </c>
      <c r="E569" t="str">
        <f>VLOOKUP($B569,AffectorValueTable!$1:$1048576,MATCH(AffectorValueTable!$B$1,AffectorValueTable!$1:$1,0),0)</f>
        <v>CallAffectorValue</v>
      </c>
      <c r="H569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>
        <v>-1</v>
      </c>
      <c r="O569" s="2" t="str">
        <f t="shared" ca="1" si="96"/>
        <v/>
      </c>
      <c r="Q569" t="s">
        <v>724</v>
      </c>
      <c r="S569" s="2">
        <f t="shared" ca="1" si="79"/>
        <v>1</v>
      </c>
      <c r="U569" t="s">
        <v>726</v>
      </c>
    </row>
    <row r="570" spans="1:23" x14ac:dyDescent="0.3">
      <c r="A570" t="str">
        <f t="shared" si="99"/>
        <v>LP_AtkSpeedUpOnEncounterBetter_06</v>
      </c>
      <c r="B570" t="s">
        <v>727</v>
      </c>
      <c r="C570" t="str">
        <f>IF(ISERROR(VLOOKUP(B570,AffectorValueTable!$A:$A,1,0)),"어펙터밸류없음","")</f>
        <v/>
      </c>
      <c r="D570">
        <v>6</v>
      </c>
      <c r="E570" t="str">
        <f>VLOOKUP($B570,AffectorValueTable!$1:$1048576,MATCH(AffectorValueTable!$B$1,AffectorValueTable!$1:$1,0),0)</f>
        <v>CallAffectorValue</v>
      </c>
      <c r="H570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>
        <v>-1</v>
      </c>
      <c r="O570" s="2" t="str">
        <f t="shared" ca="1" si="96"/>
        <v/>
      </c>
      <c r="Q570" t="s">
        <v>724</v>
      </c>
      <c r="S570" s="2">
        <f t="shared" ca="1" si="79"/>
        <v>1</v>
      </c>
      <c r="U570" t="s">
        <v>726</v>
      </c>
    </row>
    <row r="571" spans="1:23" x14ac:dyDescent="0.3">
      <c r="A571" t="str">
        <f t="shared" si="99"/>
        <v>LP_AtkSpeedUpOnEncounterBetter_Spd_01</v>
      </c>
      <c r="B571" t="s">
        <v>429</v>
      </c>
      <c r="C571" t="str">
        <f>IF(ISERROR(VLOOKUP(B571,AffectorValueTable!$A:$A,1,0)),"어펙터밸류없음","")</f>
        <v/>
      </c>
      <c r="D571">
        <v>1</v>
      </c>
      <c r="E571" t="str">
        <f>VLOOKUP($B571,AffectorValueTable!$1:$1048576,MATCH(AffectorValueTable!$B$1,AffectorValueTable!$1:$1,0),0)</f>
        <v>ChangeActorStatus</v>
      </c>
      <c r="H57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>
        <v>4.5</v>
      </c>
      <c r="J571">
        <f>J320*4.75/6*2</f>
        <v>0.39583333333333331</v>
      </c>
      <c r="M571" t="s">
        <v>521</v>
      </c>
      <c r="O571" s="2">
        <f t="shared" ca="1" si="96"/>
        <v>3</v>
      </c>
      <c r="R571">
        <v>1</v>
      </c>
      <c r="S571" s="2">
        <f t="shared" ca="1" si="79"/>
        <v>1</v>
      </c>
      <c r="W571" t="s">
        <v>725</v>
      </c>
    </row>
    <row r="572" spans="1:23" x14ac:dyDescent="0.3">
      <c r="A572" t="str">
        <f t="shared" si="99"/>
        <v>LP_AtkSpeedUpOnEncounterBetter_Spd_02</v>
      </c>
      <c r="B572" t="s">
        <v>429</v>
      </c>
      <c r="C572" t="str">
        <f>IF(ISERROR(VLOOKUP(B572,AffectorValueTable!$A:$A,1,0)),"어펙터밸류없음","")</f>
        <v/>
      </c>
      <c r="D572">
        <v>2</v>
      </c>
      <c r="E572" t="str">
        <f>VLOOKUP($B572,AffectorValueTable!$1:$1048576,MATCH(AffectorValueTable!$B$1,AffectorValueTable!$1:$1,0),0)</f>
        <v>ChangeActorStatus</v>
      </c>
      <c r="H572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>
        <v>5</v>
      </c>
      <c r="J572">
        <f t="shared" ref="J572:J575" si="100">J321*4.75/6*2</f>
        <v>0.83124999999999993</v>
      </c>
      <c r="M572" t="s">
        <v>521</v>
      </c>
      <c r="O572" s="2">
        <f t="shared" ca="1" si="96"/>
        <v>3</v>
      </c>
      <c r="R572">
        <v>1</v>
      </c>
      <c r="S572" s="2">
        <f t="shared" ca="1" si="79"/>
        <v>1</v>
      </c>
      <c r="W572" t="s">
        <v>725</v>
      </c>
    </row>
    <row r="573" spans="1:23" x14ac:dyDescent="0.3">
      <c r="A573" t="str">
        <f t="shared" si="99"/>
        <v>LP_AtkSpeedUpOnEncounterBetter_Spd_03</v>
      </c>
      <c r="B573" t="s">
        <v>429</v>
      </c>
      <c r="C573" t="str">
        <f>IF(ISERROR(VLOOKUP(B573,AffectorValueTable!$A:$A,1,0)),"어펙터밸류없음","")</f>
        <v/>
      </c>
      <c r="D573">
        <v>3</v>
      </c>
      <c r="E573" t="str">
        <f>VLOOKUP($B573,AffectorValueTable!$1:$1048576,MATCH(AffectorValueTable!$B$1,AffectorValueTable!$1:$1,0),0)</f>
        <v>ChangeActorStatus</v>
      </c>
      <c r="H573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>
        <v>5.5</v>
      </c>
      <c r="J573">
        <f t="shared" si="100"/>
        <v>1.3062500000000001</v>
      </c>
      <c r="M573" t="s">
        <v>521</v>
      </c>
      <c r="O573" s="2">
        <f t="shared" ca="1" si="96"/>
        <v>3</v>
      </c>
      <c r="R573">
        <v>1</v>
      </c>
      <c r="S573" s="2">
        <f t="shared" ca="1" si="79"/>
        <v>1</v>
      </c>
      <c r="W573" t="s">
        <v>725</v>
      </c>
    </row>
    <row r="574" spans="1:23" x14ac:dyDescent="0.3">
      <c r="A574" t="str">
        <f t="shared" si="99"/>
        <v>LP_AtkSpeedUpOnEncounterBetter_Spd_04</v>
      </c>
      <c r="B574" t="s">
        <v>429</v>
      </c>
      <c r="C574" t="str">
        <f>IF(ISERROR(VLOOKUP(B574,AffectorValueTable!$A:$A,1,0)),"어펙터밸류없음","")</f>
        <v/>
      </c>
      <c r="D574">
        <v>4</v>
      </c>
      <c r="E574" t="str">
        <f>VLOOKUP($B574,AffectorValueTable!$1:$1048576,MATCH(AffectorValueTable!$B$1,AffectorValueTable!$1:$1,0),0)</f>
        <v>ChangeActorStatus</v>
      </c>
      <c r="H574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>
        <v>6</v>
      </c>
      <c r="J574">
        <f t="shared" si="100"/>
        <v>1.8208333333333331</v>
      </c>
      <c r="M574" t="s">
        <v>521</v>
      </c>
      <c r="O574" s="2">
        <f t="shared" ca="1" si="96"/>
        <v>3</v>
      </c>
      <c r="R574">
        <v>1</v>
      </c>
      <c r="S574" s="2">
        <f t="shared" ca="1" si="79"/>
        <v>1</v>
      </c>
      <c r="W574" t="s">
        <v>725</v>
      </c>
    </row>
    <row r="575" spans="1:23" x14ac:dyDescent="0.3">
      <c r="A575" t="str">
        <f t="shared" si="99"/>
        <v>LP_AtkSpeedUpOnEncounterBetter_Spd_05</v>
      </c>
      <c r="B575" t="s">
        <v>429</v>
      </c>
      <c r="C575" t="str">
        <f>IF(ISERROR(VLOOKUP(B575,AffectorValueTable!$A:$A,1,0)),"어펙터밸류없음","")</f>
        <v/>
      </c>
      <c r="D575">
        <v>5</v>
      </c>
      <c r="E575" t="str">
        <f>VLOOKUP($B575,AffectorValueTable!$1:$1048576,MATCH(AffectorValueTable!$B$1,AffectorValueTable!$1:$1,0),0)</f>
        <v>ChangeActorStatus</v>
      </c>
      <c r="H575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>
        <v>6.5</v>
      </c>
      <c r="J575">
        <f t="shared" si="100"/>
        <v>2.375</v>
      </c>
      <c r="M575" t="s">
        <v>521</v>
      </c>
      <c r="O575" s="2">
        <f t="shared" ca="1" si="96"/>
        <v>3</v>
      </c>
      <c r="R575">
        <v>1</v>
      </c>
      <c r="S575" s="2">
        <f t="shared" ca="1" si="79"/>
        <v>1</v>
      </c>
      <c r="W575" t="s">
        <v>725</v>
      </c>
    </row>
    <row r="576" spans="1:23" x14ac:dyDescent="0.3">
      <c r="A576" t="str">
        <f t="shared" si="99"/>
        <v>LP_AtkSpeedUpOnEncounterBetter_Spd_06</v>
      </c>
      <c r="B576" t="s">
        <v>726</v>
      </c>
      <c r="C576" t="str">
        <f>IF(ISERROR(VLOOKUP(B576,AffectorValueTable!$A:$A,1,0)),"어펙터밸류없음","")</f>
        <v/>
      </c>
      <c r="D576">
        <v>6</v>
      </c>
      <c r="E576" t="str">
        <f>VLOOKUP($B576,AffectorValueTable!$1:$1048576,MATCH(AffectorValueTable!$B$1,AffectorValueTable!$1:$1,0),0)</f>
        <v>ChangeActorStatus</v>
      </c>
      <c r="H576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>
        <f>I575</f>
        <v>6.5</v>
      </c>
      <c r="J576">
        <f>J575</f>
        <v>2.375</v>
      </c>
      <c r="M576" t="s">
        <v>521</v>
      </c>
      <c r="O576" s="2">
        <f t="shared" ca="1" si="96"/>
        <v>3</v>
      </c>
      <c r="R576">
        <v>1</v>
      </c>
      <c r="S576" s="2">
        <f t="shared" ca="1" si="79"/>
        <v>1</v>
      </c>
      <c r="W576" t="s">
        <v>728</v>
      </c>
    </row>
    <row r="577" spans="1:21" x14ac:dyDescent="0.3">
      <c r="A577" t="str">
        <f t="shared" si="99"/>
        <v>LP_VampireOnAttack_01</v>
      </c>
      <c r="B577" t="s">
        <v>430</v>
      </c>
      <c r="C577" t="str">
        <f>IF(ISERROR(VLOOKUP(B577,AffectorValueTable!$A:$A,1,0)),"어펙터밸류없음","")</f>
        <v/>
      </c>
      <c r="D577">
        <v>1</v>
      </c>
      <c r="E577" t="str">
        <f>VLOOKUP($B577,AffectorValueTable!$1:$1048576,MATCH(AffectorValueTable!$B$1,AffectorValueTable!$1:$1,0),0)</f>
        <v>Vampire</v>
      </c>
      <c r="H577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>
        <v>-1</v>
      </c>
      <c r="L577">
        <f t="shared" ref="L577:L590" si="101">J311</f>
        <v>0.15</v>
      </c>
      <c r="O577" s="2" t="str">
        <f t="shared" ca="1" si="96"/>
        <v/>
      </c>
      <c r="S577" s="2" t="str">
        <f t="shared" ca="1" si="79"/>
        <v/>
      </c>
    </row>
    <row r="578" spans="1:21" x14ac:dyDescent="0.3">
      <c r="A578" t="str">
        <f t="shared" si="99"/>
        <v>LP_VampireOnAttack_02</v>
      </c>
      <c r="B578" t="s">
        <v>430</v>
      </c>
      <c r="C578" t="str">
        <f>IF(ISERROR(VLOOKUP(B578,AffectorValueTable!$A:$A,1,0)),"어펙터밸류없음","")</f>
        <v/>
      </c>
      <c r="D578">
        <v>2</v>
      </c>
      <c r="E578" t="str">
        <f>VLOOKUP($B578,AffectorValueTable!$1:$1048576,MATCH(AffectorValueTable!$B$1,AffectorValueTable!$1:$1,0),0)</f>
        <v>Vampire</v>
      </c>
      <c r="H578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>
        <v>-1</v>
      </c>
      <c r="L578">
        <f t="shared" si="101"/>
        <v>0.315</v>
      </c>
      <c r="O578" s="2" t="str">
        <f t="shared" ca="1" si="96"/>
        <v/>
      </c>
      <c r="S578" s="2" t="str">
        <f t="shared" ca="1" si="79"/>
        <v/>
      </c>
    </row>
    <row r="579" spans="1:21" x14ac:dyDescent="0.3">
      <c r="A579" t="str">
        <f t="shared" si="99"/>
        <v>LP_VampireOnAttack_03</v>
      </c>
      <c r="B579" t="s">
        <v>430</v>
      </c>
      <c r="C579" t="str">
        <f>IF(ISERROR(VLOOKUP(B579,AffectorValueTable!$A:$A,1,0)),"어펙터밸류없음","")</f>
        <v/>
      </c>
      <c r="D579">
        <v>3</v>
      </c>
      <c r="E579" t="str">
        <f>VLOOKUP($B579,AffectorValueTable!$1:$1048576,MATCH(AffectorValueTable!$B$1,AffectorValueTable!$1:$1,0),0)</f>
        <v>Vampire</v>
      </c>
      <c r="H579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>
        <v>-1</v>
      </c>
      <c r="L579">
        <f t="shared" si="101"/>
        <v>0.49500000000000005</v>
      </c>
      <c r="O579" s="2" t="str">
        <f t="shared" ca="1" si="96"/>
        <v/>
      </c>
      <c r="S579" s="2" t="str">
        <f t="shared" ca="1" si="79"/>
        <v/>
      </c>
    </row>
    <row r="580" spans="1:21" x14ac:dyDescent="0.3">
      <c r="A580" t="str">
        <f t="shared" si="99"/>
        <v>LP_VampireOnAttack_04</v>
      </c>
      <c r="B580" t="s">
        <v>430</v>
      </c>
      <c r="C580" t="str">
        <f>IF(ISERROR(VLOOKUP(B580,AffectorValueTable!$A:$A,1,0)),"어펙터밸류없음","")</f>
        <v/>
      </c>
      <c r="D580">
        <v>4</v>
      </c>
      <c r="E580" t="str">
        <f>VLOOKUP($B580,AffectorValueTable!$1:$1048576,MATCH(AffectorValueTable!$B$1,AffectorValueTable!$1:$1,0),0)</f>
        <v>Vampire</v>
      </c>
      <c r="H580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>
        <v>-1</v>
      </c>
      <c r="L580">
        <f t="shared" si="101"/>
        <v>0.69</v>
      </c>
      <c r="O580" s="2" t="str">
        <f t="shared" ca="1" si="96"/>
        <v/>
      </c>
      <c r="S580" s="2" t="str">
        <f t="shared" ref="S580:S643" ca="1" si="102">IF(NOT(ISBLANK(R580)),R580,
IF(ISBLANK(Q580),"",
VLOOKUP(Q580,OFFSET(INDIRECT("$A:$B"),0,MATCH(Q$1&amp;"_Verify",INDIRECT("$1:$1"),0)-1),2,0)
))</f>
        <v/>
      </c>
    </row>
    <row r="581" spans="1:21" x14ac:dyDescent="0.3">
      <c r="A581" t="str">
        <f t="shared" si="99"/>
        <v>LP_VampireOnAttack_05</v>
      </c>
      <c r="B581" t="s">
        <v>430</v>
      </c>
      <c r="C581" t="str">
        <f>IF(ISERROR(VLOOKUP(B581,AffectorValueTable!$A:$A,1,0)),"어펙터밸류없음","")</f>
        <v/>
      </c>
      <c r="D581">
        <v>5</v>
      </c>
      <c r="E581" t="str">
        <f>VLOOKUP($B581,AffectorValueTable!$1:$1048576,MATCH(AffectorValueTable!$B$1,AffectorValueTable!$1:$1,0),0)</f>
        <v>Vampire</v>
      </c>
      <c r="H58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>
        <v>-1</v>
      </c>
      <c r="L581">
        <f t="shared" si="101"/>
        <v>0.89999999999999991</v>
      </c>
      <c r="O581" s="2" t="str">
        <f t="shared" ca="1" si="96"/>
        <v/>
      </c>
      <c r="S581" s="2" t="str">
        <f t="shared" ca="1" si="102"/>
        <v/>
      </c>
    </row>
    <row r="582" spans="1:21" x14ac:dyDescent="0.3">
      <c r="A582" t="str">
        <f t="shared" si="99"/>
        <v>LP_VampireOnAttack_06</v>
      </c>
      <c r="B582" t="s">
        <v>430</v>
      </c>
      <c r="C582" t="str">
        <f>IF(ISERROR(VLOOKUP(B582,AffectorValueTable!$A:$A,1,0)),"어펙터밸류없음","")</f>
        <v/>
      </c>
      <c r="D582">
        <v>6</v>
      </c>
      <c r="E582" t="str">
        <f>VLOOKUP($B582,AffectorValueTable!$1:$1048576,MATCH(AffectorValueTable!$B$1,AffectorValueTable!$1:$1,0),0)</f>
        <v>Vampire</v>
      </c>
      <c r="H582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>
        <v>-1</v>
      </c>
      <c r="L582">
        <f t="shared" si="101"/>
        <v>1.125</v>
      </c>
      <c r="O582" s="2" t="str">
        <f t="shared" ca="1" si="96"/>
        <v/>
      </c>
      <c r="S582" s="2" t="str">
        <f t="shared" ca="1" si="102"/>
        <v/>
      </c>
    </row>
    <row r="583" spans="1:21" x14ac:dyDescent="0.3">
      <c r="A583" t="str">
        <f t="shared" si="99"/>
        <v>LP_VampireOnAttack_07</v>
      </c>
      <c r="B583" t="s">
        <v>430</v>
      </c>
      <c r="C583" t="str">
        <f>IF(ISERROR(VLOOKUP(B583,AffectorValueTable!$A:$A,1,0)),"어펙터밸류없음","")</f>
        <v/>
      </c>
      <c r="D583">
        <v>7</v>
      </c>
      <c r="E583" t="str">
        <f>VLOOKUP($B583,AffectorValueTable!$1:$1048576,MATCH(AffectorValueTable!$B$1,AffectorValueTable!$1:$1,0),0)</f>
        <v>Vampire</v>
      </c>
      <c r="H583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>
        <v>-1</v>
      </c>
      <c r="L583">
        <f t="shared" si="101"/>
        <v>1.3650000000000002</v>
      </c>
      <c r="O583" s="2" t="str">
        <f t="shared" ca="1" si="96"/>
        <v/>
      </c>
      <c r="S583" s="2" t="str">
        <f t="shared" ca="1" si="102"/>
        <v/>
      </c>
    </row>
    <row r="584" spans="1:21" x14ac:dyDescent="0.3">
      <c r="A584" t="str">
        <f t="shared" si="99"/>
        <v>LP_VampireOnAttack_08</v>
      </c>
      <c r="B584" t="s">
        <v>430</v>
      </c>
      <c r="C584" t="str">
        <f>IF(ISERROR(VLOOKUP(B584,AffectorValueTable!$A:$A,1,0)),"어펙터밸류없음","")</f>
        <v/>
      </c>
      <c r="D584">
        <v>8</v>
      </c>
      <c r="E584" t="str">
        <f>VLOOKUP($B584,AffectorValueTable!$1:$1048576,MATCH(AffectorValueTable!$B$1,AffectorValueTable!$1:$1,0),0)</f>
        <v>Vampire</v>
      </c>
      <c r="H584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>
        <v>-1</v>
      </c>
      <c r="L584">
        <f t="shared" si="101"/>
        <v>1.62</v>
      </c>
      <c r="O584" s="2" t="str">
        <f t="shared" ca="1" si="96"/>
        <v/>
      </c>
      <c r="S584" s="2" t="str">
        <f t="shared" ca="1" si="102"/>
        <v/>
      </c>
    </row>
    <row r="585" spans="1:21" x14ac:dyDescent="0.3">
      <c r="A585" t="str">
        <f t="shared" si="99"/>
        <v>LP_VampireOnAttack_09</v>
      </c>
      <c r="B585" t="s">
        <v>430</v>
      </c>
      <c r="C585" t="str">
        <f>IF(ISERROR(VLOOKUP(B585,AffectorValueTable!$A:$A,1,0)),"어펙터밸류없음","")</f>
        <v/>
      </c>
      <c r="D585">
        <v>9</v>
      </c>
      <c r="E585" t="str">
        <f>VLOOKUP($B585,AffectorValueTable!$1:$1048576,MATCH(AffectorValueTable!$B$1,AffectorValueTable!$1:$1,0),0)</f>
        <v>Vampire</v>
      </c>
      <c r="H585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>
        <v>-1</v>
      </c>
      <c r="L585">
        <f t="shared" si="101"/>
        <v>1.89</v>
      </c>
      <c r="O585" s="2" t="str">
        <f t="shared" ca="1" si="96"/>
        <v/>
      </c>
      <c r="S585" s="2" t="str">
        <f t="shared" ca="1" si="102"/>
        <v/>
      </c>
    </row>
    <row r="586" spans="1:21" x14ac:dyDescent="0.3">
      <c r="A586" t="str">
        <f t="shared" si="99"/>
        <v>LP_VampireOnAttackBetter_01</v>
      </c>
      <c r="B586" t="s">
        <v>431</v>
      </c>
      <c r="C586" t="str">
        <f>IF(ISERROR(VLOOKUP(B586,AffectorValueTable!$A:$A,1,0)),"어펙터밸류없음","")</f>
        <v/>
      </c>
      <c r="D586">
        <v>1</v>
      </c>
      <c r="E586" t="str">
        <f>VLOOKUP($B586,AffectorValueTable!$1:$1048576,MATCH(AffectorValueTable!$B$1,AffectorValueTable!$1:$1,0),0)</f>
        <v>Vampire</v>
      </c>
      <c r="H586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>
        <v>-1</v>
      </c>
      <c r="L586">
        <f t="shared" si="101"/>
        <v>0.25</v>
      </c>
      <c r="O586" s="2" t="str">
        <f t="shared" ca="1" si="96"/>
        <v/>
      </c>
      <c r="S586" s="2" t="str">
        <f t="shared" ca="1" si="102"/>
        <v/>
      </c>
    </row>
    <row r="587" spans="1:21" x14ac:dyDescent="0.3">
      <c r="A587" t="str">
        <f t="shared" si="99"/>
        <v>LP_VampireOnAttackBetter_02</v>
      </c>
      <c r="B587" t="s">
        <v>431</v>
      </c>
      <c r="C587" t="str">
        <f>IF(ISERROR(VLOOKUP(B587,AffectorValueTable!$A:$A,1,0)),"어펙터밸류없음","")</f>
        <v/>
      </c>
      <c r="D587">
        <v>2</v>
      </c>
      <c r="E587" t="str">
        <f>VLOOKUP($B587,AffectorValueTable!$1:$1048576,MATCH(AffectorValueTable!$B$1,AffectorValueTable!$1:$1,0),0)</f>
        <v>Vampire</v>
      </c>
      <c r="H587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>
        <v>-1</v>
      </c>
      <c r="L587">
        <f t="shared" si="101"/>
        <v>0.52500000000000002</v>
      </c>
      <c r="O587" s="2" t="str">
        <f t="shared" ca="1" si="96"/>
        <v/>
      </c>
      <c r="S587" s="2" t="str">
        <f t="shared" ca="1" si="102"/>
        <v/>
      </c>
    </row>
    <row r="588" spans="1:21" x14ac:dyDescent="0.3">
      <c r="A588" t="str">
        <f t="shared" si="99"/>
        <v>LP_VampireOnAttackBetter_03</v>
      </c>
      <c r="B588" t="s">
        <v>431</v>
      </c>
      <c r="C588" t="str">
        <f>IF(ISERROR(VLOOKUP(B588,AffectorValueTable!$A:$A,1,0)),"어펙터밸류없음","")</f>
        <v/>
      </c>
      <c r="D588">
        <v>3</v>
      </c>
      <c r="E588" t="str">
        <f>VLOOKUP($B588,AffectorValueTable!$1:$1048576,MATCH(AffectorValueTable!$B$1,AffectorValueTable!$1:$1,0),0)</f>
        <v>Vampire</v>
      </c>
      <c r="H588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>
        <v>-1</v>
      </c>
      <c r="L588">
        <f t="shared" si="101"/>
        <v>0.82500000000000007</v>
      </c>
      <c r="O588" s="2" t="str">
        <f t="shared" ca="1" si="96"/>
        <v/>
      </c>
      <c r="S588" s="2" t="str">
        <f t="shared" ca="1" si="102"/>
        <v/>
      </c>
    </row>
    <row r="589" spans="1:21" x14ac:dyDescent="0.3">
      <c r="A589" t="str">
        <f t="shared" si="99"/>
        <v>LP_VampireOnAttackBetter_04</v>
      </c>
      <c r="B589" t="s">
        <v>431</v>
      </c>
      <c r="C589" t="str">
        <f>IF(ISERROR(VLOOKUP(B589,AffectorValueTable!$A:$A,1,0)),"어펙터밸류없음","")</f>
        <v/>
      </c>
      <c r="D589">
        <v>4</v>
      </c>
      <c r="E589" t="str">
        <f>VLOOKUP($B589,AffectorValueTable!$1:$1048576,MATCH(AffectorValueTable!$B$1,AffectorValueTable!$1:$1,0),0)</f>
        <v>Vampire</v>
      </c>
      <c r="H589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>
        <v>-1</v>
      </c>
      <c r="L589">
        <f t="shared" si="101"/>
        <v>1.1499999999999999</v>
      </c>
      <c r="O589" s="2" t="str">
        <f t="shared" ref="O589:O652" ca="1" si="103">IF(NOT(ISBLANK(N589)),N589,
IF(ISBLANK(M589),"",
VLOOKUP(M589,OFFSET(INDIRECT("$A:$B"),0,MATCH(M$1&amp;"_Verify",INDIRECT("$1:$1"),0)-1),2,0)
))</f>
        <v/>
      </c>
      <c r="S589" s="2" t="str">
        <f t="shared" ca="1" si="102"/>
        <v/>
      </c>
    </row>
    <row r="590" spans="1:21" x14ac:dyDescent="0.3">
      <c r="A590" t="str">
        <f t="shared" si="99"/>
        <v>LP_VampireOnAttackBetter_05</v>
      </c>
      <c r="B590" t="s">
        <v>431</v>
      </c>
      <c r="C590" t="str">
        <f>IF(ISERROR(VLOOKUP(B590,AffectorValueTable!$A:$A,1,0)),"어펙터밸류없음","")</f>
        <v/>
      </c>
      <c r="D590">
        <v>5</v>
      </c>
      <c r="E590" t="str">
        <f>VLOOKUP($B590,AffectorValueTable!$1:$1048576,MATCH(AffectorValueTable!$B$1,AffectorValueTable!$1:$1,0),0)</f>
        <v>Vampire</v>
      </c>
      <c r="H590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>
        <v>-1</v>
      </c>
      <c r="L590">
        <f t="shared" si="101"/>
        <v>1.5</v>
      </c>
      <c r="O590" s="2" t="str">
        <f t="shared" ca="1" si="103"/>
        <v/>
      </c>
      <c r="S590" s="2" t="str">
        <f t="shared" ca="1" si="102"/>
        <v/>
      </c>
    </row>
    <row r="591" spans="1:21" x14ac:dyDescent="0.3">
      <c r="A591" t="str">
        <f t="shared" si="99"/>
        <v>LP_RecoverOnAttacked_01</v>
      </c>
      <c r="B591" t="s">
        <v>432</v>
      </c>
      <c r="C591" t="str">
        <f>IF(ISERROR(VLOOKUP(B591,AffectorValueTable!$A:$A,1,0)),"어펙터밸류없음","")</f>
        <v/>
      </c>
      <c r="D591">
        <v>1</v>
      </c>
      <c r="E591" t="str">
        <f>VLOOKUP($B591,AffectorValueTable!$1:$1048576,MATCH(AffectorValueTable!$B$1,AffectorValueTable!$1:$1,0),0)</f>
        <v>CallAffectorValue</v>
      </c>
      <c r="H59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>
        <v>-1</v>
      </c>
      <c r="O591" s="2" t="str">
        <f t="shared" ca="1" si="103"/>
        <v/>
      </c>
      <c r="Q591" t="s">
        <v>622</v>
      </c>
      <c r="S591" s="2">
        <f t="shared" ca="1" si="102"/>
        <v>4</v>
      </c>
      <c r="U591" t="s">
        <v>433</v>
      </c>
    </row>
    <row r="592" spans="1:21" x14ac:dyDescent="0.3">
      <c r="A592" t="str">
        <f t="shared" si="99"/>
        <v>LP_RecoverOnAttacked_02</v>
      </c>
      <c r="B592" t="s">
        <v>432</v>
      </c>
      <c r="C592" t="str">
        <f>IF(ISERROR(VLOOKUP(B592,AffectorValueTable!$A:$A,1,0)),"어펙터밸류없음","")</f>
        <v/>
      </c>
      <c r="D592">
        <v>2</v>
      </c>
      <c r="E592" t="str">
        <f>VLOOKUP($B592,AffectorValueTable!$1:$1048576,MATCH(AffectorValueTable!$B$1,AffectorValueTable!$1:$1,0),0)</f>
        <v>CallAffectorValue</v>
      </c>
      <c r="H592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>
        <v>-1</v>
      </c>
      <c r="O592" s="2" t="str">
        <f t="shared" ca="1" si="103"/>
        <v/>
      </c>
      <c r="Q592" t="s">
        <v>622</v>
      </c>
      <c r="S592" s="2">
        <f t="shared" ca="1" si="102"/>
        <v>4</v>
      </c>
      <c r="U592" t="s">
        <v>433</v>
      </c>
    </row>
    <row r="593" spans="1:21" x14ac:dyDescent="0.3">
      <c r="A593" t="str">
        <f t="shared" si="99"/>
        <v>LP_RecoverOnAttacked_03</v>
      </c>
      <c r="B593" t="s">
        <v>432</v>
      </c>
      <c r="C593" t="str">
        <f>IF(ISERROR(VLOOKUP(B593,AffectorValueTable!$A:$A,1,0)),"어펙터밸류없음","")</f>
        <v/>
      </c>
      <c r="D593">
        <v>3</v>
      </c>
      <c r="E593" t="str">
        <f>VLOOKUP($B593,AffectorValueTable!$1:$1048576,MATCH(AffectorValueTable!$B$1,AffectorValueTable!$1:$1,0),0)</f>
        <v>CallAffectorValue</v>
      </c>
      <c r="H593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>
        <v>-1</v>
      </c>
      <c r="O593" s="2" t="str">
        <f t="shared" ca="1" si="103"/>
        <v/>
      </c>
      <c r="Q593" t="s">
        <v>622</v>
      </c>
      <c r="S593" s="2">
        <f t="shared" ca="1" si="102"/>
        <v>4</v>
      </c>
      <c r="U593" t="s">
        <v>433</v>
      </c>
    </row>
    <row r="594" spans="1:21" x14ac:dyDescent="0.3">
      <c r="A594" t="str">
        <f t="shared" si="99"/>
        <v>LP_RecoverOnAttacked_04</v>
      </c>
      <c r="B594" t="s">
        <v>432</v>
      </c>
      <c r="C594" t="str">
        <f>IF(ISERROR(VLOOKUP(B594,AffectorValueTable!$A:$A,1,0)),"어펙터밸류없음","")</f>
        <v/>
      </c>
      <c r="D594">
        <v>4</v>
      </c>
      <c r="E594" t="str">
        <f>VLOOKUP($B594,AffectorValueTable!$1:$1048576,MATCH(AffectorValueTable!$B$1,AffectorValueTable!$1:$1,0),0)</f>
        <v>CallAffectorValue</v>
      </c>
      <c r="H594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>
        <v>-1</v>
      </c>
      <c r="O594" s="2" t="str">
        <f t="shared" ca="1" si="103"/>
        <v/>
      </c>
      <c r="Q594" t="s">
        <v>622</v>
      </c>
      <c r="S594" s="2">
        <f t="shared" ca="1" si="102"/>
        <v>4</v>
      </c>
      <c r="U594" t="s">
        <v>433</v>
      </c>
    </row>
    <row r="595" spans="1:21" x14ac:dyDescent="0.3">
      <c r="A595" t="str">
        <f t="shared" si="99"/>
        <v>LP_RecoverOnAttacked_05</v>
      </c>
      <c r="B595" t="s">
        <v>432</v>
      </c>
      <c r="C595" t="str">
        <f>IF(ISERROR(VLOOKUP(B595,AffectorValueTable!$A:$A,1,0)),"어펙터밸류없음","")</f>
        <v/>
      </c>
      <c r="D595">
        <v>5</v>
      </c>
      <c r="E595" t="str">
        <f>VLOOKUP($B595,AffectorValueTable!$1:$1048576,MATCH(AffectorValueTable!$B$1,AffectorValueTable!$1:$1,0),0)</f>
        <v>CallAffectorValue</v>
      </c>
      <c r="H595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>
        <v>-1</v>
      </c>
      <c r="O595" s="2" t="str">
        <f t="shared" ca="1" si="103"/>
        <v/>
      </c>
      <c r="Q595" t="s">
        <v>622</v>
      </c>
      <c r="S595" s="2">
        <f t="shared" ca="1" si="102"/>
        <v>4</v>
      </c>
      <c r="U595" t="s">
        <v>433</v>
      </c>
    </row>
    <row r="596" spans="1:21" x14ac:dyDescent="0.3">
      <c r="A596" t="str">
        <f t="shared" si="99"/>
        <v>LP_RecoverOnAttacked_Heal_01</v>
      </c>
      <c r="B596" t="s">
        <v>433</v>
      </c>
      <c r="C596" t="str">
        <f>IF(ISERROR(VLOOKUP(B596,AffectorValueTable!$A:$A,1,0)),"어펙터밸류없음","")</f>
        <v/>
      </c>
      <c r="D596">
        <v>1</v>
      </c>
      <c r="E596" t="str">
        <f>VLOOKUP($B596,AffectorValueTable!$1:$1048576,MATCH(AffectorValueTable!$B$1,AffectorValueTable!$1:$1,0),0)</f>
        <v>HealOverTime</v>
      </c>
      <c r="H596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>
        <f t="shared" ref="I596:I600" si="104">J596*5+0.1</f>
        <v>4.6999999999999984</v>
      </c>
      <c r="J596">
        <f t="shared" ref="J596:J599" si="105">J597+0.08</f>
        <v>0.91999999999999982</v>
      </c>
      <c r="L596">
        <v>8.8888888888888892E-2</v>
      </c>
      <c r="O596" s="2" t="str">
        <f t="shared" ca="1" si="103"/>
        <v/>
      </c>
      <c r="S596" s="2" t="str">
        <f t="shared" ca="1" si="102"/>
        <v/>
      </c>
    </row>
    <row r="597" spans="1:21" x14ac:dyDescent="0.3">
      <c r="A597" t="str">
        <f t="shared" si="99"/>
        <v>LP_RecoverOnAttacked_Heal_02</v>
      </c>
      <c r="B597" t="s">
        <v>433</v>
      </c>
      <c r="C597" t="str">
        <f>IF(ISERROR(VLOOKUP(B597,AffectorValueTable!$A:$A,1,0)),"어펙터밸류없음","")</f>
        <v/>
      </c>
      <c r="D597">
        <v>2</v>
      </c>
      <c r="E597" t="str">
        <f>VLOOKUP($B597,AffectorValueTable!$1:$1048576,MATCH(AffectorValueTable!$B$1,AffectorValueTable!$1:$1,0),0)</f>
        <v>HealOverTime</v>
      </c>
      <c r="H597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>
        <f t="shared" si="104"/>
        <v>4.2999999999999989</v>
      </c>
      <c r="J597">
        <f t="shared" si="105"/>
        <v>0.83999999999999986</v>
      </c>
      <c r="L597">
        <v>0.12537313432835823</v>
      </c>
      <c r="O597" s="2" t="str">
        <f t="shared" ca="1" si="103"/>
        <v/>
      </c>
      <c r="S597" s="2" t="str">
        <f t="shared" ca="1" si="102"/>
        <v/>
      </c>
    </row>
    <row r="598" spans="1:21" x14ac:dyDescent="0.3">
      <c r="A598" t="str">
        <f t="shared" si="99"/>
        <v>LP_RecoverOnAttacked_Heal_03</v>
      </c>
      <c r="B598" t="s">
        <v>433</v>
      </c>
      <c r="C598" t="str">
        <f>IF(ISERROR(VLOOKUP(B598,AffectorValueTable!$A:$A,1,0)),"어펙터밸류없음","")</f>
        <v/>
      </c>
      <c r="D598">
        <v>3</v>
      </c>
      <c r="E598" t="str">
        <f>VLOOKUP($B598,AffectorValueTable!$1:$1048576,MATCH(AffectorValueTable!$B$1,AffectorValueTable!$1:$1,0),0)</f>
        <v>HealOverTime</v>
      </c>
      <c r="H598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>
        <f t="shared" si="104"/>
        <v>3.8999999999999995</v>
      </c>
      <c r="J598">
        <f t="shared" si="105"/>
        <v>0.7599999999999999</v>
      </c>
      <c r="L598">
        <v>0.14505494505494507</v>
      </c>
      <c r="O598" s="2" t="str">
        <f t="shared" ca="1" si="103"/>
        <v/>
      </c>
      <c r="S598" s="2" t="str">
        <f t="shared" ca="1" si="102"/>
        <v/>
      </c>
    </row>
    <row r="599" spans="1:21" x14ac:dyDescent="0.3">
      <c r="A599" t="str">
        <f t="shared" si="99"/>
        <v>LP_RecoverOnAttacked_Heal_04</v>
      </c>
      <c r="B599" t="s">
        <v>433</v>
      </c>
      <c r="C599" t="str">
        <f>IF(ISERROR(VLOOKUP(B599,AffectorValueTable!$A:$A,1,0)),"어펙터밸류없음","")</f>
        <v/>
      </c>
      <c r="D599">
        <v>4</v>
      </c>
      <c r="E599" t="str">
        <f>VLOOKUP($B599,AffectorValueTable!$1:$1048576,MATCH(AffectorValueTable!$B$1,AffectorValueTable!$1:$1,0),0)</f>
        <v>HealOverTime</v>
      </c>
      <c r="H599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>
        <f t="shared" si="104"/>
        <v>3.4999999999999996</v>
      </c>
      <c r="J599">
        <f t="shared" si="105"/>
        <v>0.67999999999999994</v>
      </c>
      <c r="L599">
        <v>0.15726495726495726</v>
      </c>
      <c r="O599" s="2" t="str">
        <f t="shared" ca="1" si="103"/>
        <v/>
      </c>
      <c r="S599" s="2" t="str">
        <f t="shared" ca="1" si="102"/>
        <v/>
      </c>
    </row>
    <row r="600" spans="1:21" x14ac:dyDescent="0.3">
      <c r="A600" t="str">
        <f t="shared" si="99"/>
        <v>LP_RecoverOnAttacked_Heal_05</v>
      </c>
      <c r="B600" t="s">
        <v>433</v>
      </c>
      <c r="C600" t="str">
        <f>IF(ISERROR(VLOOKUP(B600,AffectorValueTable!$A:$A,1,0)),"어펙터밸류없음","")</f>
        <v/>
      </c>
      <c r="D600">
        <v>5</v>
      </c>
      <c r="E600" t="str">
        <f>VLOOKUP($B600,AffectorValueTable!$1:$1048576,MATCH(AffectorValueTable!$B$1,AffectorValueTable!$1:$1,0),0)</f>
        <v>HealOverTime</v>
      </c>
      <c r="H600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>
        <f t="shared" si="104"/>
        <v>3.1</v>
      </c>
      <c r="J600">
        <v>0.6</v>
      </c>
      <c r="L600">
        <v>0.16551724137931034</v>
      </c>
      <c r="O600" s="2" t="str">
        <f t="shared" ca="1" si="103"/>
        <v/>
      </c>
      <c r="S600" s="2" t="str">
        <f t="shared" ca="1" si="102"/>
        <v/>
      </c>
    </row>
    <row r="601" spans="1:21" x14ac:dyDescent="0.3">
      <c r="A601" t="str">
        <f t="shared" si="99"/>
        <v>LP_ReflectOnAttacked_01</v>
      </c>
      <c r="B601" t="s">
        <v>729</v>
      </c>
      <c r="C601" t="str">
        <f>IF(ISERROR(VLOOKUP(B601,AffectorValueTable!$A:$A,1,0)),"어펙터밸류없음","")</f>
        <v/>
      </c>
      <c r="D601">
        <v>1</v>
      </c>
      <c r="E601" t="str">
        <f>VLOOKUP($B601,AffectorValueTable!$1:$1048576,MATCH(AffectorValueTable!$B$1,AffectorValueTable!$1:$1,0),0)</f>
        <v>ReflectDamage</v>
      </c>
      <c r="H60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>
        <v>-1</v>
      </c>
      <c r="J601">
        <v>0.93377528089887663</v>
      </c>
      <c r="O601" s="2" t="str">
        <f t="shared" ca="1" si="103"/>
        <v/>
      </c>
      <c r="S601" s="2" t="str">
        <f t="shared" ca="1" si="102"/>
        <v/>
      </c>
    </row>
    <row r="602" spans="1:21" x14ac:dyDescent="0.3">
      <c r="A602" t="str">
        <f t="shared" si="99"/>
        <v>LP_ReflectOnAttacked_02</v>
      </c>
      <c r="B602" t="s">
        <v>729</v>
      </c>
      <c r="C602" t="str">
        <f>IF(ISERROR(VLOOKUP(B602,AffectorValueTable!$A:$A,1,0)),"어펙터밸류없음","")</f>
        <v/>
      </c>
      <c r="D602">
        <v>2</v>
      </c>
      <c r="E602" t="str">
        <f>VLOOKUP($B602,AffectorValueTable!$1:$1048576,MATCH(AffectorValueTable!$B$1,AffectorValueTable!$1:$1,0),0)</f>
        <v>ReflectDamage</v>
      </c>
      <c r="H602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>
        <v>-1</v>
      </c>
      <c r="J602">
        <v>2.2014964610717898</v>
      </c>
      <c r="O602" s="2" t="str">
        <f t="shared" ca="1" si="103"/>
        <v/>
      </c>
      <c r="S602" s="2" t="str">
        <f t="shared" ca="1" si="102"/>
        <v/>
      </c>
    </row>
    <row r="603" spans="1:21" x14ac:dyDescent="0.3">
      <c r="A603" t="str">
        <f t="shared" si="99"/>
        <v>LP_ReflectOnAttacked_03</v>
      </c>
      <c r="B603" t="s">
        <v>729</v>
      </c>
      <c r="C603" t="str">
        <f>IF(ISERROR(VLOOKUP(B603,AffectorValueTable!$A:$A,1,0)),"어펙터밸류없음","")</f>
        <v/>
      </c>
      <c r="D603">
        <v>3</v>
      </c>
      <c r="E603" t="str">
        <f>VLOOKUP($B603,AffectorValueTable!$1:$1048576,MATCH(AffectorValueTable!$B$1,AffectorValueTable!$1:$1,0),0)</f>
        <v>ReflectDamage</v>
      </c>
      <c r="H603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>
        <v>-1</v>
      </c>
      <c r="J603">
        <v>3.8477338195077495</v>
      </c>
      <c r="O603" s="2" t="str">
        <f t="shared" ca="1" si="103"/>
        <v/>
      </c>
      <c r="S603" s="2" t="str">
        <f t="shared" ca="1" si="102"/>
        <v/>
      </c>
    </row>
    <row r="604" spans="1:21" x14ac:dyDescent="0.3">
      <c r="A604" t="str">
        <f t="shared" si="99"/>
        <v>LP_ReflectOnAttacked_04</v>
      </c>
      <c r="B604" t="s">
        <v>729</v>
      </c>
      <c r="C604" t="str">
        <f>IF(ISERROR(VLOOKUP(B604,AffectorValueTable!$A:$A,1,0)),"어펙터밸류없음","")</f>
        <v/>
      </c>
      <c r="D604">
        <v>4</v>
      </c>
      <c r="E604" t="str">
        <f>VLOOKUP($B604,AffectorValueTable!$1:$1048576,MATCH(AffectorValueTable!$B$1,AffectorValueTable!$1:$1,0),0)</f>
        <v>ReflectDamage</v>
      </c>
      <c r="H604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>
        <v>-1</v>
      </c>
      <c r="J604">
        <v>5.9275139063862792</v>
      </c>
      <c r="O604" s="2" t="str">
        <f t="shared" ca="1" si="103"/>
        <v/>
      </c>
      <c r="S604" s="2" t="str">
        <f t="shared" ca="1" si="102"/>
        <v/>
      </c>
    </row>
    <row r="605" spans="1:21" x14ac:dyDescent="0.3">
      <c r="A605" t="str">
        <f t="shared" si="99"/>
        <v>LP_ReflectOnAttacked_05</v>
      </c>
      <c r="B605" t="s">
        <v>729</v>
      </c>
      <c r="C605" t="str">
        <f>IF(ISERROR(VLOOKUP(B605,AffectorValueTable!$A:$A,1,0)),"어펙터밸류없음","")</f>
        <v/>
      </c>
      <c r="D605">
        <v>5</v>
      </c>
      <c r="E605" t="str">
        <f>VLOOKUP($B605,AffectorValueTable!$1:$1048576,MATCH(AffectorValueTable!$B$1,AffectorValueTable!$1:$1,0),0)</f>
        <v>ReflectDamage</v>
      </c>
      <c r="H605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>
        <v>-1</v>
      </c>
      <c r="J605">
        <v>8.5104402985074614</v>
      </c>
      <c r="O605" s="2" t="str">
        <f t="shared" ca="1" si="103"/>
        <v/>
      </c>
      <c r="S605" s="2" t="str">
        <f t="shared" ca="1" si="102"/>
        <v/>
      </c>
    </row>
    <row r="606" spans="1:21" x14ac:dyDescent="0.3">
      <c r="A606" t="str">
        <f t="shared" si="99"/>
        <v>LP_ReflectOnAttackedBetter_01</v>
      </c>
      <c r="B606" t="s">
        <v>730</v>
      </c>
      <c r="C606" t="str">
        <f>IF(ISERROR(VLOOKUP(B606,AffectorValueTable!$A:$A,1,0)),"어펙터밸류없음","")</f>
        <v/>
      </c>
      <c r="D606">
        <v>1</v>
      </c>
      <c r="E606" t="str">
        <f>VLOOKUP($B606,AffectorValueTable!$1:$1048576,MATCH(AffectorValueTable!$B$1,AffectorValueTable!$1:$1,0),0)</f>
        <v>ReflectDamage</v>
      </c>
      <c r="H606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>
        <v>-1</v>
      </c>
      <c r="J606">
        <v>1.6960408163265315</v>
      </c>
      <c r="O606" s="2" t="str">
        <f t="shared" ca="1" si="103"/>
        <v/>
      </c>
      <c r="S606" s="2" t="str">
        <f t="shared" ca="1" si="102"/>
        <v/>
      </c>
    </row>
    <row r="607" spans="1:21" x14ac:dyDescent="0.3">
      <c r="A607" t="str">
        <f t="shared" si="99"/>
        <v>LP_ReflectOnAttackedBetter_02</v>
      </c>
      <c r="B607" t="s">
        <v>730</v>
      </c>
      <c r="C607" t="str">
        <f>IF(ISERROR(VLOOKUP(B607,AffectorValueTable!$A:$A,1,0)),"어펙터밸류없음","")</f>
        <v/>
      </c>
      <c r="D607">
        <v>2</v>
      </c>
      <c r="E607" t="str">
        <f>VLOOKUP($B607,AffectorValueTable!$1:$1048576,MATCH(AffectorValueTable!$B$1,AffectorValueTable!$1:$1,0),0)</f>
        <v>ReflectDamage</v>
      </c>
      <c r="H607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>
        <v>-1</v>
      </c>
      <c r="J607">
        <v>4.5603870967741944</v>
      </c>
      <c r="O607" s="2" t="str">
        <f t="shared" ca="1" si="103"/>
        <v/>
      </c>
      <c r="S607" s="2" t="str">
        <f t="shared" ca="1" si="102"/>
        <v/>
      </c>
    </row>
    <row r="608" spans="1:21" x14ac:dyDescent="0.3">
      <c r="A608" t="str">
        <f t="shared" si="99"/>
        <v>LP_ReflectOnAttackedBetter_03</v>
      </c>
      <c r="B608" t="s">
        <v>730</v>
      </c>
      <c r="C608" t="str">
        <f>IF(ISERROR(VLOOKUP(B608,AffectorValueTable!$A:$A,1,0)),"어펙터밸류없음","")</f>
        <v/>
      </c>
      <c r="D608">
        <v>3</v>
      </c>
      <c r="E608" t="str">
        <f>VLOOKUP($B608,AffectorValueTable!$1:$1048576,MATCH(AffectorValueTable!$B$1,AffectorValueTable!$1:$1,0),0)</f>
        <v>ReflectDamage</v>
      </c>
      <c r="H608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>
        <v>-1</v>
      </c>
      <c r="J608">
        <v>8.9988443328550947</v>
      </c>
      <c r="O608" s="2" t="str">
        <f t="shared" ca="1" si="103"/>
        <v/>
      </c>
      <c r="S608" s="2" t="str">
        <f t="shared" ca="1" si="102"/>
        <v/>
      </c>
    </row>
    <row r="609" spans="1:19" x14ac:dyDescent="0.3">
      <c r="A609" t="str">
        <f t="shared" si="99"/>
        <v>LP_AtkUpOnLowerHp_01</v>
      </c>
      <c r="B609" t="s">
        <v>436</v>
      </c>
      <c r="C609" t="str">
        <f>IF(ISERROR(VLOOKUP(B609,AffectorValueTable!$A:$A,1,0)),"어펙터밸류없음","")</f>
        <v/>
      </c>
      <c r="D609">
        <v>1</v>
      </c>
      <c r="E609" t="str">
        <f>VLOOKUP($B609,AffectorValueTable!$1:$1048576,MATCH(AffectorValueTable!$B$1,AffectorValueTable!$1:$1,0),0)</f>
        <v>AddAttackByHp</v>
      </c>
      <c r="H609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>
        <v>-1</v>
      </c>
      <c r="J609">
        <v>0.35</v>
      </c>
      <c r="N609">
        <v>0</v>
      </c>
      <c r="O609" s="2">
        <f t="shared" ca="1" si="103"/>
        <v>0</v>
      </c>
      <c r="S609" s="2" t="str">
        <f t="shared" ca="1" si="102"/>
        <v/>
      </c>
    </row>
    <row r="610" spans="1:19" x14ac:dyDescent="0.3">
      <c r="A610" t="str">
        <f t="shared" si="99"/>
        <v>LP_AtkUpOnLowerHp_02</v>
      </c>
      <c r="B610" t="s">
        <v>436</v>
      </c>
      <c r="C610" t="str">
        <f>IF(ISERROR(VLOOKUP(B610,AffectorValueTable!$A:$A,1,0)),"어펙터밸류없음","")</f>
        <v/>
      </c>
      <c r="D610">
        <v>2</v>
      </c>
      <c r="E610" t="str">
        <f>VLOOKUP($B610,AffectorValueTable!$1:$1048576,MATCH(AffectorValueTable!$B$1,AffectorValueTable!$1:$1,0),0)</f>
        <v>AddAttackByHp</v>
      </c>
      <c r="H610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>
        <v>-1</v>
      </c>
      <c r="J610">
        <v>0.73499999999999999</v>
      </c>
      <c r="N610">
        <v>0</v>
      </c>
      <c r="O610" s="2">
        <f t="shared" ca="1" si="103"/>
        <v>0</v>
      </c>
      <c r="S610" s="2" t="str">
        <f t="shared" ca="1" si="102"/>
        <v/>
      </c>
    </row>
    <row r="611" spans="1:19" x14ac:dyDescent="0.3">
      <c r="A611" t="str">
        <f t="shared" si="99"/>
        <v>LP_AtkUpOnLowerHp_03</v>
      </c>
      <c r="B611" t="s">
        <v>436</v>
      </c>
      <c r="C611" t="str">
        <f>IF(ISERROR(VLOOKUP(B611,AffectorValueTable!$A:$A,1,0)),"어펙터밸류없음","")</f>
        <v/>
      </c>
      <c r="D611">
        <v>3</v>
      </c>
      <c r="E611" t="str">
        <f>VLOOKUP($B611,AffectorValueTable!$1:$1048576,MATCH(AffectorValueTable!$B$1,AffectorValueTable!$1:$1,0),0)</f>
        <v>AddAttackByHp</v>
      </c>
      <c r="H61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>
        <v>-1</v>
      </c>
      <c r="J611">
        <v>1.1549999999999998</v>
      </c>
      <c r="N611">
        <v>0</v>
      </c>
      <c r="O611" s="2">
        <f t="shared" ca="1" si="103"/>
        <v>0</v>
      </c>
      <c r="S611" s="2" t="str">
        <f t="shared" ca="1" si="102"/>
        <v/>
      </c>
    </row>
    <row r="612" spans="1:19" x14ac:dyDescent="0.3">
      <c r="A612" t="str">
        <f t="shared" si="99"/>
        <v>LP_AtkUpOnLowerHp_04</v>
      </c>
      <c r="B612" t="s">
        <v>436</v>
      </c>
      <c r="C612" t="str">
        <f>IF(ISERROR(VLOOKUP(B612,AffectorValueTable!$A:$A,1,0)),"어펙터밸류없음","")</f>
        <v/>
      </c>
      <c r="D612">
        <v>4</v>
      </c>
      <c r="E612" t="str">
        <f>VLOOKUP($B612,AffectorValueTable!$1:$1048576,MATCH(AffectorValueTable!$B$1,AffectorValueTable!$1:$1,0),0)</f>
        <v>AddAttackByHp</v>
      </c>
      <c r="H612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>
        <v>-1</v>
      </c>
      <c r="J612">
        <v>1.6099999999999999</v>
      </c>
      <c r="N612">
        <v>0</v>
      </c>
      <c r="O612" s="2">
        <f t="shared" ca="1" si="103"/>
        <v>0</v>
      </c>
      <c r="S612" s="2" t="str">
        <f t="shared" ca="1" si="102"/>
        <v/>
      </c>
    </row>
    <row r="613" spans="1:19" x14ac:dyDescent="0.3">
      <c r="A613" t="str">
        <f t="shared" si="99"/>
        <v>LP_AtkUpOnLowerHp_05</v>
      </c>
      <c r="B613" t="s">
        <v>436</v>
      </c>
      <c r="C613" t="str">
        <f>IF(ISERROR(VLOOKUP(B613,AffectorValueTable!$A:$A,1,0)),"어펙터밸류없음","")</f>
        <v/>
      </c>
      <c r="D613">
        <v>5</v>
      </c>
      <c r="E613" t="str">
        <f>VLOOKUP($B613,AffectorValueTable!$1:$1048576,MATCH(AffectorValueTable!$B$1,AffectorValueTable!$1:$1,0),0)</f>
        <v>AddAttackByHp</v>
      </c>
      <c r="H613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>
        <v>-1</v>
      </c>
      <c r="J613">
        <v>2.1</v>
      </c>
      <c r="N613">
        <v>0</v>
      </c>
      <c r="O613" s="2">
        <f t="shared" ca="1" si="103"/>
        <v>0</v>
      </c>
      <c r="S613" s="2" t="str">
        <f t="shared" ca="1" si="102"/>
        <v/>
      </c>
    </row>
    <row r="614" spans="1:19" x14ac:dyDescent="0.3">
      <c r="A614" t="str">
        <f t="shared" si="99"/>
        <v>LP_AtkUpOnLowerHp_06</v>
      </c>
      <c r="B614" t="s">
        <v>436</v>
      </c>
      <c r="C614" t="str">
        <f>IF(ISERROR(VLOOKUP(B614,AffectorValueTable!$A:$A,1,0)),"어펙터밸류없음","")</f>
        <v/>
      </c>
      <c r="D614">
        <v>6</v>
      </c>
      <c r="E614" t="str">
        <f>VLOOKUP($B614,AffectorValueTable!$1:$1048576,MATCH(AffectorValueTable!$B$1,AffectorValueTable!$1:$1,0),0)</f>
        <v>AddAttackByHp</v>
      </c>
      <c r="H614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>
        <v>-1</v>
      </c>
      <c r="J614">
        <v>2.625</v>
      </c>
      <c r="N614">
        <v>0</v>
      </c>
      <c r="O614" s="2">
        <f t="shared" ca="1" si="103"/>
        <v>0</v>
      </c>
      <c r="S614" s="2" t="str">
        <f t="shared" ca="1" si="102"/>
        <v/>
      </c>
    </row>
    <row r="615" spans="1:19" x14ac:dyDescent="0.3">
      <c r="A615" t="str">
        <f t="shared" si="99"/>
        <v>LP_AtkUpOnLowerHp_07</v>
      </c>
      <c r="B615" t="s">
        <v>436</v>
      </c>
      <c r="C615" t="str">
        <f>IF(ISERROR(VLOOKUP(B615,AffectorValueTable!$A:$A,1,0)),"어펙터밸류없음","")</f>
        <v/>
      </c>
      <c r="D615">
        <v>7</v>
      </c>
      <c r="E615" t="str">
        <f>VLOOKUP($B615,AffectorValueTable!$1:$1048576,MATCH(AffectorValueTable!$B$1,AffectorValueTable!$1:$1,0),0)</f>
        <v>AddAttackByHp</v>
      </c>
      <c r="H615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>
        <v>-1</v>
      </c>
      <c r="J615">
        <v>3.1850000000000005</v>
      </c>
      <c r="N615">
        <v>0</v>
      </c>
      <c r="O615" s="2">
        <f t="shared" ca="1" si="103"/>
        <v>0</v>
      </c>
      <c r="S615" s="2" t="str">
        <f t="shared" ca="1" si="102"/>
        <v/>
      </c>
    </row>
    <row r="616" spans="1:19" x14ac:dyDescent="0.3">
      <c r="A616" t="str">
        <f t="shared" si="99"/>
        <v>LP_AtkUpOnLowerHp_08</v>
      </c>
      <c r="B616" t="s">
        <v>436</v>
      </c>
      <c r="C616" t="str">
        <f>IF(ISERROR(VLOOKUP(B616,AffectorValueTable!$A:$A,1,0)),"어펙터밸류없음","")</f>
        <v/>
      </c>
      <c r="D616">
        <v>8</v>
      </c>
      <c r="E616" t="str">
        <f>VLOOKUP($B616,AffectorValueTable!$1:$1048576,MATCH(AffectorValueTable!$B$1,AffectorValueTable!$1:$1,0),0)</f>
        <v>AddAttackByHp</v>
      </c>
      <c r="H616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>
        <v>-1</v>
      </c>
      <c r="J616">
        <v>3.7800000000000007</v>
      </c>
      <c r="N616">
        <v>0</v>
      </c>
      <c r="O616" s="2">
        <f t="shared" ca="1" si="103"/>
        <v>0</v>
      </c>
      <c r="S616" s="2" t="str">
        <f t="shared" ca="1" si="102"/>
        <v/>
      </c>
    </row>
    <row r="617" spans="1:19" x14ac:dyDescent="0.3">
      <c r="A617" t="str">
        <f t="shared" si="99"/>
        <v>LP_AtkUpOnLowerHp_09</v>
      </c>
      <c r="B617" t="s">
        <v>436</v>
      </c>
      <c r="C617" t="str">
        <f>IF(ISERROR(VLOOKUP(B617,AffectorValueTable!$A:$A,1,0)),"어펙터밸류없음","")</f>
        <v/>
      </c>
      <c r="D617">
        <v>9</v>
      </c>
      <c r="E617" t="str">
        <f>VLOOKUP($B617,AffectorValueTable!$1:$1048576,MATCH(AffectorValueTable!$B$1,AffectorValueTable!$1:$1,0),0)</f>
        <v>AddAttackByHp</v>
      </c>
      <c r="H617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>
        <v>-1</v>
      </c>
      <c r="J617">
        <v>4.41</v>
      </c>
      <c r="N617">
        <v>0</v>
      </c>
      <c r="O617" s="2">
        <f t="shared" ca="1" si="103"/>
        <v>0</v>
      </c>
      <c r="S617" s="2" t="str">
        <f t="shared" ca="1" si="102"/>
        <v/>
      </c>
    </row>
    <row r="618" spans="1:19" x14ac:dyDescent="0.3">
      <c r="A618" t="str">
        <f t="shared" si="99"/>
        <v>LP_AtkUpOnLowerHpBetter_01</v>
      </c>
      <c r="B618" t="s">
        <v>437</v>
      </c>
      <c r="C618" t="str">
        <f>IF(ISERROR(VLOOKUP(B618,AffectorValueTable!$A:$A,1,0)),"어펙터밸류없음","")</f>
        <v/>
      </c>
      <c r="D618">
        <v>1</v>
      </c>
      <c r="E618" t="str">
        <f>VLOOKUP($B618,AffectorValueTable!$1:$1048576,MATCH(AffectorValueTable!$B$1,AffectorValueTable!$1:$1,0),0)</f>
        <v>AddAttackByHp</v>
      </c>
      <c r="H618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>
        <v>-1</v>
      </c>
      <c r="J618">
        <v>0.58333333333333337</v>
      </c>
      <c r="N618">
        <v>0</v>
      </c>
      <c r="O618" s="2">
        <f t="shared" ca="1" si="103"/>
        <v>0</v>
      </c>
      <c r="S618" s="2" t="str">
        <f t="shared" ca="1" si="102"/>
        <v/>
      </c>
    </row>
    <row r="619" spans="1:19" x14ac:dyDescent="0.3">
      <c r="A619" t="str">
        <f t="shared" si="99"/>
        <v>LP_AtkUpOnLowerHpBetter_02</v>
      </c>
      <c r="B619" t="s">
        <v>437</v>
      </c>
      <c r="C619" t="str">
        <f>IF(ISERROR(VLOOKUP(B619,AffectorValueTable!$A:$A,1,0)),"어펙터밸류없음","")</f>
        <v/>
      </c>
      <c r="D619">
        <v>2</v>
      </c>
      <c r="E619" t="str">
        <f>VLOOKUP($B619,AffectorValueTable!$1:$1048576,MATCH(AffectorValueTable!$B$1,AffectorValueTable!$1:$1,0),0)</f>
        <v>AddAttackByHp</v>
      </c>
      <c r="H619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>
        <v>-1</v>
      </c>
      <c r="J619">
        <v>1.2250000000000001</v>
      </c>
      <c r="N619">
        <v>0</v>
      </c>
      <c r="O619" s="2">
        <f t="shared" ca="1" si="103"/>
        <v>0</v>
      </c>
      <c r="S619" s="2" t="str">
        <f t="shared" ca="1" si="102"/>
        <v/>
      </c>
    </row>
    <row r="620" spans="1:19" x14ac:dyDescent="0.3">
      <c r="A620" t="str">
        <f t="shared" si="99"/>
        <v>LP_AtkUpOnLowerHpBetter_03</v>
      </c>
      <c r="B620" t="s">
        <v>437</v>
      </c>
      <c r="C620" t="str">
        <f>IF(ISERROR(VLOOKUP(B620,AffectorValueTable!$A:$A,1,0)),"어펙터밸류없음","")</f>
        <v/>
      </c>
      <c r="D620">
        <v>3</v>
      </c>
      <c r="E620" t="str">
        <f>VLOOKUP($B620,AffectorValueTable!$1:$1048576,MATCH(AffectorValueTable!$B$1,AffectorValueTable!$1:$1,0),0)</f>
        <v>AddAttackByHp</v>
      </c>
      <c r="H620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>
        <v>-1</v>
      </c>
      <c r="J620">
        <v>1.9250000000000003</v>
      </c>
      <c r="N620">
        <v>0</v>
      </c>
      <c r="O620" s="2">
        <f t="shared" ca="1" si="103"/>
        <v>0</v>
      </c>
      <c r="S620" s="2" t="str">
        <f t="shared" ca="1" si="102"/>
        <v/>
      </c>
    </row>
    <row r="621" spans="1:19" x14ac:dyDescent="0.3">
      <c r="A621" t="str">
        <f t="shared" si="99"/>
        <v>LP_AtkUpOnLowerHpBetter_04</v>
      </c>
      <c r="B621" t="s">
        <v>437</v>
      </c>
      <c r="C621" t="str">
        <f>IF(ISERROR(VLOOKUP(B621,AffectorValueTable!$A:$A,1,0)),"어펙터밸류없음","")</f>
        <v/>
      </c>
      <c r="D621">
        <v>4</v>
      </c>
      <c r="E621" t="str">
        <f>VLOOKUP($B621,AffectorValueTable!$1:$1048576,MATCH(AffectorValueTable!$B$1,AffectorValueTable!$1:$1,0),0)</f>
        <v>AddAttackByHp</v>
      </c>
      <c r="H62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>
        <v>-1</v>
      </c>
      <c r="J621">
        <v>2.6833333333333331</v>
      </c>
      <c r="N621">
        <v>0</v>
      </c>
      <c r="O621" s="2">
        <f t="shared" ca="1" si="103"/>
        <v>0</v>
      </c>
      <c r="S621" s="2" t="str">
        <f t="shared" ca="1" si="102"/>
        <v/>
      </c>
    </row>
    <row r="622" spans="1:19" x14ac:dyDescent="0.3">
      <c r="A622" t="str">
        <f t="shared" si="99"/>
        <v>LP_AtkUpOnLowerHpBetter_05</v>
      </c>
      <c r="B622" t="s">
        <v>437</v>
      </c>
      <c r="C622" t="str">
        <f>IF(ISERROR(VLOOKUP(B622,AffectorValueTable!$A:$A,1,0)),"어펙터밸류없음","")</f>
        <v/>
      </c>
      <c r="D622">
        <v>5</v>
      </c>
      <c r="E622" t="str">
        <f>VLOOKUP($B622,AffectorValueTable!$1:$1048576,MATCH(AffectorValueTable!$B$1,AffectorValueTable!$1:$1,0),0)</f>
        <v>AddAttackByHp</v>
      </c>
      <c r="H622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>
        <v>-1</v>
      </c>
      <c r="J622">
        <v>3.5000000000000004</v>
      </c>
      <c r="N622">
        <v>0</v>
      </c>
      <c r="O622" s="2">
        <f t="shared" ca="1" si="103"/>
        <v>0</v>
      </c>
      <c r="S622" s="2" t="str">
        <f t="shared" ca="1" si="102"/>
        <v/>
      </c>
    </row>
    <row r="623" spans="1:19" x14ac:dyDescent="0.3">
      <c r="A623" t="str">
        <f t="shared" si="99"/>
        <v>LP_AtkUpOnLowerHpBetter_06</v>
      </c>
      <c r="B623" t="s">
        <v>437</v>
      </c>
      <c r="C623" t="str">
        <f>IF(ISERROR(VLOOKUP(B623,AffectorValueTable!$A:$A,1,0)),"어펙터밸류없음","")</f>
        <v/>
      </c>
      <c r="D623">
        <v>6</v>
      </c>
      <c r="E623" t="str">
        <f>VLOOKUP($B623,AffectorValueTable!$1:$1048576,MATCH(AffectorValueTable!$B$1,AffectorValueTable!$1:$1,0),0)</f>
        <v>AddAttackByHp</v>
      </c>
      <c r="H623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>
        <v>-1</v>
      </c>
      <c r="J623">
        <v>3.5000000000000004</v>
      </c>
      <c r="N623">
        <v>0</v>
      </c>
      <c r="O623" s="2">
        <f t="shared" ca="1" si="103"/>
        <v>0</v>
      </c>
      <c r="S623" s="2" t="str">
        <f t="shared" ca="1" si="102"/>
        <v/>
      </c>
    </row>
    <row r="624" spans="1:19" x14ac:dyDescent="0.3">
      <c r="A624" t="str">
        <f t="shared" si="99"/>
        <v>LP_AtkUpOnMaxHp_01</v>
      </c>
      <c r="B624" t="s">
        <v>438</v>
      </c>
      <c r="C624" t="str">
        <f>IF(ISERROR(VLOOKUP(B624,AffectorValueTable!$A:$A,1,0)),"어펙터밸류없음","")</f>
        <v/>
      </c>
      <c r="D624">
        <v>1</v>
      </c>
      <c r="E624" t="str">
        <f>VLOOKUP($B624,AffectorValueTable!$1:$1048576,MATCH(AffectorValueTable!$B$1,AffectorValueTable!$1:$1,0),0)</f>
        <v>AddAttackByHp</v>
      </c>
      <c r="H624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>
        <v>-1</v>
      </c>
      <c r="J624">
        <f t="shared" ref="J624:J637" si="106">J311*4/3</f>
        <v>0.19999999999999998</v>
      </c>
      <c r="N624">
        <v>1</v>
      </c>
      <c r="O624" s="2">
        <f t="shared" ca="1" si="103"/>
        <v>1</v>
      </c>
      <c r="S624" s="2" t="str">
        <f t="shared" ca="1" si="102"/>
        <v/>
      </c>
    </row>
    <row r="625" spans="1:19" x14ac:dyDescent="0.3">
      <c r="A625" t="str">
        <f t="shared" si="99"/>
        <v>LP_AtkUpOnMaxHp_02</v>
      </c>
      <c r="B625" t="s">
        <v>438</v>
      </c>
      <c r="C625" t="str">
        <f>IF(ISERROR(VLOOKUP(B625,AffectorValueTable!$A:$A,1,0)),"어펙터밸류없음","")</f>
        <v/>
      </c>
      <c r="D625">
        <v>2</v>
      </c>
      <c r="E625" t="str">
        <f>VLOOKUP($B625,AffectorValueTable!$1:$1048576,MATCH(AffectorValueTable!$B$1,AffectorValueTable!$1:$1,0),0)</f>
        <v>AddAttackByHp</v>
      </c>
      <c r="H625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>
        <v>-1</v>
      </c>
      <c r="J625">
        <f t="shared" si="106"/>
        <v>0.42</v>
      </c>
      <c r="N625">
        <v>1</v>
      </c>
      <c r="O625" s="2">
        <f t="shared" ca="1" si="103"/>
        <v>1</v>
      </c>
      <c r="S625" s="2" t="str">
        <f t="shared" ca="1" si="102"/>
        <v/>
      </c>
    </row>
    <row r="626" spans="1:19" x14ac:dyDescent="0.3">
      <c r="A626" t="str">
        <f t="shared" si="99"/>
        <v>LP_AtkUpOnMaxHp_03</v>
      </c>
      <c r="B626" t="s">
        <v>438</v>
      </c>
      <c r="C626" t="str">
        <f>IF(ISERROR(VLOOKUP(B626,AffectorValueTable!$A:$A,1,0)),"어펙터밸류없음","")</f>
        <v/>
      </c>
      <c r="D626">
        <v>3</v>
      </c>
      <c r="E626" t="str">
        <f>VLOOKUP($B626,AffectorValueTable!$1:$1048576,MATCH(AffectorValueTable!$B$1,AffectorValueTable!$1:$1,0),0)</f>
        <v>AddAttackByHp</v>
      </c>
      <c r="H626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>
        <v>-1</v>
      </c>
      <c r="J626">
        <f t="shared" si="106"/>
        <v>0.66</v>
      </c>
      <c r="N626">
        <v>1</v>
      </c>
      <c r="O626" s="2">
        <f t="shared" ca="1" si="103"/>
        <v>1</v>
      </c>
      <c r="S626" s="2" t="str">
        <f t="shared" ca="1" si="102"/>
        <v/>
      </c>
    </row>
    <row r="627" spans="1:19" x14ac:dyDescent="0.3">
      <c r="A627" t="str">
        <f t="shared" si="99"/>
        <v>LP_AtkUpOnMaxHp_04</v>
      </c>
      <c r="B627" t="s">
        <v>438</v>
      </c>
      <c r="C627" t="str">
        <f>IF(ISERROR(VLOOKUP(B627,AffectorValueTable!$A:$A,1,0)),"어펙터밸류없음","")</f>
        <v/>
      </c>
      <c r="D627">
        <v>4</v>
      </c>
      <c r="E627" t="str">
        <f>VLOOKUP($B627,AffectorValueTable!$1:$1048576,MATCH(AffectorValueTable!$B$1,AffectorValueTable!$1:$1,0),0)</f>
        <v>AddAttackByHp</v>
      </c>
      <c r="H627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>
        <v>-1</v>
      </c>
      <c r="J627">
        <f t="shared" si="106"/>
        <v>0.91999999999999993</v>
      </c>
      <c r="N627">
        <v>1</v>
      </c>
      <c r="O627" s="2">
        <f t="shared" ca="1" si="103"/>
        <v>1</v>
      </c>
      <c r="S627" s="2" t="str">
        <f t="shared" ca="1" si="102"/>
        <v/>
      </c>
    </row>
    <row r="628" spans="1:19" x14ac:dyDescent="0.3">
      <c r="A628" t="str">
        <f t="shared" si="99"/>
        <v>LP_AtkUpOnMaxHp_05</v>
      </c>
      <c r="B628" t="s">
        <v>438</v>
      </c>
      <c r="C628" t="str">
        <f>IF(ISERROR(VLOOKUP(B628,AffectorValueTable!$A:$A,1,0)),"어펙터밸류없음","")</f>
        <v/>
      </c>
      <c r="D628">
        <v>5</v>
      </c>
      <c r="E628" t="str">
        <f>VLOOKUP($B628,AffectorValueTable!$1:$1048576,MATCH(AffectorValueTable!$B$1,AffectorValueTable!$1:$1,0),0)</f>
        <v>AddAttackByHp</v>
      </c>
      <c r="H628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>
        <v>-1</v>
      </c>
      <c r="J628">
        <f t="shared" si="106"/>
        <v>1.2</v>
      </c>
      <c r="N628">
        <v>1</v>
      </c>
      <c r="O628" s="2">
        <f t="shared" ca="1" si="103"/>
        <v>1</v>
      </c>
      <c r="S628" s="2" t="str">
        <f t="shared" ca="1" si="102"/>
        <v/>
      </c>
    </row>
    <row r="629" spans="1:19" x14ac:dyDescent="0.3">
      <c r="A629" t="str">
        <f t="shared" si="99"/>
        <v>LP_AtkUpOnMaxHp_06</v>
      </c>
      <c r="B629" t="s">
        <v>438</v>
      </c>
      <c r="C629" t="str">
        <f>IF(ISERROR(VLOOKUP(B629,AffectorValueTable!$A:$A,1,0)),"어펙터밸류없음","")</f>
        <v/>
      </c>
      <c r="D629">
        <v>6</v>
      </c>
      <c r="E629" t="str">
        <f>VLOOKUP($B629,AffectorValueTable!$1:$1048576,MATCH(AffectorValueTable!$B$1,AffectorValueTable!$1:$1,0),0)</f>
        <v>AddAttackByHp</v>
      </c>
      <c r="H629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>
        <v>-1</v>
      </c>
      <c r="J629">
        <f t="shared" si="106"/>
        <v>1.5</v>
      </c>
      <c r="N629">
        <v>1</v>
      </c>
      <c r="O629" s="2">
        <f t="shared" ca="1" si="103"/>
        <v>1</v>
      </c>
      <c r="S629" s="2" t="str">
        <f t="shared" ca="1" si="102"/>
        <v/>
      </c>
    </row>
    <row r="630" spans="1:19" x14ac:dyDescent="0.3">
      <c r="A630" t="str">
        <f t="shared" si="99"/>
        <v>LP_AtkUpOnMaxHp_07</v>
      </c>
      <c r="B630" t="s">
        <v>438</v>
      </c>
      <c r="C630" t="str">
        <f>IF(ISERROR(VLOOKUP(B630,AffectorValueTable!$A:$A,1,0)),"어펙터밸류없음","")</f>
        <v/>
      </c>
      <c r="D630">
        <v>7</v>
      </c>
      <c r="E630" t="str">
        <f>VLOOKUP($B630,AffectorValueTable!$1:$1048576,MATCH(AffectorValueTable!$B$1,AffectorValueTable!$1:$1,0),0)</f>
        <v>AddAttackByHp</v>
      </c>
      <c r="H630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>
        <v>-1</v>
      </c>
      <c r="J630">
        <f t="shared" si="106"/>
        <v>1.8200000000000003</v>
      </c>
      <c r="N630">
        <v>1</v>
      </c>
      <c r="O630" s="2">
        <f t="shared" ca="1" si="103"/>
        <v>1</v>
      </c>
      <c r="S630" s="2" t="str">
        <f t="shared" ca="1" si="102"/>
        <v/>
      </c>
    </row>
    <row r="631" spans="1:19" x14ac:dyDescent="0.3">
      <c r="A631" t="str">
        <f t="shared" si="99"/>
        <v>LP_AtkUpOnMaxHp_08</v>
      </c>
      <c r="B631" t="s">
        <v>438</v>
      </c>
      <c r="C631" t="str">
        <f>IF(ISERROR(VLOOKUP(B631,AffectorValueTable!$A:$A,1,0)),"어펙터밸류없음","")</f>
        <v/>
      </c>
      <c r="D631">
        <v>8</v>
      </c>
      <c r="E631" t="str">
        <f>VLOOKUP($B631,AffectorValueTable!$1:$1048576,MATCH(AffectorValueTable!$B$1,AffectorValueTable!$1:$1,0),0)</f>
        <v>AddAttackByHp</v>
      </c>
      <c r="H63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>
        <v>-1</v>
      </c>
      <c r="J631">
        <f t="shared" si="106"/>
        <v>2.16</v>
      </c>
      <c r="N631">
        <v>1</v>
      </c>
      <c r="O631" s="2">
        <f t="shared" ca="1" si="103"/>
        <v>1</v>
      </c>
      <c r="S631" s="2" t="str">
        <f t="shared" ca="1" si="102"/>
        <v/>
      </c>
    </row>
    <row r="632" spans="1:19" x14ac:dyDescent="0.3">
      <c r="A632" t="str">
        <f t="shared" si="99"/>
        <v>LP_AtkUpOnMaxHp_09</v>
      </c>
      <c r="B632" t="s">
        <v>438</v>
      </c>
      <c r="C632" t="str">
        <f>IF(ISERROR(VLOOKUP(B632,AffectorValueTable!$A:$A,1,0)),"어펙터밸류없음","")</f>
        <v/>
      </c>
      <c r="D632">
        <v>9</v>
      </c>
      <c r="E632" t="str">
        <f>VLOOKUP($B632,AffectorValueTable!$1:$1048576,MATCH(AffectorValueTable!$B$1,AffectorValueTable!$1:$1,0),0)</f>
        <v>AddAttackByHp</v>
      </c>
      <c r="H632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>
        <v>-1</v>
      </c>
      <c r="J632">
        <f t="shared" si="106"/>
        <v>2.52</v>
      </c>
      <c r="N632">
        <v>1</v>
      </c>
      <c r="O632" s="2">
        <f t="shared" ca="1" si="103"/>
        <v>1</v>
      </c>
      <c r="S632" s="2" t="str">
        <f t="shared" ca="1" si="102"/>
        <v/>
      </c>
    </row>
    <row r="633" spans="1:19" x14ac:dyDescent="0.3">
      <c r="A633" t="str">
        <f t="shared" ref="A633:A696" si="107">B633&amp;"_"&amp;TEXT(D633,"00")</f>
        <v>LP_AtkUpOnMaxHpBetter_01</v>
      </c>
      <c r="B633" t="s">
        <v>439</v>
      </c>
      <c r="C633" t="str">
        <f>IF(ISERROR(VLOOKUP(B633,AffectorValueTable!$A:$A,1,0)),"어펙터밸류없음","")</f>
        <v/>
      </c>
      <c r="D633">
        <v>1</v>
      </c>
      <c r="E633" t="str">
        <f>VLOOKUP($B633,AffectorValueTable!$1:$1048576,MATCH(AffectorValueTable!$B$1,AffectorValueTable!$1:$1,0),0)</f>
        <v>AddAttackByHp</v>
      </c>
      <c r="H633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>
        <v>-1</v>
      </c>
      <c r="J633">
        <f t="shared" si="106"/>
        <v>0.33333333333333331</v>
      </c>
      <c r="N633">
        <v>1</v>
      </c>
      <c r="O633" s="2">
        <f t="shared" ca="1" si="103"/>
        <v>1</v>
      </c>
      <c r="S633" s="2" t="str">
        <f t="shared" ca="1" si="102"/>
        <v/>
      </c>
    </row>
    <row r="634" spans="1:19" x14ac:dyDescent="0.3">
      <c r="A634" t="str">
        <f t="shared" si="107"/>
        <v>LP_AtkUpOnMaxHpBetter_02</v>
      </c>
      <c r="B634" t="s">
        <v>439</v>
      </c>
      <c r="C634" t="str">
        <f>IF(ISERROR(VLOOKUP(B634,AffectorValueTable!$A:$A,1,0)),"어펙터밸류없음","")</f>
        <v/>
      </c>
      <c r="D634">
        <v>2</v>
      </c>
      <c r="E634" t="str">
        <f>VLOOKUP($B634,AffectorValueTable!$1:$1048576,MATCH(AffectorValueTable!$B$1,AffectorValueTable!$1:$1,0),0)</f>
        <v>AddAttackByHp</v>
      </c>
      <c r="H634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>
        <v>-1</v>
      </c>
      <c r="J634">
        <f t="shared" si="106"/>
        <v>0.70000000000000007</v>
      </c>
      <c r="N634">
        <v>1</v>
      </c>
      <c r="O634" s="2">
        <f t="shared" ca="1" si="103"/>
        <v>1</v>
      </c>
      <c r="S634" s="2" t="str">
        <f t="shared" ca="1" si="102"/>
        <v/>
      </c>
    </row>
    <row r="635" spans="1:19" x14ac:dyDescent="0.3">
      <c r="A635" t="str">
        <f t="shared" si="107"/>
        <v>LP_AtkUpOnMaxHpBetter_03</v>
      </c>
      <c r="B635" t="s">
        <v>439</v>
      </c>
      <c r="C635" t="str">
        <f>IF(ISERROR(VLOOKUP(B635,AffectorValueTable!$A:$A,1,0)),"어펙터밸류없음","")</f>
        <v/>
      </c>
      <c r="D635">
        <v>3</v>
      </c>
      <c r="E635" t="str">
        <f>VLOOKUP($B635,AffectorValueTable!$1:$1048576,MATCH(AffectorValueTable!$B$1,AffectorValueTable!$1:$1,0),0)</f>
        <v>AddAttackByHp</v>
      </c>
      <c r="H635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>
        <v>-1</v>
      </c>
      <c r="J635">
        <f t="shared" si="106"/>
        <v>1.1000000000000001</v>
      </c>
      <c r="N635">
        <v>1</v>
      </c>
      <c r="O635" s="2">
        <f t="shared" ca="1" si="103"/>
        <v>1</v>
      </c>
      <c r="S635" s="2" t="str">
        <f t="shared" ca="1" si="102"/>
        <v/>
      </c>
    </row>
    <row r="636" spans="1:19" x14ac:dyDescent="0.3">
      <c r="A636" t="str">
        <f t="shared" si="107"/>
        <v>LP_AtkUpOnMaxHpBetter_04</v>
      </c>
      <c r="B636" t="s">
        <v>439</v>
      </c>
      <c r="C636" t="str">
        <f>IF(ISERROR(VLOOKUP(B636,AffectorValueTable!$A:$A,1,0)),"어펙터밸류없음","")</f>
        <v/>
      </c>
      <c r="D636">
        <v>4</v>
      </c>
      <c r="E636" t="str">
        <f>VLOOKUP($B636,AffectorValueTable!$1:$1048576,MATCH(AffectorValueTable!$B$1,AffectorValueTable!$1:$1,0),0)</f>
        <v>AddAttackByHp</v>
      </c>
      <c r="H636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>
        <v>-1</v>
      </c>
      <c r="J636">
        <f t="shared" si="106"/>
        <v>1.5333333333333332</v>
      </c>
      <c r="N636">
        <v>1</v>
      </c>
      <c r="O636" s="2">
        <f t="shared" ca="1" si="103"/>
        <v>1</v>
      </c>
      <c r="S636" s="2" t="str">
        <f t="shared" ca="1" si="102"/>
        <v/>
      </c>
    </row>
    <row r="637" spans="1:19" x14ac:dyDescent="0.3">
      <c r="A637" t="str">
        <f t="shared" si="107"/>
        <v>LP_AtkUpOnMaxHpBetter_05</v>
      </c>
      <c r="B637" t="s">
        <v>439</v>
      </c>
      <c r="C637" t="str">
        <f>IF(ISERROR(VLOOKUP(B637,AffectorValueTable!$A:$A,1,0)),"어펙터밸류없음","")</f>
        <v/>
      </c>
      <c r="D637">
        <v>5</v>
      </c>
      <c r="E637" t="str">
        <f>VLOOKUP($B637,AffectorValueTable!$1:$1048576,MATCH(AffectorValueTable!$B$1,AffectorValueTable!$1:$1,0),0)</f>
        <v>AddAttackByHp</v>
      </c>
      <c r="H637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>
        <v>-1</v>
      </c>
      <c r="J637">
        <f t="shared" si="106"/>
        <v>2</v>
      </c>
      <c r="N637">
        <v>1</v>
      </c>
      <c r="O637" s="2">
        <f t="shared" ca="1" si="103"/>
        <v>1</v>
      </c>
      <c r="S637" s="2" t="str">
        <f t="shared" ca="1" si="102"/>
        <v/>
      </c>
    </row>
    <row r="638" spans="1:19" x14ac:dyDescent="0.3">
      <c r="A638" t="str">
        <f t="shared" si="107"/>
        <v>LP_AtkUpOnKillUntilGettingHit_01</v>
      </c>
      <c r="B638" t="s">
        <v>440</v>
      </c>
      <c r="C638" t="str">
        <f>IF(ISERROR(VLOOKUP(B638,AffectorValueTable!$A:$A,1,0)),"어펙터밸류없음","")</f>
        <v/>
      </c>
      <c r="D638">
        <v>1</v>
      </c>
      <c r="E638" t="str">
        <f>VLOOKUP($B638,AffectorValueTable!$1:$1048576,MATCH(AffectorValueTable!$B$1,AffectorValueTable!$1:$1,0),0)</f>
        <v>AddAttackByContinuousKill</v>
      </c>
      <c r="H638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>
        <v>-1</v>
      </c>
      <c r="J638">
        <f t="shared" ref="J638:J651" si="108">J311*1/50</f>
        <v>3.0000000000000001E-3</v>
      </c>
      <c r="O638" s="2" t="str">
        <f t="shared" ca="1" si="103"/>
        <v/>
      </c>
      <c r="S638" s="2" t="str">
        <f t="shared" ca="1" si="102"/>
        <v/>
      </c>
    </row>
    <row r="639" spans="1:19" x14ac:dyDescent="0.3">
      <c r="A639" t="str">
        <f t="shared" si="107"/>
        <v>LP_AtkUpOnKillUntilGettingHit_02</v>
      </c>
      <c r="B639" t="s">
        <v>440</v>
      </c>
      <c r="C639" t="str">
        <f>IF(ISERROR(VLOOKUP(B639,AffectorValueTable!$A:$A,1,0)),"어펙터밸류없음","")</f>
        <v/>
      </c>
      <c r="D639">
        <v>2</v>
      </c>
      <c r="E639" t="str">
        <f>VLOOKUP($B639,AffectorValueTable!$1:$1048576,MATCH(AffectorValueTable!$B$1,AffectorValueTable!$1:$1,0),0)</f>
        <v>AddAttackByContinuousKill</v>
      </c>
      <c r="H639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>
        <v>-1</v>
      </c>
      <c r="J639">
        <f t="shared" si="108"/>
        <v>6.3E-3</v>
      </c>
      <c r="O639" s="2" t="str">
        <f t="shared" ca="1" si="103"/>
        <v/>
      </c>
      <c r="S639" s="2" t="str">
        <f t="shared" ca="1" si="102"/>
        <v/>
      </c>
    </row>
    <row r="640" spans="1:19" x14ac:dyDescent="0.3">
      <c r="A640" t="str">
        <f t="shared" si="107"/>
        <v>LP_AtkUpOnKillUntilGettingHit_03</v>
      </c>
      <c r="B640" t="s">
        <v>440</v>
      </c>
      <c r="C640" t="str">
        <f>IF(ISERROR(VLOOKUP(B640,AffectorValueTable!$A:$A,1,0)),"어펙터밸류없음","")</f>
        <v/>
      </c>
      <c r="D640">
        <v>3</v>
      </c>
      <c r="E640" t="str">
        <f>VLOOKUP($B640,AffectorValueTable!$1:$1048576,MATCH(AffectorValueTable!$B$1,AffectorValueTable!$1:$1,0),0)</f>
        <v>AddAttackByContinuousKill</v>
      </c>
      <c r="H640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>
        <v>-1</v>
      </c>
      <c r="J640">
        <f t="shared" si="108"/>
        <v>9.9000000000000008E-3</v>
      </c>
      <c r="O640" s="2" t="str">
        <f t="shared" ca="1" si="103"/>
        <v/>
      </c>
      <c r="S640" s="2" t="str">
        <f t="shared" ca="1" si="102"/>
        <v/>
      </c>
    </row>
    <row r="641" spans="1:19" x14ac:dyDescent="0.3">
      <c r="A641" t="str">
        <f t="shared" si="107"/>
        <v>LP_AtkUpOnKillUntilGettingHit_04</v>
      </c>
      <c r="B641" t="s">
        <v>440</v>
      </c>
      <c r="C641" t="str">
        <f>IF(ISERROR(VLOOKUP(B641,AffectorValueTable!$A:$A,1,0)),"어펙터밸류없음","")</f>
        <v/>
      </c>
      <c r="D641">
        <v>4</v>
      </c>
      <c r="E641" t="str">
        <f>VLOOKUP($B641,AffectorValueTable!$1:$1048576,MATCH(AffectorValueTable!$B$1,AffectorValueTable!$1:$1,0),0)</f>
        <v>AddAttackByContinuousKill</v>
      </c>
      <c r="H64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>
        <v>-1</v>
      </c>
      <c r="J641">
        <f t="shared" si="108"/>
        <v>1.38E-2</v>
      </c>
      <c r="O641" s="2" t="str">
        <f t="shared" ca="1" si="103"/>
        <v/>
      </c>
      <c r="S641" s="2" t="str">
        <f t="shared" ca="1" si="102"/>
        <v/>
      </c>
    </row>
    <row r="642" spans="1:19" x14ac:dyDescent="0.3">
      <c r="A642" t="str">
        <f t="shared" si="107"/>
        <v>LP_AtkUpOnKillUntilGettingHit_05</v>
      </c>
      <c r="B642" t="s">
        <v>440</v>
      </c>
      <c r="C642" t="str">
        <f>IF(ISERROR(VLOOKUP(B642,AffectorValueTable!$A:$A,1,0)),"어펙터밸류없음","")</f>
        <v/>
      </c>
      <c r="D642">
        <v>5</v>
      </c>
      <c r="E642" t="str">
        <f>VLOOKUP($B642,AffectorValueTable!$1:$1048576,MATCH(AffectorValueTable!$B$1,AffectorValueTable!$1:$1,0),0)</f>
        <v>AddAttackByContinuousKill</v>
      </c>
      <c r="H642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>
        <v>-1</v>
      </c>
      <c r="J642">
        <f t="shared" si="108"/>
        <v>1.7999999999999999E-2</v>
      </c>
      <c r="O642" s="2" t="str">
        <f t="shared" ca="1" si="103"/>
        <v/>
      </c>
      <c r="S642" s="2" t="str">
        <f t="shared" ca="1" si="102"/>
        <v/>
      </c>
    </row>
    <row r="643" spans="1:19" x14ac:dyDescent="0.3">
      <c r="A643" t="str">
        <f t="shared" si="107"/>
        <v>LP_AtkUpOnKillUntilGettingHit_06</v>
      </c>
      <c r="B643" t="s">
        <v>440</v>
      </c>
      <c r="C643" t="str">
        <f>IF(ISERROR(VLOOKUP(B643,AffectorValueTable!$A:$A,1,0)),"어펙터밸류없음","")</f>
        <v/>
      </c>
      <c r="D643">
        <v>6</v>
      </c>
      <c r="E643" t="str">
        <f>VLOOKUP($B643,AffectorValueTable!$1:$1048576,MATCH(AffectorValueTable!$B$1,AffectorValueTable!$1:$1,0),0)</f>
        <v>AddAttackByContinuousKill</v>
      </c>
      <c r="H643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>
        <v>-1</v>
      </c>
      <c r="J643">
        <f t="shared" si="108"/>
        <v>2.2499999999999999E-2</v>
      </c>
      <c r="O643" s="2" t="str">
        <f t="shared" ca="1" si="103"/>
        <v/>
      </c>
      <c r="S643" s="2" t="str">
        <f t="shared" ca="1" si="102"/>
        <v/>
      </c>
    </row>
    <row r="644" spans="1:19" x14ac:dyDescent="0.3">
      <c r="A644" t="str">
        <f t="shared" si="107"/>
        <v>LP_AtkUpOnKillUntilGettingHit_07</v>
      </c>
      <c r="B644" t="s">
        <v>440</v>
      </c>
      <c r="C644" t="str">
        <f>IF(ISERROR(VLOOKUP(B644,AffectorValueTable!$A:$A,1,0)),"어펙터밸류없음","")</f>
        <v/>
      </c>
      <c r="D644">
        <v>7</v>
      </c>
      <c r="E644" t="str">
        <f>VLOOKUP($B644,AffectorValueTable!$1:$1048576,MATCH(AffectorValueTable!$B$1,AffectorValueTable!$1:$1,0),0)</f>
        <v>AddAttackByContinuousKill</v>
      </c>
      <c r="H644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>
        <v>-1</v>
      </c>
      <c r="J644">
        <f t="shared" si="108"/>
        <v>2.7300000000000005E-2</v>
      </c>
      <c r="O644" s="2" t="str">
        <f t="shared" ca="1" si="103"/>
        <v/>
      </c>
      <c r="S644" s="2" t="str">
        <f t="shared" ref="S644:S707" ca="1" si="109">IF(NOT(ISBLANK(R644)),R644,
IF(ISBLANK(Q644),"",
VLOOKUP(Q644,OFFSET(INDIRECT("$A:$B"),0,MATCH(Q$1&amp;"_Verify",INDIRECT("$1:$1"),0)-1),2,0)
))</f>
        <v/>
      </c>
    </row>
    <row r="645" spans="1:19" x14ac:dyDescent="0.3">
      <c r="A645" t="str">
        <f t="shared" si="107"/>
        <v>LP_AtkUpOnKillUntilGettingHit_08</v>
      </c>
      <c r="B645" t="s">
        <v>440</v>
      </c>
      <c r="C645" t="str">
        <f>IF(ISERROR(VLOOKUP(B645,AffectorValueTable!$A:$A,1,0)),"어펙터밸류없음","")</f>
        <v/>
      </c>
      <c r="D645">
        <v>8</v>
      </c>
      <c r="E645" t="str">
        <f>VLOOKUP($B645,AffectorValueTable!$1:$1048576,MATCH(AffectorValueTable!$B$1,AffectorValueTable!$1:$1,0),0)</f>
        <v>AddAttackByContinuousKill</v>
      </c>
      <c r="H645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>
        <v>-1</v>
      </c>
      <c r="J645">
        <f t="shared" si="108"/>
        <v>3.2400000000000005E-2</v>
      </c>
      <c r="O645" s="2" t="str">
        <f t="shared" ca="1" si="103"/>
        <v/>
      </c>
      <c r="S645" s="2" t="str">
        <f t="shared" ca="1" si="109"/>
        <v/>
      </c>
    </row>
    <row r="646" spans="1:19" x14ac:dyDescent="0.3">
      <c r="A646" t="str">
        <f t="shared" si="107"/>
        <v>LP_AtkUpOnKillUntilGettingHit_09</v>
      </c>
      <c r="B646" t="s">
        <v>440</v>
      </c>
      <c r="C646" t="str">
        <f>IF(ISERROR(VLOOKUP(B646,AffectorValueTable!$A:$A,1,0)),"어펙터밸류없음","")</f>
        <v/>
      </c>
      <c r="D646">
        <v>9</v>
      </c>
      <c r="E646" t="str">
        <f>VLOOKUP($B646,AffectorValueTable!$1:$1048576,MATCH(AffectorValueTable!$B$1,AffectorValueTable!$1:$1,0),0)</f>
        <v>AddAttackByContinuousKill</v>
      </c>
      <c r="H646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>
        <v>-1</v>
      </c>
      <c r="J646">
        <f t="shared" si="108"/>
        <v>3.78E-2</v>
      </c>
      <c r="O646" s="2" t="str">
        <f t="shared" ca="1" si="103"/>
        <v/>
      </c>
      <c r="S646" s="2" t="str">
        <f t="shared" ca="1" si="109"/>
        <v/>
      </c>
    </row>
    <row r="647" spans="1:19" x14ac:dyDescent="0.3">
      <c r="A647" t="str">
        <f t="shared" si="107"/>
        <v>LP_AtkUpOnKillUntilGettingHitBetter_01</v>
      </c>
      <c r="B647" t="s">
        <v>441</v>
      </c>
      <c r="C647" t="str">
        <f>IF(ISERROR(VLOOKUP(B647,AffectorValueTable!$A:$A,1,0)),"어펙터밸류없음","")</f>
        <v/>
      </c>
      <c r="D647">
        <v>1</v>
      </c>
      <c r="E647" t="str">
        <f>VLOOKUP($B647,AffectorValueTable!$1:$1048576,MATCH(AffectorValueTable!$B$1,AffectorValueTable!$1:$1,0),0)</f>
        <v>AddAttackByContinuousKill</v>
      </c>
      <c r="H647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>
        <v>-1</v>
      </c>
      <c r="J647">
        <f t="shared" si="108"/>
        <v>5.0000000000000001E-3</v>
      </c>
      <c r="O647" s="2" t="str">
        <f t="shared" ca="1" si="103"/>
        <v/>
      </c>
      <c r="S647" s="2" t="str">
        <f t="shared" ca="1" si="109"/>
        <v/>
      </c>
    </row>
    <row r="648" spans="1:19" x14ac:dyDescent="0.3">
      <c r="A648" t="str">
        <f t="shared" si="107"/>
        <v>LP_AtkUpOnKillUntilGettingHitBetter_02</v>
      </c>
      <c r="B648" t="s">
        <v>441</v>
      </c>
      <c r="C648" t="str">
        <f>IF(ISERROR(VLOOKUP(B648,AffectorValueTable!$A:$A,1,0)),"어펙터밸류없음","")</f>
        <v/>
      </c>
      <c r="D648">
        <v>2</v>
      </c>
      <c r="E648" t="str">
        <f>VLOOKUP($B648,AffectorValueTable!$1:$1048576,MATCH(AffectorValueTable!$B$1,AffectorValueTable!$1:$1,0),0)</f>
        <v>AddAttackByContinuousKill</v>
      </c>
      <c r="H648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>
        <v>-1</v>
      </c>
      <c r="J648">
        <f t="shared" si="108"/>
        <v>1.0500000000000001E-2</v>
      </c>
      <c r="O648" s="2" t="str">
        <f t="shared" ca="1" si="103"/>
        <v/>
      </c>
      <c r="S648" s="2" t="str">
        <f t="shared" ca="1" si="109"/>
        <v/>
      </c>
    </row>
    <row r="649" spans="1:19" x14ac:dyDescent="0.3">
      <c r="A649" t="str">
        <f t="shared" si="107"/>
        <v>LP_AtkUpOnKillUntilGettingHitBetter_03</v>
      </c>
      <c r="B649" t="s">
        <v>441</v>
      </c>
      <c r="C649" t="str">
        <f>IF(ISERROR(VLOOKUP(B649,AffectorValueTable!$A:$A,1,0)),"어펙터밸류없음","")</f>
        <v/>
      </c>
      <c r="D649">
        <v>3</v>
      </c>
      <c r="E649" t="str">
        <f>VLOOKUP($B649,AffectorValueTable!$1:$1048576,MATCH(AffectorValueTable!$B$1,AffectorValueTable!$1:$1,0),0)</f>
        <v>AddAttackByContinuousKill</v>
      </c>
      <c r="H649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>
        <v>-1</v>
      </c>
      <c r="J649">
        <f t="shared" si="108"/>
        <v>1.6500000000000001E-2</v>
      </c>
      <c r="O649" s="2" t="str">
        <f t="shared" ca="1" si="103"/>
        <v/>
      </c>
      <c r="S649" s="2" t="str">
        <f t="shared" ca="1" si="109"/>
        <v/>
      </c>
    </row>
    <row r="650" spans="1:19" x14ac:dyDescent="0.3">
      <c r="A650" t="str">
        <f t="shared" si="107"/>
        <v>LP_AtkUpOnKillUntilGettingHitBetter_04</v>
      </c>
      <c r="B650" t="s">
        <v>441</v>
      </c>
      <c r="C650" t="str">
        <f>IF(ISERROR(VLOOKUP(B650,AffectorValueTable!$A:$A,1,0)),"어펙터밸류없음","")</f>
        <v/>
      </c>
      <c r="D650">
        <v>4</v>
      </c>
      <c r="E650" t="str">
        <f>VLOOKUP($B650,AffectorValueTable!$1:$1048576,MATCH(AffectorValueTable!$B$1,AffectorValueTable!$1:$1,0),0)</f>
        <v>AddAttackByContinuousKill</v>
      </c>
      <c r="H650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>
        <v>-1</v>
      </c>
      <c r="J650">
        <f t="shared" si="108"/>
        <v>2.3E-2</v>
      </c>
      <c r="O650" s="2" t="str">
        <f t="shared" ca="1" si="103"/>
        <v/>
      </c>
      <c r="S650" s="2" t="str">
        <f t="shared" ca="1" si="109"/>
        <v/>
      </c>
    </row>
    <row r="651" spans="1:19" x14ac:dyDescent="0.3">
      <c r="A651" t="str">
        <f t="shared" si="107"/>
        <v>LP_AtkUpOnKillUntilGettingHitBetter_05</v>
      </c>
      <c r="B651" t="s">
        <v>441</v>
      </c>
      <c r="C651" t="str">
        <f>IF(ISERROR(VLOOKUP(B651,AffectorValueTable!$A:$A,1,0)),"어펙터밸류없음","")</f>
        <v/>
      </c>
      <c r="D651">
        <v>5</v>
      </c>
      <c r="E651" t="str">
        <f>VLOOKUP($B651,AffectorValueTable!$1:$1048576,MATCH(AffectorValueTable!$B$1,AffectorValueTable!$1:$1,0),0)</f>
        <v>AddAttackByContinuousKill</v>
      </c>
      <c r="H65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>
        <v>-1</v>
      </c>
      <c r="J651">
        <f t="shared" si="108"/>
        <v>0.03</v>
      </c>
      <c r="O651" s="2" t="str">
        <f t="shared" ca="1" si="103"/>
        <v/>
      </c>
      <c r="S651" s="2" t="str">
        <f t="shared" ca="1" si="109"/>
        <v/>
      </c>
    </row>
    <row r="652" spans="1:19" x14ac:dyDescent="0.3">
      <c r="A652" t="str">
        <f t="shared" si="107"/>
        <v>LP_CritDmgUpOnLowerHp_01</v>
      </c>
      <c r="B652" t="s">
        <v>442</v>
      </c>
      <c r="C652" t="str">
        <f>IF(ISERROR(VLOOKUP(B652,AffectorValueTable!$A:$A,1,0)),"어펙터밸류없음","")</f>
        <v/>
      </c>
      <c r="D652">
        <v>1</v>
      </c>
      <c r="E652" t="str">
        <f>VLOOKUP($B652,AffectorValueTable!$1:$1048576,MATCH(AffectorValueTable!$B$1,AffectorValueTable!$1:$1,0),0)</f>
        <v>AddCriticalDamageByTargetHp</v>
      </c>
      <c r="H652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>
        <v>-1</v>
      </c>
      <c r="J652">
        <v>0.5</v>
      </c>
      <c r="O652" s="2" t="str">
        <f t="shared" ca="1" si="103"/>
        <v/>
      </c>
      <c r="S652" s="2" t="str">
        <f t="shared" ca="1" si="109"/>
        <v/>
      </c>
    </row>
    <row r="653" spans="1:19" x14ac:dyDescent="0.3">
      <c r="A653" t="str">
        <f t="shared" si="107"/>
        <v>LP_CritDmgUpOnLowerHp_02</v>
      </c>
      <c r="B653" t="s">
        <v>442</v>
      </c>
      <c r="C653" t="str">
        <f>IF(ISERROR(VLOOKUP(B653,AffectorValueTable!$A:$A,1,0)),"어펙터밸류없음","")</f>
        <v/>
      </c>
      <c r="D653">
        <v>2</v>
      </c>
      <c r="E653" t="str">
        <f>VLOOKUP($B653,AffectorValueTable!$1:$1048576,MATCH(AffectorValueTable!$B$1,AffectorValueTable!$1:$1,0),0)</f>
        <v>AddCriticalDamageByTargetHp</v>
      </c>
      <c r="H653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>
        <v>-1</v>
      </c>
      <c r="J653">
        <v>1.05</v>
      </c>
      <c r="O653" s="2" t="str">
        <f t="shared" ref="O653:O716" ca="1" si="110">IF(NOT(ISBLANK(N653)),N653,
IF(ISBLANK(M653),"",
VLOOKUP(M653,OFFSET(INDIRECT("$A:$B"),0,MATCH(M$1&amp;"_Verify",INDIRECT("$1:$1"),0)-1),2,0)
))</f>
        <v/>
      </c>
      <c r="S653" s="2" t="str">
        <f t="shared" ca="1" si="109"/>
        <v/>
      </c>
    </row>
    <row r="654" spans="1:19" x14ac:dyDescent="0.3">
      <c r="A654" t="str">
        <f t="shared" si="107"/>
        <v>LP_CritDmgUpOnLowerHp_03</v>
      </c>
      <c r="B654" t="s">
        <v>442</v>
      </c>
      <c r="C654" t="str">
        <f>IF(ISERROR(VLOOKUP(B654,AffectorValueTable!$A:$A,1,0)),"어펙터밸류없음","")</f>
        <v/>
      </c>
      <c r="D654">
        <v>3</v>
      </c>
      <c r="E654" t="str">
        <f>VLOOKUP($B654,AffectorValueTable!$1:$1048576,MATCH(AffectorValueTable!$B$1,AffectorValueTable!$1:$1,0),0)</f>
        <v>AddCriticalDamageByTargetHp</v>
      </c>
      <c r="H654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>
        <v>-1</v>
      </c>
      <c r="J654">
        <v>1.6500000000000001</v>
      </c>
      <c r="O654" s="2" t="str">
        <f t="shared" ca="1" si="110"/>
        <v/>
      </c>
      <c r="S654" s="2" t="str">
        <f t="shared" ca="1" si="109"/>
        <v/>
      </c>
    </row>
    <row r="655" spans="1:19" x14ac:dyDescent="0.3">
      <c r="A655" t="str">
        <f t="shared" si="107"/>
        <v>LP_CritDmgUpOnLowerHp_04</v>
      </c>
      <c r="B655" t="s">
        <v>442</v>
      </c>
      <c r="C655" t="str">
        <f>IF(ISERROR(VLOOKUP(B655,AffectorValueTable!$A:$A,1,0)),"어펙터밸류없음","")</f>
        <v/>
      </c>
      <c r="D655">
        <v>4</v>
      </c>
      <c r="E655" t="str">
        <f>VLOOKUP($B655,AffectorValueTable!$1:$1048576,MATCH(AffectorValueTable!$B$1,AffectorValueTable!$1:$1,0),0)</f>
        <v>AddCriticalDamageByTargetHp</v>
      </c>
      <c r="H655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>
        <v>-1</v>
      </c>
      <c r="J655">
        <v>2.2999999999999998</v>
      </c>
      <c r="O655" s="2" t="str">
        <f t="shared" ca="1" si="110"/>
        <v/>
      </c>
      <c r="S655" s="2" t="str">
        <f t="shared" ca="1" si="109"/>
        <v/>
      </c>
    </row>
    <row r="656" spans="1:19" x14ac:dyDescent="0.3">
      <c r="A656" t="str">
        <f t="shared" si="107"/>
        <v>LP_CritDmgUpOnLowerHp_05</v>
      </c>
      <c r="B656" t="s">
        <v>442</v>
      </c>
      <c r="C656" t="str">
        <f>IF(ISERROR(VLOOKUP(B656,AffectorValueTable!$A:$A,1,0)),"어펙터밸류없음","")</f>
        <v/>
      </c>
      <c r="D656">
        <v>5</v>
      </c>
      <c r="E656" t="str">
        <f>VLOOKUP($B656,AffectorValueTable!$1:$1048576,MATCH(AffectorValueTable!$B$1,AffectorValueTable!$1:$1,0),0)</f>
        <v>AddCriticalDamageByTargetHp</v>
      </c>
      <c r="H656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>
        <v>-1</v>
      </c>
      <c r="J656">
        <v>3</v>
      </c>
      <c r="O656" s="2" t="str">
        <f t="shared" ca="1" si="110"/>
        <v/>
      </c>
      <c r="S656" s="2" t="str">
        <f t="shared" ca="1" si="109"/>
        <v/>
      </c>
    </row>
    <row r="657" spans="1:19" x14ac:dyDescent="0.3">
      <c r="A657" t="str">
        <f t="shared" si="107"/>
        <v>LP_CritDmgUpOnLowerHpBetter_01</v>
      </c>
      <c r="B657" t="s">
        <v>443</v>
      </c>
      <c r="C657" t="str">
        <f>IF(ISERROR(VLOOKUP(B657,AffectorValueTable!$A:$A,1,0)),"어펙터밸류없음","")</f>
        <v/>
      </c>
      <c r="D657">
        <v>1</v>
      </c>
      <c r="E657" t="str">
        <f>VLOOKUP($B657,AffectorValueTable!$1:$1048576,MATCH(AffectorValueTable!$B$1,AffectorValueTable!$1:$1,0),0)</f>
        <v>AddCriticalDamageByTargetHp</v>
      </c>
      <c r="H657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>
        <v>-1</v>
      </c>
      <c r="J657">
        <v>1</v>
      </c>
      <c r="O657" s="2" t="str">
        <f t="shared" ca="1" si="110"/>
        <v/>
      </c>
      <c r="S657" s="2" t="str">
        <f t="shared" ca="1" si="109"/>
        <v/>
      </c>
    </row>
    <row r="658" spans="1:19" x14ac:dyDescent="0.3">
      <c r="A658" t="str">
        <f t="shared" si="107"/>
        <v>LP_CritDmgUpOnLowerHpBetter_02</v>
      </c>
      <c r="B658" t="s">
        <v>443</v>
      </c>
      <c r="C658" t="str">
        <f>IF(ISERROR(VLOOKUP(B658,AffectorValueTable!$A:$A,1,0)),"어펙터밸류없음","")</f>
        <v/>
      </c>
      <c r="D658">
        <v>2</v>
      </c>
      <c r="E658" t="str">
        <f>VLOOKUP($B658,AffectorValueTable!$1:$1048576,MATCH(AffectorValueTable!$B$1,AffectorValueTable!$1:$1,0),0)</f>
        <v>AddCriticalDamageByTargetHp</v>
      </c>
      <c r="H658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>
        <v>-1</v>
      </c>
      <c r="J658">
        <v>2.1</v>
      </c>
      <c r="O658" s="2" t="str">
        <f t="shared" ca="1" si="110"/>
        <v/>
      </c>
      <c r="S658" s="2" t="str">
        <f t="shared" ca="1" si="109"/>
        <v/>
      </c>
    </row>
    <row r="659" spans="1:19" x14ac:dyDescent="0.3">
      <c r="A659" t="str">
        <f t="shared" si="107"/>
        <v>LP_CritDmgUpOnLowerHpBetter_03</v>
      </c>
      <c r="B659" t="s">
        <v>443</v>
      </c>
      <c r="C659" t="str">
        <f>IF(ISERROR(VLOOKUP(B659,AffectorValueTable!$A:$A,1,0)),"어펙터밸류없음","")</f>
        <v/>
      </c>
      <c r="D659">
        <v>3</v>
      </c>
      <c r="E659" t="str">
        <f>VLOOKUP($B659,AffectorValueTable!$1:$1048576,MATCH(AffectorValueTable!$B$1,AffectorValueTable!$1:$1,0),0)</f>
        <v>AddCriticalDamageByTargetHp</v>
      </c>
      <c r="H659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>
        <v>-1</v>
      </c>
      <c r="J659">
        <v>3.3</v>
      </c>
      <c r="O659" s="2" t="str">
        <f t="shared" ca="1" si="110"/>
        <v/>
      </c>
      <c r="S659" s="2" t="str">
        <f t="shared" ca="1" si="109"/>
        <v/>
      </c>
    </row>
    <row r="660" spans="1:19" x14ac:dyDescent="0.3">
      <c r="A660" t="str">
        <f t="shared" si="107"/>
        <v>LP_InstantKill_01</v>
      </c>
      <c r="B660" t="s">
        <v>444</v>
      </c>
      <c r="C660" t="str">
        <f>IF(ISERROR(VLOOKUP(B660,AffectorValueTable!$A:$A,1,0)),"어펙터밸류없음","")</f>
        <v/>
      </c>
      <c r="D660">
        <v>1</v>
      </c>
      <c r="E660" t="str">
        <f>VLOOKUP($B660,AffectorValueTable!$1:$1048576,MATCH(AffectorValueTable!$B$1,AffectorValueTable!$1:$1,0),0)</f>
        <v>InstantDeath</v>
      </c>
      <c r="H660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>
        <v>-1</v>
      </c>
      <c r="J660">
        <v>0.06</v>
      </c>
      <c r="O660" s="2" t="str">
        <f t="shared" ca="1" si="110"/>
        <v/>
      </c>
      <c r="S660" s="2" t="str">
        <f t="shared" ca="1" si="109"/>
        <v/>
      </c>
    </row>
    <row r="661" spans="1:19" x14ac:dyDescent="0.3">
      <c r="A661" t="str">
        <f t="shared" si="107"/>
        <v>LP_InstantKill_02</v>
      </c>
      <c r="B661" t="s">
        <v>444</v>
      </c>
      <c r="C661" t="str">
        <f>IF(ISERROR(VLOOKUP(B661,AffectorValueTable!$A:$A,1,0)),"어펙터밸류없음","")</f>
        <v/>
      </c>
      <c r="D661">
        <v>2</v>
      </c>
      <c r="E661" t="str">
        <f>VLOOKUP($B661,AffectorValueTable!$1:$1048576,MATCH(AffectorValueTable!$B$1,AffectorValueTable!$1:$1,0),0)</f>
        <v>InstantDeath</v>
      </c>
      <c r="H66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>
        <v>-1</v>
      </c>
      <c r="J661">
        <v>0.126</v>
      </c>
      <c r="O661" s="2" t="str">
        <f t="shared" ca="1" si="110"/>
        <v/>
      </c>
      <c r="S661" s="2" t="str">
        <f t="shared" ca="1" si="109"/>
        <v/>
      </c>
    </row>
    <row r="662" spans="1:19" x14ac:dyDescent="0.3">
      <c r="A662" t="str">
        <f t="shared" si="107"/>
        <v>LP_InstantKill_03</v>
      </c>
      <c r="B662" t="s">
        <v>444</v>
      </c>
      <c r="C662" t="str">
        <f>IF(ISERROR(VLOOKUP(B662,AffectorValueTable!$A:$A,1,0)),"어펙터밸류없음","")</f>
        <v/>
      </c>
      <c r="D662">
        <v>3</v>
      </c>
      <c r="E662" t="str">
        <f>VLOOKUP($B662,AffectorValueTable!$1:$1048576,MATCH(AffectorValueTable!$B$1,AffectorValueTable!$1:$1,0),0)</f>
        <v>InstantDeath</v>
      </c>
      <c r="H662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>
        <v>-1</v>
      </c>
      <c r="J662">
        <v>0.19800000000000004</v>
      </c>
      <c r="O662" s="2" t="str">
        <f t="shared" ca="1" si="110"/>
        <v/>
      </c>
      <c r="S662" s="2" t="str">
        <f t="shared" ca="1" si="109"/>
        <v/>
      </c>
    </row>
    <row r="663" spans="1:19" x14ac:dyDescent="0.3">
      <c r="A663" t="str">
        <f t="shared" si="107"/>
        <v>LP_InstantKill_04</v>
      </c>
      <c r="B663" t="s">
        <v>444</v>
      </c>
      <c r="C663" t="str">
        <f>IF(ISERROR(VLOOKUP(B663,AffectorValueTable!$A:$A,1,0)),"어펙터밸류없음","")</f>
        <v/>
      </c>
      <c r="D663">
        <v>4</v>
      </c>
      <c r="E663" t="str">
        <f>VLOOKUP($B663,AffectorValueTable!$1:$1048576,MATCH(AffectorValueTable!$B$1,AffectorValueTable!$1:$1,0),0)</f>
        <v>InstantDeath</v>
      </c>
      <c r="H663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>
        <v>-1</v>
      </c>
      <c r="J663">
        <v>0.27599999999999997</v>
      </c>
      <c r="O663" s="2" t="str">
        <f t="shared" ca="1" si="110"/>
        <v/>
      </c>
      <c r="S663" s="2" t="str">
        <f t="shared" ca="1" si="109"/>
        <v/>
      </c>
    </row>
    <row r="664" spans="1:19" x14ac:dyDescent="0.3">
      <c r="A664" t="str">
        <f t="shared" si="107"/>
        <v>LP_InstantKill_05</v>
      </c>
      <c r="B664" t="s">
        <v>444</v>
      </c>
      <c r="C664" t="str">
        <f>IF(ISERROR(VLOOKUP(B664,AffectorValueTable!$A:$A,1,0)),"어펙터밸류없음","")</f>
        <v/>
      </c>
      <c r="D664">
        <v>5</v>
      </c>
      <c r="E664" t="str">
        <f>VLOOKUP($B664,AffectorValueTable!$1:$1048576,MATCH(AffectorValueTable!$B$1,AffectorValueTable!$1:$1,0),0)</f>
        <v>InstantDeath</v>
      </c>
      <c r="H664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>
        <v>-1</v>
      </c>
      <c r="J664">
        <v>0.36</v>
      </c>
      <c r="O664" s="2" t="str">
        <f t="shared" ca="1" si="110"/>
        <v/>
      </c>
      <c r="S664" s="2" t="str">
        <f t="shared" ca="1" si="109"/>
        <v/>
      </c>
    </row>
    <row r="665" spans="1:19" x14ac:dyDescent="0.3">
      <c r="A665" t="str">
        <f t="shared" si="107"/>
        <v>LP_InstantKill_06</v>
      </c>
      <c r="B665" t="s">
        <v>444</v>
      </c>
      <c r="C665" t="str">
        <f>IF(ISERROR(VLOOKUP(B665,AffectorValueTable!$A:$A,1,0)),"어펙터밸류없음","")</f>
        <v/>
      </c>
      <c r="D665">
        <v>6</v>
      </c>
      <c r="E665" t="str">
        <f>VLOOKUP($B665,AffectorValueTable!$1:$1048576,MATCH(AffectorValueTable!$B$1,AffectorValueTable!$1:$1,0),0)</f>
        <v>InstantDeath</v>
      </c>
      <c r="H665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>
        <v>-1</v>
      </c>
      <c r="J665">
        <v>0.45</v>
      </c>
      <c r="O665" s="2" t="str">
        <f t="shared" ca="1" si="110"/>
        <v/>
      </c>
      <c r="S665" s="2" t="str">
        <f t="shared" ca="1" si="109"/>
        <v/>
      </c>
    </row>
    <row r="666" spans="1:19" x14ac:dyDescent="0.3">
      <c r="A666" t="str">
        <f t="shared" si="107"/>
        <v>LP_InstantKill_07</v>
      </c>
      <c r="B666" t="s">
        <v>444</v>
      </c>
      <c r="C666" t="str">
        <f>IF(ISERROR(VLOOKUP(B666,AffectorValueTable!$A:$A,1,0)),"어펙터밸류없음","")</f>
        <v/>
      </c>
      <c r="D666">
        <v>7</v>
      </c>
      <c r="E666" t="str">
        <f>VLOOKUP($B666,AffectorValueTable!$1:$1048576,MATCH(AffectorValueTable!$B$1,AffectorValueTable!$1:$1,0),0)</f>
        <v>InstantDeath</v>
      </c>
      <c r="H666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>
        <v>-1</v>
      </c>
      <c r="J666">
        <v>0.54600000000000015</v>
      </c>
      <c r="O666" s="2" t="str">
        <f t="shared" ca="1" si="110"/>
        <v/>
      </c>
      <c r="S666" s="2" t="str">
        <f t="shared" ca="1" si="109"/>
        <v/>
      </c>
    </row>
    <row r="667" spans="1:19" x14ac:dyDescent="0.3">
      <c r="A667" t="str">
        <f t="shared" si="107"/>
        <v>LP_InstantKill_08</v>
      </c>
      <c r="B667" t="s">
        <v>444</v>
      </c>
      <c r="C667" t="str">
        <f>IF(ISERROR(VLOOKUP(B667,AffectorValueTable!$A:$A,1,0)),"어펙터밸류없음","")</f>
        <v/>
      </c>
      <c r="D667">
        <v>8</v>
      </c>
      <c r="E667" t="str">
        <f>VLOOKUP($B667,AffectorValueTable!$1:$1048576,MATCH(AffectorValueTable!$B$1,AffectorValueTable!$1:$1,0),0)</f>
        <v>InstantDeath</v>
      </c>
      <c r="H667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>
        <v>-1</v>
      </c>
      <c r="J667">
        <v>0.64800000000000013</v>
      </c>
      <c r="O667" s="2" t="str">
        <f t="shared" ca="1" si="110"/>
        <v/>
      </c>
      <c r="S667" s="2" t="str">
        <f t="shared" ca="1" si="109"/>
        <v/>
      </c>
    </row>
    <row r="668" spans="1:19" x14ac:dyDescent="0.3">
      <c r="A668" t="str">
        <f t="shared" si="107"/>
        <v>LP_InstantKill_09</v>
      </c>
      <c r="B668" t="s">
        <v>444</v>
      </c>
      <c r="C668" t="str">
        <f>IF(ISERROR(VLOOKUP(B668,AffectorValueTable!$A:$A,1,0)),"어펙터밸류없음","")</f>
        <v/>
      </c>
      <c r="D668">
        <v>9</v>
      </c>
      <c r="E668" t="str">
        <f>VLOOKUP($B668,AffectorValueTable!$1:$1048576,MATCH(AffectorValueTable!$B$1,AffectorValueTable!$1:$1,0),0)</f>
        <v>InstantDeath</v>
      </c>
      <c r="H668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>
        <v>-1</v>
      </c>
      <c r="J668">
        <v>0.75600000000000001</v>
      </c>
      <c r="O668" s="2" t="str">
        <f t="shared" ca="1" si="110"/>
        <v/>
      </c>
      <c r="S668" s="2" t="str">
        <f t="shared" ca="1" si="109"/>
        <v/>
      </c>
    </row>
    <row r="669" spans="1:19" x14ac:dyDescent="0.3">
      <c r="A669" t="str">
        <f t="shared" si="107"/>
        <v>LP_InstantKillBetter_01</v>
      </c>
      <c r="B669" t="s">
        <v>731</v>
      </c>
      <c r="C669" t="str">
        <f>IF(ISERROR(VLOOKUP(B669,AffectorValueTable!$A:$A,1,0)),"어펙터밸류없음","")</f>
        <v/>
      </c>
      <c r="D669">
        <v>1</v>
      </c>
      <c r="E669" t="str">
        <f>VLOOKUP($B669,AffectorValueTable!$1:$1048576,MATCH(AffectorValueTable!$B$1,AffectorValueTable!$1:$1,0),0)</f>
        <v>InstantDeath</v>
      </c>
      <c r="H669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>
        <v>-1</v>
      </c>
      <c r="J669">
        <v>0.12</v>
      </c>
      <c r="O669" s="2" t="str">
        <f t="shared" ca="1" si="110"/>
        <v/>
      </c>
      <c r="S669" s="2" t="str">
        <f t="shared" ca="1" si="109"/>
        <v/>
      </c>
    </row>
    <row r="670" spans="1:19" x14ac:dyDescent="0.3">
      <c r="A670" t="str">
        <f t="shared" si="107"/>
        <v>LP_InstantKillBetter_02</v>
      </c>
      <c r="B670" t="s">
        <v>731</v>
      </c>
      <c r="C670" t="str">
        <f>IF(ISERROR(VLOOKUP(B670,AffectorValueTable!$A:$A,1,0)),"어펙터밸류없음","")</f>
        <v/>
      </c>
      <c r="D670">
        <v>2</v>
      </c>
      <c r="E670" t="str">
        <f>VLOOKUP($B670,AffectorValueTable!$1:$1048576,MATCH(AffectorValueTable!$B$1,AffectorValueTable!$1:$1,0),0)</f>
        <v>InstantDeath</v>
      </c>
      <c r="H670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>
        <v>-1</v>
      </c>
      <c r="J670">
        <v>0.252</v>
      </c>
      <c r="O670" s="2" t="str">
        <f t="shared" ca="1" si="110"/>
        <v/>
      </c>
      <c r="S670" s="2" t="str">
        <f t="shared" ca="1" si="109"/>
        <v/>
      </c>
    </row>
    <row r="671" spans="1:19" x14ac:dyDescent="0.3">
      <c r="A671" t="str">
        <f t="shared" si="107"/>
        <v>LP_InstantKillBetter_03</v>
      </c>
      <c r="B671" t="s">
        <v>731</v>
      </c>
      <c r="C671" t="str">
        <f>IF(ISERROR(VLOOKUP(B671,AffectorValueTable!$A:$A,1,0)),"어펙터밸류없음","")</f>
        <v/>
      </c>
      <c r="D671">
        <v>3</v>
      </c>
      <c r="E671" t="str">
        <f>VLOOKUP($B671,AffectorValueTable!$1:$1048576,MATCH(AffectorValueTable!$B$1,AffectorValueTable!$1:$1,0),0)</f>
        <v>InstantDeath</v>
      </c>
      <c r="H67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>
        <v>-1</v>
      </c>
      <c r="J671">
        <v>0.39600000000000002</v>
      </c>
      <c r="O671" s="2" t="str">
        <f t="shared" ca="1" si="110"/>
        <v/>
      </c>
      <c r="S671" s="2" t="str">
        <f t="shared" ca="1" si="109"/>
        <v/>
      </c>
    </row>
    <row r="672" spans="1:19" x14ac:dyDescent="0.3">
      <c r="A672" t="str">
        <f t="shared" si="107"/>
        <v>LP_InstantKillBetter_04</v>
      </c>
      <c r="B672" t="s">
        <v>731</v>
      </c>
      <c r="C672" t="str">
        <f>IF(ISERROR(VLOOKUP(B672,AffectorValueTable!$A:$A,1,0)),"어펙터밸류없음","")</f>
        <v/>
      </c>
      <c r="D672">
        <v>4</v>
      </c>
      <c r="E672" t="str">
        <f>VLOOKUP($B672,AffectorValueTable!$1:$1048576,MATCH(AffectorValueTable!$B$1,AffectorValueTable!$1:$1,0),0)</f>
        <v>InstantDeath</v>
      </c>
      <c r="H672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>
        <v>-1</v>
      </c>
      <c r="J672">
        <v>0.55199999999999994</v>
      </c>
      <c r="O672" s="2" t="str">
        <f t="shared" ca="1" si="110"/>
        <v/>
      </c>
      <c r="S672" s="2" t="str">
        <f t="shared" ca="1" si="109"/>
        <v/>
      </c>
    </row>
    <row r="673" spans="1:19" x14ac:dyDescent="0.3">
      <c r="A673" t="str">
        <f t="shared" si="107"/>
        <v>LP_InstantKillBetter_05</v>
      </c>
      <c r="B673" t="s">
        <v>731</v>
      </c>
      <c r="C673" t="str">
        <f>IF(ISERROR(VLOOKUP(B673,AffectorValueTable!$A:$A,1,0)),"어펙터밸류없음","")</f>
        <v/>
      </c>
      <c r="D673">
        <v>5</v>
      </c>
      <c r="E673" t="str">
        <f>VLOOKUP($B673,AffectorValueTable!$1:$1048576,MATCH(AffectorValueTable!$B$1,AffectorValueTable!$1:$1,0),0)</f>
        <v>InstantDeath</v>
      </c>
      <c r="H673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>
        <v>-1</v>
      </c>
      <c r="J673">
        <v>0.72</v>
      </c>
      <c r="O673" s="2" t="str">
        <f t="shared" ca="1" si="110"/>
        <v/>
      </c>
      <c r="S673" s="2" t="str">
        <f t="shared" ca="1" si="109"/>
        <v/>
      </c>
    </row>
    <row r="674" spans="1:19" x14ac:dyDescent="0.3">
      <c r="A674" t="str">
        <f t="shared" si="107"/>
        <v>LP_ImmortalWill_01</v>
      </c>
      <c r="B674" t="s">
        <v>446</v>
      </c>
      <c r="C674" t="str">
        <f>IF(ISERROR(VLOOKUP(B674,AffectorValueTable!$A:$A,1,0)),"어펙터밸류없음","")</f>
        <v/>
      </c>
      <c r="D674">
        <v>1</v>
      </c>
      <c r="E674" t="str">
        <f>VLOOKUP($B674,AffectorValueTable!$1:$1048576,MATCH(AffectorValueTable!$B$1,AffectorValueTable!$1:$1,0),0)</f>
        <v>ImmortalWill</v>
      </c>
      <c r="H674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>
        <v>-1</v>
      </c>
      <c r="J674">
        <f t="shared" ref="J674:J687" si="111">J311</f>
        <v>0.15</v>
      </c>
      <c r="O674" s="2" t="str">
        <f t="shared" ca="1" si="110"/>
        <v/>
      </c>
      <c r="S674" s="2" t="str">
        <f t="shared" ca="1" si="109"/>
        <v/>
      </c>
    </row>
    <row r="675" spans="1:19" x14ac:dyDescent="0.3">
      <c r="A675" t="str">
        <f t="shared" si="107"/>
        <v>LP_ImmortalWill_02</v>
      </c>
      <c r="B675" t="s">
        <v>446</v>
      </c>
      <c r="C675" t="str">
        <f>IF(ISERROR(VLOOKUP(B675,AffectorValueTable!$A:$A,1,0)),"어펙터밸류없음","")</f>
        <v/>
      </c>
      <c r="D675">
        <v>2</v>
      </c>
      <c r="E675" t="str">
        <f>VLOOKUP($B675,AffectorValueTable!$1:$1048576,MATCH(AffectorValueTable!$B$1,AffectorValueTable!$1:$1,0),0)</f>
        <v>ImmortalWill</v>
      </c>
      <c r="H675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>
        <v>-1</v>
      </c>
      <c r="J675">
        <f t="shared" si="111"/>
        <v>0.315</v>
      </c>
      <c r="O675" s="2" t="str">
        <f t="shared" ca="1" si="110"/>
        <v/>
      </c>
      <c r="S675" s="2" t="str">
        <f t="shared" ca="1" si="109"/>
        <v/>
      </c>
    </row>
    <row r="676" spans="1:19" x14ac:dyDescent="0.3">
      <c r="A676" t="str">
        <f t="shared" si="107"/>
        <v>LP_ImmortalWill_03</v>
      </c>
      <c r="B676" t="s">
        <v>446</v>
      </c>
      <c r="C676" t="str">
        <f>IF(ISERROR(VLOOKUP(B676,AffectorValueTable!$A:$A,1,0)),"어펙터밸류없음","")</f>
        <v/>
      </c>
      <c r="D676">
        <v>3</v>
      </c>
      <c r="E676" t="str">
        <f>VLOOKUP($B676,AffectorValueTable!$1:$1048576,MATCH(AffectorValueTable!$B$1,AffectorValueTable!$1:$1,0),0)</f>
        <v>ImmortalWill</v>
      </c>
      <c r="H676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>
        <v>-1</v>
      </c>
      <c r="J676">
        <f t="shared" si="111"/>
        <v>0.49500000000000005</v>
      </c>
      <c r="O676" s="2" t="str">
        <f t="shared" ca="1" si="110"/>
        <v/>
      </c>
      <c r="S676" s="2" t="str">
        <f t="shared" ca="1" si="109"/>
        <v/>
      </c>
    </row>
    <row r="677" spans="1:19" x14ac:dyDescent="0.3">
      <c r="A677" t="str">
        <f t="shared" si="107"/>
        <v>LP_ImmortalWill_04</v>
      </c>
      <c r="B677" t="s">
        <v>446</v>
      </c>
      <c r="C677" t="str">
        <f>IF(ISERROR(VLOOKUP(B677,AffectorValueTable!$A:$A,1,0)),"어펙터밸류없음","")</f>
        <v/>
      </c>
      <c r="D677">
        <v>4</v>
      </c>
      <c r="E677" t="str">
        <f>VLOOKUP($B677,AffectorValueTable!$1:$1048576,MATCH(AffectorValueTable!$B$1,AffectorValueTable!$1:$1,0),0)</f>
        <v>ImmortalWill</v>
      </c>
      <c r="H677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>
        <v>-1</v>
      </c>
      <c r="J677">
        <f t="shared" si="111"/>
        <v>0.69</v>
      </c>
      <c r="O677" s="2" t="str">
        <f t="shared" ca="1" si="110"/>
        <v/>
      </c>
      <c r="S677" s="2" t="str">
        <f t="shared" ca="1" si="109"/>
        <v/>
      </c>
    </row>
    <row r="678" spans="1:19" x14ac:dyDescent="0.3">
      <c r="A678" t="str">
        <f t="shared" si="107"/>
        <v>LP_ImmortalWill_05</v>
      </c>
      <c r="B678" t="s">
        <v>446</v>
      </c>
      <c r="C678" t="str">
        <f>IF(ISERROR(VLOOKUP(B678,AffectorValueTable!$A:$A,1,0)),"어펙터밸류없음","")</f>
        <v/>
      </c>
      <c r="D678">
        <v>5</v>
      </c>
      <c r="E678" t="str">
        <f>VLOOKUP($B678,AffectorValueTable!$1:$1048576,MATCH(AffectorValueTable!$B$1,AffectorValueTable!$1:$1,0),0)</f>
        <v>ImmortalWill</v>
      </c>
      <c r="H678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>
        <v>-1</v>
      </c>
      <c r="J678">
        <f t="shared" si="111"/>
        <v>0.89999999999999991</v>
      </c>
      <c r="O678" s="2" t="str">
        <f t="shared" ca="1" si="110"/>
        <v/>
      </c>
      <c r="S678" s="2" t="str">
        <f t="shared" ca="1" si="109"/>
        <v/>
      </c>
    </row>
    <row r="679" spans="1:19" x14ac:dyDescent="0.3">
      <c r="A679" t="str">
        <f t="shared" si="107"/>
        <v>LP_ImmortalWill_06</v>
      </c>
      <c r="B679" t="s">
        <v>446</v>
      </c>
      <c r="C679" t="str">
        <f>IF(ISERROR(VLOOKUP(B679,AffectorValueTable!$A:$A,1,0)),"어펙터밸류없음","")</f>
        <v/>
      </c>
      <c r="D679">
        <v>6</v>
      </c>
      <c r="E679" t="str">
        <f>VLOOKUP($B679,AffectorValueTable!$1:$1048576,MATCH(AffectorValueTable!$B$1,AffectorValueTable!$1:$1,0),0)</f>
        <v>ImmortalWill</v>
      </c>
      <c r="H679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>
        <v>-1</v>
      </c>
      <c r="J679">
        <f t="shared" si="111"/>
        <v>1.125</v>
      </c>
      <c r="O679" s="2" t="str">
        <f t="shared" ca="1" si="110"/>
        <v/>
      </c>
      <c r="S679" s="2" t="str">
        <f t="shared" ca="1" si="109"/>
        <v/>
      </c>
    </row>
    <row r="680" spans="1:19" x14ac:dyDescent="0.3">
      <c r="A680" t="str">
        <f t="shared" si="107"/>
        <v>LP_ImmortalWill_07</v>
      </c>
      <c r="B680" t="s">
        <v>446</v>
      </c>
      <c r="C680" t="str">
        <f>IF(ISERROR(VLOOKUP(B680,AffectorValueTable!$A:$A,1,0)),"어펙터밸류없음","")</f>
        <v/>
      </c>
      <c r="D680">
        <v>7</v>
      </c>
      <c r="E680" t="str">
        <f>VLOOKUP($B680,AffectorValueTable!$1:$1048576,MATCH(AffectorValueTable!$B$1,AffectorValueTable!$1:$1,0),0)</f>
        <v>ImmortalWill</v>
      </c>
      <c r="H680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>
        <v>-1</v>
      </c>
      <c r="J680">
        <f t="shared" si="111"/>
        <v>1.3650000000000002</v>
      </c>
      <c r="O680" s="2" t="str">
        <f t="shared" ca="1" si="110"/>
        <v/>
      </c>
      <c r="S680" s="2" t="str">
        <f t="shared" ca="1" si="109"/>
        <v/>
      </c>
    </row>
    <row r="681" spans="1:19" x14ac:dyDescent="0.3">
      <c r="A681" t="str">
        <f t="shared" si="107"/>
        <v>LP_ImmortalWill_08</v>
      </c>
      <c r="B681" t="s">
        <v>446</v>
      </c>
      <c r="C681" t="str">
        <f>IF(ISERROR(VLOOKUP(B681,AffectorValueTable!$A:$A,1,0)),"어펙터밸류없음","")</f>
        <v/>
      </c>
      <c r="D681">
        <v>8</v>
      </c>
      <c r="E681" t="str">
        <f>VLOOKUP($B681,AffectorValueTable!$1:$1048576,MATCH(AffectorValueTable!$B$1,AffectorValueTable!$1:$1,0),0)</f>
        <v>ImmortalWill</v>
      </c>
      <c r="H68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>
        <v>-1</v>
      </c>
      <c r="J681">
        <f t="shared" si="111"/>
        <v>1.62</v>
      </c>
      <c r="O681" s="2" t="str">
        <f t="shared" ca="1" si="110"/>
        <v/>
      </c>
      <c r="S681" s="2" t="str">
        <f t="shared" ca="1" si="109"/>
        <v/>
      </c>
    </row>
    <row r="682" spans="1:19" x14ac:dyDescent="0.3">
      <c r="A682" t="str">
        <f t="shared" si="107"/>
        <v>LP_ImmortalWill_09</v>
      </c>
      <c r="B682" t="s">
        <v>446</v>
      </c>
      <c r="C682" t="str">
        <f>IF(ISERROR(VLOOKUP(B682,AffectorValueTable!$A:$A,1,0)),"어펙터밸류없음","")</f>
        <v/>
      </c>
      <c r="D682">
        <v>9</v>
      </c>
      <c r="E682" t="str">
        <f>VLOOKUP($B682,AffectorValueTable!$1:$1048576,MATCH(AffectorValueTable!$B$1,AffectorValueTable!$1:$1,0),0)</f>
        <v>ImmortalWill</v>
      </c>
      <c r="H682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>
        <v>-1</v>
      </c>
      <c r="J682">
        <f t="shared" si="111"/>
        <v>1.89</v>
      </c>
      <c r="O682" s="2" t="str">
        <f t="shared" ca="1" si="110"/>
        <v/>
      </c>
      <c r="S682" s="2" t="str">
        <f t="shared" ca="1" si="109"/>
        <v/>
      </c>
    </row>
    <row r="683" spans="1:19" x14ac:dyDescent="0.3">
      <c r="A683" t="str">
        <f t="shared" si="107"/>
        <v>LP_ImmortalWillBetter_01</v>
      </c>
      <c r="B683" t="s">
        <v>447</v>
      </c>
      <c r="C683" t="str">
        <f>IF(ISERROR(VLOOKUP(B683,AffectorValueTable!$A:$A,1,0)),"어펙터밸류없음","")</f>
        <v/>
      </c>
      <c r="D683">
        <v>1</v>
      </c>
      <c r="E683" t="str">
        <f>VLOOKUP($B683,AffectorValueTable!$1:$1048576,MATCH(AffectorValueTable!$B$1,AffectorValueTable!$1:$1,0),0)</f>
        <v>ImmortalWill</v>
      </c>
      <c r="H683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>
        <v>-1</v>
      </c>
      <c r="J683">
        <f t="shared" si="111"/>
        <v>0.25</v>
      </c>
      <c r="O683" s="2" t="str">
        <f t="shared" ca="1" si="110"/>
        <v/>
      </c>
      <c r="S683" s="2" t="str">
        <f t="shared" ca="1" si="109"/>
        <v/>
      </c>
    </row>
    <row r="684" spans="1:19" x14ac:dyDescent="0.3">
      <c r="A684" t="str">
        <f t="shared" si="107"/>
        <v>LP_ImmortalWillBetter_02</v>
      </c>
      <c r="B684" t="s">
        <v>447</v>
      </c>
      <c r="C684" t="str">
        <f>IF(ISERROR(VLOOKUP(B684,AffectorValueTable!$A:$A,1,0)),"어펙터밸류없음","")</f>
        <v/>
      </c>
      <c r="D684">
        <v>2</v>
      </c>
      <c r="E684" t="str">
        <f>VLOOKUP($B684,AffectorValueTable!$1:$1048576,MATCH(AffectorValueTable!$B$1,AffectorValueTable!$1:$1,0),0)</f>
        <v>ImmortalWill</v>
      </c>
      <c r="H684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>
        <v>-1</v>
      </c>
      <c r="J684">
        <f t="shared" si="111"/>
        <v>0.52500000000000002</v>
      </c>
      <c r="O684" s="2" t="str">
        <f t="shared" ca="1" si="110"/>
        <v/>
      </c>
      <c r="S684" s="2" t="str">
        <f t="shared" ca="1" si="109"/>
        <v/>
      </c>
    </row>
    <row r="685" spans="1:19" x14ac:dyDescent="0.3">
      <c r="A685" t="str">
        <f t="shared" si="107"/>
        <v>LP_ImmortalWillBetter_03</v>
      </c>
      <c r="B685" t="s">
        <v>447</v>
      </c>
      <c r="C685" t="str">
        <f>IF(ISERROR(VLOOKUP(B685,AffectorValueTable!$A:$A,1,0)),"어펙터밸류없음","")</f>
        <v/>
      </c>
      <c r="D685">
        <v>3</v>
      </c>
      <c r="E685" t="str">
        <f>VLOOKUP($B685,AffectorValueTable!$1:$1048576,MATCH(AffectorValueTable!$B$1,AffectorValueTable!$1:$1,0),0)</f>
        <v>ImmortalWill</v>
      </c>
      <c r="H685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>
        <v>-1</v>
      </c>
      <c r="J685">
        <f t="shared" si="111"/>
        <v>0.82500000000000007</v>
      </c>
      <c r="O685" s="2" t="str">
        <f t="shared" ca="1" si="110"/>
        <v/>
      </c>
      <c r="S685" s="2" t="str">
        <f t="shared" ca="1" si="109"/>
        <v/>
      </c>
    </row>
    <row r="686" spans="1:19" x14ac:dyDescent="0.3">
      <c r="A686" t="str">
        <f t="shared" si="107"/>
        <v>LP_ImmortalWillBetter_04</v>
      </c>
      <c r="B686" t="s">
        <v>447</v>
      </c>
      <c r="C686" t="str">
        <f>IF(ISERROR(VLOOKUP(B686,AffectorValueTable!$A:$A,1,0)),"어펙터밸류없음","")</f>
        <v/>
      </c>
      <c r="D686">
        <v>4</v>
      </c>
      <c r="E686" t="str">
        <f>VLOOKUP($B686,AffectorValueTable!$1:$1048576,MATCH(AffectorValueTable!$B$1,AffectorValueTable!$1:$1,0),0)</f>
        <v>ImmortalWill</v>
      </c>
      <c r="H686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>
        <v>-1</v>
      </c>
      <c r="J686">
        <f t="shared" si="111"/>
        <v>1.1499999999999999</v>
      </c>
      <c r="O686" s="2" t="str">
        <f t="shared" ca="1" si="110"/>
        <v/>
      </c>
      <c r="S686" s="2" t="str">
        <f t="shared" ca="1" si="109"/>
        <v/>
      </c>
    </row>
    <row r="687" spans="1:19" x14ac:dyDescent="0.3">
      <c r="A687" t="str">
        <f t="shared" si="107"/>
        <v>LP_ImmortalWillBetter_05</v>
      </c>
      <c r="B687" t="s">
        <v>447</v>
      </c>
      <c r="C687" t="str">
        <f>IF(ISERROR(VLOOKUP(B687,AffectorValueTable!$A:$A,1,0)),"어펙터밸류없음","")</f>
        <v/>
      </c>
      <c r="D687">
        <v>5</v>
      </c>
      <c r="E687" t="str">
        <f>VLOOKUP($B687,AffectorValueTable!$1:$1048576,MATCH(AffectorValueTable!$B$1,AffectorValueTable!$1:$1,0),0)</f>
        <v>ImmortalWill</v>
      </c>
      <c r="H687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>
        <v>-1</v>
      </c>
      <c r="J687">
        <f t="shared" si="111"/>
        <v>1.5</v>
      </c>
      <c r="O687" s="2" t="str">
        <f t="shared" ca="1" si="110"/>
        <v/>
      </c>
      <c r="S687" s="2" t="str">
        <f t="shared" ca="1" si="109"/>
        <v/>
      </c>
    </row>
    <row r="688" spans="1:19" x14ac:dyDescent="0.3">
      <c r="A688" t="str">
        <f t="shared" si="107"/>
        <v>LP_ImmortalWillBetter_06</v>
      </c>
      <c r="B688" t="s">
        <v>447</v>
      </c>
      <c r="C688" t="str">
        <f>IF(ISERROR(VLOOKUP(B688,AffectorValueTable!$A:$A,1,0)),"어펙터밸류없음","")</f>
        <v/>
      </c>
      <c r="D688">
        <v>6</v>
      </c>
      <c r="E688" t="str">
        <f>VLOOKUP($B688,AffectorValueTable!$1:$1048576,MATCH(AffectorValueTable!$B$1,AffectorValueTable!$1:$1,0),0)</f>
        <v>ImmortalWill</v>
      </c>
      <c r="H688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>
        <v>-1</v>
      </c>
      <c r="J688">
        <f>J687</f>
        <v>1.5</v>
      </c>
      <c r="O688" s="2" t="str">
        <f t="shared" ca="1" si="110"/>
        <v/>
      </c>
      <c r="S688" s="2" t="str">
        <f t="shared" ca="1" si="109"/>
        <v/>
      </c>
    </row>
    <row r="689" spans="1:21" x14ac:dyDescent="0.3">
      <c r="A689" t="str">
        <f t="shared" si="107"/>
        <v>LP_HealAreaOnEncounter_01</v>
      </c>
      <c r="B689" t="s">
        <v>448</v>
      </c>
      <c r="C689" t="str">
        <f>IF(ISERROR(VLOOKUP(B689,AffectorValueTable!$A:$A,1,0)),"어펙터밸류없음","")</f>
        <v/>
      </c>
      <c r="D689">
        <v>1</v>
      </c>
      <c r="E689" t="str">
        <f>VLOOKUP($B689,AffectorValueTable!$1:$1048576,MATCH(AffectorValueTable!$B$1,AffectorValueTable!$1:$1,0),0)</f>
        <v>CallAffectorValue</v>
      </c>
      <c r="H689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>
        <v>-1</v>
      </c>
      <c r="O689" s="2" t="str">
        <f t="shared" ca="1" si="110"/>
        <v/>
      </c>
      <c r="Q689" t="s">
        <v>516</v>
      </c>
      <c r="S689" s="2">
        <f t="shared" ca="1" si="109"/>
        <v>1</v>
      </c>
      <c r="U689" t="s">
        <v>732</v>
      </c>
    </row>
    <row r="690" spans="1:21" x14ac:dyDescent="0.3">
      <c r="A690" t="str">
        <f t="shared" si="107"/>
        <v>LP_HealAreaOnEncounter_02</v>
      </c>
      <c r="B690" t="s">
        <v>448</v>
      </c>
      <c r="C690" t="str">
        <f>IF(ISERROR(VLOOKUP(B690,AffectorValueTable!$A:$A,1,0)),"어펙터밸류없음","")</f>
        <v/>
      </c>
      <c r="D690">
        <v>2</v>
      </c>
      <c r="E690" t="str">
        <f>VLOOKUP($B690,AffectorValueTable!$1:$1048576,MATCH(AffectorValueTable!$B$1,AffectorValueTable!$1:$1,0),0)</f>
        <v>CallAffectorValue</v>
      </c>
      <c r="H690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>
        <v>-1</v>
      </c>
      <c r="O690" s="2" t="str">
        <f t="shared" ca="1" si="110"/>
        <v/>
      </c>
      <c r="Q690" t="s">
        <v>516</v>
      </c>
      <c r="S690" s="2">
        <f t="shared" ca="1" si="109"/>
        <v>1</v>
      </c>
      <c r="U690" t="s">
        <v>732</v>
      </c>
    </row>
    <row r="691" spans="1:21" x14ac:dyDescent="0.3">
      <c r="A691" t="str">
        <f t="shared" si="107"/>
        <v>LP_HealAreaOnEncounter_03</v>
      </c>
      <c r="B691" t="s">
        <v>448</v>
      </c>
      <c r="C691" t="str">
        <f>IF(ISERROR(VLOOKUP(B691,AffectorValueTable!$A:$A,1,0)),"어펙터밸류없음","")</f>
        <v/>
      </c>
      <c r="D691">
        <v>3</v>
      </c>
      <c r="E691" t="str">
        <f>VLOOKUP($B691,AffectorValueTable!$1:$1048576,MATCH(AffectorValueTable!$B$1,AffectorValueTable!$1:$1,0),0)</f>
        <v>CallAffectorValue</v>
      </c>
      <c r="H69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>
        <v>-1</v>
      </c>
      <c r="O691" s="2" t="str">
        <f t="shared" ca="1" si="110"/>
        <v/>
      </c>
      <c r="Q691" t="s">
        <v>516</v>
      </c>
      <c r="S691" s="2">
        <f t="shared" ca="1" si="109"/>
        <v>1</v>
      </c>
      <c r="U691" t="s">
        <v>732</v>
      </c>
    </row>
    <row r="692" spans="1:21" x14ac:dyDescent="0.3">
      <c r="A692" t="str">
        <f t="shared" si="107"/>
        <v>LP_HealAreaOnEncounter_04</v>
      </c>
      <c r="B692" t="s">
        <v>448</v>
      </c>
      <c r="C692" t="str">
        <f>IF(ISERROR(VLOOKUP(B692,AffectorValueTable!$A:$A,1,0)),"어펙터밸류없음","")</f>
        <v/>
      </c>
      <c r="D692">
        <v>4</v>
      </c>
      <c r="E692" t="str">
        <f>VLOOKUP($B692,AffectorValueTable!$1:$1048576,MATCH(AffectorValueTable!$B$1,AffectorValueTable!$1:$1,0),0)</f>
        <v>CallAffectorValue</v>
      </c>
      <c r="H692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>
        <v>-1</v>
      </c>
      <c r="O692" s="2" t="str">
        <f t="shared" ca="1" si="110"/>
        <v/>
      </c>
      <c r="Q692" t="s">
        <v>516</v>
      </c>
      <c r="S692" s="2">
        <f t="shared" ca="1" si="109"/>
        <v>1</v>
      </c>
      <c r="U692" t="s">
        <v>732</v>
      </c>
    </row>
    <row r="693" spans="1:21" x14ac:dyDescent="0.3">
      <c r="A693" t="str">
        <f t="shared" si="107"/>
        <v>LP_HealAreaOnEncounter_05</v>
      </c>
      <c r="B693" t="s">
        <v>448</v>
      </c>
      <c r="C693" t="str">
        <f>IF(ISERROR(VLOOKUP(B693,AffectorValueTable!$A:$A,1,0)),"어펙터밸류없음","")</f>
        <v/>
      </c>
      <c r="D693">
        <v>5</v>
      </c>
      <c r="E693" t="str">
        <f>VLOOKUP($B693,AffectorValueTable!$1:$1048576,MATCH(AffectorValueTable!$B$1,AffectorValueTable!$1:$1,0),0)</f>
        <v>CallAffectorValue</v>
      </c>
      <c r="H693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>
        <v>-1</v>
      </c>
      <c r="O693" s="2" t="str">
        <f t="shared" ca="1" si="110"/>
        <v/>
      </c>
      <c r="Q693" t="s">
        <v>516</v>
      </c>
      <c r="S693" s="2">
        <f t="shared" ca="1" si="109"/>
        <v>1</v>
      </c>
      <c r="U693" t="s">
        <v>732</v>
      </c>
    </row>
    <row r="694" spans="1:21" x14ac:dyDescent="0.3">
      <c r="A694" t="str">
        <f t="shared" si="107"/>
        <v>LP_HealAreaOnEncounter_CreateHit_01</v>
      </c>
      <c r="B694" t="s">
        <v>732</v>
      </c>
      <c r="C694" t="str">
        <f>IF(ISERROR(VLOOKUP(B694,AffectorValueTable!$A:$A,1,0)),"어펙터밸류없음","")</f>
        <v/>
      </c>
      <c r="D694">
        <v>1</v>
      </c>
      <c r="E694" t="str">
        <f>VLOOKUP($B694,AffectorValueTable!$1:$1048576,MATCH(AffectorValueTable!$B$1,AffectorValueTable!$1:$1,0),0)</f>
        <v>CreateHitObject</v>
      </c>
      <c r="H694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O694" s="2" t="str">
        <f t="shared" ca="1" si="110"/>
        <v/>
      </c>
      <c r="S694" s="2" t="str">
        <f t="shared" ca="1" si="109"/>
        <v/>
      </c>
      <c r="T694" t="s">
        <v>733</v>
      </c>
    </row>
    <row r="695" spans="1:21" x14ac:dyDescent="0.3">
      <c r="A695" t="str">
        <f t="shared" si="107"/>
        <v>LP_HealAreaOnEncounter_CreateHit_02</v>
      </c>
      <c r="B695" t="s">
        <v>732</v>
      </c>
      <c r="C695" t="str">
        <f>IF(ISERROR(VLOOKUP(B695,AffectorValueTable!$A:$A,1,0)),"어펙터밸류없음","")</f>
        <v/>
      </c>
      <c r="D695">
        <v>2</v>
      </c>
      <c r="E695" t="str">
        <f>VLOOKUP($B695,AffectorValueTable!$1:$1048576,MATCH(AffectorValueTable!$B$1,AffectorValueTable!$1:$1,0),0)</f>
        <v>CreateHitObject</v>
      </c>
      <c r="H695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O695" s="2" t="str">
        <f t="shared" ca="1" si="110"/>
        <v/>
      </c>
      <c r="S695" s="2" t="str">
        <f t="shared" ca="1" si="109"/>
        <v/>
      </c>
      <c r="T695" t="s">
        <v>733</v>
      </c>
    </row>
    <row r="696" spans="1:21" x14ac:dyDescent="0.3">
      <c r="A696" t="str">
        <f t="shared" si="107"/>
        <v>LP_HealAreaOnEncounter_CreateHit_03</v>
      </c>
      <c r="B696" t="s">
        <v>732</v>
      </c>
      <c r="C696" t="str">
        <f>IF(ISERROR(VLOOKUP(B696,AffectorValueTable!$A:$A,1,0)),"어펙터밸류없음","")</f>
        <v/>
      </c>
      <c r="D696">
        <v>3</v>
      </c>
      <c r="E696" t="str">
        <f>VLOOKUP($B696,AffectorValueTable!$1:$1048576,MATCH(AffectorValueTable!$B$1,AffectorValueTable!$1:$1,0),0)</f>
        <v>CreateHitObject</v>
      </c>
      <c r="H696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O696" s="2" t="str">
        <f t="shared" ca="1" si="110"/>
        <v/>
      </c>
      <c r="S696" s="2" t="str">
        <f t="shared" ca="1" si="109"/>
        <v/>
      </c>
      <c r="T696" t="s">
        <v>733</v>
      </c>
    </row>
    <row r="697" spans="1:21" x14ac:dyDescent="0.3">
      <c r="A697" t="str">
        <f t="shared" ref="A697:A760" si="112">B697&amp;"_"&amp;TEXT(D697,"00")</f>
        <v>LP_HealAreaOnEncounter_CreateHit_04</v>
      </c>
      <c r="B697" t="s">
        <v>732</v>
      </c>
      <c r="C697" t="str">
        <f>IF(ISERROR(VLOOKUP(B697,AffectorValueTable!$A:$A,1,0)),"어펙터밸류없음","")</f>
        <v/>
      </c>
      <c r="D697">
        <v>4</v>
      </c>
      <c r="E697" t="str">
        <f>VLOOKUP($B697,AffectorValueTable!$1:$1048576,MATCH(AffectorValueTable!$B$1,AffectorValueTable!$1:$1,0),0)</f>
        <v>CreateHitObject</v>
      </c>
      <c r="H697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O697" s="2" t="str">
        <f t="shared" ca="1" si="110"/>
        <v/>
      </c>
      <c r="S697" s="2" t="str">
        <f t="shared" ca="1" si="109"/>
        <v/>
      </c>
      <c r="T697" t="s">
        <v>733</v>
      </c>
    </row>
    <row r="698" spans="1:21" x14ac:dyDescent="0.3">
      <c r="A698" t="str">
        <f t="shared" si="112"/>
        <v>LP_HealAreaOnEncounter_CreateHit_05</v>
      </c>
      <c r="B698" t="s">
        <v>732</v>
      </c>
      <c r="C698" t="str">
        <f>IF(ISERROR(VLOOKUP(B698,AffectorValueTable!$A:$A,1,0)),"어펙터밸류없음","")</f>
        <v/>
      </c>
      <c r="D698">
        <v>5</v>
      </c>
      <c r="E698" t="str">
        <f>VLOOKUP($B698,AffectorValueTable!$1:$1048576,MATCH(AffectorValueTable!$B$1,AffectorValueTable!$1:$1,0),0)</f>
        <v>CreateHitObject</v>
      </c>
      <c r="H698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O698" s="2" t="str">
        <f t="shared" ca="1" si="110"/>
        <v/>
      </c>
      <c r="S698" s="2" t="str">
        <f t="shared" ca="1" si="109"/>
        <v/>
      </c>
      <c r="T698" t="s">
        <v>733</v>
      </c>
    </row>
    <row r="699" spans="1:21" x14ac:dyDescent="0.3">
      <c r="A699" t="str">
        <f t="shared" si="112"/>
        <v>LP_HealAreaOnEncounter_CH_Heal_01</v>
      </c>
      <c r="B699" t="s">
        <v>734</v>
      </c>
      <c r="C699" t="str">
        <f>IF(ISERROR(VLOOKUP(B699,AffectorValueTable!$A:$A,1,0)),"어펙터밸류없음","")</f>
        <v/>
      </c>
      <c r="D699">
        <v>1</v>
      </c>
      <c r="E699" t="str">
        <f>VLOOKUP($B699,AffectorValueTable!$1:$1048576,MATCH(AffectorValueTable!$B$1,AffectorValueTable!$1:$1,0),0)</f>
        <v>Heal</v>
      </c>
      <c r="H699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K699">
        <v>1.6842105263157891E-2</v>
      </c>
      <c r="O699" s="2" t="str">
        <f t="shared" ca="1" si="110"/>
        <v/>
      </c>
      <c r="S699" s="2" t="str">
        <f t="shared" ca="1" si="109"/>
        <v/>
      </c>
    </row>
    <row r="700" spans="1:21" x14ac:dyDescent="0.3">
      <c r="A700" t="str">
        <f t="shared" si="112"/>
        <v>LP_HealAreaOnEncounter_CH_Heal_02</v>
      </c>
      <c r="B700" t="s">
        <v>734</v>
      </c>
      <c r="C700" t="str">
        <f>IF(ISERROR(VLOOKUP(B700,AffectorValueTable!$A:$A,1,0)),"어펙터밸류없음","")</f>
        <v/>
      </c>
      <c r="D700">
        <v>2</v>
      </c>
      <c r="E700" t="str">
        <f>VLOOKUP($B700,AffectorValueTable!$1:$1048576,MATCH(AffectorValueTable!$B$1,AffectorValueTable!$1:$1,0),0)</f>
        <v>Heal</v>
      </c>
      <c r="H700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K700">
        <v>2.8990509059534077E-2</v>
      </c>
      <c r="O700" s="2" t="str">
        <f t="shared" ca="1" si="110"/>
        <v/>
      </c>
      <c r="S700" s="2" t="str">
        <f t="shared" ca="1" si="109"/>
        <v/>
      </c>
    </row>
    <row r="701" spans="1:21" x14ac:dyDescent="0.3">
      <c r="A701" t="str">
        <f t="shared" si="112"/>
        <v>LP_HealAreaOnEncounter_CH_Heal_03</v>
      </c>
      <c r="B701" t="s">
        <v>734</v>
      </c>
      <c r="C701" t="str">
        <f>IF(ISERROR(VLOOKUP(B701,AffectorValueTable!$A:$A,1,0)),"어펙터밸류없음","")</f>
        <v/>
      </c>
      <c r="D701">
        <v>3</v>
      </c>
      <c r="E701" t="str">
        <f>VLOOKUP($B701,AffectorValueTable!$1:$1048576,MATCH(AffectorValueTable!$B$1,AffectorValueTable!$1:$1,0),0)</f>
        <v>Heal</v>
      </c>
      <c r="H701" t="str">
        <f>IF(ISBLANK(G701),"",
IF(ISERROR(FIND(",",G701)),
  IF(ISERROR(VLOOKUP(G701,ConditionValueTable!$A:$A,1,0)),"컨디션밸류없음",
  ""),
IF(ISERROR(FIND(",",G701,FIND(",",G701)+1)),
  IF(OR(ISERROR(VLOOKUP(LEFT(G701,FIND(",",G701)-1),ConditionValueTable!$A:$A,1,0)),ISERROR(VLOOKUP(TRIM(MID(G701,FIND(",",G701)+1,999)),ConditionValueTable!$A:$A,1,0))),"컨디션밸류없음",
  ""),
IF(ISERROR(FIND(",",G701,FIND(",",G701,FIND(",",G701)+1)+1)),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+1,999)),ConditionValueTable!$A:$A,1,0))),"컨디션밸류없음",
  ""),
IF(ISERROR(FIND(",",G701,FIND(",",G701,FIND(",",G701,FIND(",",G701)+1)+1)+1)),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FIND(",",G701,FIND(",",G701,FIND(",",G701)+1)+1)-FIND(",",G701,FIND(",",G701)+1)-1)),ConditionValueTable!$A:$A,1,0)),ISERROR(VLOOKUP(TRIM(MID(G701,FIND(",",G701,FIND(",",G701,FIND(",",G701)+1)+1)+1,999)),ConditionValueTable!$A:$A,1,0))),"컨디션밸류없음",
  ""),
)))))</f>
        <v/>
      </c>
      <c r="K701">
        <v>3.8067772170151414E-2</v>
      </c>
      <c r="O701" s="2" t="str">
        <f t="shared" ca="1" si="110"/>
        <v/>
      </c>
      <c r="S701" s="2" t="str">
        <f t="shared" ca="1" si="109"/>
        <v/>
      </c>
    </row>
    <row r="702" spans="1:21" x14ac:dyDescent="0.3">
      <c r="A702" t="str">
        <f t="shared" si="112"/>
        <v>LP_HealAreaOnEncounter_CH_Heal_04</v>
      </c>
      <c r="B702" t="s">
        <v>734</v>
      </c>
      <c r="C702" t="str">
        <f>IF(ISERROR(VLOOKUP(B702,AffectorValueTable!$A:$A,1,0)),"어펙터밸류없음","")</f>
        <v/>
      </c>
      <c r="D702">
        <v>4</v>
      </c>
      <c r="E702" t="str">
        <f>VLOOKUP($B702,AffectorValueTable!$1:$1048576,MATCH(AffectorValueTable!$B$1,AffectorValueTable!$1:$1,0),0)</f>
        <v>Heal</v>
      </c>
      <c r="H702" t="str">
        <f>IF(ISBLANK(G702),"",
IF(ISERROR(FIND(",",G702)),
  IF(ISERROR(VLOOKUP(G702,ConditionValueTable!$A:$A,1,0)),"컨디션밸류없음",
  ""),
IF(ISERROR(FIND(",",G702,FIND(",",G702)+1)),
  IF(OR(ISERROR(VLOOKUP(LEFT(G702,FIND(",",G702)-1),ConditionValueTable!$A:$A,1,0)),ISERROR(VLOOKUP(TRIM(MID(G702,FIND(",",G702)+1,999)),ConditionValueTable!$A:$A,1,0))),"컨디션밸류없음",
  ""),
IF(ISERROR(FIND(",",G702,FIND(",",G702,FIND(",",G702)+1)+1)),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+1,999)),ConditionValueTable!$A:$A,1,0))),"컨디션밸류없음",
  ""),
IF(ISERROR(FIND(",",G702,FIND(",",G702,FIND(",",G702,FIND(",",G702)+1)+1)+1)),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FIND(",",G702,FIND(",",G702,FIND(",",G702)+1)+1)-FIND(",",G702,FIND(",",G702)+1)-1)),ConditionValueTable!$A:$A,1,0)),ISERROR(VLOOKUP(TRIM(MID(G702,FIND(",",G702,FIND(",",G702,FIND(",",G702)+1)+1)+1,999)),ConditionValueTable!$A:$A,1,0))),"컨디션밸류없음",
  ""),
)))))</f>
        <v/>
      </c>
      <c r="K702">
        <v>4.5042839657282757E-2</v>
      </c>
      <c r="O702" s="2" t="str">
        <f t="shared" ca="1" si="110"/>
        <v/>
      </c>
      <c r="S702" s="2" t="str">
        <f t="shared" ca="1" si="109"/>
        <v/>
      </c>
    </row>
    <row r="703" spans="1:21" x14ac:dyDescent="0.3">
      <c r="A703" t="str">
        <f t="shared" si="112"/>
        <v>LP_HealAreaOnEncounter_CH_Heal_05</v>
      </c>
      <c r="B703" t="s">
        <v>734</v>
      </c>
      <c r="C703" t="str">
        <f>IF(ISERROR(VLOOKUP(B703,AffectorValueTable!$A:$A,1,0)),"어펙터밸류없음","")</f>
        <v/>
      </c>
      <c r="D703">
        <v>5</v>
      </c>
      <c r="E703" t="str">
        <f>VLOOKUP($B703,AffectorValueTable!$1:$1048576,MATCH(AffectorValueTable!$B$1,AffectorValueTable!$1:$1,0),0)</f>
        <v>Heal</v>
      </c>
      <c r="H703" t="str">
        <f>IF(ISBLANK(G703),"",
IF(ISERROR(FIND(",",G703)),
  IF(ISERROR(VLOOKUP(G703,ConditionValueTable!$A:$A,1,0)),"컨디션밸류없음",
  ""),
IF(ISERROR(FIND(",",G703,FIND(",",G703)+1)),
  IF(OR(ISERROR(VLOOKUP(LEFT(G703,FIND(",",G703)-1),ConditionValueTable!$A:$A,1,0)),ISERROR(VLOOKUP(TRIM(MID(G703,FIND(",",G703)+1,999)),ConditionValueTable!$A:$A,1,0))),"컨디션밸류없음",
  ""),
IF(ISERROR(FIND(",",G703,FIND(",",G703,FIND(",",G703)+1)+1)),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+1,999)),ConditionValueTable!$A:$A,1,0))),"컨디션밸류없음",
  ""),
IF(ISERROR(FIND(",",G703,FIND(",",G703,FIND(",",G703,FIND(",",G703)+1)+1)+1)),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FIND(",",G703,FIND(",",G703,FIND(",",G703)+1)+1)-FIND(",",G703,FIND(",",G703)+1)-1)),ConditionValueTable!$A:$A,1,0)),ISERROR(VLOOKUP(TRIM(MID(G703,FIND(",",G703,FIND(",",G703,FIND(",",G703)+1)+1)+1,999)),ConditionValueTable!$A:$A,1,0))),"컨디션밸류없음",
  ""),
)))))</f>
        <v/>
      </c>
      <c r="K703">
        <v>5.052631578947369E-2</v>
      </c>
      <c r="O703" s="2" t="str">
        <f t="shared" ca="1" si="110"/>
        <v/>
      </c>
      <c r="S703" s="2" t="str">
        <f t="shared" ca="1" si="109"/>
        <v/>
      </c>
    </row>
    <row r="704" spans="1:21" x14ac:dyDescent="0.3">
      <c r="A704" t="str">
        <f t="shared" si="112"/>
        <v>LP_MoveSpeed_01</v>
      </c>
      <c r="B704" t="s">
        <v>451</v>
      </c>
      <c r="C704" t="str">
        <f>IF(ISERROR(VLOOKUP(B704,AffectorValueTable!$A:$A,1,0)),"어펙터밸류없음","")</f>
        <v/>
      </c>
      <c r="D704">
        <v>1</v>
      </c>
      <c r="E704" t="str">
        <f>VLOOKUP($B704,AffectorValueTable!$1:$1048576,MATCH(AffectorValueTable!$B$1,AffectorValueTable!$1:$1,0),0)</f>
        <v>ChangeActorStatus</v>
      </c>
      <c r="H704" t="str">
        <f>IF(ISBLANK(G704),"",
IF(ISERROR(FIND(",",G704)),
  IF(ISERROR(VLOOKUP(G704,ConditionValueTable!$A:$A,1,0)),"컨디션밸류없음",
  ""),
IF(ISERROR(FIND(",",G704,FIND(",",G704)+1)),
  IF(OR(ISERROR(VLOOKUP(LEFT(G704,FIND(",",G704)-1),ConditionValueTable!$A:$A,1,0)),ISERROR(VLOOKUP(TRIM(MID(G704,FIND(",",G704)+1,999)),ConditionValueTable!$A:$A,1,0))),"컨디션밸류없음",
  ""),
IF(ISERROR(FIND(",",G704,FIND(",",G704,FIND(",",G704)+1)+1)),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+1,999)),ConditionValueTable!$A:$A,1,0))),"컨디션밸류없음",
  ""),
IF(ISERROR(FIND(",",G704,FIND(",",G704,FIND(",",G704,FIND(",",G704)+1)+1)+1)),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FIND(",",G704,FIND(",",G704,FIND(",",G704)+1)+1)-FIND(",",G704,FIND(",",G704)+1)-1)),ConditionValueTable!$A:$A,1,0)),ISERROR(VLOOKUP(TRIM(MID(G704,FIND(",",G704,FIND(",",G704,FIND(",",G704)+1)+1)+1,999)),ConditionValueTable!$A:$A,1,0))),"컨디션밸류없음",
  ""),
)))))</f>
        <v/>
      </c>
      <c r="I704">
        <v>-1</v>
      </c>
      <c r="J704">
        <f>J311</f>
        <v>0.15</v>
      </c>
      <c r="M704" t="s">
        <v>525</v>
      </c>
      <c r="O704" s="2">
        <f t="shared" ca="1" si="110"/>
        <v>6</v>
      </c>
      <c r="S704" s="2" t="str">
        <f t="shared" ca="1" si="109"/>
        <v/>
      </c>
    </row>
    <row r="705" spans="1:23" x14ac:dyDescent="0.3">
      <c r="A705" t="str">
        <f t="shared" si="112"/>
        <v>LP_MoveSpeed_02</v>
      </c>
      <c r="B705" t="s">
        <v>451</v>
      </c>
      <c r="C705" t="str">
        <f>IF(ISERROR(VLOOKUP(B705,AffectorValueTable!$A:$A,1,0)),"어펙터밸류없음","")</f>
        <v/>
      </c>
      <c r="D705">
        <v>2</v>
      </c>
      <c r="E705" t="str">
        <f>VLOOKUP($B705,AffectorValueTable!$1:$1048576,MATCH(AffectorValueTable!$B$1,AffectorValueTable!$1:$1,0),0)</f>
        <v>ChangeActorStatus</v>
      </c>
      <c r="H705" t="str">
        <f>IF(ISBLANK(G705),"",
IF(ISERROR(FIND(",",G705)),
  IF(ISERROR(VLOOKUP(G705,ConditionValueTable!$A:$A,1,0)),"컨디션밸류없음",
  ""),
IF(ISERROR(FIND(",",G705,FIND(",",G705)+1)),
  IF(OR(ISERROR(VLOOKUP(LEFT(G705,FIND(",",G705)-1),ConditionValueTable!$A:$A,1,0)),ISERROR(VLOOKUP(TRIM(MID(G705,FIND(",",G705)+1,999)),ConditionValueTable!$A:$A,1,0))),"컨디션밸류없음",
  ""),
IF(ISERROR(FIND(",",G705,FIND(",",G705,FIND(",",G705)+1)+1)),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+1,999)),ConditionValueTable!$A:$A,1,0))),"컨디션밸류없음",
  ""),
IF(ISERROR(FIND(",",G705,FIND(",",G705,FIND(",",G705,FIND(",",G705)+1)+1)+1)),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FIND(",",G705,FIND(",",G705,FIND(",",G705)+1)+1)-FIND(",",G705,FIND(",",G705)+1)-1)),ConditionValueTable!$A:$A,1,0)),ISERROR(VLOOKUP(TRIM(MID(G705,FIND(",",G705,FIND(",",G705,FIND(",",G705)+1)+1)+1,999)),ConditionValueTable!$A:$A,1,0))),"컨디션밸류없음",
  ""),
)))))</f>
        <v/>
      </c>
      <c r="I705">
        <v>-1</v>
      </c>
      <c r="J705">
        <f>J312</f>
        <v>0.315</v>
      </c>
      <c r="M705" t="s">
        <v>525</v>
      </c>
      <c r="O705" s="2">
        <f t="shared" ca="1" si="110"/>
        <v>6</v>
      </c>
      <c r="S705" s="2" t="str">
        <f t="shared" ca="1" si="109"/>
        <v/>
      </c>
    </row>
    <row r="706" spans="1:23" x14ac:dyDescent="0.3">
      <c r="A706" t="str">
        <f t="shared" si="112"/>
        <v>LP_MoveSpeed_03</v>
      </c>
      <c r="B706" t="s">
        <v>451</v>
      </c>
      <c r="C706" t="str">
        <f>IF(ISERROR(VLOOKUP(B706,AffectorValueTable!$A:$A,1,0)),"어펙터밸류없음","")</f>
        <v/>
      </c>
      <c r="D706">
        <v>3</v>
      </c>
      <c r="E706" t="str">
        <f>VLOOKUP($B706,AffectorValueTable!$1:$1048576,MATCH(AffectorValueTable!$B$1,AffectorValueTable!$1:$1,0),0)</f>
        <v>ChangeActorStatus</v>
      </c>
      <c r="H706" t="str">
        <f>IF(ISBLANK(G706),"",
IF(ISERROR(FIND(",",G706)),
  IF(ISERROR(VLOOKUP(G706,ConditionValueTable!$A:$A,1,0)),"컨디션밸류없음",
  ""),
IF(ISERROR(FIND(",",G706,FIND(",",G706)+1)),
  IF(OR(ISERROR(VLOOKUP(LEFT(G706,FIND(",",G706)-1),ConditionValueTable!$A:$A,1,0)),ISERROR(VLOOKUP(TRIM(MID(G706,FIND(",",G706)+1,999)),ConditionValueTable!$A:$A,1,0))),"컨디션밸류없음",
  ""),
IF(ISERROR(FIND(",",G706,FIND(",",G706,FIND(",",G706)+1)+1)),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+1,999)),ConditionValueTable!$A:$A,1,0))),"컨디션밸류없음",
  ""),
IF(ISERROR(FIND(",",G706,FIND(",",G706,FIND(",",G706,FIND(",",G706)+1)+1)+1)),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FIND(",",G706,FIND(",",G706,FIND(",",G706)+1)+1)-FIND(",",G706,FIND(",",G706)+1)-1)),ConditionValueTable!$A:$A,1,0)),ISERROR(VLOOKUP(TRIM(MID(G706,FIND(",",G706,FIND(",",G706,FIND(",",G706)+1)+1)+1,999)),ConditionValueTable!$A:$A,1,0))),"컨디션밸류없음",
  ""),
)))))</f>
        <v/>
      </c>
      <c r="I706">
        <v>-1</v>
      </c>
      <c r="J706">
        <f>J313</f>
        <v>0.49500000000000005</v>
      </c>
      <c r="M706" t="s">
        <v>525</v>
      </c>
      <c r="O706" s="2">
        <f t="shared" ca="1" si="110"/>
        <v>6</v>
      </c>
      <c r="S706" s="2" t="str">
        <f t="shared" ca="1" si="109"/>
        <v/>
      </c>
    </row>
    <row r="707" spans="1:23" x14ac:dyDescent="0.3">
      <c r="A707" t="str">
        <f t="shared" si="112"/>
        <v>LP_MoveSpeed_04</v>
      </c>
      <c r="B707" t="s">
        <v>451</v>
      </c>
      <c r="C707" t="str">
        <f>IF(ISERROR(VLOOKUP(B707,AffectorValueTable!$A:$A,1,0)),"어펙터밸류없음","")</f>
        <v/>
      </c>
      <c r="D707">
        <v>4</v>
      </c>
      <c r="E707" t="str">
        <f>VLOOKUP($B707,AffectorValueTable!$1:$1048576,MATCH(AffectorValueTable!$B$1,AffectorValueTable!$1:$1,0),0)</f>
        <v>ChangeActorStatus</v>
      </c>
      <c r="H707" t="str">
        <f>IF(ISBLANK(G707),"",
IF(ISERROR(FIND(",",G707)),
  IF(ISERROR(VLOOKUP(G707,ConditionValueTable!$A:$A,1,0)),"컨디션밸류없음",
  ""),
IF(ISERROR(FIND(",",G707,FIND(",",G707)+1)),
  IF(OR(ISERROR(VLOOKUP(LEFT(G707,FIND(",",G707)-1),ConditionValueTable!$A:$A,1,0)),ISERROR(VLOOKUP(TRIM(MID(G707,FIND(",",G707)+1,999)),ConditionValueTable!$A:$A,1,0))),"컨디션밸류없음",
  ""),
IF(ISERROR(FIND(",",G707,FIND(",",G707,FIND(",",G707)+1)+1)),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+1,999)),ConditionValueTable!$A:$A,1,0))),"컨디션밸류없음",
  ""),
IF(ISERROR(FIND(",",G707,FIND(",",G707,FIND(",",G707,FIND(",",G707)+1)+1)+1)),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FIND(",",G707,FIND(",",G707,FIND(",",G707)+1)+1)-FIND(",",G707,FIND(",",G707)+1)-1)),ConditionValueTable!$A:$A,1,0)),ISERROR(VLOOKUP(TRIM(MID(G707,FIND(",",G707,FIND(",",G707,FIND(",",G707)+1)+1)+1,999)),ConditionValueTable!$A:$A,1,0))),"컨디션밸류없음",
  ""),
)))))</f>
        <v/>
      </c>
      <c r="I707">
        <v>-1</v>
      </c>
      <c r="J707">
        <f>J314</f>
        <v>0.69</v>
      </c>
      <c r="M707" t="s">
        <v>525</v>
      </c>
      <c r="O707" s="2">
        <f t="shared" ca="1" si="110"/>
        <v>6</v>
      </c>
      <c r="S707" s="2" t="str">
        <f t="shared" ca="1" si="109"/>
        <v/>
      </c>
    </row>
    <row r="708" spans="1:23" x14ac:dyDescent="0.3">
      <c r="A708" t="str">
        <f t="shared" si="112"/>
        <v>LP_MoveSpeed_05</v>
      </c>
      <c r="B708" t="s">
        <v>451</v>
      </c>
      <c r="C708" t="str">
        <f>IF(ISERROR(VLOOKUP(B708,AffectorValueTable!$A:$A,1,0)),"어펙터밸류없음","")</f>
        <v/>
      </c>
      <c r="D708">
        <v>5</v>
      </c>
      <c r="E708" t="str">
        <f>VLOOKUP($B708,AffectorValueTable!$1:$1048576,MATCH(AffectorValueTable!$B$1,AffectorValueTable!$1:$1,0),0)</f>
        <v>ChangeActorStatus</v>
      </c>
      <c r="H708" t="str">
        <f>IF(ISBLANK(G708),"",
IF(ISERROR(FIND(",",G708)),
  IF(ISERROR(VLOOKUP(G708,ConditionValueTable!$A:$A,1,0)),"컨디션밸류없음",
  ""),
IF(ISERROR(FIND(",",G708,FIND(",",G708)+1)),
  IF(OR(ISERROR(VLOOKUP(LEFT(G708,FIND(",",G708)-1),ConditionValueTable!$A:$A,1,0)),ISERROR(VLOOKUP(TRIM(MID(G708,FIND(",",G708)+1,999)),ConditionValueTable!$A:$A,1,0))),"컨디션밸류없음",
  ""),
IF(ISERROR(FIND(",",G708,FIND(",",G708,FIND(",",G708)+1)+1)),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+1,999)),ConditionValueTable!$A:$A,1,0))),"컨디션밸류없음",
  ""),
IF(ISERROR(FIND(",",G708,FIND(",",G708,FIND(",",G708,FIND(",",G708)+1)+1)+1)),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FIND(",",G708,FIND(",",G708,FIND(",",G708)+1)+1)-FIND(",",G708,FIND(",",G708)+1)-1)),ConditionValueTable!$A:$A,1,0)),ISERROR(VLOOKUP(TRIM(MID(G708,FIND(",",G708,FIND(",",G708,FIND(",",G708)+1)+1)+1,999)),ConditionValueTable!$A:$A,1,0))),"컨디션밸류없음",
  ""),
)))))</f>
        <v/>
      </c>
      <c r="I708">
        <v>-1</v>
      </c>
      <c r="J708">
        <f>J315</f>
        <v>0.89999999999999991</v>
      </c>
      <c r="M708" t="s">
        <v>525</v>
      </c>
      <c r="O708" s="2">
        <f t="shared" ca="1" si="110"/>
        <v>6</v>
      </c>
      <c r="S708" s="2" t="str">
        <f t="shared" ref="S708:S771" ca="1" si="113">IF(NOT(ISBLANK(R708)),R708,
IF(ISBLANK(Q708),"",
VLOOKUP(Q708,OFFSET(INDIRECT("$A:$B"),0,MATCH(Q$1&amp;"_Verify",INDIRECT("$1:$1"),0)-1),2,0)
))</f>
        <v/>
      </c>
    </row>
    <row r="709" spans="1:23" x14ac:dyDescent="0.3">
      <c r="A709" t="str">
        <f t="shared" si="112"/>
        <v>LP_MoveSpeedUpOnAttacked_01</v>
      </c>
      <c r="B709" t="s">
        <v>452</v>
      </c>
      <c r="C709" t="str">
        <f>IF(ISERROR(VLOOKUP(B709,AffectorValueTable!$A:$A,1,0)),"어펙터밸류없음","")</f>
        <v/>
      </c>
      <c r="D709">
        <v>1</v>
      </c>
      <c r="E709" t="str">
        <f>VLOOKUP($B709,AffectorValueTable!$1:$1048576,MATCH(AffectorValueTable!$B$1,AffectorValueTable!$1:$1,0),0)</f>
        <v>CallAffectorValue</v>
      </c>
      <c r="H709" t="str">
        <f>IF(ISBLANK(G709),"",
IF(ISERROR(FIND(",",G709)),
  IF(ISERROR(VLOOKUP(G709,ConditionValueTable!$A:$A,1,0)),"컨디션밸류없음",
  ""),
IF(ISERROR(FIND(",",G709,FIND(",",G709)+1)),
  IF(OR(ISERROR(VLOOKUP(LEFT(G709,FIND(",",G709)-1),ConditionValueTable!$A:$A,1,0)),ISERROR(VLOOKUP(TRIM(MID(G709,FIND(",",G709)+1,999)),ConditionValueTable!$A:$A,1,0))),"컨디션밸류없음",
  ""),
IF(ISERROR(FIND(",",G709,FIND(",",G709,FIND(",",G709)+1)+1)),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+1,999)),ConditionValueTable!$A:$A,1,0))),"컨디션밸류없음",
  ""),
IF(ISERROR(FIND(",",G709,FIND(",",G709,FIND(",",G709,FIND(",",G709)+1)+1)+1)),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FIND(",",G709,FIND(",",G709,FIND(",",G709)+1)+1)-FIND(",",G709,FIND(",",G709)+1)-1)),ConditionValueTable!$A:$A,1,0)),ISERROR(VLOOKUP(TRIM(MID(G709,FIND(",",G709,FIND(",",G709,FIND(",",G709)+1)+1)+1,999)),ConditionValueTable!$A:$A,1,0))),"컨디션밸류없음",
  ""),
)))))</f>
        <v/>
      </c>
      <c r="I709">
        <v>-1</v>
      </c>
      <c r="O709" s="2" t="str">
        <f t="shared" ca="1" si="110"/>
        <v/>
      </c>
      <c r="Q709" t="s">
        <v>622</v>
      </c>
      <c r="S709" s="2">
        <f t="shared" ca="1" si="113"/>
        <v>4</v>
      </c>
      <c r="U709" t="s">
        <v>453</v>
      </c>
    </row>
    <row r="710" spans="1:23" x14ac:dyDescent="0.3">
      <c r="A710" t="str">
        <f t="shared" si="112"/>
        <v>LP_MoveSpeedUpOnAttacked_02</v>
      </c>
      <c r="B710" t="s">
        <v>452</v>
      </c>
      <c r="C710" t="str">
        <f>IF(ISERROR(VLOOKUP(B710,AffectorValueTable!$A:$A,1,0)),"어펙터밸류없음","")</f>
        <v/>
      </c>
      <c r="D710">
        <v>2</v>
      </c>
      <c r="E710" t="str">
        <f>VLOOKUP($B710,AffectorValueTable!$1:$1048576,MATCH(AffectorValueTable!$B$1,AffectorValueTable!$1:$1,0),0)</f>
        <v>CallAffectorValue</v>
      </c>
      <c r="H710" t="str">
        <f>IF(ISBLANK(G710),"",
IF(ISERROR(FIND(",",G710)),
  IF(ISERROR(VLOOKUP(G710,ConditionValueTable!$A:$A,1,0)),"컨디션밸류없음",
  ""),
IF(ISERROR(FIND(",",G710,FIND(",",G710)+1)),
  IF(OR(ISERROR(VLOOKUP(LEFT(G710,FIND(",",G710)-1),ConditionValueTable!$A:$A,1,0)),ISERROR(VLOOKUP(TRIM(MID(G710,FIND(",",G710)+1,999)),ConditionValueTable!$A:$A,1,0))),"컨디션밸류없음",
  ""),
IF(ISERROR(FIND(",",G710,FIND(",",G710,FIND(",",G710)+1)+1)),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+1,999)),ConditionValueTable!$A:$A,1,0))),"컨디션밸류없음",
  ""),
IF(ISERROR(FIND(",",G710,FIND(",",G710,FIND(",",G710,FIND(",",G710)+1)+1)+1)),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FIND(",",G710,FIND(",",G710,FIND(",",G710)+1)+1)-FIND(",",G710,FIND(",",G710)+1)-1)),ConditionValueTable!$A:$A,1,0)),ISERROR(VLOOKUP(TRIM(MID(G710,FIND(",",G710,FIND(",",G710,FIND(",",G710)+1)+1)+1,999)),ConditionValueTable!$A:$A,1,0))),"컨디션밸류없음",
  ""),
)))))</f>
        <v/>
      </c>
      <c r="I710">
        <v>-1</v>
      </c>
      <c r="O710" s="2" t="str">
        <f t="shared" ca="1" si="110"/>
        <v/>
      </c>
      <c r="Q710" t="s">
        <v>622</v>
      </c>
      <c r="S710" s="2">
        <f t="shared" ca="1" si="113"/>
        <v>4</v>
      </c>
      <c r="U710" t="s">
        <v>453</v>
      </c>
    </row>
    <row r="711" spans="1:23" x14ac:dyDescent="0.3">
      <c r="A711" t="str">
        <f t="shared" si="112"/>
        <v>LP_MoveSpeedUpOnAttacked_03</v>
      </c>
      <c r="B711" t="s">
        <v>452</v>
      </c>
      <c r="C711" t="str">
        <f>IF(ISERROR(VLOOKUP(B711,AffectorValueTable!$A:$A,1,0)),"어펙터밸류없음","")</f>
        <v/>
      </c>
      <c r="D711">
        <v>3</v>
      </c>
      <c r="E711" t="str">
        <f>VLOOKUP($B711,AffectorValueTable!$1:$1048576,MATCH(AffectorValueTable!$B$1,AffectorValueTable!$1:$1,0),0)</f>
        <v>CallAffectorValue</v>
      </c>
      <c r="H711" t="str">
        <f>IF(ISBLANK(G711),"",
IF(ISERROR(FIND(",",G711)),
  IF(ISERROR(VLOOKUP(G711,ConditionValueTable!$A:$A,1,0)),"컨디션밸류없음",
  ""),
IF(ISERROR(FIND(",",G711,FIND(",",G711)+1)),
  IF(OR(ISERROR(VLOOKUP(LEFT(G711,FIND(",",G711)-1),ConditionValueTable!$A:$A,1,0)),ISERROR(VLOOKUP(TRIM(MID(G711,FIND(",",G711)+1,999)),ConditionValueTable!$A:$A,1,0))),"컨디션밸류없음",
  ""),
IF(ISERROR(FIND(",",G711,FIND(",",G711,FIND(",",G711)+1)+1)),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+1,999)),ConditionValueTable!$A:$A,1,0))),"컨디션밸류없음",
  ""),
IF(ISERROR(FIND(",",G711,FIND(",",G711,FIND(",",G711,FIND(",",G711)+1)+1)+1)),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FIND(",",G711,FIND(",",G711,FIND(",",G711)+1)+1)-FIND(",",G711,FIND(",",G711)+1)-1)),ConditionValueTable!$A:$A,1,0)),ISERROR(VLOOKUP(TRIM(MID(G711,FIND(",",G711,FIND(",",G711,FIND(",",G711)+1)+1)+1,999)),ConditionValueTable!$A:$A,1,0))),"컨디션밸류없음",
  ""),
)))))</f>
        <v/>
      </c>
      <c r="I711">
        <v>-1</v>
      </c>
      <c r="O711" s="2" t="str">
        <f t="shared" ca="1" si="110"/>
        <v/>
      </c>
      <c r="Q711" t="s">
        <v>622</v>
      </c>
      <c r="S711" s="2">
        <f t="shared" ca="1" si="113"/>
        <v>4</v>
      </c>
      <c r="U711" t="s">
        <v>453</v>
      </c>
    </row>
    <row r="712" spans="1:23" x14ac:dyDescent="0.3">
      <c r="A712" t="str">
        <f t="shared" si="112"/>
        <v>LP_MoveSpeedUpOnAttacked_Move_01</v>
      </c>
      <c r="B712" t="s">
        <v>735</v>
      </c>
      <c r="C712" t="str">
        <f>IF(ISERROR(VLOOKUP(B712,AffectorValueTable!$A:$A,1,0)),"어펙터밸류없음","")</f>
        <v/>
      </c>
      <c r="D712">
        <v>1</v>
      </c>
      <c r="E712" t="str">
        <f>VLOOKUP($B712,AffectorValueTable!$1:$1048576,MATCH(AffectorValueTable!$B$1,AffectorValueTable!$1:$1,0),0)</f>
        <v>ChangeActorStatus</v>
      </c>
      <c r="H712" t="str">
        <f>IF(ISBLANK(G712),"",
IF(ISERROR(FIND(",",G712)),
  IF(ISERROR(VLOOKUP(G712,ConditionValueTable!$A:$A,1,0)),"컨디션밸류없음",
  ""),
IF(ISERROR(FIND(",",G712,FIND(",",G712)+1)),
  IF(OR(ISERROR(VLOOKUP(LEFT(G712,FIND(",",G712)-1),ConditionValueTable!$A:$A,1,0)),ISERROR(VLOOKUP(TRIM(MID(G712,FIND(",",G712)+1,999)),ConditionValueTable!$A:$A,1,0))),"컨디션밸류없음",
  ""),
IF(ISERROR(FIND(",",G712,FIND(",",G712,FIND(",",G712)+1)+1)),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+1,999)),ConditionValueTable!$A:$A,1,0))),"컨디션밸류없음",
  ""),
IF(ISERROR(FIND(",",G712,FIND(",",G712,FIND(",",G712,FIND(",",G712)+1)+1)+1)),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FIND(",",G712,FIND(",",G712,FIND(",",G712)+1)+1)-FIND(",",G712,FIND(",",G712)+1)-1)),ConditionValueTable!$A:$A,1,0)),ISERROR(VLOOKUP(TRIM(MID(G712,FIND(",",G712,FIND(",",G712,FIND(",",G712)+1)+1)+1,999)),ConditionValueTable!$A:$A,1,0))),"컨디션밸류없음",
  ""),
)))))</f>
        <v/>
      </c>
      <c r="I712">
        <v>2.4</v>
      </c>
      <c r="J712">
        <v>1</v>
      </c>
      <c r="M712" t="s">
        <v>553</v>
      </c>
      <c r="O712" s="2">
        <f t="shared" ca="1" si="110"/>
        <v>6</v>
      </c>
      <c r="R712">
        <v>1</v>
      </c>
      <c r="S712" s="2">
        <f t="shared" ca="1" si="113"/>
        <v>1</v>
      </c>
      <c r="W712" t="s">
        <v>736</v>
      </c>
    </row>
    <row r="713" spans="1:23" x14ac:dyDescent="0.3">
      <c r="A713" t="str">
        <f t="shared" si="112"/>
        <v>LP_MoveSpeedUpOnAttacked_Move_02</v>
      </c>
      <c r="B713" t="s">
        <v>735</v>
      </c>
      <c r="C713" t="str">
        <f>IF(ISERROR(VLOOKUP(B713,AffectorValueTable!$A:$A,1,0)),"어펙터밸류없음","")</f>
        <v/>
      </c>
      <c r="D713">
        <v>2</v>
      </c>
      <c r="E713" t="str">
        <f>VLOOKUP($B713,AffectorValueTable!$1:$1048576,MATCH(AffectorValueTable!$B$1,AffectorValueTable!$1:$1,0),0)</f>
        <v>ChangeActorStatus</v>
      </c>
      <c r="H713" t="str">
        <f>IF(ISBLANK(G713),"",
IF(ISERROR(FIND(",",G713)),
  IF(ISERROR(VLOOKUP(G713,ConditionValueTable!$A:$A,1,0)),"컨디션밸류없음",
  ""),
IF(ISERROR(FIND(",",G713,FIND(",",G713)+1)),
  IF(OR(ISERROR(VLOOKUP(LEFT(G713,FIND(",",G713)-1),ConditionValueTable!$A:$A,1,0)),ISERROR(VLOOKUP(TRIM(MID(G713,FIND(",",G713)+1,999)),ConditionValueTable!$A:$A,1,0))),"컨디션밸류없음",
  ""),
IF(ISERROR(FIND(",",G713,FIND(",",G713,FIND(",",G713)+1)+1)),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+1,999)),ConditionValueTable!$A:$A,1,0))),"컨디션밸류없음",
  ""),
IF(ISERROR(FIND(",",G713,FIND(",",G713,FIND(",",G713,FIND(",",G713)+1)+1)+1)),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FIND(",",G713,FIND(",",G713,FIND(",",G713)+1)+1)-FIND(",",G713,FIND(",",G713)+1)-1)),ConditionValueTable!$A:$A,1,0)),ISERROR(VLOOKUP(TRIM(MID(G713,FIND(",",G713,FIND(",",G713,FIND(",",G713)+1)+1)+1,999)),ConditionValueTable!$A:$A,1,0))),"컨디션밸류없음",
  ""),
)))))</f>
        <v/>
      </c>
      <c r="I713">
        <v>5.04</v>
      </c>
      <c r="J713">
        <v>1.4</v>
      </c>
      <c r="M713" t="s">
        <v>553</v>
      </c>
      <c r="O713" s="2">
        <f t="shared" ca="1" si="110"/>
        <v>6</v>
      </c>
      <c r="R713">
        <v>1</v>
      </c>
      <c r="S713" s="2">
        <f t="shared" ca="1" si="113"/>
        <v>1</v>
      </c>
      <c r="W713" t="s">
        <v>736</v>
      </c>
    </row>
    <row r="714" spans="1:23" x14ac:dyDescent="0.3">
      <c r="A714" t="str">
        <f t="shared" si="112"/>
        <v>LP_MoveSpeedUpOnAttacked_Move_03</v>
      </c>
      <c r="B714" t="s">
        <v>735</v>
      </c>
      <c r="C714" t="str">
        <f>IF(ISERROR(VLOOKUP(B714,AffectorValueTable!$A:$A,1,0)),"어펙터밸류없음","")</f>
        <v/>
      </c>
      <c r="D714">
        <v>3</v>
      </c>
      <c r="E714" t="str">
        <f>VLOOKUP($B714,AffectorValueTable!$1:$1048576,MATCH(AffectorValueTable!$B$1,AffectorValueTable!$1:$1,0),0)</f>
        <v>ChangeActorStatus</v>
      </c>
      <c r="H714" t="str">
        <f>IF(ISBLANK(G714),"",
IF(ISERROR(FIND(",",G714)),
  IF(ISERROR(VLOOKUP(G714,ConditionValueTable!$A:$A,1,0)),"컨디션밸류없음",
  ""),
IF(ISERROR(FIND(",",G714,FIND(",",G714)+1)),
  IF(OR(ISERROR(VLOOKUP(LEFT(G714,FIND(",",G714)-1),ConditionValueTable!$A:$A,1,0)),ISERROR(VLOOKUP(TRIM(MID(G714,FIND(",",G714)+1,999)),ConditionValueTable!$A:$A,1,0))),"컨디션밸류없음",
  ""),
IF(ISERROR(FIND(",",G714,FIND(",",G714,FIND(",",G714)+1)+1)),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+1,999)),ConditionValueTable!$A:$A,1,0))),"컨디션밸류없음",
  ""),
IF(ISERROR(FIND(",",G714,FIND(",",G714,FIND(",",G714,FIND(",",G714)+1)+1)+1)),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FIND(",",G714,FIND(",",G714,FIND(",",G714)+1)+1)-FIND(",",G714,FIND(",",G714)+1)-1)),ConditionValueTable!$A:$A,1,0)),ISERROR(VLOOKUP(TRIM(MID(G714,FIND(",",G714,FIND(",",G714,FIND(",",G714)+1)+1)+1,999)),ConditionValueTable!$A:$A,1,0))),"컨디션밸류없음",
  ""),
)))))</f>
        <v/>
      </c>
      <c r="I714">
        <v>7.919999999999999</v>
      </c>
      <c r="J714">
        <v>1.75</v>
      </c>
      <c r="M714" t="s">
        <v>553</v>
      </c>
      <c r="O714" s="2">
        <f t="shared" ca="1" si="110"/>
        <v>6</v>
      </c>
      <c r="R714">
        <v>1</v>
      </c>
      <c r="S714" s="2">
        <f t="shared" ca="1" si="113"/>
        <v>1</v>
      </c>
      <c r="W714" t="s">
        <v>736</v>
      </c>
    </row>
    <row r="715" spans="1:23" x14ac:dyDescent="0.3">
      <c r="A715" t="str">
        <f t="shared" si="112"/>
        <v>LP_MoveSpeedUpOnKill_01</v>
      </c>
      <c r="B715" t="s">
        <v>737</v>
      </c>
      <c r="C715" t="str">
        <f>IF(ISERROR(VLOOKUP(B715,AffectorValueTable!$A:$A,1,0)),"어펙터밸류없음","")</f>
        <v/>
      </c>
      <c r="D715">
        <v>1</v>
      </c>
      <c r="E715" t="str">
        <f>VLOOKUP($B715,AffectorValueTable!$1:$1048576,MATCH(AffectorValueTable!$B$1,AffectorValueTable!$1:$1,0),0)</f>
        <v>CallAffectorValue</v>
      </c>
      <c r="H715" t="str">
        <f>IF(ISBLANK(G715),"",
IF(ISERROR(FIND(",",G715)),
  IF(ISERROR(VLOOKUP(G715,ConditionValueTable!$A:$A,1,0)),"컨디션밸류없음",
  ""),
IF(ISERROR(FIND(",",G715,FIND(",",G715)+1)),
  IF(OR(ISERROR(VLOOKUP(LEFT(G715,FIND(",",G715)-1),ConditionValueTable!$A:$A,1,0)),ISERROR(VLOOKUP(TRIM(MID(G715,FIND(",",G715)+1,999)),ConditionValueTable!$A:$A,1,0))),"컨디션밸류없음",
  ""),
IF(ISERROR(FIND(",",G715,FIND(",",G715,FIND(",",G715)+1)+1)),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+1,999)),ConditionValueTable!$A:$A,1,0))),"컨디션밸류없음",
  ""),
IF(ISERROR(FIND(",",G715,FIND(",",G715,FIND(",",G715,FIND(",",G715)+1)+1)+1)),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FIND(",",G715,FIND(",",G715,FIND(",",G715)+1)+1)-FIND(",",G715,FIND(",",G715)+1)-1)),ConditionValueTable!$A:$A,1,0)),ISERROR(VLOOKUP(TRIM(MID(G715,FIND(",",G715,FIND(",",G715,FIND(",",G715)+1)+1)+1,999)),ConditionValueTable!$A:$A,1,0))),"컨디션밸류없음",
  ""),
)))))</f>
        <v/>
      </c>
      <c r="I715">
        <v>-1</v>
      </c>
      <c r="O715" s="2" t="str">
        <f t="shared" ca="1" si="110"/>
        <v/>
      </c>
      <c r="Q715" t="s">
        <v>526</v>
      </c>
      <c r="S715" s="2">
        <f t="shared" ca="1" si="113"/>
        <v>6</v>
      </c>
      <c r="U715" t="s">
        <v>738</v>
      </c>
    </row>
    <row r="716" spans="1:23" x14ac:dyDescent="0.3">
      <c r="A716" t="str">
        <f t="shared" si="112"/>
        <v>LP_MoveSpeedUpOnKill_02</v>
      </c>
      <c r="B716" t="s">
        <v>737</v>
      </c>
      <c r="C716" t="str">
        <f>IF(ISERROR(VLOOKUP(B716,AffectorValueTable!$A:$A,1,0)),"어펙터밸류없음","")</f>
        <v/>
      </c>
      <c r="D716">
        <v>2</v>
      </c>
      <c r="E716" t="str">
        <f>VLOOKUP($B716,AffectorValueTable!$1:$1048576,MATCH(AffectorValueTable!$B$1,AffectorValueTable!$1:$1,0),0)</f>
        <v>CallAffectorValue</v>
      </c>
      <c r="H716" t="str">
        <f>IF(ISBLANK(G716),"",
IF(ISERROR(FIND(",",G716)),
  IF(ISERROR(VLOOKUP(G716,ConditionValueTable!$A:$A,1,0)),"컨디션밸류없음",
  ""),
IF(ISERROR(FIND(",",G716,FIND(",",G716)+1)),
  IF(OR(ISERROR(VLOOKUP(LEFT(G716,FIND(",",G716)-1),ConditionValueTable!$A:$A,1,0)),ISERROR(VLOOKUP(TRIM(MID(G716,FIND(",",G716)+1,999)),ConditionValueTable!$A:$A,1,0))),"컨디션밸류없음",
  ""),
IF(ISERROR(FIND(",",G716,FIND(",",G716,FIND(",",G716)+1)+1)),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+1,999)),ConditionValueTable!$A:$A,1,0))),"컨디션밸류없음",
  ""),
IF(ISERROR(FIND(",",G716,FIND(",",G716,FIND(",",G716,FIND(",",G716)+1)+1)+1)),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FIND(",",G716,FIND(",",G716,FIND(",",G716)+1)+1)-FIND(",",G716,FIND(",",G716)+1)-1)),ConditionValueTable!$A:$A,1,0)),ISERROR(VLOOKUP(TRIM(MID(G716,FIND(",",G716,FIND(",",G716,FIND(",",G716)+1)+1)+1,999)),ConditionValueTable!$A:$A,1,0))),"컨디션밸류없음",
  ""),
)))))</f>
        <v/>
      </c>
      <c r="I716">
        <v>-1</v>
      </c>
      <c r="O716" s="2" t="str">
        <f t="shared" ca="1" si="110"/>
        <v/>
      </c>
      <c r="Q716" t="s">
        <v>526</v>
      </c>
      <c r="S716" s="2">
        <f t="shared" ca="1" si="113"/>
        <v>6</v>
      </c>
      <c r="U716" t="s">
        <v>738</v>
      </c>
    </row>
    <row r="717" spans="1:23" x14ac:dyDescent="0.3">
      <c r="A717" t="str">
        <f t="shared" si="112"/>
        <v>LP_MoveSpeedUpOnKill_03</v>
      </c>
      <c r="B717" t="s">
        <v>737</v>
      </c>
      <c r="C717" t="str">
        <f>IF(ISERROR(VLOOKUP(B717,AffectorValueTable!$A:$A,1,0)),"어펙터밸류없음","")</f>
        <v/>
      </c>
      <c r="D717">
        <v>3</v>
      </c>
      <c r="E717" t="str">
        <f>VLOOKUP($B717,AffectorValueTable!$1:$1048576,MATCH(AffectorValueTable!$B$1,AffectorValueTable!$1:$1,0),0)</f>
        <v>CallAffectorValue</v>
      </c>
      <c r="H717" t="str">
        <f>IF(ISBLANK(G717),"",
IF(ISERROR(FIND(",",G717)),
  IF(ISERROR(VLOOKUP(G717,ConditionValueTable!$A:$A,1,0)),"컨디션밸류없음",
  ""),
IF(ISERROR(FIND(",",G717,FIND(",",G717)+1)),
  IF(OR(ISERROR(VLOOKUP(LEFT(G717,FIND(",",G717)-1),ConditionValueTable!$A:$A,1,0)),ISERROR(VLOOKUP(TRIM(MID(G717,FIND(",",G717)+1,999)),ConditionValueTable!$A:$A,1,0))),"컨디션밸류없음",
  ""),
IF(ISERROR(FIND(",",G717,FIND(",",G717,FIND(",",G717)+1)+1)),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+1,999)),ConditionValueTable!$A:$A,1,0))),"컨디션밸류없음",
  ""),
IF(ISERROR(FIND(",",G717,FIND(",",G717,FIND(",",G717,FIND(",",G717)+1)+1)+1)),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FIND(",",G717,FIND(",",G717,FIND(",",G717)+1)+1)-FIND(",",G717,FIND(",",G717)+1)-1)),ConditionValueTable!$A:$A,1,0)),ISERROR(VLOOKUP(TRIM(MID(G717,FIND(",",G717,FIND(",",G717,FIND(",",G717)+1)+1)+1,999)),ConditionValueTable!$A:$A,1,0))),"컨디션밸류없음",
  ""),
)))))</f>
        <v/>
      </c>
      <c r="I717">
        <v>-1</v>
      </c>
      <c r="O717" s="2" t="str">
        <f t="shared" ref="O717:O780" ca="1" si="114">IF(NOT(ISBLANK(N717)),N717,
IF(ISBLANK(M717),"",
VLOOKUP(M717,OFFSET(INDIRECT("$A:$B"),0,MATCH(M$1&amp;"_Verify",INDIRECT("$1:$1"),0)-1),2,0)
))</f>
        <v/>
      </c>
      <c r="Q717" t="s">
        <v>526</v>
      </c>
      <c r="S717" s="2">
        <f t="shared" ca="1" si="113"/>
        <v>6</v>
      </c>
      <c r="U717" t="s">
        <v>738</v>
      </c>
    </row>
    <row r="718" spans="1:23" x14ac:dyDescent="0.3">
      <c r="A718" t="str">
        <f t="shared" si="112"/>
        <v>LP_MoveSpeedUpOnKill_Move_01</v>
      </c>
      <c r="B718" t="s">
        <v>738</v>
      </c>
      <c r="C718" t="str">
        <f>IF(ISERROR(VLOOKUP(B718,AffectorValueTable!$A:$A,1,0)),"어펙터밸류없음","")</f>
        <v/>
      </c>
      <c r="D718">
        <v>1</v>
      </c>
      <c r="E718" t="str">
        <f>VLOOKUP($B718,AffectorValueTable!$1:$1048576,MATCH(AffectorValueTable!$B$1,AffectorValueTable!$1:$1,0),0)</f>
        <v>ChangeActorStatus</v>
      </c>
      <c r="H718" t="str">
        <f>IF(ISBLANK(G718),"",
IF(ISERROR(FIND(",",G718)),
  IF(ISERROR(VLOOKUP(G718,ConditionValueTable!$A:$A,1,0)),"컨디션밸류없음",
  ""),
IF(ISERROR(FIND(",",G718,FIND(",",G718)+1)),
  IF(OR(ISERROR(VLOOKUP(LEFT(G718,FIND(",",G718)-1),ConditionValueTable!$A:$A,1,0)),ISERROR(VLOOKUP(TRIM(MID(G718,FIND(",",G718)+1,999)),ConditionValueTable!$A:$A,1,0))),"컨디션밸류없음",
  ""),
IF(ISERROR(FIND(",",G718,FIND(",",G718,FIND(",",G718)+1)+1)),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+1,999)),ConditionValueTable!$A:$A,1,0))),"컨디션밸류없음",
  ""),
IF(ISERROR(FIND(",",G718,FIND(",",G718,FIND(",",G718,FIND(",",G718)+1)+1)+1)),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FIND(",",G718,FIND(",",G718,FIND(",",G718)+1)+1)-FIND(",",G718,FIND(",",G718)+1)-1)),ConditionValueTable!$A:$A,1,0)),ISERROR(VLOOKUP(TRIM(MID(G718,FIND(",",G718,FIND(",",G718,FIND(",",G718)+1)+1)+1,999)),ConditionValueTable!$A:$A,1,0))),"컨디션밸류없음",
  ""),
)))))</f>
        <v/>
      </c>
      <c r="I718">
        <v>1.6666666666666667</v>
      </c>
      <c r="J718">
        <v>0.8</v>
      </c>
      <c r="M718" t="s">
        <v>553</v>
      </c>
      <c r="O718" s="2">
        <f t="shared" ca="1" si="114"/>
        <v>6</v>
      </c>
      <c r="R718">
        <v>1</v>
      </c>
      <c r="S718" s="2">
        <f t="shared" ca="1" si="113"/>
        <v>1</v>
      </c>
      <c r="W718" t="s">
        <v>736</v>
      </c>
    </row>
    <row r="719" spans="1:23" x14ac:dyDescent="0.3">
      <c r="A719" t="str">
        <f t="shared" si="112"/>
        <v>LP_MoveSpeedUpOnKill_Move_02</v>
      </c>
      <c r="B719" t="s">
        <v>738</v>
      </c>
      <c r="C719" t="str">
        <f>IF(ISERROR(VLOOKUP(B719,AffectorValueTable!$A:$A,1,0)),"어펙터밸류없음","")</f>
        <v/>
      </c>
      <c r="D719">
        <v>2</v>
      </c>
      <c r="E719" t="str">
        <f>VLOOKUP($B719,AffectorValueTable!$1:$1048576,MATCH(AffectorValueTable!$B$1,AffectorValueTable!$1:$1,0),0)</f>
        <v>ChangeActorStatus</v>
      </c>
      <c r="H719" t="str">
        <f>IF(ISBLANK(G719),"",
IF(ISERROR(FIND(",",G719)),
  IF(ISERROR(VLOOKUP(G719,ConditionValueTable!$A:$A,1,0)),"컨디션밸류없음",
  ""),
IF(ISERROR(FIND(",",G719,FIND(",",G719)+1)),
  IF(OR(ISERROR(VLOOKUP(LEFT(G719,FIND(",",G719)-1),ConditionValueTable!$A:$A,1,0)),ISERROR(VLOOKUP(TRIM(MID(G719,FIND(",",G719)+1,999)),ConditionValueTable!$A:$A,1,0))),"컨디션밸류없음",
  ""),
IF(ISERROR(FIND(",",G719,FIND(",",G719,FIND(",",G719)+1)+1)),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+1,999)),ConditionValueTable!$A:$A,1,0))),"컨디션밸류없음",
  ""),
IF(ISERROR(FIND(",",G719,FIND(",",G719,FIND(",",G719,FIND(",",G719)+1)+1)+1)),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FIND(",",G719,FIND(",",G719,FIND(",",G719)+1)+1)-FIND(",",G719,FIND(",",G719)+1)-1)),ConditionValueTable!$A:$A,1,0)),ISERROR(VLOOKUP(TRIM(MID(G719,FIND(",",G719,FIND(",",G719,FIND(",",G719)+1)+1)+1,999)),ConditionValueTable!$A:$A,1,0))),"컨디션밸류없음",
  ""),
)))))</f>
        <v/>
      </c>
      <c r="I719">
        <v>3.5000000000000004</v>
      </c>
      <c r="J719">
        <v>1.1199999999999999</v>
      </c>
      <c r="M719" t="s">
        <v>553</v>
      </c>
      <c r="O719" s="2">
        <f t="shared" ca="1" si="114"/>
        <v>6</v>
      </c>
      <c r="R719">
        <v>1</v>
      </c>
      <c r="S719" s="2">
        <f t="shared" ca="1" si="113"/>
        <v>1</v>
      </c>
      <c r="W719" t="s">
        <v>736</v>
      </c>
    </row>
    <row r="720" spans="1:23" x14ac:dyDescent="0.3">
      <c r="A720" t="str">
        <f t="shared" si="112"/>
        <v>LP_MoveSpeedUpOnKill_Move_03</v>
      </c>
      <c r="B720" t="s">
        <v>738</v>
      </c>
      <c r="C720" t="str">
        <f>IF(ISERROR(VLOOKUP(B720,AffectorValueTable!$A:$A,1,0)),"어펙터밸류없음","")</f>
        <v/>
      </c>
      <c r="D720">
        <v>3</v>
      </c>
      <c r="E720" t="str">
        <f>VLOOKUP($B720,AffectorValueTable!$1:$1048576,MATCH(AffectorValueTable!$B$1,AffectorValueTable!$1:$1,0),0)</f>
        <v>ChangeActorStatus</v>
      </c>
      <c r="H720" t="str">
        <f>IF(ISBLANK(G720),"",
IF(ISERROR(FIND(",",G720)),
  IF(ISERROR(VLOOKUP(G720,ConditionValueTable!$A:$A,1,0)),"컨디션밸류없음",
  ""),
IF(ISERROR(FIND(",",G720,FIND(",",G720)+1)),
  IF(OR(ISERROR(VLOOKUP(LEFT(G720,FIND(",",G720)-1),ConditionValueTable!$A:$A,1,0)),ISERROR(VLOOKUP(TRIM(MID(G720,FIND(",",G720)+1,999)),ConditionValueTable!$A:$A,1,0))),"컨디션밸류없음",
  ""),
IF(ISERROR(FIND(",",G720,FIND(",",G720,FIND(",",G720)+1)+1)),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+1,999)),ConditionValueTable!$A:$A,1,0))),"컨디션밸류없음",
  ""),
IF(ISERROR(FIND(",",G720,FIND(",",G720,FIND(",",G720,FIND(",",G720)+1)+1)+1)),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FIND(",",G720,FIND(",",G720,FIND(",",G720)+1)+1)-FIND(",",G720,FIND(",",G720)+1)-1)),ConditionValueTable!$A:$A,1,0)),ISERROR(VLOOKUP(TRIM(MID(G720,FIND(",",G720,FIND(",",G720,FIND(",",G720)+1)+1)+1,999)),ConditionValueTable!$A:$A,1,0))),"컨디션밸류없음",
  ""),
)))))</f>
        <v/>
      </c>
      <c r="I720">
        <v>5.5</v>
      </c>
      <c r="J720">
        <v>1.4000000000000001</v>
      </c>
      <c r="M720" t="s">
        <v>553</v>
      </c>
      <c r="O720" s="2">
        <f t="shared" ca="1" si="114"/>
        <v>6</v>
      </c>
      <c r="R720">
        <v>1</v>
      </c>
      <c r="S720" s="2">
        <f t="shared" ca="1" si="113"/>
        <v>1</v>
      </c>
      <c r="W720" t="s">
        <v>736</v>
      </c>
    </row>
    <row r="721" spans="1:20" x14ac:dyDescent="0.3">
      <c r="A721" t="str">
        <f t="shared" si="112"/>
        <v>LP_MineOnMove_01</v>
      </c>
      <c r="B721" t="s">
        <v>456</v>
      </c>
      <c r="C721" t="str">
        <f>IF(ISERROR(VLOOKUP(B721,AffectorValueTable!$A:$A,1,0)),"어펙터밸류없음","")</f>
        <v/>
      </c>
      <c r="D721">
        <v>1</v>
      </c>
      <c r="E721" t="str">
        <f>VLOOKUP($B721,AffectorValueTable!$1:$1048576,MATCH(AffectorValueTable!$B$1,AffectorValueTable!$1:$1,0),0)</f>
        <v>CreateHitObjectMoving</v>
      </c>
      <c r="H721" t="str">
        <f>IF(ISBLANK(G721),"",
IF(ISERROR(FIND(",",G721)),
  IF(ISERROR(VLOOKUP(G721,ConditionValueTable!$A:$A,1,0)),"컨디션밸류없음",
  ""),
IF(ISERROR(FIND(",",G721,FIND(",",G721)+1)),
  IF(OR(ISERROR(VLOOKUP(LEFT(G721,FIND(",",G721)-1),ConditionValueTable!$A:$A,1,0)),ISERROR(VLOOKUP(TRIM(MID(G721,FIND(",",G721)+1,999)),ConditionValueTable!$A:$A,1,0))),"컨디션밸류없음",
  ""),
IF(ISERROR(FIND(",",G721,FIND(",",G721,FIND(",",G721)+1)+1)),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+1,999)),ConditionValueTable!$A:$A,1,0))),"컨디션밸류없음",
  ""),
IF(ISERROR(FIND(",",G721,FIND(",",G721,FIND(",",G721,FIND(",",G721)+1)+1)+1)),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FIND(",",G721,FIND(",",G721,FIND(",",G721)+1)+1)-FIND(",",G721,FIND(",",G721)+1)-1)),ConditionValueTable!$A:$A,1,0)),ISERROR(VLOOKUP(TRIM(MID(G721,FIND(",",G721,FIND(",",G721,FIND(",",G721)+1)+1)+1,999)),ConditionValueTable!$A:$A,1,0))),"컨디션밸류없음",
  ""),
)))))</f>
        <v/>
      </c>
      <c r="I721">
        <v>-1</v>
      </c>
      <c r="J721">
        <v>5</v>
      </c>
      <c r="O721" s="2" t="str">
        <f t="shared" ca="1" si="114"/>
        <v/>
      </c>
      <c r="S721" s="2" t="str">
        <f t="shared" ca="1" si="113"/>
        <v/>
      </c>
      <c r="T721" t="s">
        <v>739</v>
      </c>
    </row>
    <row r="722" spans="1:20" x14ac:dyDescent="0.3">
      <c r="A722" t="str">
        <f t="shared" si="112"/>
        <v>LP_MineOnMove_02</v>
      </c>
      <c r="B722" t="s">
        <v>456</v>
      </c>
      <c r="C722" t="str">
        <f>IF(ISERROR(VLOOKUP(B722,AffectorValueTable!$A:$A,1,0)),"어펙터밸류없음","")</f>
        <v/>
      </c>
      <c r="D722">
        <v>2</v>
      </c>
      <c r="E722" t="str">
        <f>VLOOKUP($B722,AffectorValueTable!$1:$1048576,MATCH(AffectorValueTable!$B$1,AffectorValueTable!$1:$1,0),0)</f>
        <v>CreateHitObjectMoving</v>
      </c>
      <c r="H722" t="str">
        <f>IF(ISBLANK(G722),"",
IF(ISERROR(FIND(",",G722)),
  IF(ISERROR(VLOOKUP(G722,ConditionValueTable!$A:$A,1,0)),"컨디션밸류없음",
  ""),
IF(ISERROR(FIND(",",G722,FIND(",",G722)+1)),
  IF(OR(ISERROR(VLOOKUP(LEFT(G722,FIND(",",G722)-1),ConditionValueTable!$A:$A,1,0)),ISERROR(VLOOKUP(TRIM(MID(G722,FIND(",",G722)+1,999)),ConditionValueTable!$A:$A,1,0))),"컨디션밸류없음",
  ""),
IF(ISERROR(FIND(",",G722,FIND(",",G722,FIND(",",G722)+1)+1)),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+1,999)),ConditionValueTable!$A:$A,1,0))),"컨디션밸류없음",
  ""),
IF(ISERROR(FIND(",",G722,FIND(",",G722,FIND(",",G722,FIND(",",G722)+1)+1)+1)),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FIND(",",G722,FIND(",",G722,FIND(",",G722)+1)+1)-FIND(",",G722,FIND(",",G722)+1)-1)),ConditionValueTable!$A:$A,1,0)),ISERROR(VLOOKUP(TRIM(MID(G722,FIND(",",G722,FIND(",",G722,FIND(",",G722)+1)+1)+1,999)),ConditionValueTable!$A:$A,1,0))),"컨디션밸류없음",
  ""),
)))))</f>
        <v/>
      </c>
      <c r="I722">
        <v>-1</v>
      </c>
      <c r="J722">
        <v>5</v>
      </c>
      <c r="O722" s="2" t="str">
        <f t="shared" ca="1" si="114"/>
        <v/>
      </c>
      <c r="S722" s="2" t="str">
        <f t="shared" ca="1" si="113"/>
        <v/>
      </c>
      <c r="T722" t="s">
        <v>739</v>
      </c>
    </row>
    <row r="723" spans="1:20" x14ac:dyDescent="0.3">
      <c r="A723" t="str">
        <f t="shared" si="112"/>
        <v>LP_MineOnMove_03</v>
      </c>
      <c r="B723" t="s">
        <v>456</v>
      </c>
      <c r="C723" t="str">
        <f>IF(ISERROR(VLOOKUP(B723,AffectorValueTable!$A:$A,1,0)),"어펙터밸류없음","")</f>
        <v/>
      </c>
      <c r="D723">
        <v>3</v>
      </c>
      <c r="E723" t="str">
        <f>VLOOKUP($B723,AffectorValueTable!$1:$1048576,MATCH(AffectorValueTable!$B$1,AffectorValueTable!$1:$1,0),0)</f>
        <v>CreateHitObjectMoving</v>
      </c>
      <c r="H723" t="str">
        <f>IF(ISBLANK(G723),"",
IF(ISERROR(FIND(",",G723)),
  IF(ISERROR(VLOOKUP(G723,ConditionValueTable!$A:$A,1,0)),"컨디션밸류없음",
  ""),
IF(ISERROR(FIND(",",G723,FIND(",",G723)+1)),
  IF(OR(ISERROR(VLOOKUP(LEFT(G723,FIND(",",G723)-1),ConditionValueTable!$A:$A,1,0)),ISERROR(VLOOKUP(TRIM(MID(G723,FIND(",",G723)+1,999)),ConditionValueTable!$A:$A,1,0))),"컨디션밸류없음",
  ""),
IF(ISERROR(FIND(",",G723,FIND(",",G723,FIND(",",G723)+1)+1)),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+1,999)),ConditionValueTable!$A:$A,1,0))),"컨디션밸류없음",
  ""),
IF(ISERROR(FIND(",",G723,FIND(",",G723,FIND(",",G723,FIND(",",G723)+1)+1)+1)),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FIND(",",G723,FIND(",",G723,FIND(",",G723)+1)+1)-FIND(",",G723,FIND(",",G723)+1)-1)),ConditionValueTable!$A:$A,1,0)),ISERROR(VLOOKUP(TRIM(MID(G723,FIND(",",G723,FIND(",",G723,FIND(",",G723)+1)+1)+1,999)),ConditionValueTable!$A:$A,1,0))),"컨디션밸류없음",
  ""),
)))))</f>
        <v/>
      </c>
      <c r="I723">
        <v>-1</v>
      </c>
      <c r="J723">
        <v>5</v>
      </c>
      <c r="O723" s="2" t="str">
        <f t="shared" ca="1" si="114"/>
        <v/>
      </c>
      <c r="S723" s="2" t="str">
        <f t="shared" ca="1" si="113"/>
        <v/>
      </c>
      <c r="T723" t="s">
        <v>739</v>
      </c>
    </row>
    <row r="724" spans="1:20" x14ac:dyDescent="0.3">
      <c r="A724" t="str">
        <f t="shared" si="112"/>
        <v>LP_MineOnMove_Damage_01</v>
      </c>
      <c r="B724" t="s">
        <v>740</v>
      </c>
      <c r="C724" t="str">
        <f>IF(ISERROR(VLOOKUP(B724,AffectorValueTable!$A:$A,1,0)),"어펙터밸류없음","")</f>
        <v/>
      </c>
      <c r="D724">
        <v>1</v>
      </c>
      <c r="E724" t="str">
        <f>VLOOKUP($B724,AffectorValueTable!$1:$1048576,MATCH(AffectorValueTable!$B$1,AffectorValueTable!$1:$1,0),0)</f>
        <v>CollisionDamage</v>
      </c>
      <c r="H724" t="str">
        <f>IF(ISBLANK(G724),"",
IF(ISERROR(FIND(",",G724)),
  IF(ISERROR(VLOOKUP(G724,ConditionValueTable!$A:$A,1,0)),"컨디션밸류없음",
  ""),
IF(ISERROR(FIND(",",G724,FIND(",",G724)+1)),
  IF(OR(ISERROR(VLOOKUP(LEFT(G724,FIND(",",G724)-1),ConditionValueTable!$A:$A,1,0)),ISERROR(VLOOKUP(TRIM(MID(G724,FIND(",",G724)+1,999)),ConditionValueTable!$A:$A,1,0))),"컨디션밸류없음",
  ""),
IF(ISERROR(FIND(",",G724,FIND(",",G724,FIND(",",G724)+1)+1)),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+1,999)),ConditionValueTable!$A:$A,1,0))),"컨디션밸류없음",
  ""),
IF(ISERROR(FIND(",",G724,FIND(",",G724,FIND(",",G724,FIND(",",G724)+1)+1)+1)),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FIND(",",G724,FIND(",",G724,FIND(",",G724)+1)+1)-FIND(",",G724,FIND(",",G724)+1)-1)),ConditionValueTable!$A:$A,1,0)),ISERROR(VLOOKUP(TRIM(MID(G724,FIND(",",G724,FIND(",",G724,FIND(",",G724)+1)+1)+1,999)),ConditionValueTable!$A:$A,1,0))),"컨디션밸류없음",
  ""),
)))))</f>
        <v/>
      </c>
      <c r="I724">
        <v>1.7730496453900713</v>
      </c>
      <c r="O724" s="2" t="str">
        <f t="shared" ca="1" si="114"/>
        <v/>
      </c>
      <c r="P724">
        <v>1</v>
      </c>
      <c r="S724" s="2" t="str">
        <f t="shared" ca="1" si="113"/>
        <v/>
      </c>
    </row>
    <row r="725" spans="1:20" x14ac:dyDescent="0.3">
      <c r="A725" t="str">
        <f t="shared" si="112"/>
        <v>LP_MineOnMove_Damage_02</v>
      </c>
      <c r="B725" t="s">
        <v>740</v>
      </c>
      <c r="C725" t="str">
        <f>IF(ISERROR(VLOOKUP(B725,AffectorValueTable!$A:$A,1,0)),"어펙터밸류없음","")</f>
        <v/>
      </c>
      <c r="D725">
        <v>2</v>
      </c>
      <c r="E725" t="str">
        <f>VLOOKUP($B725,AffectorValueTable!$1:$1048576,MATCH(AffectorValueTable!$B$1,AffectorValueTable!$1:$1,0),0)</f>
        <v>CollisionDamage</v>
      </c>
      <c r="H725" t="str">
        <f>IF(ISBLANK(G725),"",
IF(ISERROR(FIND(",",G725)),
  IF(ISERROR(VLOOKUP(G725,ConditionValueTable!$A:$A,1,0)),"컨디션밸류없음",
  ""),
IF(ISERROR(FIND(",",G725,FIND(",",G725)+1)),
  IF(OR(ISERROR(VLOOKUP(LEFT(G725,FIND(",",G725)-1),ConditionValueTable!$A:$A,1,0)),ISERROR(VLOOKUP(TRIM(MID(G725,FIND(",",G725)+1,999)),ConditionValueTable!$A:$A,1,0))),"컨디션밸류없음",
  ""),
IF(ISERROR(FIND(",",G725,FIND(",",G725,FIND(",",G725)+1)+1)),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+1,999)),ConditionValueTable!$A:$A,1,0))),"컨디션밸류없음",
  ""),
IF(ISERROR(FIND(",",G725,FIND(",",G725,FIND(",",G725,FIND(",",G725)+1)+1)+1)),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FIND(",",G725,FIND(",",G725,FIND(",",G725)+1)+1)-FIND(",",G725,FIND(",",G725)+1)-1)),ConditionValueTable!$A:$A,1,0)),ISERROR(VLOOKUP(TRIM(MID(G725,FIND(",",G725,FIND(",",G725,FIND(",",G725)+1)+1)+1,999)),ConditionValueTable!$A:$A,1,0))),"컨디션밸류없음",
  ""),
)))))</f>
        <v/>
      </c>
      <c r="I725">
        <v>3.7234042553191498</v>
      </c>
      <c r="O725" s="2" t="str">
        <f t="shared" ca="1" si="114"/>
        <v/>
      </c>
      <c r="P725">
        <v>1</v>
      </c>
      <c r="S725" s="2" t="str">
        <f t="shared" ca="1" si="113"/>
        <v/>
      </c>
    </row>
    <row r="726" spans="1:20" x14ac:dyDescent="0.3">
      <c r="A726" t="str">
        <f t="shared" si="112"/>
        <v>LP_MineOnMove_Damage_03</v>
      </c>
      <c r="B726" t="s">
        <v>740</v>
      </c>
      <c r="C726" t="str">
        <f>IF(ISERROR(VLOOKUP(B726,AffectorValueTable!$A:$A,1,0)),"어펙터밸류없음","")</f>
        <v/>
      </c>
      <c r="D726">
        <v>3</v>
      </c>
      <c r="E726" t="str">
        <f>VLOOKUP($B726,AffectorValueTable!$1:$1048576,MATCH(AffectorValueTable!$B$1,AffectorValueTable!$1:$1,0),0)</f>
        <v>CollisionDamage</v>
      </c>
      <c r="H726" t="str">
        <f>IF(ISBLANK(G726),"",
IF(ISERROR(FIND(",",G726)),
  IF(ISERROR(VLOOKUP(G726,ConditionValueTable!$A:$A,1,0)),"컨디션밸류없음",
  ""),
IF(ISERROR(FIND(",",G726,FIND(",",G726)+1)),
  IF(OR(ISERROR(VLOOKUP(LEFT(G726,FIND(",",G726)-1),ConditionValueTable!$A:$A,1,0)),ISERROR(VLOOKUP(TRIM(MID(G726,FIND(",",G726)+1,999)),ConditionValueTable!$A:$A,1,0))),"컨디션밸류없음",
  ""),
IF(ISERROR(FIND(",",G726,FIND(",",G726,FIND(",",G726)+1)+1)),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+1,999)),ConditionValueTable!$A:$A,1,0))),"컨디션밸류없음",
  ""),
IF(ISERROR(FIND(",",G726,FIND(",",G726,FIND(",",G726,FIND(",",G726)+1)+1)+1)),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FIND(",",G726,FIND(",",G726,FIND(",",G726)+1)+1)-FIND(",",G726,FIND(",",G726)+1)-1)),ConditionValueTable!$A:$A,1,0)),ISERROR(VLOOKUP(TRIM(MID(G726,FIND(",",G726,FIND(",",G726,FIND(",",G726)+1)+1)+1,999)),ConditionValueTable!$A:$A,1,0))),"컨디션밸류없음",
  ""),
)))))</f>
        <v/>
      </c>
      <c r="I726">
        <v>5.8510638297872362</v>
      </c>
      <c r="O726" s="2" t="str">
        <f t="shared" ca="1" si="114"/>
        <v/>
      </c>
      <c r="P726">
        <v>1</v>
      </c>
      <c r="S726" s="2" t="str">
        <f t="shared" ca="1" si="113"/>
        <v/>
      </c>
    </row>
    <row r="727" spans="1:20" x14ac:dyDescent="0.3">
      <c r="A727" t="str">
        <f t="shared" si="112"/>
        <v>LP_SlowHitObject_01</v>
      </c>
      <c r="B727" t="s">
        <v>458</v>
      </c>
      <c r="C727" t="str">
        <f>IF(ISERROR(VLOOKUP(B727,AffectorValueTable!$A:$A,1,0)),"어펙터밸류없음","")</f>
        <v/>
      </c>
      <c r="D727">
        <v>1</v>
      </c>
      <c r="E727" t="str">
        <f>VLOOKUP($B727,AffectorValueTable!$1:$1048576,MATCH(AffectorValueTable!$B$1,AffectorValueTable!$1:$1,0),0)</f>
        <v>SlowHitObjectSpeed</v>
      </c>
      <c r="H727" t="str">
        <f>IF(ISBLANK(G727),"",
IF(ISERROR(FIND(",",G727)),
  IF(ISERROR(VLOOKUP(G727,ConditionValueTable!$A:$A,1,0)),"컨디션밸류없음",
  ""),
IF(ISERROR(FIND(",",G727,FIND(",",G727)+1)),
  IF(OR(ISERROR(VLOOKUP(LEFT(G727,FIND(",",G727)-1),ConditionValueTable!$A:$A,1,0)),ISERROR(VLOOKUP(TRIM(MID(G727,FIND(",",G727)+1,999)),ConditionValueTable!$A:$A,1,0))),"컨디션밸류없음",
  ""),
IF(ISERROR(FIND(",",G727,FIND(",",G727,FIND(",",G727)+1)+1)),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+1,999)),ConditionValueTable!$A:$A,1,0))),"컨디션밸류없음",
  ""),
IF(ISERROR(FIND(",",G727,FIND(",",G727,FIND(",",G727,FIND(",",G727)+1)+1)+1)),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FIND(",",G727,FIND(",",G727,FIND(",",G727)+1)+1)-FIND(",",G727,FIND(",",G727)+1)-1)),ConditionValueTable!$A:$A,1,0)),ISERROR(VLOOKUP(TRIM(MID(G727,FIND(",",G727,FIND(",",G727,FIND(",",G727)+1)+1)+1,999)),ConditionValueTable!$A:$A,1,0))),"컨디션밸류없음",
  ""),
)))))</f>
        <v/>
      </c>
      <c r="I727">
        <v>-1</v>
      </c>
      <c r="J727">
        <v>0.02</v>
      </c>
      <c r="O727" s="2" t="str">
        <f t="shared" ca="1" si="114"/>
        <v/>
      </c>
      <c r="S727" s="2" t="str">
        <f t="shared" ca="1" si="113"/>
        <v/>
      </c>
    </row>
    <row r="728" spans="1:20" x14ac:dyDescent="0.3">
      <c r="A728" t="str">
        <f t="shared" si="112"/>
        <v>LP_SlowHitObject_02</v>
      </c>
      <c r="B728" t="s">
        <v>458</v>
      </c>
      <c r="C728" t="str">
        <f>IF(ISERROR(VLOOKUP(B728,AffectorValueTable!$A:$A,1,0)),"어펙터밸류없음","")</f>
        <v/>
      </c>
      <c r="D728">
        <v>2</v>
      </c>
      <c r="E728" t="str">
        <f>VLOOKUP($B728,AffectorValueTable!$1:$1048576,MATCH(AffectorValueTable!$B$1,AffectorValueTable!$1:$1,0),0)</f>
        <v>SlowHitObjectSpeed</v>
      </c>
      <c r="H728" t="str">
        <f>IF(ISBLANK(G728),"",
IF(ISERROR(FIND(",",G728)),
  IF(ISERROR(VLOOKUP(G728,ConditionValueTable!$A:$A,1,0)),"컨디션밸류없음",
  ""),
IF(ISERROR(FIND(",",G728,FIND(",",G728)+1)),
  IF(OR(ISERROR(VLOOKUP(LEFT(G728,FIND(",",G728)-1),ConditionValueTable!$A:$A,1,0)),ISERROR(VLOOKUP(TRIM(MID(G728,FIND(",",G728)+1,999)),ConditionValueTable!$A:$A,1,0))),"컨디션밸류없음",
  ""),
IF(ISERROR(FIND(",",G728,FIND(",",G728,FIND(",",G728)+1)+1)),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+1,999)),ConditionValueTable!$A:$A,1,0))),"컨디션밸류없음",
  ""),
IF(ISERROR(FIND(",",G728,FIND(",",G728,FIND(",",G728,FIND(",",G728)+1)+1)+1)),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FIND(",",G728,FIND(",",G728,FIND(",",G728)+1)+1)-FIND(",",G728,FIND(",",G728)+1)-1)),ConditionValueTable!$A:$A,1,0)),ISERROR(VLOOKUP(TRIM(MID(G728,FIND(",",G728,FIND(",",G728,FIND(",",G728)+1)+1)+1,999)),ConditionValueTable!$A:$A,1,0))),"컨디션밸류없음",
  ""),
)))))</f>
        <v/>
      </c>
      <c r="I728">
        <v>-1</v>
      </c>
      <c r="J728">
        <v>4.2000000000000003E-2</v>
      </c>
      <c r="O728" s="2" t="str">
        <f t="shared" ca="1" si="114"/>
        <v/>
      </c>
      <c r="S728" s="2" t="str">
        <f t="shared" ca="1" si="113"/>
        <v/>
      </c>
    </row>
    <row r="729" spans="1:20" x14ac:dyDescent="0.3">
      <c r="A729" t="str">
        <f t="shared" si="112"/>
        <v>LP_SlowHitObject_03</v>
      </c>
      <c r="B729" t="s">
        <v>458</v>
      </c>
      <c r="C729" t="str">
        <f>IF(ISERROR(VLOOKUP(B729,AffectorValueTable!$A:$A,1,0)),"어펙터밸류없음","")</f>
        <v/>
      </c>
      <c r="D729">
        <v>3</v>
      </c>
      <c r="E729" t="str">
        <f>VLOOKUP($B729,AffectorValueTable!$1:$1048576,MATCH(AffectorValueTable!$B$1,AffectorValueTable!$1:$1,0),0)</f>
        <v>SlowHitObjectSpeed</v>
      </c>
      <c r="H729" t="str">
        <f>IF(ISBLANK(G729),"",
IF(ISERROR(FIND(",",G729)),
  IF(ISERROR(VLOOKUP(G729,ConditionValueTable!$A:$A,1,0)),"컨디션밸류없음",
  ""),
IF(ISERROR(FIND(",",G729,FIND(",",G729)+1)),
  IF(OR(ISERROR(VLOOKUP(LEFT(G729,FIND(",",G729)-1),ConditionValueTable!$A:$A,1,0)),ISERROR(VLOOKUP(TRIM(MID(G729,FIND(",",G729)+1,999)),ConditionValueTable!$A:$A,1,0))),"컨디션밸류없음",
  ""),
IF(ISERROR(FIND(",",G729,FIND(",",G729,FIND(",",G729)+1)+1)),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+1,999)),ConditionValueTable!$A:$A,1,0))),"컨디션밸류없음",
  ""),
IF(ISERROR(FIND(",",G729,FIND(",",G729,FIND(",",G729,FIND(",",G729)+1)+1)+1)),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FIND(",",G729,FIND(",",G729,FIND(",",G729)+1)+1)-FIND(",",G729,FIND(",",G729)+1)-1)),ConditionValueTable!$A:$A,1,0)),ISERROR(VLOOKUP(TRIM(MID(G729,FIND(",",G729,FIND(",",G729,FIND(",",G729)+1)+1)+1,999)),ConditionValueTable!$A:$A,1,0))),"컨디션밸류없음",
  ""),
)))))</f>
        <v/>
      </c>
      <c r="I729">
        <v>-1</v>
      </c>
      <c r="J729">
        <v>6.6000000000000003E-2</v>
      </c>
      <c r="O729" s="2" t="str">
        <f t="shared" ca="1" si="114"/>
        <v/>
      </c>
      <c r="S729" s="2" t="str">
        <f t="shared" ca="1" si="113"/>
        <v/>
      </c>
    </row>
    <row r="730" spans="1:20" x14ac:dyDescent="0.3">
      <c r="A730" t="str">
        <f t="shared" si="112"/>
        <v>LP_SlowHitObject_04</v>
      </c>
      <c r="B730" t="s">
        <v>458</v>
      </c>
      <c r="C730" t="str">
        <f>IF(ISERROR(VLOOKUP(B730,AffectorValueTable!$A:$A,1,0)),"어펙터밸류없음","")</f>
        <v/>
      </c>
      <c r="D730">
        <v>4</v>
      </c>
      <c r="E730" t="str">
        <f>VLOOKUP($B730,AffectorValueTable!$1:$1048576,MATCH(AffectorValueTable!$B$1,AffectorValueTable!$1:$1,0),0)</f>
        <v>SlowHitObjectSpeed</v>
      </c>
      <c r="H730" t="str">
        <f>IF(ISBLANK(G730),"",
IF(ISERROR(FIND(",",G730)),
  IF(ISERROR(VLOOKUP(G730,ConditionValueTable!$A:$A,1,0)),"컨디션밸류없음",
  ""),
IF(ISERROR(FIND(",",G730,FIND(",",G730)+1)),
  IF(OR(ISERROR(VLOOKUP(LEFT(G730,FIND(",",G730)-1),ConditionValueTable!$A:$A,1,0)),ISERROR(VLOOKUP(TRIM(MID(G730,FIND(",",G730)+1,999)),ConditionValueTable!$A:$A,1,0))),"컨디션밸류없음",
  ""),
IF(ISERROR(FIND(",",G730,FIND(",",G730,FIND(",",G730)+1)+1)),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+1,999)),ConditionValueTable!$A:$A,1,0))),"컨디션밸류없음",
  ""),
IF(ISERROR(FIND(",",G730,FIND(",",G730,FIND(",",G730,FIND(",",G730)+1)+1)+1)),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FIND(",",G730,FIND(",",G730,FIND(",",G730)+1)+1)-FIND(",",G730,FIND(",",G730)+1)-1)),ConditionValueTable!$A:$A,1,0)),ISERROR(VLOOKUP(TRIM(MID(G730,FIND(",",G730,FIND(",",G730,FIND(",",G730)+1)+1)+1,999)),ConditionValueTable!$A:$A,1,0))),"컨디션밸류없음",
  ""),
)))))</f>
        <v/>
      </c>
      <c r="I730">
        <v>-1</v>
      </c>
      <c r="J730">
        <v>9.1999999999999998E-2</v>
      </c>
      <c r="O730" s="2" t="str">
        <f t="shared" ca="1" si="114"/>
        <v/>
      </c>
      <c r="S730" s="2" t="str">
        <f t="shared" ca="1" si="113"/>
        <v/>
      </c>
    </row>
    <row r="731" spans="1:20" x14ac:dyDescent="0.3">
      <c r="A731" t="str">
        <f t="shared" si="112"/>
        <v>LP_SlowHitObject_05</v>
      </c>
      <c r="B731" t="s">
        <v>458</v>
      </c>
      <c r="C731" t="str">
        <f>IF(ISERROR(VLOOKUP(B731,AffectorValueTable!$A:$A,1,0)),"어펙터밸류없음","")</f>
        <v/>
      </c>
      <c r="D731">
        <v>5</v>
      </c>
      <c r="E731" t="str">
        <f>VLOOKUP($B731,AffectorValueTable!$1:$1048576,MATCH(AffectorValueTable!$B$1,AffectorValueTable!$1:$1,0),0)</f>
        <v>SlowHitObjectSpeed</v>
      </c>
      <c r="H731" t="str">
        <f>IF(ISBLANK(G731),"",
IF(ISERROR(FIND(",",G731)),
  IF(ISERROR(VLOOKUP(G731,ConditionValueTable!$A:$A,1,0)),"컨디션밸류없음",
  ""),
IF(ISERROR(FIND(",",G731,FIND(",",G731)+1)),
  IF(OR(ISERROR(VLOOKUP(LEFT(G731,FIND(",",G731)-1),ConditionValueTable!$A:$A,1,0)),ISERROR(VLOOKUP(TRIM(MID(G731,FIND(",",G731)+1,999)),ConditionValueTable!$A:$A,1,0))),"컨디션밸류없음",
  ""),
IF(ISERROR(FIND(",",G731,FIND(",",G731,FIND(",",G731)+1)+1)),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+1,999)),ConditionValueTable!$A:$A,1,0))),"컨디션밸류없음",
  ""),
IF(ISERROR(FIND(",",G731,FIND(",",G731,FIND(",",G731,FIND(",",G731)+1)+1)+1)),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FIND(",",G731,FIND(",",G731,FIND(",",G731)+1)+1)-FIND(",",G731,FIND(",",G731)+1)-1)),ConditionValueTable!$A:$A,1,0)),ISERROR(VLOOKUP(TRIM(MID(G731,FIND(",",G731,FIND(",",G731,FIND(",",G731)+1)+1)+1,999)),ConditionValueTable!$A:$A,1,0))),"컨디션밸류없음",
  ""),
)))))</f>
        <v/>
      </c>
      <c r="I731">
        <v>-1</v>
      </c>
      <c r="J731">
        <v>0.12</v>
      </c>
      <c r="O731" s="2" t="str">
        <f t="shared" ca="1" si="114"/>
        <v/>
      </c>
      <c r="S731" s="2" t="str">
        <f t="shared" ca="1" si="113"/>
        <v/>
      </c>
    </row>
    <row r="732" spans="1:20" x14ac:dyDescent="0.3">
      <c r="A732" t="str">
        <f t="shared" si="112"/>
        <v>LP_SlowHitObjectBetter_01</v>
      </c>
      <c r="B732" t="s">
        <v>459</v>
      </c>
      <c r="C732" t="str">
        <f>IF(ISERROR(VLOOKUP(B732,AffectorValueTable!$A:$A,1,0)),"어펙터밸류없음","")</f>
        <v/>
      </c>
      <c r="D732">
        <v>1</v>
      </c>
      <c r="E732" t="str">
        <f>VLOOKUP($B732,AffectorValueTable!$1:$1048576,MATCH(AffectorValueTable!$B$1,AffectorValueTable!$1:$1,0),0)</f>
        <v>SlowHitObjectSpeed</v>
      </c>
      <c r="H732" t="str">
        <f>IF(ISBLANK(G732),"",
IF(ISERROR(FIND(",",G732)),
  IF(ISERROR(VLOOKUP(G732,ConditionValueTable!$A:$A,1,0)),"컨디션밸류없음",
  ""),
IF(ISERROR(FIND(",",G732,FIND(",",G732)+1)),
  IF(OR(ISERROR(VLOOKUP(LEFT(G732,FIND(",",G732)-1),ConditionValueTable!$A:$A,1,0)),ISERROR(VLOOKUP(TRIM(MID(G732,FIND(",",G732)+1,999)),ConditionValueTable!$A:$A,1,0))),"컨디션밸류없음",
  ""),
IF(ISERROR(FIND(",",G732,FIND(",",G732,FIND(",",G732)+1)+1)),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+1,999)),ConditionValueTable!$A:$A,1,0))),"컨디션밸류없음",
  ""),
IF(ISERROR(FIND(",",G732,FIND(",",G732,FIND(",",G732,FIND(",",G732)+1)+1)+1)),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FIND(",",G732,FIND(",",G732,FIND(",",G732)+1)+1)-FIND(",",G732,FIND(",",G732)+1)-1)),ConditionValueTable!$A:$A,1,0)),ISERROR(VLOOKUP(TRIM(MID(G732,FIND(",",G732,FIND(",",G732,FIND(",",G732)+1)+1)+1,999)),ConditionValueTable!$A:$A,1,0))),"컨디션밸류없음",
  ""),
)))))</f>
        <v/>
      </c>
      <c r="I732">
        <v>-1</v>
      </c>
      <c r="J732">
        <f t="shared" ref="J732:J736" si="115">J727*5/3</f>
        <v>3.3333333333333333E-2</v>
      </c>
      <c r="O732" s="2" t="str">
        <f t="shared" ca="1" si="114"/>
        <v/>
      </c>
      <c r="S732" s="2" t="str">
        <f t="shared" ca="1" si="113"/>
        <v/>
      </c>
    </row>
    <row r="733" spans="1:20" x14ac:dyDescent="0.3">
      <c r="A733" t="str">
        <f t="shared" si="112"/>
        <v>LP_SlowHitObjectBetter_02</v>
      </c>
      <c r="B733" t="s">
        <v>459</v>
      </c>
      <c r="C733" t="str">
        <f>IF(ISERROR(VLOOKUP(B733,AffectorValueTable!$A:$A,1,0)),"어펙터밸류없음","")</f>
        <v/>
      </c>
      <c r="D733">
        <v>2</v>
      </c>
      <c r="E733" t="str">
        <f>VLOOKUP($B733,AffectorValueTable!$1:$1048576,MATCH(AffectorValueTable!$B$1,AffectorValueTable!$1:$1,0),0)</f>
        <v>SlowHitObjectSpeed</v>
      </c>
      <c r="H733" t="str">
        <f>IF(ISBLANK(G733),"",
IF(ISERROR(FIND(",",G733)),
  IF(ISERROR(VLOOKUP(G733,ConditionValueTable!$A:$A,1,0)),"컨디션밸류없음",
  ""),
IF(ISERROR(FIND(",",G733,FIND(",",G733)+1)),
  IF(OR(ISERROR(VLOOKUP(LEFT(G733,FIND(",",G733)-1),ConditionValueTable!$A:$A,1,0)),ISERROR(VLOOKUP(TRIM(MID(G733,FIND(",",G733)+1,999)),ConditionValueTable!$A:$A,1,0))),"컨디션밸류없음",
  ""),
IF(ISERROR(FIND(",",G733,FIND(",",G733,FIND(",",G733)+1)+1)),
  IF(OR(ISERROR(VLOOKUP(LEFT(G733,FIND(",",G733)-1),ConditionValueTable!$A:$A,1,0)),ISERROR(VLOOKUP(TRIM(MID(G733,FIND(",",G733)+1,FIND(",",G733,FIND(",",G733)+1)-FIND(",",G733)-1)),ConditionValueTable!$A:$A,1,0)),ISERROR(VLOOKUP(TRIM(MID(G733,FIND(",",G733,FIND(",",G733)+1)+1,999)),ConditionValueTable!$A:$A,1,0))),"컨디션밸류없음",
  ""),
IF(ISERROR(FIND(",",G733,FIND(",",G733,FIND(",",G733,FIND(",",G733)+1)+1)+1)),
  IF(OR(ISERROR(VLOOKUP(LEFT(G733,FIND(",",G733)-1),ConditionValueTable!$A:$A,1,0)),ISERROR(VLOOKUP(TRIM(MID(G733,FIND(",",G733)+1,FIND(",",G733,FIND(",",G733)+1)-FIND(",",G733)-1)),ConditionValueTable!$A:$A,1,0)),ISERROR(VLOOKUP(TRIM(MID(G733,FIND(",",G733,FIND(",",G733)+1)+1,FIND(",",G733,FIND(",",G733,FIND(",",G733)+1)+1)-FIND(",",G733,FIND(",",G733)+1)-1)),ConditionValueTable!$A:$A,1,0)),ISERROR(VLOOKUP(TRIM(MID(G733,FIND(",",G733,FIND(",",G733,FIND(",",G733)+1)+1)+1,999)),ConditionValueTable!$A:$A,1,0))),"컨디션밸류없음",
  ""),
)))))</f>
        <v/>
      </c>
      <c r="I733">
        <v>-1</v>
      </c>
      <c r="J733">
        <f t="shared" si="115"/>
        <v>7.0000000000000007E-2</v>
      </c>
      <c r="O733" s="2" t="str">
        <f t="shared" ca="1" si="114"/>
        <v/>
      </c>
      <c r="S733" s="2" t="str">
        <f t="shared" ca="1" si="113"/>
        <v/>
      </c>
    </row>
    <row r="734" spans="1:20" x14ac:dyDescent="0.3">
      <c r="A734" t="str">
        <f t="shared" si="112"/>
        <v>LP_SlowHitObjectBetter_03</v>
      </c>
      <c r="B734" t="s">
        <v>459</v>
      </c>
      <c r="C734" t="str">
        <f>IF(ISERROR(VLOOKUP(B734,AffectorValueTable!$A:$A,1,0)),"어펙터밸류없음","")</f>
        <v/>
      </c>
      <c r="D734">
        <v>3</v>
      </c>
      <c r="E734" t="str">
        <f>VLOOKUP($B734,AffectorValueTable!$1:$1048576,MATCH(AffectorValueTable!$B$1,AffectorValueTable!$1:$1,0),0)</f>
        <v>SlowHitObjectSpeed</v>
      </c>
      <c r="H734" t="str">
        <f>IF(ISBLANK(G734),"",
IF(ISERROR(FIND(",",G734)),
  IF(ISERROR(VLOOKUP(G734,ConditionValueTable!$A:$A,1,0)),"컨디션밸류없음",
  ""),
IF(ISERROR(FIND(",",G734,FIND(",",G734)+1)),
  IF(OR(ISERROR(VLOOKUP(LEFT(G734,FIND(",",G734)-1),ConditionValueTable!$A:$A,1,0)),ISERROR(VLOOKUP(TRIM(MID(G734,FIND(",",G734)+1,999)),ConditionValueTable!$A:$A,1,0))),"컨디션밸류없음",
  ""),
IF(ISERROR(FIND(",",G734,FIND(",",G734,FIND(",",G734)+1)+1)),
  IF(OR(ISERROR(VLOOKUP(LEFT(G734,FIND(",",G734)-1),ConditionValueTable!$A:$A,1,0)),ISERROR(VLOOKUP(TRIM(MID(G734,FIND(",",G734)+1,FIND(",",G734,FIND(",",G734)+1)-FIND(",",G734)-1)),ConditionValueTable!$A:$A,1,0)),ISERROR(VLOOKUP(TRIM(MID(G734,FIND(",",G734,FIND(",",G734)+1)+1,999)),ConditionValueTable!$A:$A,1,0))),"컨디션밸류없음",
  ""),
IF(ISERROR(FIND(",",G734,FIND(",",G734,FIND(",",G734,FIND(",",G734)+1)+1)+1)),
  IF(OR(ISERROR(VLOOKUP(LEFT(G734,FIND(",",G734)-1),ConditionValueTable!$A:$A,1,0)),ISERROR(VLOOKUP(TRIM(MID(G734,FIND(",",G734)+1,FIND(",",G734,FIND(",",G734)+1)-FIND(",",G734)-1)),ConditionValueTable!$A:$A,1,0)),ISERROR(VLOOKUP(TRIM(MID(G734,FIND(",",G734,FIND(",",G734)+1)+1,FIND(",",G734,FIND(",",G734,FIND(",",G734)+1)+1)-FIND(",",G734,FIND(",",G734)+1)-1)),ConditionValueTable!$A:$A,1,0)),ISERROR(VLOOKUP(TRIM(MID(G734,FIND(",",G734,FIND(",",G734,FIND(",",G734)+1)+1)+1,999)),ConditionValueTable!$A:$A,1,0))),"컨디션밸류없음",
  ""),
)))))</f>
        <v/>
      </c>
      <c r="I734">
        <v>-1</v>
      </c>
      <c r="J734">
        <f t="shared" si="115"/>
        <v>0.11</v>
      </c>
      <c r="O734" s="2" t="str">
        <f t="shared" ca="1" si="114"/>
        <v/>
      </c>
      <c r="S734" s="2" t="str">
        <f t="shared" ca="1" si="113"/>
        <v/>
      </c>
    </row>
    <row r="735" spans="1:20" x14ac:dyDescent="0.3">
      <c r="A735" t="str">
        <f t="shared" si="112"/>
        <v>LP_SlowHitObjectBetter_04</v>
      </c>
      <c r="B735" t="s">
        <v>459</v>
      </c>
      <c r="C735" t="str">
        <f>IF(ISERROR(VLOOKUP(B735,AffectorValueTable!$A:$A,1,0)),"어펙터밸류없음","")</f>
        <v/>
      </c>
      <c r="D735">
        <v>4</v>
      </c>
      <c r="E735" t="str">
        <f>VLOOKUP($B735,AffectorValueTable!$1:$1048576,MATCH(AffectorValueTable!$B$1,AffectorValueTable!$1:$1,0),0)</f>
        <v>SlowHitObjectSpeed</v>
      </c>
      <c r="H735" t="str">
        <f>IF(ISBLANK(G735),"",
IF(ISERROR(FIND(",",G735)),
  IF(ISERROR(VLOOKUP(G735,ConditionValueTable!$A:$A,1,0)),"컨디션밸류없음",
  ""),
IF(ISERROR(FIND(",",G735,FIND(",",G735)+1)),
  IF(OR(ISERROR(VLOOKUP(LEFT(G735,FIND(",",G735)-1),ConditionValueTable!$A:$A,1,0)),ISERROR(VLOOKUP(TRIM(MID(G735,FIND(",",G735)+1,999)),ConditionValueTable!$A:$A,1,0))),"컨디션밸류없음",
  ""),
IF(ISERROR(FIND(",",G735,FIND(",",G735,FIND(",",G735)+1)+1)),
  IF(OR(ISERROR(VLOOKUP(LEFT(G735,FIND(",",G735)-1),ConditionValueTable!$A:$A,1,0)),ISERROR(VLOOKUP(TRIM(MID(G735,FIND(",",G735)+1,FIND(",",G735,FIND(",",G735)+1)-FIND(",",G735)-1)),ConditionValueTable!$A:$A,1,0)),ISERROR(VLOOKUP(TRIM(MID(G735,FIND(",",G735,FIND(",",G735)+1)+1,999)),ConditionValueTable!$A:$A,1,0))),"컨디션밸류없음",
  ""),
IF(ISERROR(FIND(",",G735,FIND(",",G735,FIND(",",G735,FIND(",",G735)+1)+1)+1)),
  IF(OR(ISERROR(VLOOKUP(LEFT(G735,FIND(",",G735)-1),ConditionValueTable!$A:$A,1,0)),ISERROR(VLOOKUP(TRIM(MID(G735,FIND(",",G735)+1,FIND(",",G735,FIND(",",G735)+1)-FIND(",",G735)-1)),ConditionValueTable!$A:$A,1,0)),ISERROR(VLOOKUP(TRIM(MID(G735,FIND(",",G735,FIND(",",G735)+1)+1,FIND(",",G735,FIND(",",G735,FIND(",",G735)+1)+1)-FIND(",",G735,FIND(",",G735)+1)-1)),ConditionValueTable!$A:$A,1,0)),ISERROR(VLOOKUP(TRIM(MID(G735,FIND(",",G735,FIND(",",G735,FIND(",",G735)+1)+1)+1,999)),ConditionValueTable!$A:$A,1,0))),"컨디션밸류없음",
  ""),
)))))</f>
        <v/>
      </c>
      <c r="I735">
        <v>-1</v>
      </c>
      <c r="J735">
        <f t="shared" si="115"/>
        <v>0.15333333333333332</v>
      </c>
      <c r="O735" s="2" t="str">
        <f t="shared" ca="1" si="114"/>
        <v/>
      </c>
      <c r="S735" s="2" t="str">
        <f t="shared" ca="1" si="113"/>
        <v/>
      </c>
    </row>
    <row r="736" spans="1:20" x14ac:dyDescent="0.3">
      <c r="A736" t="str">
        <f t="shared" si="112"/>
        <v>LP_SlowHitObjectBetter_05</v>
      </c>
      <c r="B736" t="s">
        <v>459</v>
      </c>
      <c r="C736" t="str">
        <f>IF(ISERROR(VLOOKUP(B736,AffectorValueTable!$A:$A,1,0)),"어펙터밸류없음","")</f>
        <v/>
      </c>
      <c r="D736">
        <v>5</v>
      </c>
      <c r="E736" t="str">
        <f>VLOOKUP($B736,AffectorValueTable!$1:$1048576,MATCH(AffectorValueTable!$B$1,AffectorValueTable!$1:$1,0),0)</f>
        <v>SlowHitObjectSpeed</v>
      </c>
      <c r="H736" t="str">
        <f>IF(ISBLANK(G736),"",
IF(ISERROR(FIND(",",G736)),
  IF(ISERROR(VLOOKUP(G736,ConditionValueTable!$A:$A,1,0)),"컨디션밸류없음",
  ""),
IF(ISERROR(FIND(",",G736,FIND(",",G736)+1)),
  IF(OR(ISERROR(VLOOKUP(LEFT(G736,FIND(",",G736)-1),ConditionValueTable!$A:$A,1,0)),ISERROR(VLOOKUP(TRIM(MID(G736,FIND(",",G736)+1,999)),ConditionValueTable!$A:$A,1,0))),"컨디션밸류없음",
  ""),
IF(ISERROR(FIND(",",G736,FIND(",",G736,FIND(",",G736)+1)+1)),
  IF(OR(ISERROR(VLOOKUP(LEFT(G736,FIND(",",G736)-1),ConditionValueTable!$A:$A,1,0)),ISERROR(VLOOKUP(TRIM(MID(G736,FIND(",",G736)+1,FIND(",",G736,FIND(",",G736)+1)-FIND(",",G736)-1)),ConditionValueTable!$A:$A,1,0)),ISERROR(VLOOKUP(TRIM(MID(G736,FIND(",",G736,FIND(",",G736)+1)+1,999)),ConditionValueTable!$A:$A,1,0))),"컨디션밸류없음",
  ""),
IF(ISERROR(FIND(",",G736,FIND(",",G736,FIND(",",G736,FIND(",",G736)+1)+1)+1)),
  IF(OR(ISERROR(VLOOKUP(LEFT(G736,FIND(",",G736)-1),ConditionValueTable!$A:$A,1,0)),ISERROR(VLOOKUP(TRIM(MID(G736,FIND(",",G736)+1,FIND(",",G736,FIND(",",G736)+1)-FIND(",",G736)-1)),ConditionValueTable!$A:$A,1,0)),ISERROR(VLOOKUP(TRIM(MID(G736,FIND(",",G736,FIND(",",G736)+1)+1,FIND(",",G736,FIND(",",G736,FIND(",",G736)+1)+1)-FIND(",",G736,FIND(",",G736)+1)-1)),ConditionValueTable!$A:$A,1,0)),ISERROR(VLOOKUP(TRIM(MID(G736,FIND(",",G736,FIND(",",G736,FIND(",",G736)+1)+1)+1,999)),ConditionValueTable!$A:$A,1,0))),"컨디션밸류없음",
  ""),
)))))</f>
        <v/>
      </c>
      <c r="I736">
        <v>-1</v>
      </c>
      <c r="J736">
        <f t="shared" si="115"/>
        <v>0.19999999999999998</v>
      </c>
      <c r="O736" s="2" t="str">
        <f t="shared" ca="1" si="114"/>
        <v/>
      </c>
      <c r="S736" s="2" t="str">
        <f t="shared" ca="1" si="113"/>
        <v/>
      </c>
    </row>
    <row r="737" spans="1:23" x14ac:dyDescent="0.3">
      <c r="A737" t="str">
        <f t="shared" si="112"/>
        <v>LP_Paralyze_01</v>
      </c>
      <c r="B737" t="s">
        <v>460</v>
      </c>
      <c r="C737" t="str">
        <f>IF(ISERROR(VLOOKUP(B737,AffectorValueTable!$A:$A,1,0)),"어펙터밸류없음","")</f>
        <v/>
      </c>
      <c r="D737">
        <v>1</v>
      </c>
      <c r="E737" t="str">
        <f>VLOOKUP($B737,AffectorValueTable!$1:$1048576,MATCH(AffectorValueTable!$B$1,AffectorValueTable!$1:$1,0),0)</f>
        <v>CertainHpHitObject</v>
      </c>
      <c r="H737" t="str">
        <f>IF(ISBLANK(G737),"",
IF(ISERROR(FIND(",",G737)),
  IF(ISERROR(VLOOKUP(G737,ConditionValueTable!$A:$A,1,0)),"컨디션밸류없음",
  ""),
IF(ISERROR(FIND(",",G737,FIND(",",G737)+1)),
  IF(OR(ISERROR(VLOOKUP(LEFT(G737,FIND(",",G737)-1),ConditionValueTable!$A:$A,1,0)),ISERROR(VLOOKUP(TRIM(MID(G737,FIND(",",G737)+1,999)),ConditionValueTable!$A:$A,1,0))),"컨디션밸류없음",
  ""),
IF(ISERROR(FIND(",",G737,FIND(",",G737,FIND(",",G737)+1)+1)),
  IF(OR(ISERROR(VLOOKUP(LEFT(G737,FIND(",",G737)-1),ConditionValueTable!$A:$A,1,0)),ISERROR(VLOOKUP(TRIM(MID(G737,FIND(",",G737)+1,FIND(",",G737,FIND(",",G737)+1)-FIND(",",G737)-1)),ConditionValueTable!$A:$A,1,0)),ISERROR(VLOOKUP(TRIM(MID(G737,FIND(",",G737,FIND(",",G737)+1)+1,999)),ConditionValueTable!$A:$A,1,0))),"컨디션밸류없음",
  ""),
IF(ISERROR(FIND(",",G737,FIND(",",G737,FIND(",",G737,FIND(",",G737)+1)+1)+1)),
  IF(OR(ISERROR(VLOOKUP(LEFT(G737,FIND(",",G737)-1),ConditionValueTable!$A:$A,1,0)),ISERROR(VLOOKUP(TRIM(MID(G737,FIND(",",G737)+1,FIND(",",G737,FIND(",",G737)+1)-FIND(",",G737)-1)),ConditionValueTable!$A:$A,1,0)),ISERROR(VLOOKUP(TRIM(MID(G737,FIND(",",G737,FIND(",",G737)+1)+1,FIND(",",G737,FIND(",",G737,FIND(",",G737)+1)+1)-FIND(",",G737,FIND(",",G737)+1)-1)),ConditionValueTable!$A:$A,1,0)),ISERROR(VLOOKUP(TRIM(MID(G737,FIND(",",G737,FIND(",",G737,FIND(",",G737)+1)+1)+1,999)),ConditionValueTable!$A:$A,1,0))),"컨디션밸류없음",
  ""),
)))))</f>
        <v/>
      </c>
      <c r="J737">
        <v>0.33</v>
      </c>
      <c r="O737" s="2" t="str">
        <f t="shared" ca="1" si="114"/>
        <v/>
      </c>
      <c r="P737">
        <v>1</v>
      </c>
      <c r="S737" s="2" t="str">
        <f t="shared" ca="1" si="113"/>
        <v/>
      </c>
      <c r="U737" t="s">
        <v>741</v>
      </c>
      <c r="V737">
        <v>0.7</v>
      </c>
      <c r="W737" t="s">
        <v>742</v>
      </c>
    </row>
    <row r="738" spans="1:23" x14ac:dyDescent="0.3">
      <c r="A738" t="str">
        <f t="shared" si="112"/>
        <v>LP_Paralyze_02</v>
      </c>
      <c r="B738" t="s">
        <v>460</v>
      </c>
      <c r="C738" t="str">
        <f>IF(ISERROR(VLOOKUP(B738,AffectorValueTable!$A:$A,1,0)),"어펙터밸류없음","")</f>
        <v/>
      </c>
      <c r="D738">
        <v>2</v>
      </c>
      <c r="E738" t="str">
        <f>VLOOKUP($B738,AffectorValueTable!$1:$1048576,MATCH(AffectorValueTable!$B$1,AffectorValueTable!$1:$1,0),0)</f>
        <v>CertainHpHitObject</v>
      </c>
      <c r="H738" t="str">
        <f>IF(ISBLANK(G738),"",
IF(ISERROR(FIND(",",G738)),
  IF(ISERROR(VLOOKUP(G738,ConditionValueTable!$A:$A,1,0)),"컨디션밸류없음",
  ""),
IF(ISERROR(FIND(",",G738,FIND(",",G738)+1)),
  IF(OR(ISERROR(VLOOKUP(LEFT(G738,FIND(",",G738)-1),ConditionValueTable!$A:$A,1,0)),ISERROR(VLOOKUP(TRIM(MID(G738,FIND(",",G738)+1,999)),ConditionValueTable!$A:$A,1,0))),"컨디션밸류없음",
  ""),
IF(ISERROR(FIND(",",G738,FIND(",",G738,FIND(",",G738)+1)+1)),
  IF(OR(ISERROR(VLOOKUP(LEFT(G738,FIND(",",G738)-1),ConditionValueTable!$A:$A,1,0)),ISERROR(VLOOKUP(TRIM(MID(G738,FIND(",",G738)+1,FIND(",",G738,FIND(",",G738)+1)-FIND(",",G738)-1)),ConditionValueTable!$A:$A,1,0)),ISERROR(VLOOKUP(TRIM(MID(G738,FIND(",",G738,FIND(",",G738)+1)+1,999)),ConditionValueTable!$A:$A,1,0))),"컨디션밸류없음",
  ""),
IF(ISERROR(FIND(",",G738,FIND(",",G738,FIND(",",G738,FIND(",",G738)+1)+1)+1)),
  IF(OR(ISERROR(VLOOKUP(LEFT(G738,FIND(",",G738)-1),ConditionValueTable!$A:$A,1,0)),ISERROR(VLOOKUP(TRIM(MID(G738,FIND(",",G738)+1,FIND(",",G738,FIND(",",G738)+1)-FIND(",",G738)-1)),ConditionValueTable!$A:$A,1,0)),ISERROR(VLOOKUP(TRIM(MID(G738,FIND(",",G738,FIND(",",G738)+1)+1,FIND(",",G738,FIND(",",G738,FIND(",",G738)+1)+1)-FIND(",",G738,FIND(",",G738)+1)-1)),ConditionValueTable!$A:$A,1,0)),ISERROR(VLOOKUP(TRIM(MID(G738,FIND(",",G738,FIND(",",G738,FIND(",",G738)+1)+1)+1,999)),ConditionValueTable!$A:$A,1,0))),"컨디션밸류없음",
  ""),
)))))</f>
        <v/>
      </c>
      <c r="J738">
        <v>0.34</v>
      </c>
      <c r="O738" s="2" t="str">
        <f t="shared" ca="1" si="114"/>
        <v/>
      </c>
      <c r="P738">
        <v>1</v>
      </c>
      <c r="S738" s="2" t="str">
        <f t="shared" ca="1" si="113"/>
        <v/>
      </c>
      <c r="U738" t="s">
        <v>741</v>
      </c>
      <c r="V738" t="s">
        <v>743</v>
      </c>
      <c r="W738" t="s">
        <v>744</v>
      </c>
    </row>
    <row r="739" spans="1:23" x14ac:dyDescent="0.3">
      <c r="A739" t="str">
        <f t="shared" si="112"/>
        <v>LP_Paralyze_03</v>
      </c>
      <c r="B739" t="s">
        <v>460</v>
      </c>
      <c r="C739" t="str">
        <f>IF(ISERROR(VLOOKUP(B739,AffectorValueTable!$A:$A,1,0)),"어펙터밸류없음","")</f>
        <v/>
      </c>
      <c r="D739">
        <v>3</v>
      </c>
      <c r="E739" t="str">
        <f>VLOOKUP($B739,AffectorValueTable!$1:$1048576,MATCH(AffectorValueTable!$B$1,AffectorValueTable!$1:$1,0),0)</f>
        <v>CertainHpHitObject</v>
      </c>
      <c r="H739" t="str">
        <f>IF(ISBLANK(G739),"",
IF(ISERROR(FIND(",",G739)),
  IF(ISERROR(VLOOKUP(G739,ConditionValueTable!$A:$A,1,0)),"컨디션밸류없음",
  ""),
IF(ISERROR(FIND(",",G739,FIND(",",G739)+1)),
  IF(OR(ISERROR(VLOOKUP(LEFT(G739,FIND(",",G739)-1),ConditionValueTable!$A:$A,1,0)),ISERROR(VLOOKUP(TRIM(MID(G739,FIND(",",G739)+1,999)),ConditionValueTable!$A:$A,1,0))),"컨디션밸류없음",
  ""),
IF(ISERROR(FIND(",",G739,FIND(",",G739,FIND(",",G739)+1)+1)),
  IF(OR(ISERROR(VLOOKUP(LEFT(G739,FIND(",",G739)-1),ConditionValueTable!$A:$A,1,0)),ISERROR(VLOOKUP(TRIM(MID(G739,FIND(",",G739)+1,FIND(",",G739,FIND(",",G739)+1)-FIND(",",G739)-1)),ConditionValueTable!$A:$A,1,0)),ISERROR(VLOOKUP(TRIM(MID(G739,FIND(",",G739,FIND(",",G739)+1)+1,999)),ConditionValueTable!$A:$A,1,0))),"컨디션밸류없음",
  ""),
IF(ISERROR(FIND(",",G739,FIND(",",G739,FIND(",",G739,FIND(",",G739)+1)+1)+1)),
  IF(OR(ISERROR(VLOOKUP(LEFT(G739,FIND(",",G739)-1),ConditionValueTable!$A:$A,1,0)),ISERROR(VLOOKUP(TRIM(MID(G739,FIND(",",G739)+1,FIND(",",G739,FIND(",",G739)+1)-FIND(",",G739)-1)),ConditionValueTable!$A:$A,1,0)),ISERROR(VLOOKUP(TRIM(MID(G739,FIND(",",G739,FIND(",",G739)+1)+1,FIND(",",G739,FIND(",",G739,FIND(",",G739)+1)+1)-FIND(",",G739,FIND(",",G739)+1)-1)),ConditionValueTable!$A:$A,1,0)),ISERROR(VLOOKUP(TRIM(MID(G739,FIND(",",G739,FIND(",",G739,FIND(",",G739)+1)+1)+1,999)),ConditionValueTable!$A:$A,1,0))),"컨디션밸류없음",
  ""),
)))))</f>
        <v/>
      </c>
      <c r="J739">
        <v>0.35</v>
      </c>
      <c r="O739" s="2" t="str">
        <f t="shared" ca="1" si="114"/>
        <v/>
      </c>
      <c r="P739">
        <v>1</v>
      </c>
      <c r="S739" s="2" t="str">
        <f t="shared" ca="1" si="113"/>
        <v/>
      </c>
      <c r="U739" t="s">
        <v>741</v>
      </c>
      <c r="V739" t="s">
        <v>745</v>
      </c>
      <c r="W739" t="s">
        <v>746</v>
      </c>
    </row>
    <row r="740" spans="1:23" x14ac:dyDescent="0.3">
      <c r="A740" t="str">
        <f t="shared" si="112"/>
        <v>LP_Paralyze_CannotAction_01</v>
      </c>
      <c r="B740" t="s">
        <v>741</v>
      </c>
      <c r="C740" t="str">
        <f>IF(ISERROR(VLOOKUP(B740,AffectorValueTable!$A:$A,1,0)),"어펙터밸류없음","")</f>
        <v/>
      </c>
      <c r="D740">
        <v>1</v>
      </c>
      <c r="E740" t="str">
        <f>VLOOKUP($B740,AffectorValueTable!$1:$1048576,MATCH(AffectorValueTable!$B$1,AffectorValueTable!$1:$1,0),0)</f>
        <v>CannotAction</v>
      </c>
      <c r="H740" t="str">
        <f>IF(ISBLANK(G740),"",
IF(ISERROR(FIND(",",G740)),
  IF(ISERROR(VLOOKUP(G740,ConditionValueTable!$A:$A,1,0)),"컨디션밸류없음",
  ""),
IF(ISERROR(FIND(",",G740,FIND(",",G740)+1)),
  IF(OR(ISERROR(VLOOKUP(LEFT(G740,FIND(",",G740)-1),ConditionValueTable!$A:$A,1,0)),ISERROR(VLOOKUP(TRIM(MID(G740,FIND(",",G740)+1,999)),ConditionValueTable!$A:$A,1,0))),"컨디션밸류없음",
  ""),
IF(ISERROR(FIND(",",G740,FIND(",",G740,FIND(",",G740)+1)+1)),
  IF(OR(ISERROR(VLOOKUP(LEFT(G740,FIND(",",G740)-1),ConditionValueTable!$A:$A,1,0)),ISERROR(VLOOKUP(TRIM(MID(G740,FIND(",",G740)+1,FIND(",",G740,FIND(",",G740)+1)-FIND(",",G740)-1)),ConditionValueTable!$A:$A,1,0)),ISERROR(VLOOKUP(TRIM(MID(G740,FIND(",",G740,FIND(",",G740)+1)+1,999)),ConditionValueTable!$A:$A,1,0))),"컨디션밸류없음",
  ""),
IF(ISERROR(FIND(",",G740,FIND(",",G740,FIND(",",G740,FIND(",",G740)+1)+1)+1)),
  IF(OR(ISERROR(VLOOKUP(LEFT(G740,FIND(",",G740)-1),ConditionValueTable!$A:$A,1,0)),ISERROR(VLOOKUP(TRIM(MID(G740,FIND(",",G740)+1,FIND(",",G740,FIND(",",G740)+1)-FIND(",",G740)-1)),ConditionValueTable!$A:$A,1,0)),ISERROR(VLOOKUP(TRIM(MID(G740,FIND(",",G740,FIND(",",G740)+1)+1,FIND(",",G740,FIND(",",G740,FIND(",",G740)+1)+1)-FIND(",",G740,FIND(",",G740)+1)-1)),ConditionValueTable!$A:$A,1,0)),ISERROR(VLOOKUP(TRIM(MID(G740,FIND(",",G740,FIND(",",G740,FIND(",",G740)+1)+1)+1,999)),ConditionValueTable!$A:$A,1,0))),"컨디션밸류없음",
  ""),
)))))</f>
        <v/>
      </c>
      <c r="I740">
        <v>1.4</v>
      </c>
      <c r="O740" s="2" t="str">
        <f t="shared" ca="1" si="114"/>
        <v/>
      </c>
      <c r="S740" s="2" t="str">
        <f t="shared" ca="1" si="113"/>
        <v/>
      </c>
    </row>
    <row r="741" spans="1:23" x14ac:dyDescent="0.3">
      <c r="A741" t="str">
        <f t="shared" si="112"/>
        <v>LP_Paralyze_CannotAction_02</v>
      </c>
      <c r="B741" t="s">
        <v>741</v>
      </c>
      <c r="C741" t="str">
        <f>IF(ISERROR(VLOOKUP(B741,AffectorValueTable!$A:$A,1,0)),"어펙터밸류없음","")</f>
        <v/>
      </c>
      <c r="D741">
        <v>2</v>
      </c>
      <c r="E741" t="str">
        <f>VLOOKUP($B741,AffectorValueTable!$1:$1048576,MATCH(AffectorValueTable!$B$1,AffectorValueTable!$1:$1,0),0)</f>
        <v>CannotAction</v>
      </c>
      <c r="H741" t="str">
        <f>IF(ISBLANK(G741),"",
IF(ISERROR(FIND(",",G741)),
  IF(ISERROR(VLOOKUP(G741,ConditionValueTable!$A:$A,1,0)),"컨디션밸류없음",
  ""),
IF(ISERROR(FIND(",",G741,FIND(",",G741)+1)),
  IF(OR(ISERROR(VLOOKUP(LEFT(G741,FIND(",",G741)-1),ConditionValueTable!$A:$A,1,0)),ISERROR(VLOOKUP(TRIM(MID(G741,FIND(",",G741)+1,999)),ConditionValueTable!$A:$A,1,0))),"컨디션밸류없음",
  ""),
IF(ISERROR(FIND(",",G741,FIND(",",G741,FIND(",",G741)+1)+1)),
  IF(OR(ISERROR(VLOOKUP(LEFT(G741,FIND(",",G741)-1),ConditionValueTable!$A:$A,1,0)),ISERROR(VLOOKUP(TRIM(MID(G741,FIND(",",G741)+1,FIND(",",G741,FIND(",",G741)+1)-FIND(",",G741)-1)),ConditionValueTable!$A:$A,1,0)),ISERROR(VLOOKUP(TRIM(MID(G741,FIND(",",G741,FIND(",",G741)+1)+1,999)),ConditionValueTable!$A:$A,1,0))),"컨디션밸류없음",
  ""),
IF(ISERROR(FIND(",",G741,FIND(",",G741,FIND(",",G741,FIND(",",G741)+1)+1)+1)),
  IF(OR(ISERROR(VLOOKUP(LEFT(G741,FIND(",",G741)-1),ConditionValueTable!$A:$A,1,0)),ISERROR(VLOOKUP(TRIM(MID(G741,FIND(",",G741)+1,FIND(",",G741,FIND(",",G741)+1)-FIND(",",G741)-1)),ConditionValueTable!$A:$A,1,0)),ISERROR(VLOOKUP(TRIM(MID(G741,FIND(",",G741,FIND(",",G741)+1)+1,FIND(",",G741,FIND(",",G741,FIND(",",G741)+1)+1)-FIND(",",G741,FIND(",",G741)+1)-1)),ConditionValueTable!$A:$A,1,0)),ISERROR(VLOOKUP(TRIM(MID(G741,FIND(",",G741,FIND(",",G741,FIND(",",G741)+1)+1)+1,999)),ConditionValueTable!$A:$A,1,0))),"컨디션밸류없음",
  ""),
)))))</f>
        <v/>
      </c>
      <c r="I741">
        <v>2</v>
      </c>
      <c r="O741" s="2" t="str">
        <f t="shared" ca="1" si="114"/>
        <v/>
      </c>
      <c r="S741" s="2" t="str">
        <f t="shared" ca="1" si="113"/>
        <v/>
      </c>
    </row>
    <row r="742" spans="1:23" x14ac:dyDescent="0.3">
      <c r="A742" t="str">
        <f t="shared" si="112"/>
        <v>LP_Paralyze_CannotAction_03</v>
      </c>
      <c r="B742" t="s">
        <v>741</v>
      </c>
      <c r="C742" t="str">
        <f>IF(ISERROR(VLOOKUP(B742,AffectorValueTable!$A:$A,1,0)),"어펙터밸류없음","")</f>
        <v/>
      </c>
      <c r="D742">
        <v>3</v>
      </c>
      <c r="E742" t="str">
        <f>VLOOKUP($B742,AffectorValueTable!$1:$1048576,MATCH(AffectorValueTable!$B$1,AffectorValueTable!$1:$1,0),0)</f>
        <v>CannotAction</v>
      </c>
      <c r="H742" t="str">
        <f>IF(ISBLANK(G742),"",
IF(ISERROR(FIND(",",G742)),
  IF(ISERROR(VLOOKUP(G742,ConditionValueTable!$A:$A,1,0)),"컨디션밸류없음",
  ""),
IF(ISERROR(FIND(",",G742,FIND(",",G742)+1)),
  IF(OR(ISERROR(VLOOKUP(LEFT(G742,FIND(",",G742)-1),ConditionValueTable!$A:$A,1,0)),ISERROR(VLOOKUP(TRIM(MID(G742,FIND(",",G742)+1,999)),ConditionValueTable!$A:$A,1,0))),"컨디션밸류없음",
  ""),
IF(ISERROR(FIND(",",G742,FIND(",",G742,FIND(",",G742)+1)+1)),
  IF(OR(ISERROR(VLOOKUP(LEFT(G742,FIND(",",G742)-1),ConditionValueTable!$A:$A,1,0)),ISERROR(VLOOKUP(TRIM(MID(G742,FIND(",",G742)+1,FIND(",",G742,FIND(",",G742)+1)-FIND(",",G742)-1)),ConditionValueTable!$A:$A,1,0)),ISERROR(VLOOKUP(TRIM(MID(G742,FIND(",",G742,FIND(",",G742)+1)+1,999)),ConditionValueTable!$A:$A,1,0))),"컨디션밸류없음",
  ""),
IF(ISERROR(FIND(",",G742,FIND(",",G742,FIND(",",G742,FIND(",",G742)+1)+1)+1)),
  IF(OR(ISERROR(VLOOKUP(LEFT(G742,FIND(",",G742)-1),ConditionValueTable!$A:$A,1,0)),ISERROR(VLOOKUP(TRIM(MID(G742,FIND(",",G742)+1,FIND(",",G742,FIND(",",G742)+1)-FIND(",",G742)-1)),ConditionValueTable!$A:$A,1,0)),ISERROR(VLOOKUP(TRIM(MID(G742,FIND(",",G742,FIND(",",G742)+1)+1,FIND(",",G742,FIND(",",G742,FIND(",",G742)+1)+1)-FIND(",",G742,FIND(",",G742)+1)-1)),ConditionValueTable!$A:$A,1,0)),ISERROR(VLOOKUP(TRIM(MID(G742,FIND(",",G742,FIND(",",G742,FIND(",",G742)+1)+1)+1,999)),ConditionValueTable!$A:$A,1,0))),"컨디션밸류없음",
  ""),
)))))</f>
        <v/>
      </c>
      <c r="I742">
        <v>2.6</v>
      </c>
      <c r="O742" s="2" t="str">
        <f t="shared" ca="1" si="114"/>
        <v/>
      </c>
      <c r="S742" s="2" t="str">
        <f t="shared" ca="1" si="113"/>
        <v/>
      </c>
    </row>
    <row r="743" spans="1:23" x14ac:dyDescent="0.3">
      <c r="A743" t="str">
        <f t="shared" si="112"/>
        <v>LP_Hold_01</v>
      </c>
      <c r="B743" t="s">
        <v>462</v>
      </c>
      <c r="C743" t="str">
        <f>IF(ISERROR(VLOOKUP(B743,AffectorValueTable!$A:$A,1,0)),"어펙터밸류없음","")</f>
        <v/>
      </c>
      <c r="D743">
        <v>1</v>
      </c>
      <c r="E743" t="str">
        <f>VLOOKUP($B743,AffectorValueTable!$1:$1048576,MATCH(AffectorValueTable!$B$1,AffectorValueTable!$1:$1,0),0)</f>
        <v>AttackWeightHitObject</v>
      </c>
      <c r="H743" t="str">
        <f>IF(ISBLANK(G743),"",
IF(ISERROR(FIND(",",G743)),
  IF(ISERROR(VLOOKUP(G743,ConditionValueTable!$A:$A,1,0)),"컨디션밸류없음",
  ""),
IF(ISERROR(FIND(",",G743,FIND(",",G743)+1)),
  IF(OR(ISERROR(VLOOKUP(LEFT(G743,FIND(",",G743)-1),ConditionValueTable!$A:$A,1,0)),ISERROR(VLOOKUP(TRIM(MID(G743,FIND(",",G743)+1,999)),ConditionValueTable!$A:$A,1,0))),"컨디션밸류없음",
  ""),
IF(ISERROR(FIND(",",G743,FIND(",",G743,FIND(",",G743)+1)+1)),
  IF(OR(ISERROR(VLOOKUP(LEFT(G743,FIND(",",G743)-1),ConditionValueTable!$A:$A,1,0)),ISERROR(VLOOKUP(TRIM(MID(G743,FIND(",",G743)+1,FIND(",",G743,FIND(",",G743)+1)-FIND(",",G743)-1)),ConditionValueTable!$A:$A,1,0)),ISERROR(VLOOKUP(TRIM(MID(G743,FIND(",",G743,FIND(",",G743)+1)+1,999)),ConditionValueTable!$A:$A,1,0))),"컨디션밸류없음",
  ""),
IF(ISERROR(FIND(",",G743,FIND(",",G743,FIND(",",G743,FIND(",",G743)+1)+1)+1)),
  IF(OR(ISERROR(VLOOKUP(LEFT(G743,FIND(",",G743)-1),ConditionValueTable!$A:$A,1,0)),ISERROR(VLOOKUP(TRIM(MID(G743,FIND(",",G743)+1,FIND(",",G743,FIND(",",G743)+1)-FIND(",",G743)-1)),ConditionValueTable!$A:$A,1,0)),ISERROR(VLOOKUP(TRIM(MID(G743,FIND(",",G743,FIND(",",G743)+1)+1,FIND(",",G743,FIND(",",G743,FIND(",",G743)+1)+1)-FIND(",",G743,FIND(",",G743)+1)-1)),ConditionValueTable!$A:$A,1,0)),ISERROR(VLOOKUP(TRIM(MID(G743,FIND(",",G743,FIND(",",G743,FIND(",",G743)+1)+1)+1,999)),ConditionValueTable!$A:$A,1,0))),"컨디션밸류없음",
  ""),
)))))</f>
        <v/>
      </c>
      <c r="J743">
        <v>0.25</v>
      </c>
      <c r="K743">
        <v>7.0000000000000007E-2</v>
      </c>
      <c r="O743" s="2" t="str">
        <f t="shared" ca="1" si="114"/>
        <v/>
      </c>
      <c r="P743">
        <v>1</v>
      </c>
      <c r="S743" s="2" t="str">
        <f t="shared" ca="1" si="113"/>
        <v/>
      </c>
      <c r="U743" t="s">
        <v>747</v>
      </c>
    </row>
    <row r="744" spans="1:23" x14ac:dyDescent="0.3">
      <c r="A744" t="str">
        <f t="shared" si="112"/>
        <v>LP_Hold_02</v>
      </c>
      <c r="B744" t="s">
        <v>462</v>
      </c>
      <c r="C744" t="str">
        <f>IF(ISERROR(VLOOKUP(B744,AffectorValueTable!$A:$A,1,0)),"어펙터밸류없음","")</f>
        <v/>
      </c>
      <c r="D744">
        <v>2</v>
      </c>
      <c r="E744" t="str">
        <f>VLOOKUP($B744,AffectorValueTable!$1:$1048576,MATCH(AffectorValueTable!$B$1,AffectorValueTable!$1:$1,0),0)</f>
        <v>AttackWeightHitObject</v>
      </c>
      <c r="H744" t="str">
        <f>IF(ISBLANK(G744),"",
IF(ISERROR(FIND(",",G744)),
  IF(ISERROR(VLOOKUP(G744,ConditionValueTable!$A:$A,1,0)),"컨디션밸류없음",
  ""),
IF(ISERROR(FIND(",",G744,FIND(",",G744)+1)),
  IF(OR(ISERROR(VLOOKUP(LEFT(G744,FIND(",",G744)-1),ConditionValueTable!$A:$A,1,0)),ISERROR(VLOOKUP(TRIM(MID(G744,FIND(",",G744)+1,999)),ConditionValueTable!$A:$A,1,0))),"컨디션밸류없음",
  ""),
IF(ISERROR(FIND(",",G744,FIND(",",G744,FIND(",",G744)+1)+1)),
  IF(OR(ISERROR(VLOOKUP(LEFT(G744,FIND(",",G744)-1),ConditionValueTable!$A:$A,1,0)),ISERROR(VLOOKUP(TRIM(MID(G744,FIND(",",G744)+1,FIND(",",G744,FIND(",",G744)+1)-FIND(",",G744)-1)),ConditionValueTable!$A:$A,1,0)),ISERROR(VLOOKUP(TRIM(MID(G744,FIND(",",G744,FIND(",",G744)+1)+1,999)),ConditionValueTable!$A:$A,1,0))),"컨디션밸류없음",
  ""),
IF(ISERROR(FIND(",",G744,FIND(",",G744,FIND(",",G744,FIND(",",G744)+1)+1)+1)),
  IF(OR(ISERROR(VLOOKUP(LEFT(G744,FIND(",",G744)-1),ConditionValueTable!$A:$A,1,0)),ISERROR(VLOOKUP(TRIM(MID(G744,FIND(",",G744)+1,FIND(",",G744,FIND(",",G744)+1)-FIND(",",G744)-1)),ConditionValueTable!$A:$A,1,0)),ISERROR(VLOOKUP(TRIM(MID(G744,FIND(",",G744,FIND(",",G744)+1)+1,FIND(",",G744,FIND(",",G744,FIND(",",G744)+1)+1)-FIND(",",G744,FIND(",",G744)+1)-1)),ConditionValueTable!$A:$A,1,0)),ISERROR(VLOOKUP(TRIM(MID(G744,FIND(",",G744,FIND(",",G744,FIND(",",G744)+1)+1)+1,999)),ConditionValueTable!$A:$A,1,0))),"컨디션밸류없음",
  ""),
)))))</f>
        <v/>
      </c>
      <c r="J744">
        <v>0.35</v>
      </c>
      <c r="K744">
        <v>0.09</v>
      </c>
      <c r="O744" s="2" t="str">
        <f t="shared" ca="1" si="114"/>
        <v/>
      </c>
      <c r="P744">
        <v>1</v>
      </c>
      <c r="S744" s="2" t="str">
        <f t="shared" ca="1" si="113"/>
        <v/>
      </c>
      <c r="U744" t="s">
        <v>747</v>
      </c>
    </row>
    <row r="745" spans="1:23" x14ac:dyDescent="0.3">
      <c r="A745" t="str">
        <f t="shared" si="112"/>
        <v>LP_Hold_03</v>
      </c>
      <c r="B745" t="s">
        <v>462</v>
      </c>
      <c r="C745" t="str">
        <f>IF(ISERROR(VLOOKUP(B745,AffectorValueTable!$A:$A,1,0)),"어펙터밸류없음","")</f>
        <v/>
      </c>
      <c r="D745">
        <v>3</v>
      </c>
      <c r="E745" t="str">
        <f>VLOOKUP($B745,AffectorValueTable!$1:$1048576,MATCH(AffectorValueTable!$B$1,AffectorValueTable!$1:$1,0),0)</f>
        <v>AttackWeightHitObject</v>
      </c>
      <c r="H745" t="str">
        <f>IF(ISBLANK(G745),"",
IF(ISERROR(FIND(",",G745)),
  IF(ISERROR(VLOOKUP(G745,ConditionValueTable!$A:$A,1,0)),"컨디션밸류없음",
  ""),
IF(ISERROR(FIND(",",G745,FIND(",",G745)+1)),
  IF(OR(ISERROR(VLOOKUP(LEFT(G745,FIND(",",G745)-1),ConditionValueTable!$A:$A,1,0)),ISERROR(VLOOKUP(TRIM(MID(G745,FIND(",",G745)+1,999)),ConditionValueTable!$A:$A,1,0))),"컨디션밸류없음",
  ""),
IF(ISERROR(FIND(",",G745,FIND(",",G745,FIND(",",G745)+1)+1)),
  IF(OR(ISERROR(VLOOKUP(LEFT(G745,FIND(",",G745)-1),ConditionValueTable!$A:$A,1,0)),ISERROR(VLOOKUP(TRIM(MID(G745,FIND(",",G745)+1,FIND(",",G745,FIND(",",G745)+1)-FIND(",",G745)-1)),ConditionValueTable!$A:$A,1,0)),ISERROR(VLOOKUP(TRIM(MID(G745,FIND(",",G745,FIND(",",G745)+1)+1,999)),ConditionValueTable!$A:$A,1,0))),"컨디션밸류없음",
  ""),
IF(ISERROR(FIND(",",G745,FIND(",",G745,FIND(",",G745,FIND(",",G745)+1)+1)+1)),
  IF(OR(ISERROR(VLOOKUP(LEFT(G745,FIND(",",G745)-1),ConditionValueTable!$A:$A,1,0)),ISERROR(VLOOKUP(TRIM(MID(G745,FIND(",",G745)+1,FIND(",",G745,FIND(",",G745)+1)-FIND(",",G745)-1)),ConditionValueTable!$A:$A,1,0)),ISERROR(VLOOKUP(TRIM(MID(G745,FIND(",",G745,FIND(",",G745)+1)+1,FIND(",",G745,FIND(",",G745,FIND(",",G745)+1)+1)-FIND(",",G745,FIND(",",G745)+1)-1)),ConditionValueTable!$A:$A,1,0)),ISERROR(VLOOKUP(TRIM(MID(G745,FIND(",",G745,FIND(",",G745,FIND(",",G745)+1)+1)+1,999)),ConditionValueTable!$A:$A,1,0))),"컨디션밸류없음",
  ""),
)))))</f>
        <v/>
      </c>
      <c r="J745">
        <v>0.45</v>
      </c>
      <c r="K745">
        <v>0.11</v>
      </c>
      <c r="O745" s="2" t="str">
        <f t="shared" ca="1" si="114"/>
        <v/>
      </c>
      <c r="P745">
        <v>1</v>
      </c>
      <c r="S745" s="2" t="str">
        <f t="shared" ca="1" si="113"/>
        <v/>
      </c>
      <c r="U745" t="s">
        <v>747</v>
      </c>
    </row>
    <row r="746" spans="1:23" x14ac:dyDescent="0.3">
      <c r="A746" t="str">
        <f t="shared" si="112"/>
        <v>LP_Hold_CannotMove_01</v>
      </c>
      <c r="B746" t="s">
        <v>463</v>
      </c>
      <c r="C746" t="str">
        <f>IF(ISERROR(VLOOKUP(B746,AffectorValueTable!$A:$A,1,0)),"어펙터밸류없음","")</f>
        <v/>
      </c>
      <c r="D746">
        <v>1</v>
      </c>
      <c r="E746" t="str">
        <f>VLOOKUP($B746,AffectorValueTable!$1:$1048576,MATCH(AffectorValueTable!$B$1,AffectorValueTable!$1:$1,0),0)</f>
        <v>CannotMove</v>
      </c>
      <c r="H746" t="str">
        <f>IF(ISBLANK(G746),"",
IF(ISERROR(FIND(",",G746)),
  IF(ISERROR(VLOOKUP(G746,ConditionValueTable!$A:$A,1,0)),"컨디션밸류없음",
  ""),
IF(ISERROR(FIND(",",G746,FIND(",",G746)+1)),
  IF(OR(ISERROR(VLOOKUP(LEFT(G746,FIND(",",G746)-1),ConditionValueTable!$A:$A,1,0)),ISERROR(VLOOKUP(TRIM(MID(G746,FIND(",",G746)+1,999)),ConditionValueTable!$A:$A,1,0))),"컨디션밸류없음",
  ""),
IF(ISERROR(FIND(",",G746,FIND(",",G746,FIND(",",G746)+1)+1)),
  IF(OR(ISERROR(VLOOKUP(LEFT(G746,FIND(",",G746)-1),ConditionValueTable!$A:$A,1,0)),ISERROR(VLOOKUP(TRIM(MID(G746,FIND(",",G746)+1,FIND(",",G746,FIND(",",G746)+1)-FIND(",",G746)-1)),ConditionValueTable!$A:$A,1,0)),ISERROR(VLOOKUP(TRIM(MID(G746,FIND(",",G746,FIND(",",G746)+1)+1,999)),ConditionValueTable!$A:$A,1,0))),"컨디션밸류없음",
  ""),
IF(ISERROR(FIND(",",G746,FIND(",",G746,FIND(",",G746,FIND(",",G746)+1)+1)+1)),
  IF(OR(ISERROR(VLOOKUP(LEFT(G746,FIND(",",G746)-1),ConditionValueTable!$A:$A,1,0)),ISERROR(VLOOKUP(TRIM(MID(G746,FIND(",",G746)+1,FIND(",",G746,FIND(",",G746)+1)-FIND(",",G746)-1)),ConditionValueTable!$A:$A,1,0)),ISERROR(VLOOKUP(TRIM(MID(G746,FIND(",",G746,FIND(",",G746)+1)+1,FIND(",",G746,FIND(",",G746,FIND(",",G746)+1)+1)-FIND(",",G746,FIND(",",G746)+1)-1)),ConditionValueTable!$A:$A,1,0)),ISERROR(VLOOKUP(TRIM(MID(G746,FIND(",",G746,FIND(",",G746,FIND(",",G746)+1)+1)+1,999)),ConditionValueTable!$A:$A,1,0))),"컨디션밸류없음",
  ""),
)))))</f>
        <v/>
      </c>
      <c r="I746">
        <v>1.5</v>
      </c>
      <c r="O746" s="2" t="str">
        <f t="shared" ca="1" si="114"/>
        <v/>
      </c>
      <c r="S746" s="2" t="str">
        <f t="shared" ca="1" si="113"/>
        <v/>
      </c>
      <c r="V746" t="s">
        <v>748</v>
      </c>
    </row>
    <row r="747" spans="1:23" x14ac:dyDescent="0.3">
      <c r="A747" t="str">
        <f t="shared" si="112"/>
        <v>LP_Hold_CannotMove_02</v>
      </c>
      <c r="B747" t="s">
        <v>463</v>
      </c>
      <c r="C747" t="str">
        <f>IF(ISERROR(VLOOKUP(B747,AffectorValueTable!$A:$A,1,0)),"어펙터밸류없음","")</f>
        <v/>
      </c>
      <c r="D747">
        <v>2</v>
      </c>
      <c r="E747" t="str">
        <f>VLOOKUP($B747,AffectorValueTable!$1:$1048576,MATCH(AffectorValueTable!$B$1,AffectorValueTable!$1:$1,0),0)</f>
        <v>CannotMove</v>
      </c>
      <c r="H747" t="str">
        <f>IF(ISBLANK(G747),"",
IF(ISERROR(FIND(",",G747)),
  IF(ISERROR(VLOOKUP(G747,ConditionValueTable!$A:$A,1,0)),"컨디션밸류없음",
  ""),
IF(ISERROR(FIND(",",G747,FIND(",",G747)+1)),
  IF(OR(ISERROR(VLOOKUP(LEFT(G747,FIND(",",G747)-1),ConditionValueTable!$A:$A,1,0)),ISERROR(VLOOKUP(TRIM(MID(G747,FIND(",",G747)+1,999)),ConditionValueTable!$A:$A,1,0))),"컨디션밸류없음",
  ""),
IF(ISERROR(FIND(",",G747,FIND(",",G747,FIND(",",G747)+1)+1)),
  IF(OR(ISERROR(VLOOKUP(LEFT(G747,FIND(",",G747)-1),ConditionValueTable!$A:$A,1,0)),ISERROR(VLOOKUP(TRIM(MID(G747,FIND(",",G747)+1,FIND(",",G747,FIND(",",G747)+1)-FIND(",",G747)-1)),ConditionValueTable!$A:$A,1,0)),ISERROR(VLOOKUP(TRIM(MID(G747,FIND(",",G747,FIND(",",G747)+1)+1,999)),ConditionValueTable!$A:$A,1,0))),"컨디션밸류없음",
  ""),
IF(ISERROR(FIND(",",G747,FIND(",",G747,FIND(",",G747,FIND(",",G747)+1)+1)+1)),
  IF(OR(ISERROR(VLOOKUP(LEFT(G747,FIND(",",G747)-1),ConditionValueTable!$A:$A,1,0)),ISERROR(VLOOKUP(TRIM(MID(G747,FIND(",",G747)+1,FIND(",",G747,FIND(",",G747)+1)-FIND(",",G747)-1)),ConditionValueTable!$A:$A,1,0)),ISERROR(VLOOKUP(TRIM(MID(G747,FIND(",",G747,FIND(",",G747)+1)+1,FIND(",",G747,FIND(",",G747,FIND(",",G747)+1)+1)-FIND(",",G747,FIND(",",G747)+1)-1)),ConditionValueTable!$A:$A,1,0)),ISERROR(VLOOKUP(TRIM(MID(G747,FIND(",",G747,FIND(",",G747,FIND(",",G747)+1)+1)+1,999)),ConditionValueTable!$A:$A,1,0))),"컨디션밸류없음",
  ""),
)))))</f>
        <v/>
      </c>
      <c r="I747">
        <v>3.1500000000000004</v>
      </c>
      <c r="O747" s="2" t="str">
        <f t="shared" ca="1" si="114"/>
        <v/>
      </c>
      <c r="S747" s="2" t="str">
        <f t="shared" ca="1" si="113"/>
        <v/>
      </c>
      <c r="V747" t="s">
        <v>748</v>
      </c>
    </row>
    <row r="748" spans="1:23" x14ac:dyDescent="0.3">
      <c r="A748" t="str">
        <f t="shared" si="112"/>
        <v>LP_Hold_CannotMove_03</v>
      </c>
      <c r="B748" t="s">
        <v>463</v>
      </c>
      <c r="C748" t="str">
        <f>IF(ISERROR(VLOOKUP(B748,AffectorValueTable!$A:$A,1,0)),"어펙터밸류없음","")</f>
        <v/>
      </c>
      <c r="D748">
        <v>3</v>
      </c>
      <c r="E748" t="str">
        <f>VLOOKUP($B748,AffectorValueTable!$1:$1048576,MATCH(AffectorValueTable!$B$1,AffectorValueTable!$1:$1,0),0)</f>
        <v>CannotMove</v>
      </c>
      <c r="H748" t="str">
        <f>IF(ISBLANK(G748),"",
IF(ISERROR(FIND(",",G748)),
  IF(ISERROR(VLOOKUP(G748,ConditionValueTable!$A:$A,1,0)),"컨디션밸류없음",
  ""),
IF(ISERROR(FIND(",",G748,FIND(",",G748)+1)),
  IF(OR(ISERROR(VLOOKUP(LEFT(G748,FIND(",",G748)-1),ConditionValueTable!$A:$A,1,0)),ISERROR(VLOOKUP(TRIM(MID(G748,FIND(",",G748)+1,999)),ConditionValueTable!$A:$A,1,0))),"컨디션밸류없음",
  ""),
IF(ISERROR(FIND(",",G748,FIND(",",G748,FIND(",",G748)+1)+1)),
  IF(OR(ISERROR(VLOOKUP(LEFT(G748,FIND(",",G748)-1),ConditionValueTable!$A:$A,1,0)),ISERROR(VLOOKUP(TRIM(MID(G748,FIND(",",G748)+1,FIND(",",G748,FIND(",",G748)+1)-FIND(",",G748)-1)),ConditionValueTable!$A:$A,1,0)),ISERROR(VLOOKUP(TRIM(MID(G748,FIND(",",G748,FIND(",",G748)+1)+1,999)),ConditionValueTable!$A:$A,1,0))),"컨디션밸류없음",
  ""),
IF(ISERROR(FIND(",",G748,FIND(",",G748,FIND(",",G748,FIND(",",G748)+1)+1)+1)),
  IF(OR(ISERROR(VLOOKUP(LEFT(G748,FIND(",",G748)-1),ConditionValueTable!$A:$A,1,0)),ISERROR(VLOOKUP(TRIM(MID(G748,FIND(",",G748)+1,FIND(",",G748,FIND(",",G748)+1)-FIND(",",G748)-1)),ConditionValueTable!$A:$A,1,0)),ISERROR(VLOOKUP(TRIM(MID(G748,FIND(",",G748,FIND(",",G748)+1)+1,FIND(",",G748,FIND(",",G748,FIND(",",G748)+1)+1)-FIND(",",G748,FIND(",",G748)+1)-1)),ConditionValueTable!$A:$A,1,0)),ISERROR(VLOOKUP(TRIM(MID(G748,FIND(",",G748,FIND(",",G748,FIND(",",G748)+1)+1)+1,999)),ConditionValueTable!$A:$A,1,0))),"컨디션밸류없음",
  ""),
)))))</f>
        <v/>
      </c>
      <c r="I748">
        <v>4.95</v>
      </c>
      <c r="O748" s="2" t="str">
        <f t="shared" ca="1" si="114"/>
        <v/>
      </c>
      <c r="S748" s="2" t="str">
        <f t="shared" ca="1" si="113"/>
        <v/>
      </c>
      <c r="V748" t="s">
        <v>748</v>
      </c>
    </row>
    <row r="749" spans="1:23" x14ac:dyDescent="0.3">
      <c r="A749" t="str">
        <f t="shared" si="112"/>
        <v>LP_Transport_01</v>
      </c>
      <c r="B749" t="s">
        <v>749</v>
      </c>
      <c r="C749" t="str">
        <f>IF(ISERROR(VLOOKUP(B749,AffectorValueTable!$A:$A,1,0)),"어펙터밸류없음","")</f>
        <v/>
      </c>
      <c r="D749">
        <v>1</v>
      </c>
      <c r="E749" t="str">
        <f>VLOOKUP($B749,AffectorValueTable!$1:$1048576,MATCH(AffectorValueTable!$B$1,AffectorValueTable!$1:$1,0),0)</f>
        <v>TeleportingHitObject</v>
      </c>
      <c r="H749" t="str">
        <f>IF(ISBLANK(G749),"",
IF(ISERROR(FIND(",",G749)),
  IF(ISERROR(VLOOKUP(G749,ConditionValueTable!$A:$A,1,0)),"컨디션밸류없음",
  ""),
IF(ISERROR(FIND(",",G749,FIND(",",G749)+1)),
  IF(OR(ISERROR(VLOOKUP(LEFT(G749,FIND(",",G749)-1),ConditionValueTable!$A:$A,1,0)),ISERROR(VLOOKUP(TRIM(MID(G749,FIND(",",G749)+1,999)),ConditionValueTable!$A:$A,1,0))),"컨디션밸류없음",
  ""),
IF(ISERROR(FIND(",",G749,FIND(",",G749,FIND(",",G749)+1)+1)),
  IF(OR(ISERROR(VLOOKUP(LEFT(G749,FIND(",",G749)-1),ConditionValueTable!$A:$A,1,0)),ISERROR(VLOOKUP(TRIM(MID(G749,FIND(",",G749)+1,FIND(",",G749,FIND(",",G749)+1)-FIND(",",G749)-1)),ConditionValueTable!$A:$A,1,0)),ISERROR(VLOOKUP(TRIM(MID(G749,FIND(",",G749,FIND(",",G749)+1)+1,999)),ConditionValueTable!$A:$A,1,0))),"컨디션밸류없음",
  ""),
IF(ISERROR(FIND(",",G749,FIND(",",G749,FIND(",",G749,FIND(",",G749)+1)+1)+1)),
  IF(OR(ISERROR(VLOOKUP(LEFT(G749,FIND(",",G749)-1),ConditionValueTable!$A:$A,1,0)),ISERROR(VLOOKUP(TRIM(MID(G749,FIND(",",G749)+1,FIND(",",G749,FIND(",",G749)+1)-FIND(",",G749)-1)),ConditionValueTable!$A:$A,1,0)),ISERROR(VLOOKUP(TRIM(MID(G749,FIND(",",G749,FIND(",",G749)+1)+1,FIND(",",G749,FIND(",",G749,FIND(",",G749)+1)+1)-FIND(",",G749,FIND(",",G749)+1)-1)),ConditionValueTable!$A:$A,1,0)),ISERROR(VLOOKUP(TRIM(MID(G749,FIND(",",G749,FIND(",",G749,FIND(",",G749)+1)+1)+1,999)),ConditionValueTable!$A:$A,1,0))),"컨디션밸류없음",
  ""),
)))))</f>
        <v/>
      </c>
      <c r="J749">
        <v>0.15</v>
      </c>
      <c r="K749">
        <v>0.1</v>
      </c>
      <c r="L749">
        <v>0.1</v>
      </c>
      <c r="N749">
        <v>3</v>
      </c>
      <c r="O749" s="2">
        <f t="shared" ca="1" si="114"/>
        <v>3</v>
      </c>
      <c r="P749">
        <v>1</v>
      </c>
      <c r="R749">
        <v>1</v>
      </c>
      <c r="S749" s="2">
        <f t="shared" ca="1" si="113"/>
        <v>1</v>
      </c>
      <c r="U749" t="s">
        <v>465</v>
      </c>
    </row>
    <row r="750" spans="1:23" x14ac:dyDescent="0.3">
      <c r="A750" t="str">
        <f t="shared" si="112"/>
        <v>LP_Transport_02</v>
      </c>
      <c r="B750" t="s">
        <v>749</v>
      </c>
      <c r="C750" t="str">
        <f>IF(ISERROR(VLOOKUP(B750,AffectorValueTable!$A:$A,1,0)),"어펙터밸류없음","")</f>
        <v/>
      </c>
      <c r="D750">
        <v>2</v>
      </c>
      <c r="E750" t="str">
        <f>VLOOKUP($B750,AffectorValueTable!$1:$1048576,MATCH(AffectorValueTable!$B$1,AffectorValueTable!$1:$1,0),0)</f>
        <v>TeleportingHitObject</v>
      </c>
      <c r="H750" t="str">
        <f>IF(ISBLANK(G750),"",
IF(ISERROR(FIND(",",G750)),
  IF(ISERROR(VLOOKUP(G750,ConditionValueTable!$A:$A,1,0)),"컨디션밸류없음",
  ""),
IF(ISERROR(FIND(",",G750,FIND(",",G750)+1)),
  IF(OR(ISERROR(VLOOKUP(LEFT(G750,FIND(",",G750)-1),ConditionValueTable!$A:$A,1,0)),ISERROR(VLOOKUP(TRIM(MID(G750,FIND(",",G750)+1,999)),ConditionValueTable!$A:$A,1,0))),"컨디션밸류없음",
  ""),
IF(ISERROR(FIND(",",G750,FIND(",",G750,FIND(",",G750)+1)+1)),
  IF(OR(ISERROR(VLOOKUP(LEFT(G750,FIND(",",G750)-1),ConditionValueTable!$A:$A,1,0)),ISERROR(VLOOKUP(TRIM(MID(G750,FIND(",",G750)+1,FIND(",",G750,FIND(",",G750)+1)-FIND(",",G750)-1)),ConditionValueTable!$A:$A,1,0)),ISERROR(VLOOKUP(TRIM(MID(G750,FIND(",",G750,FIND(",",G750)+1)+1,999)),ConditionValueTable!$A:$A,1,0))),"컨디션밸류없음",
  ""),
IF(ISERROR(FIND(",",G750,FIND(",",G750,FIND(",",G750,FIND(",",G750)+1)+1)+1)),
  IF(OR(ISERROR(VLOOKUP(LEFT(G750,FIND(",",G750)-1),ConditionValueTable!$A:$A,1,0)),ISERROR(VLOOKUP(TRIM(MID(G750,FIND(",",G750)+1,FIND(",",G750,FIND(",",G750)+1)-FIND(",",G750)-1)),ConditionValueTable!$A:$A,1,0)),ISERROR(VLOOKUP(TRIM(MID(G750,FIND(",",G750,FIND(",",G750)+1)+1,FIND(",",G750,FIND(",",G750,FIND(",",G750)+1)+1)-FIND(",",G750,FIND(",",G750)+1)-1)),ConditionValueTable!$A:$A,1,0)),ISERROR(VLOOKUP(TRIM(MID(G750,FIND(",",G750,FIND(",",G750,FIND(",",G750)+1)+1)+1,999)),ConditionValueTable!$A:$A,1,0))),"컨디션밸류없음",
  ""),
)))))</f>
        <v/>
      </c>
      <c r="J750">
        <v>0.22500000000000001</v>
      </c>
      <c r="K750">
        <v>0.1</v>
      </c>
      <c r="L750">
        <v>0.1</v>
      </c>
      <c r="N750">
        <v>6</v>
      </c>
      <c r="O750" s="2">
        <f t="shared" ca="1" si="114"/>
        <v>6</v>
      </c>
      <c r="P750">
        <v>1</v>
      </c>
      <c r="R750">
        <v>2</v>
      </c>
      <c r="S750" s="2">
        <f t="shared" ca="1" si="113"/>
        <v>2</v>
      </c>
      <c r="U750" t="s">
        <v>465</v>
      </c>
    </row>
    <row r="751" spans="1:23" x14ac:dyDescent="0.3">
      <c r="A751" t="str">
        <f t="shared" si="112"/>
        <v>LP_Transport_03</v>
      </c>
      <c r="B751" t="s">
        <v>749</v>
      </c>
      <c r="C751" t="str">
        <f>IF(ISERROR(VLOOKUP(B751,AffectorValueTable!$A:$A,1,0)),"어펙터밸류없음","")</f>
        <v/>
      </c>
      <c r="D751">
        <v>3</v>
      </c>
      <c r="E751" t="str">
        <f>VLOOKUP($B751,AffectorValueTable!$1:$1048576,MATCH(AffectorValueTable!$B$1,AffectorValueTable!$1:$1,0),0)</f>
        <v>TeleportingHitObject</v>
      </c>
      <c r="H751" t="str">
        <f>IF(ISBLANK(G751),"",
IF(ISERROR(FIND(",",G751)),
  IF(ISERROR(VLOOKUP(G751,ConditionValueTable!$A:$A,1,0)),"컨디션밸류없음",
  ""),
IF(ISERROR(FIND(",",G751,FIND(",",G751)+1)),
  IF(OR(ISERROR(VLOOKUP(LEFT(G751,FIND(",",G751)-1),ConditionValueTable!$A:$A,1,0)),ISERROR(VLOOKUP(TRIM(MID(G751,FIND(",",G751)+1,999)),ConditionValueTable!$A:$A,1,0))),"컨디션밸류없음",
  ""),
IF(ISERROR(FIND(",",G751,FIND(",",G751,FIND(",",G751)+1)+1)),
  IF(OR(ISERROR(VLOOKUP(LEFT(G751,FIND(",",G751)-1),ConditionValueTable!$A:$A,1,0)),ISERROR(VLOOKUP(TRIM(MID(G751,FIND(",",G751)+1,FIND(",",G751,FIND(",",G751)+1)-FIND(",",G751)-1)),ConditionValueTable!$A:$A,1,0)),ISERROR(VLOOKUP(TRIM(MID(G751,FIND(",",G751,FIND(",",G751)+1)+1,999)),ConditionValueTable!$A:$A,1,0))),"컨디션밸류없음",
  ""),
IF(ISERROR(FIND(",",G751,FIND(",",G751,FIND(",",G751,FIND(",",G751)+1)+1)+1)),
  IF(OR(ISERROR(VLOOKUP(LEFT(G751,FIND(",",G751)-1),ConditionValueTable!$A:$A,1,0)),ISERROR(VLOOKUP(TRIM(MID(G751,FIND(",",G751)+1,FIND(",",G751,FIND(",",G751)+1)-FIND(",",G751)-1)),ConditionValueTable!$A:$A,1,0)),ISERROR(VLOOKUP(TRIM(MID(G751,FIND(",",G751,FIND(",",G751)+1)+1,FIND(",",G751,FIND(",",G751,FIND(",",G751)+1)+1)-FIND(",",G751,FIND(",",G751)+1)-1)),ConditionValueTable!$A:$A,1,0)),ISERROR(VLOOKUP(TRIM(MID(G751,FIND(",",G751,FIND(",",G751,FIND(",",G751)+1)+1)+1,999)),ConditionValueTable!$A:$A,1,0))),"컨디션밸류없음",
  ""),
)))))</f>
        <v/>
      </c>
      <c r="J751">
        <v>0.3</v>
      </c>
      <c r="K751">
        <v>0.1</v>
      </c>
      <c r="L751">
        <v>0.1</v>
      </c>
      <c r="N751">
        <v>9</v>
      </c>
      <c r="O751" s="2">
        <f t="shared" ca="1" si="114"/>
        <v>9</v>
      </c>
      <c r="P751">
        <v>1</v>
      </c>
      <c r="R751">
        <v>3</v>
      </c>
      <c r="S751" s="2">
        <f t="shared" ca="1" si="113"/>
        <v>3</v>
      </c>
      <c r="U751" t="s">
        <v>465</v>
      </c>
    </row>
    <row r="752" spans="1:23" x14ac:dyDescent="0.3">
      <c r="A752" t="str">
        <f t="shared" si="112"/>
        <v>LP_Transport_Teleported_01</v>
      </c>
      <c r="B752" t="s">
        <v>465</v>
      </c>
      <c r="C752" t="str">
        <f>IF(ISERROR(VLOOKUP(B752,AffectorValueTable!$A:$A,1,0)),"어펙터밸류없음","")</f>
        <v/>
      </c>
      <c r="D752">
        <v>1</v>
      </c>
      <c r="E752" t="str">
        <f>VLOOKUP($B752,AffectorValueTable!$1:$1048576,MATCH(AffectorValueTable!$B$1,AffectorValueTable!$1:$1,0),0)</f>
        <v>Teleported</v>
      </c>
      <c r="H752" t="str">
        <f>IF(ISBLANK(G752),"",
IF(ISERROR(FIND(",",G752)),
  IF(ISERROR(VLOOKUP(G752,ConditionValueTable!$A:$A,1,0)),"컨디션밸류없음",
  ""),
IF(ISERROR(FIND(",",G752,FIND(",",G752)+1)),
  IF(OR(ISERROR(VLOOKUP(LEFT(G752,FIND(",",G752)-1),ConditionValueTable!$A:$A,1,0)),ISERROR(VLOOKUP(TRIM(MID(G752,FIND(",",G752)+1,999)),ConditionValueTable!$A:$A,1,0))),"컨디션밸류없음",
  ""),
IF(ISERROR(FIND(",",G752,FIND(",",G752,FIND(",",G752)+1)+1)),
  IF(OR(ISERROR(VLOOKUP(LEFT(G752,FIND(",",G752)-1),ConditionValueTable!$A:$A,1,0)),ISERROR(VLOOKUP(TRIM(MID(G752,FIND(",",G752)+1,FIND(",",G752,FIND(",",G752)+1)-FIND(",",G752)-1)),ConditionValueTable!$A:$A,1,0)),ISERROR(VLOOKUP(TRIM(MID(G752,FIND(",",G752,FIND(",",G752)+1)+1,999)),ConditionValueTable!$A:$A,1,0))),"컨디션밸류없음",
  ""),
IF(ISERROR(FIND(",",G752,FIND(",",G752,FIND(",",G752,FIND(",",G752)+1)+1)+1)),
  IF(OR(ISERROR(VLOOKUP(LEFT(G752,FIND(",",G752)-1),ConditionValueTable!$A:$A,1,0)),ISERROR(VLOOKUP(TRIM(MID(G752,FIND(",",G752)+1,FIND(",",G752,FIND(",",G752)+1)-FIND(",",G752)-1)),ConditionValueTable!$A:$A,1,0)),ISERROR(VLOOKUP(TRIM(MID(G752,FIND(",",G752,FIND(",",G752)+1)+1,FIND(",",G752,FIND(",",G752,FIND(",",G752)+1)+1)-FIND(",",G752,FIND(",",G752)+1)-1)),ConditionValueTable!$A:$A,1,0)),ISERROR(VLOOKUP(TRIM(MID(G752,FIND(",",G752,FIND(",",G752,FIND(",",G752)+1)+1)+1,999)),ConditionValueTable!$A:$A,1,0))),"컨디션밸류없음",
  ""),
)))))</f>
        <v/>
      </c>
      <c r="I752">
        <v>10</v>
      </c>
      <c r="J752">
        <v>10</v>
      </c>
      <c r="O752" s="2" t="str">
        <f t="shared" ca="1" si="114"/>
        <v/>
      </c>
      <c r="S752" s="2" t="str">
        <f t="shared" ca="1" si="113"/>
        <v/>
      </c>
      <c r="U752" t="s">
        <v>750</v>
      </c>
      <c r="V752" t="s">
        <v>751</v>
      </c>
      <c r="W752" t="s">
        <v>752</v>
      </c>
    </row>
    <row r="753" spans="1:23" x14ac:dyDescent="0.3">
      <c r="A753" t="str">
        <f t="shared" si="112"/>
        <v>LP_Transport_Teleported_02</v>
      </c>
      <c r="B753" t="s">
        <v>465</v>
      </c>
      <c r="C753" t="str">
        <f>IF(ISERROR(VLOOKUP(B753,AffectorValueTable!$A:$A,1,0)),"어펙터밸류없음","")</f>
        <v/>
      </c>
      <c r="D753">
        <v>2</v>
      </c>
      <c r="E753" t="str">
        <f>VLOOKUP($B753,AffectorValueTable!$1:$1048576,MATCH(AffectorValueTable!$B$1,AffectorValueTable!$1:$1,0),0)</f>
        <v>Teleported</v>
      </c>
      <c r="H753" t="str">
        <f>IF(ISBLANK(G753),"",
IF(ISERROR(FIND(",",G753)),
  IF(ISERROR(VLOOKUP(G753,ConditionValueTable!$A:$A,1,0)),"컨디션밸류없음",
  ""),
IF(ISERROR(FIND(",",G753,FIND(",",G753)+1)),
  IF(OR(ISERROR(VLOOKUP(LEFT(G753,FIND(",",G753)-1),ConditionValueTable!$A:$A,1,0)),ISERROR(VLOOKUP(TRIM(MID(G753,FIND(",",G753)+1,999)),ConditionValueTable!$A:$A,1,0))),"컨디션밸류없음",
  ""),
IF(ISERROR(FIND(",",G753,FIND(",",G753,FIND(",",G753)+1)+1)),
  IF(OR(ISERROR(VLOOKUP(LEFT(G753,FIND(",",G753)-1),ConditionValueTable!$A:$A,1,0)),ISERROR(VLOOKUP(TRIM(MID(G753,FIND(",",G753)+1,FIND(",",G753,FIND(",",G753)+1)-FIND(",",G753)-1)),ConditionValueTable!$A:$A,1,0)),ISERROR(VLOOKUP(TRIM(MID(G753,FIND(",",G753,FIND(",",G753)+1)+1,999)),ConditionValueTable!$A:$A,1,0))),"컨디션밸류없음",
  ""),
IF(ISERROR(FIND(",",G753,FIND(",",G753,FIND(",",G753,FIND(",",G753)+1)+1)+1)),
  IF(OR(ISERROR(VLOOKUP(LEFT(G753,FIND(",",G753)-1),ConditionValueTable!$A:$A,1,0)),ISERROR(VLOOKUP(TRIM(MID(G753,FIND(",",G753)+1,FIND(",",G753,FIND(",",G753)+1)-FIND(",",G753)-1)),ConditionValueTable!$A:$A,1,0)),ISERROR(VLOOKUP(TRIM(MID(G753,FIND(",",G753,FIND(",",G753)+1)+1,FIND(",",G753,FIND(",",G753,FIND(",",G753)+1)+1)-FIND(",",G753,FIND(",",G753)+1)-1)),ConditionValueTable!$A:$A,1,0)),ISERROR(VLOOKUP(TRIM(MID(G753,FIND(",",G753,FIND(",",G753,FIND(",",G753)+1)+1)+1,999)),ConditionValueTable!$A:$A,1,0))),"컨디션밸류없음",
  ""),
)))))</f>
        <v/>
      </c>
      <c r="I753">
        <v>14</v>
      </c>
      <c r="J753">
        <v>10</v>
      </c>
      <c r="O753" s="2" t="str">
        <f t="shared" ca="1" si="114"/>
        <v/>
      </c>
      <c r="S753" s="2" t="str">
        <f t="shared" ca="1" si="113"/>
        <v/>
      </c>
      <c r="U753" t="s">
        <v>750</v>
      </c>
      <c r="V753" t="s">
        <v>751</v>
      </c>
      <c r="W753" t="s">
        <v>752</v>
      </c>
    </row>
    <row r="754" spans="1:23" x14ac:dyDescent="0.3">
      <c r="A754" t="str">
        <f t="shared" si="112"/>
        <v>LP_Transport_Teleported_03</v>
      </c>
      <c r="B754" t="s">
        <v>465</v>
      </c>
      <c r="C754" t="str">
        <f>IF(ISERROR(VLOOKUP(B754,AffectorValueTable!$A:$A,1,0)),"어펙터밸류없음","")</f>
        <v/>
      </c>
      <c r="D754">
        <v>3</v>
      </c>
      <c r="E754" t="str">
        <f>VLOOKUP($B754,AffectorValueTable!$1:$1048576,MATCH(AffectorValueTable!$B$1,AffectorValueTable!$1:$1,0),0)</f>
        <v>Teleported</v>
      </c>
      <c r="H754" t="str">
        <f>IF(ISBLANK(G754),"",
IF(ISERROR(FIND(",",G754)),
  IF(ISERROR(VLOOKUP(G754,ConditionValueTable!$A:$A,1,0)),"컨디션밸류없음",
  ""),
IF(ISERROR(FIND(",",G754,FIND(",",G754)+1)),
  IF(OR(ISERROR(VLOOKUP(LEFT(G754,FIND(",",G754)-1),ConditionValueTable!$A:$A,1,0)),ISERROR(VLOOKUP(TRIM(MID(G754,FIND(",",G754)+1,999)),ConditionValueTable!$A:$A,1,0))),"컨디션밸류없음",
  ""),
IF(ISERROR(FIND(",",G754,FIND(",",G754,FIND(",",G754)+1)+1)),
  IF(OR(ISERROR(VLOOKUP(LEFT(G754,FIND(",",G754)-1),ConditionValueTable!$A:$A,1,0)),ISERROR(VLOOKUP(TRIM(MID(G754,FIND(",",G754)+1,FIND(",",G754,FIND(",",G754)+1)-FIND(",",G754)-1)),ConditionValueTable!$A:$A,1,0)),ISERROR(VLOOKUP(TRIM(MID(G754,FIND(",",G754,FIND(",",G754)+1)+1,999)),ConditionValueTable!$A:$A,1,0))),"컨디션밸류없음",
  ""),
IF(ISERROR(FIND(",",G754,FIND(",",G754,FIND(",",G754,FIND(",",G754)+1)+1)+1)),
  IF(OR(ISERROR(VLOOKUP(LEFT(G754,FIND(",",G754)-1),ConditionValueTable!$A:$A,1,0)),ISERROR(VLOOKUP(TRIM(MID(G754,FIND(",",G754)+1,FIND(",",G754,FIND(",",G754)+1)-FIND(",",G754)-1)),ConditionValueTable!$A:$A,1,0)),ISERROR(VLOOKUP(TRIM(MID(G754,FIND(",",G754,FIND(",",G754)+1)+1,FIND(",",G754,FIND(",",G754,FIND(",",G754)+1)+1)-FIND(",",G754,FIND(",",G754)+1)-1)),ConditionValueTable!$A:$A,1,0)),ISERROR(VLOOKUP(TRIM(MID(G754,FIND(",",G754,FIND(",",G754,FIND(",",G754)+1)+1)+1,999)),ConditionValueTable!$A:$A,1,0))),"컨디션밸류없음",
  ""),
)))))</f>
        <v/>
      </c>
      <c r="I754">
        <v>18</v>
      </c>
      <c r="J754">
        <v>10</v>
      </c>
      <c r="O754" s="2" t="str">
        <f t="shared" ca="1" si="114"/>
        <v/>
      </c>
      <c r="S754" s="2" t="str">
        <f t="shared" ca="1" si="113"/>
        <v/>
      </c>
      <c r="U754" t="s">
        <v>750</v>
      </c>
      <c r="V754" t="s">
        <v>751</v>
      </c>
      <c r="W754" t="s">
        <v>752</v>
      </c>
    </row>
    <row r="755" spans="1:23" x14ac:dyDescent="0.3">
      <c r="A755" t="str">
        <f t="shared" si="112"/>
        <v>LP_SummonShield_01</v>
      </c>
      <c r="B755" t="s">
        <v>466</v>
      </c>
      <c r="C755" t="str">
        <f>IF(ISERROR(VLOOKUP(B755,AffectorValueTable!$A:$A,1,0)),"어펙터밸류없음","")</f>
        <v/>
      </c>
      <c r="D755">
        <v>1</v>
      </c>
      <c r="E755" t="str">
        <f>VLOOKUP($B755,AffectorValueTable!$1:$1048576,MATCH(AffectorValueTable!$B$1,AffectorValueTable!$1:$1,0),0)</f>
        <v>CreateWall</v>
      </c>
      <c r="H755" t="str">
        <f>IF(ISBLANK(G755),"",
IF(ISERROR(FIND(",",G755)),
  IF(ISERROR(VLOOKUP(G755,ConditionValueTable!$A:$A,1,0)),"컨디션밸류없음",
  ""),
IF(ISERROR(FIND(",",G755,FIND(",",G755)+1)),
  IF(OR(ISERROR(VLOOKUP(LEFT(G755,FIND(",",G755)-1),ConditionValueTable!$A:$A,1,0)),ISERROR(VLOOKUP(TRIM(MID(G755,FIND(",",G755)+1,999)),ConditionValueTable!$A:$A,1,0))),"컨디션밸류없음",
  ""),
IF(ISERROR(FIND(",",G755,FIND(",",G755,FIND(",",G755)+1)+1)),
  IF(OR(ISERROR(VLOOKUP(LEFT(G755,FIND(",",G755)-1),ConditionValueTable!$A:$A,1,0)),ISERROR(VLOOKUP(TRIM(MID(G755,FIND(",",G755)+1,FIND(",",G755,FIND(",",G755)+1)-FIND(",",G755)-1)),ConditionValueTable!$A:$A,1,0)),ISERROR(VLOOKUP(TRIM(MID(G755,FIND(",",G755,FIND(",",G755)+1)+1,999)),ConditionValueTable!$A:$A,1,0))),"컨디션밸류없음",
  ""),
IF(ISERROR(FIND(",",G755,FIND(",",G755,FIND(",",G755,FIND(",",G755)+1)+1)+1)),
  IF(OR(ISERROR(VLOOKUP(LEFT(G755,FIND(",",G755)-1),ConditionValueTable!$A:$A,1,0)),ISERROR(VLOOKUP(TRIM(MID(G755,FIND(",",G755)+1,FIND(",",G755,FIND(",",G755)+1)-FIND(",",G755)-1)),ConditionValueTable!$A:$A,1,0)),ISERROR(VLOOKUP(TRIM(MID(G755,FIND(",",G755,FIND(",",G755)+1)+1,FIND(",",G755,FIND(",",G755,FIND(",",G755)+1)+1)-FIND(",",G755,FIND(",",G755)+1)-1)),ConditionValueTable!$A:$A,1,0)),ISERROR(VLOOKUP(TRIM(MID(G755,FIND(",",G755,FIND(",",G755,FIND(",",G755)+1)+1)+1,999)),ConditionValueTable!$A:$A,1,0))),"컨디션밸류없음",
  ""),
)))))</f>
        <v/>
      </c>
      <c r="I755">
        <v>-1</v>
      </c>
      <c r="J755">
        <v>3</v>
      </c>
      <c r="K755">
        <v>3</v>
      </c>
      <c r="O755" s="2" t="str">
        <f t="shared" ca="1" si="114"/>
        <v/>
      </c>
      <c r="S755" s="2" t="str">
        <f t="shared" ca="1" si="113"/>
        <v/>
      </c>
      <c r="T755" t="s">
        <v>753</v>
      </c>
    </row>
    <row r="756" spans="1:23" x14ac:dyDescent="0.3">
      <c r="A756" t="str">
        <f t="shared" si="112"/>
        <v>LP_SummonShield_02</v>
      </c>
      <c r="B756" t="s">
        <v>466</v>
      </c>
      <c r="C756" t="str">
        <f>IF(ISERROR(VLOOKUP(B756,AffectorValueTable!$A:$A,1,0)),"어펙터밸류없음","")</f>
        <v/>
      </c>
      <c r="D756">
        <v>2</v>
      </c>
      <c r="E756" t="str">
        <f>VLOOKUP($B756,AffectorValueTable!$1:$1048576,MATCH(AffectorValueTable!$B$1,AffectorValueTable!$1:$1,0),0)</f>
        <v>CreateWall</v>
      </c>
      <c r="H756" t="str">
        <f>IF(ISBLANK(G756),"",
IF(ISERROR(FIND(",",G756)),
  IF(ISERROR(VLOOKUP(G756,ConditionValueTable!$A:$A,1,0)),"컨디션밸류없음",
  ""),
IF(ISERROR(FIND(",",G756,FIND(",",G756)+1)),
  IF(OR(ISERROR(VLOOKUP(LEFT(G756,FIND(",",G756)-1),ConditionValueTable!$A:$A,1,0)),ISERROR(VLOOKUP(TRIM(MID(G756,FIND(",",G756)+1,999)),ConditionValueTable!$A:$A,1,0))),"컨디션밸류없음",
  ""),
IF(ISERROR(FIND(",",G756,FIND(",",G756,FIND(",",G756)+1)+1)),
  IF(OR(ISERROR(VLOOKUP(LEFT(G756,FIND(",",G756)-1),ConditionValueTable!$A:$A,1,0)),ISERROR(VLOOKUP(TRIM(MID(G756,FIND(",",G756)+1,FIND(",",G756,FIND(",",G756)+1)-FIND(",",G756)-1)),ConditionValueTable!$A:$A,1,0)),ISERROR(VLOOKUP(TRIM(MID(G756,FIND(",",G756,FIND(",",G756)+1)+1,999)),ConditionValueTable!$A:$A,1,0))),"컨디션밸류없음",
  ""),
IF(ISERROR(FIND(",",G756,FIND(",",G756,FIND(",",G756,FIND(",",G756)+1)+1)+1)),
  IF(OR(ISERROR(VLOOKUP(LEFT(G756,FIND(",",G756)-1),ConditionValueTable!$A:$A,1,0)),ISERROR(VLOOKUP(TRIM(MID(G756,FIND(",",G756)+1,FIND(",",G756,FIND(",",G756)+1)-FIND(",",G756)-1)),ConditionValueTable!$A:$A,1,0)),ISERROR(VLOOKUP(TRIM(MID(G756,FIND(",",G756,FIND(",",G756)+1)+1,FIND(",",G756,FIND(",",G756,FIND(",",G756)+1)+1)-FIND(",",G756,FIND(",",G756)+1)-1)),ConditionValueTable!$A:$A,1,0)),ISERROR(VLOOKUP(TRIM(MID(G756,FIND(",",G756,FIND(",",G756,FIND(",",G756)+1)+1)+1,999)),ConditionValueTable!$A:$A,1,0))),"컨디션밸류없음",
  ""),
)))))</f>
        <v/>
      </c>
      <c r="I756">
        <v>-1</v>
      </c>
      <c r="J756">
        <v>1.9672131147540985</v>
      </c>
      <c r="K756">
        <v>3</v>
      </c>
      <c r="O756" s="2" t="str">
        <f t="shared" ca="1" si="114"/>
        <v/>
      </c>
      <c r="S756" s="2" t="str">
        <f t="shared" ca="1" si="113"/>
        <v/>
      </c>
      <c r="T756" t="s">
        <v>753</v>
      </c>
    </row>
    <row r="757" spans="1:23" x14ac:dyDescent="0.3">
      <c r="A757" t="str">
        <f t="shared" si="112"/>
        <v>LP_SummonShield_03</v>
      </c>
      <c r="B757" t="s">
        <v>466</v>
      </c>
      <c r="C757" t="str">
        <f>IF(ISERROR(VLOOKUP(B757,AffectorValueTable!$A:$A,1,0)),"어펙터밸류없음","")</f>
        <v/>
      </c>
      <c r="D757">
        <v>3</v>
      </c>
      <c r="E757" t="str">
        <f>VLOOKUP($B757,AffectorValueTable!$1:$1048576,MATCH(AffectorValueTable!$B$1,AffectorValueTable!$1:$1,0),0)</f>
        <v>CreateWall</v>
      </c>
      <c r="H757" t="str">
        <f>IF(ISBLANK(G757),"",
IF(ISERROR(FIND(",",G757)),
  IF(ISERROR(VLOOKUP(G757,ConditionValueTable!$A:$A,1,0)),"컨디션밸류없음",
  ""),
IF(ISERROR(FIND(",",G757,FIND(",",G757)+1)),
  IF(OR(ISERROR(VLOOKUP(LEFT(G757,FIND(",",G757)-1),ConditionValueTable!$A:$A,1,0)),ISERROR(VLOOKUP(TRIM(MID(G757,FIND(",",G757)+1,999)),ConditionValueTable!$A:$A,1,0))),"컨디션밸류없음",
  ""),
IF(ISERROR(FIND(",",G757,FIND(",",G757,FIND(",",G757)+1)+1)),
  IF(OR(ISERROR(VLOOKUP(LEFT(G757,FIND(",",G757)-1),ConditionValueTable!$A:$A,1,0)),ISERROR(VLOOKUP(TRIM(MID(G757,FIND(",",G757)+1,FIND(",",G757,FIND(",",G757)+1)-FIND(",",G757)-1)),ConditionValueTable!$A:$A,1,0)),ISERROR(VLOOKUP(TRIM(MID(G757,FIND(",",G757,FIND(",",G757)+1)+1,999)),ConditionValueTable!$A:$A,1,0))),"컨디션밸류없음",
  ""),
IF(ISERROR(FIND(",",G757,FIND(",",G757,FIND(",",G757,FIND(",",G757)+1)+1)+1)),
  IF(OR(ISERROR(VLOOKUP(LEFT(G757,FIND(",",G757)-1),ConditionValueTable!$A:$A,1,0)),ISERROR(VLOOKUP(TRIM(MID(G757,FIND(",",G757)+1,FIND(",",G757,FIND(",",G757)+1)-FIND(",",G757)-1)),ConditionValueTable!$A:$A,1,0)),ISERROR(VLOOKUP(TRIM(MID(G757,FIND(",",G757,FIND(",",G757)+1)+1,FIND(",",G757,FIND(",",G757,FIND(",",G757)+1)+1)-FIND(",",G757,FIND(",",G757)+1)-1)),ConditionValueTable!$A:$A,1,0)),ISERROR(VLOOKUP(TRIM(MID(G757,FIND(",",G757,FIND(",",G757,FIND(",",G757)+1)+1)+1,999)),ConditionValueTable!$A:$A,1,0))),"컨디션밸류없음",
  ""),
)))))</f>
        <v/>
      </c>
      <c r="I757">
        <v>-1</v>
      </c>
      <c r="J757">
        <v>1.4285714285714284</v>
      </c>
      <c r="K757">
        <v>3</v>
      </c>
      <c r="O757" s="2" t="str">
        <f t="shared" ca="1" si="114"/>
        <v/>
      </c>
      <c r="S757" s="2" t="str">
        <f t="shared" ca="1" si="113"/>
        <v/>
      </c>
      <c r="T757" t="s">
        <v>753</v>
      </c>
    </row>
    <row r="758" spans="1:23" x14ac:dyDescent="0.3">
      <c r="A758" t="str">
        <f t="shared" si="112"/>
        <v>LP_SummonShield_04</v>
      </c>
      <c r="B758" t="s">
        <v>466</v>
      </c>
      <c r="C758" t="str">
        <f>IF(ISERROR(VLOOKUP(B758,AffectorValueTable!$A:$A,1,0)),"어펙터밸류없음","")</f>
        <v/>
      </c>
      <c r="D758">
        <v>4</v>
      </c>
      <c r="E758" t="str">
        <f>VLOOKUP($B758,AffectorValueTable!$1:$1048576,MATCH(AffectorValueTable!$B$1,AffectorValueTable!$1:$1,0),0)</f>
        <v>CreateWall</v>
      </c>
      <c r="H758" t="str">
        <f>IF(ISBLANK(G758),"",
IF(ISERROR(FIND(",",G758)),
  IF(ISERROR(VLOOKUP(G758,ConditionValueTable!$A:$A,1,0)),"컨디션밸류없음",
  ""),
IF(ISERROR(FIND(",",G758,FIND(",",G758)+1)),
  IF(OR(ISERROR(VLOOKUP(LEFT(G758,FIND(",",G758)-1),ConditionValueTable!$A:$A,1,0)),ISERROR(VLOOKUP(TRIM(MID(G758,FIND(",",G758)+1,999)),ConditionValueTable!$A:$A,1,0))),"컨디션밸류없음",
  ""),
IF(ISERROR(FIND(",",G758,FIND(",",G758,FIND(",",G758)+1)+1)),
  IF(OR(ISERROR(VLOOKUP(LEFT(G758,FIND(",",G758)-1),ConditionValueTable!$A:$A,1,0)),ISERROR(VLOOKUP(TRIM(MID(G758,FIND(",",G758)+1,FIND(",",G758,FIND(",",G758)+1)-FIND(",",G758)-1)),ConditionValueTable!$A:$A,1,0)),ISERROR(VLOOKUP(TRIM(MID(G758,FIND(",",G758,FIND(",",G758)+1)+1,999)),ConditionValueTable!$A:$A,1,0))),"컨디션밸류없음",
  ""),
IF(ISERROR(FIND(",",G758,FIND(",",G758,FIND(",",G758,FIND(",",G758)+1)+1)+1)),
  IF(OR(ISERROR(VLOOKUP(LEFT(G758,FIND(",",G758)-1),ConditionValueTable!$A:$A,1,0)),ISERROR(VLOOKUP(TRIM(MID(G758,FIND(",",G758)+1,FIND(",",G758,FIND(",",G758)+1)-FIND(",",G758)-1)),ConditionValueTable!$A:$A,1,0)),ISERROR(VLOOKUP(TRIM(MID(G758,FIND(",",G758,FIND(",",G758)+1)+1,FIND(",",G758,FIND(",",G758,FIND(",",G758)+1)+1)-FIND(",",G758,FIND(",",G758)+1)-1)),ConditionValueTable!$A:$A,1,0)),ISERROR(VLOOKUP(TRIM(MID(G758,FIND(",",G758,FIND(",",G758,FIND(",",G758)+1)+1)+1,999)),ConditionValueTable!$A:$A,1,0))),"컨디션밸류없음",
  ""),
)))))</f>
        <v/>
      </c>
      <c r="I758">
        <v>-1</v>
      </c>
      <c r="J758">
        <v>1.1009174311926606</v>
      </c>
      <c r="K758">
        <v>3</v>
      </c>
      <c r="O758" s="2" t="str">
        <f t="shared" ca="1" si="114"/>
        <v/>
      </c>
      <c r="S758" s="2" t="str">
        <f t="shared" ca="1" si="113"/>
        <v/>
      </c>
      <c r="T758" t="s">
        <v>753</v>
      </c>
    </row>
    <row r="759" spans="1:23" x14ac:dyDescent="0.3">
      <c r="A759" t="str">
        <f t="shared" si="112"/>
        <v>LP_SummonShield_05</v>
      </c>
      <c r="B759" t="s">
        <v>466</v>
      </c>
      <c r="C759" t="str">
        <f>IF(ISERROR(VLOOKUP(B759,AffectorValueTable!$A:$A,1,0)),"어펙터밸류없음","")</f>
        <v/>
      </c>
      <c r="D759">
        <v>5</v>
      </c>
      <c r="E759" t="str">
        <f>VLOOKUP($B759,AffectorValueTable!$1:$1048576,MATCH(AffectorValueTable!$B$1,AffectorValueTable!$1:$1,0),0)</f>
        <v>CreateWall</v>
      </c>
      <c r="H759" t="str">
        <f>IF(ISBLANK(G759),"",
IF(ISERROR(FIND(",",G759)),
  IF(ISERROR(VLOOKUP(G759,ConditionValueTable!$A:$A,1,0)),"컨디션밸류없음",
  ""),
IF(ISERROR(FIND(",",G759,FIND(",",G759)+1)),
  IF(OR(ISERROR(VLOOKUP(LEFT(G759,FIND(",",G759)-1),ConditionValueTable!$A:$A,1,0)),ISERROR(VLOOKUP(TRIM(MID(G759,FIND(",",G759)+1,999)),ConditionValueTable!$A:$A,1,0))),"컨디션밸류없음",
  ""),
IF(ISERROR(FIND(",",G759,FIND(",",G759,FIND(",",G759)+1)+1)),
  IF(OR(ISERROR(VLOOKUP(LEFT(G759,FIND(",",G759)-1),ConditionValueTable!$A:$A,1,0)),ISERROR(VLOOKUP(TRIM(MID(G759,FIND(",",G759)+1,FIND(",",G759,FIND(",",G759)+1)-FIND(",",G759)-1)),ConditionValueTable!$A:$A,1,0)),ISERROR(VLOOKUP(TRIM(MID(G759,FIND(",",G759,FIND(",",G759)+1)+1,999)),ConditionValueTable!$A:$A,1,0))),"컨디션밸류없음",
  ""),
IF(ISERROR(FIND(",",G759,FIND(",",G759,FIND(",",G759,FIND(",",G759)+1)+1)+1)),
  IF(OR(ISERROR(VLOOKUP(LEFT(G759,FIND(",",G759)-1),ConditionValueTable!$A:$A,1,0)),ISERROR(VLOOKUP(TRIM(MID(G759,FIND(",",G759)+1,FIND(",",G759,FIND(",",G759)+1)-FIND(",",G759)-1)),ConditionValueTable!$A:$A,1,0)),ISERROR(VLOOKUP(TRIM(MID(G759,FIND(",",G759,FIND(",",G759)+1)+1,FIND(",",G759,FIND(",",G759,FIND(",",G759)+1)+1)-FIND(",",G759,FIND(",",G759)+1)-1)),ConditionValueTable!$A:$A,1,0)),ISERROR(VLOOKUP(TRIM(MID(G759,FIND(",",G759,FIND(",",G759,FIND(",",G759)+1)+1)+1,999)),ConditionValueTable!$A:$A,1,0))),"컨디션밸류없음",
  ""),
)))))</f>
        <v/>
      </c>
      <c r="I759">
        <v>-1</v>
      </c>
      <c r="J759">
        <v>0.88235294117647056</v>
      </c>
      <c r="K759">
        <v>3</v>
      </c>
      <c r="O759" s="2" t="str">
        <f t="shared" ca="1" si="114"/>
        <v/>
      </c>
      <c r="S759" s="2" t="str">
        <f t="shared" ca="1" si="113"/>
        <v/>
      </c>
      <c r="T759" t="s">
        <v>753</v>
      </c>
    </row>
    <row r="760" spans="1:23" x14ac:dyDescent="0.3">
      <c r="A760" t="str">
        <f t="shared" si="112"/>
        <v>LP_HealSpOnAttack_01</v>
      </c>
      <c r="B760" t="s">
        <v>754</v>
      </c>
      <c r="C760" t="str">
        <f>IF(ISERROR(VLOOKUP(B760,AffectorValueTable!$A:$A,1,0)),"어펙터밸류없음","")</f>
        <v/>
      </c>
      <c r="D760">
        <v>1</v>
      </c>
      <c r="E760" t="str">
        <f>VLOOKUP($B760,AffectorValueTable!$1:$1048576,MATCH(AffectorValueTable!$B$1,AffectorValueTable!$1:$1,0),0)</f>
        <v>HealSpOnHit</v>
      </c>
      <c r="H760" t="str">
        <f>IF(ISBLANK(G760),"",
IF(ISERROR(FIND(",",G760)),
  IF(ISERROR(VLOOKUP(G760,ConditionValueTable!$A:$A,1,0)),"컨디션밸류없음",
  ""),
IF(ISERROR(FIND(",",G760,FIND(",",G760)+1)),
  IF(OR(ISERROR(VLOOKUP(LEFT(G760,FIND(",",G760)-1),ConditionValueTable!$A:$A,1,0)),ISERROR(VLOOKUP(TRIM(MID(G760,FIND(",",G760)+1,999)),ConditionValueTable!$A:$A,1,0))),"컨디션밸류없음",
  ""),
IF(ISERROR(FIND(",",G760,FIND(",",G760,FIND(",",G760)+1)+1)),
  IF(OR(ISERROR(VLOOKUP(LEFT(G760,FIND(",",G760)-1),ConditionValueTable!$A:$A,1,0)),ISERROR(VLOOKUP(TRIM(MID(G760,FIND(",",G760)+1,FIND(",",G760,FIND(",",G760)+1)-FIND(",",G760)-1)),ConditionValueTable!$A:$A,1,0)),ISERROR(VLOOKUP(TRIM(MID(G760,FIND(",",G760,FIND(",",G760)+1)+1,999)),ConditionValueTable!$A:$A,1,0))),"컨디션밸류없음",
  ""),
IF(ISERROR(FIND(",",G760,FIND(",",G760,FIND(",",G760,FIND(",",G760)+1)+1)+1)),
  IF(OR(ISERROR(VLOOKUP(LEFT(G760,FIND(",",G760)-1),ConditionValueTable!$A:$A,1,0)),ISERROR(VLOOKUP(TRIM(MID(G760,FIND(",",G760)+1,FIND(",",G760,FIND(",",G760)+1)-FIND(",",G760)-1)),ConditionValueTable!$A:$A,1,0)),ISERROR(VLOOKUP(TRIM(MID(G760,FIND(",",G760,FIND(",",G760)+1)+1,FIND(",",G760,FIND(",",G760,FIND(",",G760)+1)+1)-FIND(",",G760,FIND(",",G760)+1)-1)),ConditionValueTable!$A:$A,1,0)),ISERROR(VLOOKUP(TRIM(MID(G760,FIND(",",G760,FIND(",",G760,FIND(",",G760)+1)+1)+1,999)),ConditionValueTable!$A:$A,1,0))),"컨디션밸류없음",
  ""),
)))))</f>
        <v/>
      </c>
      <c r="I760">
        <v>-1</v>
      </c>
      <c r="J760">
        <v>1</v>
      </c>
      <c r="K760">
        <v>1</v>
      </c>
      <c r="O760" s="2" t="str">
        <f t="shared" ca="1" si="114"/>
        <v/>
      </c>
      <c r="S760" s="2" t="str">
        <f t="shared" ca="1" si="113"/>
        <v/>
      </c>
    </row>
    <row r="761" spans="1:23" x14ac:dyDescent="0.3">
      <c r="A761" t="str">
        <f t="shared" ref="A761:A802" si="116">B761&amp;"_"&amp;TEXT(D761,"00")</f>
        <v>LP_HealSpOnAttack_02</v>
      </c>
      <c r="B761" t="s">
        <v>754</v>
      </c>
      <c r="C761" t="str">
        <f>IF(ISERROR(VLOOKUP(B761,AffectorValueTable!$A:$A,1,0)),"어펙터밸류없음","")</f>
        <v/>
      </c>
      <c r="D761">
        <v>2</v>
      </c>
      <c r="E761" t="str">
        <f>VLOOKUP($B761,AffectorValueTable!$1:$1048576,MATCH(AffectorValueTable!$B$1,AffectorValueTable!$1:$1,0),0)</f>
        <v>HealSpOnHit</v>
      </c>
      <c r="H761" t="str">
        <f>IF(ISBLANK(G761),"",
IF(ISERROR(FIND(",",G761)),
  IF(ISERROR(VLOOKUP(G761,ConditionValueTable!$A:$A,1,0)),"컨디션밸류없음",
  ""),
IF(ISERROR(FIND(",",G761,FIND(",",G761)+1)),
  IF(OR(ISERROR(VLOOKUP(LEFT(G761,FIND(",",G761)-1),ConditionValueTable!$A:$A,1,0)),ISERROR(VLOOKUP(TRIM(MID(G761,FIND(",",G761)+1,999)),ConditionValueTable!$A:$A,1,0))),"컨디션밸류없음",
  ""),
IF(ISERROR(FIND(",",G761,FIND(",",G761,FIND(",",G761)+1)+1)),
  IF(OR(ISERROR(VLOOKUP(LEFT(G761,FIND(",",G761)-1),ConditionValueTable!$A:$A,1,0)),ISERROR(VLOOKUP(TRIM(MID(G761,FIND(",",G761)+1,FIND(",",G761,FIND(",",G761)+1)-FIND(",",G761)-1)),ConditionValueTable!$A:$A,1,0)),ISERROR(VLOOKUP(TRIM(MID(G761,FIND(",",G761,FIND(",",G761)+1)+1,999)),ConditionValueTable!$A:$A,1,0))),"컨디션밸류없음",
  ""),
IF(ISERROR(FIND(",",G761,FIND(",",G761,FIND(",",G761,FIND(",",G761)+1)+1)+1)),
  IF(OR(ISERROR(VLOOKUP(LEFT(G761,FIND(",",G761)-1),ConditionValueTable!$A:$A,1,0)),ISERROR(VLOOKUP(TRIM(MID(G761,FIND(",",G761)+1,FIND(",",G761,FIND(",",G761)+1)-FIND(",",G761)-1)),ConditionValueTable!$A:$A,1,0)),ISERROR(VLOOKUP(TRIM(MID(G761,FIND(",",G761,FIND(",",G761)+1)+1,FIND(",",G761,FIND(",",G761,FIND(",",G761)+1)+1)-FIND(",",G761,FIND(",",G761)+1)-1)),ConditionValueTable!$A:$A,1,0)),ISERROR(VLOOKUP(TRIM(MID(G761,FIND(",",G761,FIND(",",G761,FIND(",",G761)+1)+1)+1,999)),ConditionValueTable!$A:$A,1,0))),"컨디션밸류없음",
  ""),
)))))</f>
        <v/>
      </c>
      <c r="I761">
        <v>-1</v>
      </c>
      <c r="J761">
        <v>2.1</v>
      </c>
      <c r="K761">
        <v>2.1</v>
      </c>
      <c r="O761" s="2" t="str">
        <f t="shared" ca="1" si="114"/>
        <v/>
      </c>
      <c r="S761" s="2" t="str">
        <f t="shared" ca="1" si="113"/>
        <v/>
      </c>
    </row>
    <row r="762" spans="1:23" x14ac:dyDescent="0.3">
      <c r="A762" t="str">
        <f t="shared" si="116"/>
        <v>LP_HealSpOnAttack_03</v>
      </c>
      <c r="B762" t="s">
        <v>754</v>
      </c>
      <c r="C762" t="str">
        <f>IF(ISERROR(VLOOKUP(B762,AffectorValueTable!$A:$A,1,0)),"어펙터밸류없음","")</f>
        <v/>
      </c>
      <c r="D762">
        <v>3</v>
      </c>
      <c r="E762" t="str">
        <f>VLOOKUP($B762,AffectorValueTable!$1:$1048576,MATCH(AffectorValueTable!$B$1,AffectorValueTable!$1:$1,0),0)</f>
        <v>HealSpOnHit</v>
      </c>
      <c r="H762" t="str">
        <f>IF(ISBLANK(G762),"",
IF(ISERROR(FIND(",",G762)),
  IF(ISERROR(VLOOKUP(G762,ConditionValueTable!$A:$A,1,0)),"컨디션밸류없음",
  ""),
IF(ISERROR(FIND(",",G762,FIND(",",G762)+1)),
  IF(OR(ISERROR(VLOOKUP(LEFT(G762,FIND(",",G762)-1),ConditionValueTable!$A:$A,1,0)),ISERROR(VLOOKUP(TRIM(MID(G762,FIND(",",G762)+1,999)),ConditionValueTable!$A:$A,1,0))),"컨디션밸류없음",
  ""),
IF(ISERROR(FIND(",",G762,FIND(",",G762,FIND(",",G762)+1)+1)),
  IF(OR(ISERROR(VLOOKUP(LEFT(G762,FIND(",",G762)-1),ConditionValueTable!$A:$A,1,0)),ISERROR(VLOOKUP(TRIM(MID(G762,FIND(",",G762)+1,FIND(",",G762,FIND(",",G762)+1)-FIND(",",G762)-1)),ConditionValueTable!$A:$A,1,0)),ISERROR(VLOOKUP(TRIM(MID(G762,FIND(",",G762,FIND(",",G762)+1)+1,999)),ConditionValueTable!$A:$A,1,0))),"컨디션밸류없음",
  ""),
IF(ISERROR(FIND(",",G762,FIND(",",G762,FIND(",",G762,FIND(",",G762)+1)+1)+1)),
  IF(OR(ISERROR(VLOOKUP(LEFT(G762,FIND(",",G762)-1),ConditionValueTable!$A:$A,1,0)),ISERROR(VLOOKUP(TRIM(MID(G762,FIND(",",G762)+1,FIND(",",G762,FIND(",",G762)+1)-FIND(",",G762)-1)),ConditionValueTable!$A:$A,1,0)),ISERROR(VLOOKUP(TRIM(MID(G762,FIND(",",G762,FIND(",",G762)+1)+1,FIND(",",G762,FIND(",",G762,FIND(",",G762)+1)+1)-FIND(",",G762,FIND(",",G762)+1)-1)),ConditionValueTable!$A:$A,1,0)),ISERROR(VLOOKUP(TRIM(MID(G762,FIND(",",G762,FIND(",",G762,FIND(",",G762)+1)+1)+1,999)),ConditionValueTable!$A:$A,1,0))),"컨디션밸류없음",
  ""),
)))))</f>
        <v/>
      </c>
      <c r="I762">
        <v>-1</v>
      </c>
      <c r="J762">
        <v>3.3000000000000003</v>
      </c>
      <c r="K762">
        <v>3.3000000000000003</v>
      </c>
      <c r="O762" s="2" t="str">
        <f t="shared" ca="1" si="114"/>
        <v/>
      </c>
      <c r="S762" s="2" t="str">
        <f t="shared" ca="1" si="113"/>
        <v/>
      </c>
    </row>
    <row r="763" spans="1:23" x14ac:dyDescent="0.3">
      <c r="A763" t="str">
        <f t="shared" si="116"/>
        <v>LP_HealSpOnAttack_04</v>
      </c>
      <c r="B763" t="s">
        <v>754</v>
      </c>
      <c r="C763" t="str">
        <f>IF(ISERROR(VLOOKUP(B763,AffectorValueTable!$A:$A,1,0)),"어펙터밸류없음","")</f>
        <v/>
      </c>
      <c r="D763">
        <v>4</v>
      </c>
      <c r="E763" t="str">
        <f>VLOOKUP($B763,AffectorValueTable!$1:$1048576,MATCH(AffectorValueTable!$B$1,AffectorValueTable!$1:$1,0),0)</f>
        <v>HealSpOnHit</v>
      </c>
      <c r="H763" t="str">
        <f>IF(ISBLANK(G763),"",
IF(ISERROR(FIND(",",G763)),
  IF(ISERROR(VLOOKUP(G763,ConditionValueTable!$A:$A,1,0)),"컨디션밸류없음",
  ""),
IF(ISERROR(FIND(",",G763,FIND(",",G763)+1)),
  IF(OR(ISERROR(VLOOKUP(LEFT(G763,FIND(",",G763)-1),ConditionValueTable!$A:$A,1,0)),ISERROR(VLOOKUP(TRIM(MID(G763,FIND(",",G763)+1,999)),ConditionValueTable!$A:$A,1,0))),"컨디션밸류없음",
  ""),
IF(ISERROR(FIND(",",G763,FIND(",",G763,FIND(",",G763)+1)+1)),
  IF(OR(ISERROR(VLOOKUP(LEFT(G763,FIND(",",G763)-1),ConditionValueTable!$A:$A,1,0)),ISERROR(VLOOKUP(TRIM(MID(G763,FIND(",",G763)+1,FIND(",",G763,FIND(",",G763)+1)-FIND(",",G763)-1)),ConditionValueTable!$A:$A,1,0)),ISERROR(VLOOKUP(TRIM(MID(G763,FIND(",",G763,FIND(",",G763)+1)+1,999)),ConditionValueTable!$A:$A,1,0))),"컨디션밸류없음",
  ""),
IF(ISERROR(FIND(",",G763,FIND(",",G763,FIND(",",G763,FIND(",",G763)+1)+1)+1)),
  IF(OR(ISERROR(VLOOKUP(LEFT(G763,FIND(",",G763)-1),ConditionValueTable!$A:$A,1,0)),ISERROR(VLOOKUP(TRIM(MID(G763,FIND(",",G763)+1,FIND(",",G763,FIND(",",G763)+1)-FIND(",",G763)-1)),ConditionValueTable!$A:$A,1,0)),ISERROR(VLOOKUP(TRIM(MID(G763,FIND(",",G763,FIND(",",G763)+1)+1,FIND(",",G763,FIND(",",G763,FIND(",",G763)+1)+1)-FIND(",",G763,FIND(",",G763)+1)-1)),ConditionValueTable!$A:$A,1,0)),ISERROR(VLOOKUP(TRIM(MID(G763,FIND(",",G763,FIND(",",G763,FIND(",",G763)+1)+1)+1,999)),ConditionValueTable!$A:$A,1,0))),"컨디션밸류없음",
  ""),
)))))</f>
        <v/>
      </c>
      <c r="I763">
        <v>-1</v>
      </c>
      <c r="J763">
        <v>4.5999999999999996</v>
      </c>
      <c r="K763">
        <v>4.5999999999999996</v>
      </c>
      <c r="O763" s="2" t="str">
        <f t="shared" ca="1" si="114"/>
        <v/>
      </c>
    </row>
    <row r="764" spans="1:23" x14ac:dyDescent="0.3">
      <c r="A764" t="str">
        <f t="shared" si="116"/>
        <v>LP_HealSpOnAttack_05</v>
      </c>
      <c r="B764" t="s">
        <v>754</v>
      </c>
      <c r="C764" t="str">
        <f>IF(ISERROR(VLOOKUP(B764,AffectorValueTable!$A:$A,1,0)),"어펙터밸류없음","")</f>
        <v/>
      </c>
      <c r="D764">
        <v>5</v>
      </c>
      <c r="E764" t="str">
        <f>VLOOKUP($B764,AffectorValueTable!$1:$1048576,MATCH(AffectorValueTable!$B$1,AffectorValueTable!$1:$1,0),0)</f>
        <v>HealSpOnHit</v>
      </c>
      <c r="H764" t="str">
        <f>IF(ISBLANK(G764),"",
IF(ISERROR(FIND(",",G764)),
  IF(ISERROR(VLOOKUP(G764,ConditionValueTable!$A:$A,1,0)),"컨디션밸류없음",
  ""),
IF(ISERROR(FIND(",",G764,FIND(",",G764)+1)),
  IF(OR(ISERROR(VLOOKUP(LEFT(G764,FIND(",",G764)-1),ConditionValueTable!$A:$A,1,0)),ISERROR(VLOOKUP(TRIM(MID(G764,FIND(",",G764)+1,999)),ConditionValueTable!$A:$A,1,0))),"컨디션밸류없음",
  ""),
IF(ISERROR(FIND(",",G764,FIND(",",G764,FIND(",",G764)+1)+1)),
  IF(OR(ISERROR(VLOOKUP(LEFT(G764,FIND(",",G764)-1),ConditionValueTable!$A:$A,1,0)),ISERROR(VLOOKUP(TRIM(MID(G764,FIND(",",G764)+1,FIND(",",G764,FIND(",",G764)+1)-FIND(",",G764)-1)),ConditionValueTable!$A:$A,1,0)),ISERROR(VLOOKUP(TRIM(MID(G764,FIND(",",G764,FIND(",",G764)+1)+1,999)),ConditionValueTable!$A:$A,1,0))),"컨디션밸류없음",
  ""),
IF(ISERROR(FIND(",",G764,FIND(",",G764,FIND(",",G764,FIND(",",G764)+1)+1)+1)),
  IF(OR(ISERROR(VLOOKUP(LEFT(G764,FIND(",",G764)-1),ConditionValueTable!$A:$A,1,0)),ISERROR(VLOOKUP(TRIM(MID(G764,FIND(",",G764)+1,FIND(",",G764,FIND(",",G764)+1)-FIND(",",G764)-1)),ConditionValueTable!$A:$A,1,0)),ISERROR(VLOOKUP(TRIM(MID(G764,FIND(",",G764,FIND(",",G764)+1)+1,FIND(",",G764,FIND(",",G764,FIND(",",G764)+1)+1)-FIND(",",G764,FIND(",",G764)+1)-1)),ConditionValueTable!$A:$A,1,0)),ISERROR(VLOOKUP(TRIM(MID(G764,FIND(",",G764,FIND(",",G764,FIND(",",G764)+1)+1)+1,999)),ConditionValueTable!$A:$A,1,0))),"컨디션밸류없음",
  ""),
)))))</f>
        <v/>
      </c>
      <c r="I764">
        <v>-1</v>
      </c>
      <c r="J764">
        <v>6</v>
      </c>
      <c r="K764">
        <v>6</v>
      </c>
      <c r="O764" s="2" t="str">
        <f t="shared" ca="1" si="114"/>
        <v/>
      </c>
    </row>
    <row r="765" spans="1:23" x14ac:dyDescent="0.3">
      <c r="A765" t="str">
        <f t="shared" si="116"/>
        <v>LP_HealSpOnAttackBetter_01</v>
      </c>
      <c r="B765" t="s">
        <v>755</v>
      </c>
      <c r="C765" t="str">
        <f>IF(ISERROR(VLOOKUP(B765,AffectorValueTable!$A:$A,1,0)),"어펙터밸류없음","")</f>
        <v/>
      </c>
      <c r="D765">
        <v>1</v>
      </c>
      <c r="E765" t="str">
        <f>VLOOKUP($B765,AffectorValueTable!$1:$1048576,MATCH(AffectorValueTable!$B$1,AffectorValueTable!$1:$1,0),0)</f>
        <v>HealSpOnHit</v>
      </c>
      <c r="H765" t="str">
        <f>IF(ISBLANK(G765),"",
IF(ISERROR(FIND(",",G765)),
  IF(ISERROR(VLOOKUP(G765,ConditionValueTable!$A:$A,1,0)),"컨디션밸류없음",
  ""),
IF(ISERROR(FIND(",",G765,FIND(",",G765)+1)),
  IF(OR(ISERROR(VLOOKUP(LEFT(G765,FIND(",",G765)-1),ConditionValueTable!$A:$A,1,0)),ISERROR(VLOOKUP(TRIM(MID(G765,FIND(",",G765)+1,999)),ConditionValueTable!$A:$A,1,0))),"컨디션밸류없음",
  ""),
IF(ISERROR(FIND(",",G765,FIND(",",G765,FIND(",",G765)+1)+1)),
  IF(OR(ISERROR(VLOOKUP(LEFT(G765,FIND(",",G765)-1),ConditionValueTable!$A:$A,1,0)),ISERROR(VLOOKUP(TRIM(MID(G765,FIND(",",G765)+1,FIND(",",G765,FIND(",",G765)+1)-FIND(",",G765)-1)),ConditionValueTable!$A:$A,1,0)),ISERROR(VLOOKUP(TRIM(MID(G765,FIND(",",G765,FIND(",",G765)+1)+1,999)),ConditionValueTable!$A:$A,1,0))),"컨디션밸류없음",
  ""),
IF(ISERROR(FIND(",",G765,FIND(",",G765,FIND(",",G765,FIND(",",G765)+1)+1)+1)),
  IF(OR(ISERROR(VLOOKUP(LEFT(G765,FIND(",",G765)-1),ConditionValueTable!$A:$A,1,0)),ISERROR(VLOOKUP(TRIM(MID(G765,FIND(",",G765)+1,FIND(",",G765,FIND(",",G765)+1)-FIND(",",G765)-1)),ConditionValueTable!$A:$A,1,0)),ISERROR(VLOOKUP(TRIM(MID(G765,FIND(",",G765,FIND(",",G765)+1)+1,FIND(",",G765,FIND(",",G765,FIND(",",G765)+1)+1)-FIND(",",G765,FIND(",",G765)+1)-1)),ConditionValueTable!$A:$A,1,0)),ISERROR(VLOOKUP(TRIM(MID(G765,FIND(",",G765,FIND(",",G765,FIND(",",G765)+1)+1)+1,999)),ConditionValueTable!$A:$A,1,0))),"컨디션밸류없음",
  ""),
)))))</f>
        <v/>
      </c>
      <c r="I765">
        <v>-1</v>
      </c>
      <c r="J765">
        <v>1.6666666666666667</v>
      </c>
      <c r="K765">
        <v>1.6666666666666667</v>
      </c>
      <c r="O765" s="2" t="str">
        <f t="shared" ca="1" si="114"/>
        <v/>
      </c>
      <c r="S765" s="2" t="str">
        <f t="shared" ca="1" si="113"/>
        <v/>
      </c>
    </row>
    <row r="766" spans="1:23" x14ac:dyDescent="0.3">
      <c r="A766" t="str">
        <f t="shared" si="116"/>
        <v>LP_HealSpOnAttackBetter_02</v>
      </c>
      <c r="B766" t="s">
        <v>755</v>
      </c>
      <c r="C766" t="str">
        <f>IF(ISERROR(VLOOKUP(B766,AffectorValueTable!$A:$A,1,0)),"어펙터밸류없음","")</f>
        <v/>
      </c>
      <c r="D766">
        <v>2</v>
      </c>
      <c r="E766" t="str">
        <f>VLOOKUP($B766,AffectorValueTable!$1:$1048576,MATCH(AffectorValueTable!$B$1,AffectorValueTable!$1:$1,0),0)</f>
        <v>HealSpOnHit</v>
      </c>
      <c r="H766" t="str">
        <f>IF(ISBLANK(G766),"",
IF(ISERROR(FIND(",",G766)),
  IF(ISERROR(VLOOKUP(G766,ConditionValueTable!$A:$A,1,0)),"컨디션밸류없음",
  ""),
IF(ISERROR(FIND(",",G766,FIND(",",G766)+1)),
  IF(OR(ISERROR(VLOOKUP(LEFT(G766,FIND(",",G766)-1),ConditionValueTable!$A:$A,1,0)),ISERROR(VLOOKUP(TRIM(MID(G766,FIND(",",G766)+1,999)),ConditionValueTable!$A:$A,1,0))),"컨디션밸류없음",
  ""),
IF(ISERROR(FIND(",",G766,FIND(",",G766,FIND(",",G766)+1)+1)),
  IF(OR(ISERROR(VLOOKUP(LEFT(G766,FIND(",",G766)-1),ConditionValueTable!$A:$A,1,0)),ISERROR(VLOOKUP(TRIM(MID(G766,FIND(",",G766)+1,FIND(",",G766,FIND(",",G766)+1)-FIND(",",G766)-1)),ConditionValueTable!$A:$A,1,0)),ISERROR(VLOOKUP(TRIM(MID(G766,FIND(",",G766,FIND(",",G766)+1)+1,999)),ConditionValueTable!$A:$A,1,0))),"컨디션밸류없음",
  ""),
IF(ISERROR(FIND(",",G766,FIND(",",G766,FIND(",",G766,FIND(",",G766)+1)+1)+1)),
  IF(OR(ISERROR(VLOOKUP(LEFT(G766,FIND(",",G766)-1),ConditionValueTable!$A:$A,1,0)),ISERROR(VLOOKUP(TRIM(MID(G766,FIND(",",G766)+1,FIND(",",G766,FIND(",",G766)+1)-FIND(",",G766)-1)),ConditionValueTable!$A:$A,1,0)),ISERROR(VLOOKUP(TRIM(MID(G766,FIND(",",G766,FIND(",",G766)+1)+1,FIND(",",G766,FIND(",",G766,FIND(",",G766)+1)+1)-FIND(",",G766,FIND(",",G766)+1)-1)),ConditionValueTable!$A:$A,1,0)),ISERROR(VLOOKUP(TRIM(MID(G766,FIND(",",G766,FIND(",",G766,FIND(",",G766)+1)+1)+1,999)),ConditionValueTable!$A:$A,1,0))),"컨디션밸류없음",
  ""),
)))))</f>
        <v/>
      </c>
      <c r="I766">
        <v>-1</v>
      </c>
      <c r="J766">
        <v>3.5000000000000004</v>
      </c>
      <c r="K766">
        <v>3.5000000000000004</v>
      </c>
      <c r="O766" s="2" t="str">
        <f t="shared" ca="1" si="114"/>
        <v/>
      </c>
      <c r="S766" s="2" t="str">
        <f t="shared" ca="1" si="113"/>
        <v/>
      </c>
    </row>
    <row r="767" spans="1:23" x14ac:dyDescent="0.3">
      <c r="A767" t="str">
        <f t="shared" si="116"/>
        <v>LP_HealSpOnAttackBetter_03</v>
      </c>
      <c r="B767" t="s">
        <v>755</v>
      </c>
      <c r="C767" t="str">
        <f>IF(ISERROR(VLOOKUP(B767,AffectorValueTable!$A:$A,1,0)),"어펙터밸류없음","")</f>
        <v/>
      </c>
      <c r="D767">
        <v>3</v>
      </c>
      <c r="E767" t="str">
        <f>VLOOKUP($B767,AffectorValueTable!$1:$1048576,MATCH(AffectorValueTable!$B$1,AffectorValueTable!$1:$1,0),0)</f>
        <v>HealSpOnHit</v>
      </c>
      <c r="H767" t="str">
        <f>IF(ISBLANK(G767),"",
IF(ISERROR(FIND(",",G767)),
  IF(ISERROR(VLOOKUP(G767,ConditionValueTable!$A:$A,1,0)),"컨디션밸류없음",
  ""),
IF(ISERROR(FIND(",",G767,FIND(",",G767)+1)),
  IF(OR(ISERROR(VLOOKUP(LEFT(G767,FIND(",",G767)-1),ConditionValueTable!$A:$A,1,0)),ISERROR(VLOOKUP(TRIM(MID(G767,FIND(",",G767)+1,999)),ConditionValueTable!$A:$A,1,0))),"컨디션밸류없음",
  ""),
IF(ISERROR(FIND(",",G767,FIND(",",G767,FIND(",",G767)+1)+1)),
  IF(OR(ISERROR(VLOOKUP(LEFT(G767,FIND(",",G767)-1),ConditionValueTable!$A:$A,1,0)),ISERROR(VLOOKUP(TRIM(MID(G767,FIND(",",G767)+1,FIND(",",G767,FIND(",",G767)+1)-FIND(",",G767)-1)),ConditionValueTable!$A:$A,1,0)),ISERROR(VLOOKUP(TRIM(MID(G767,FIND(",",G767,FIND(",",G767)+1)+1,999)),ConditionValueTable!$A:$A,1,0))),"컨디션밸류없음",
  ""),
IF(ISERROR(FIND(",",G767,FIND(",",G767,FIND(",",G767,FIND(",",G767)+1)+1)+1)),
  IF(OR(ISERROR(VLOOKUP(LEFT(G767,FIND(",",G767)-1),ConditionValueTable!$A:$A,1,0)),ISERROR(VLOOKUP(TRIM(MID(G767,FIND(",",G767)+1,FIND(",",G767,FIND(",",G767)+1)-FIND(",",G767)-1)),ConditionValueTable!$A:$A,1,0)),ISERROR(VLOOKUP(TRIM(MID(G767,FIND(",",G767,FIND(",",G767)+1)+1,FIND(",",G767,FIND(",",G767,FIND(",",G767)+1)+1)-FIND(",",G767,FIND(",",G767)+1)-1)),ConditionValueTable!$A:$A,1,0)),ISERROR(VLOOKUP(TRIM(MID(G767,FIND(",",G767,FIND(",",G767,FIND(",",G767)+1)+1)+1,999)),ConditionValueTable!$A:$A,1,0))),"컨디션밸류없음",
  ""),
)))))</f>
        <v/>
      </c>
      <c r="I767">
        <v>-1</v>
      </c>
      <c r="J767">
        <v>5.5</v>
      </c>
      <c r="K767">
        <v>5.5</v>
      </c>
      <c r="O767" s="2" t="str">
        <f t="shared" ca="1" si="114"/>
        <v/>
      </c>
      <c r="S767" s="2" t="str">
        <f t="shared" ca="1" si="113"/>
        <v/>
      </c>
    </row>
    <row r="768" spans="1:23" x14ac:dyDescent="0.3">
      <c r="A768" t="str">
        <f t="shared" si="116"/>
        <v>LP_HealSpOnAttackBetter_04</v>
      </c>
      <c r="B768" t="s">
        <v>755</v>
      </c>
      <c r="C768" t="str">
        <f>IF(ISERROR(VLOOKUP(B768,AffectorValueTable!$A:$A,1,0)),"어펙터밸류없음","")</f>
        <v/>
      </c>
      <c r="D768">
        <v>4</v>
      </c>
      <c r="E768" t="str">
        <f>VLOOKUP($B768,AffectorValueTable!$1:$1048576,MATCH(AffectorValueTable!$B$1,AffectorValueTable!$1:$1,0),0)</f>
        <v>HealSpOnHit</v>
      </c>
      <c r="H768" t="str">
        <f>IF(ISBLANK(G768),"",
IF(ISERROR(FIND(",",G768)),
  IF(ISERROR(VLOOKUP(G768,ConditionValueTable!$A:$A,1,0)),"컨디션밸류없음",
  ""),
IF(ISERROR(FIND(",",G768,FIND(",",G768)+1)),
  IF(OR(ISERROR(VLOOKUP(LEFT(G768,FIND(",",G768)-1),ConditionValueTable!$A:$A,1,0)),ISERROR(VLOOKUP(TRIM(MID(G768,FIND(",",G768)+1,999)),ConditionValueTable!$A:$A,1,0))),"컨디션밸류없음",
  ""),
IF(ISERROR(FIND(",",G768,FIND(",",G768,FIND(",",G768)+1)+1)),
  IF(OR(ISERROR(VLOOKUP(LEFT(G768,FIND(",",G768)-1),ConditionValueTable!$A:$A,1,0)),ISERROR(VLOOKUP(TRIM(MID(G768,FIND(",",G768)+1,FIND(",",G768,FIND(",",G768)+1)-FIND(",",G768)-1)),ConditionValueTable!$A:$A,1,0)),ISERROR(VLOOKUP(TRIM(MID(G768,FIND(",",G768,FIND(",",G768)+1)+1,999)),ConditionValueTable!$A:$A,1,0))),"컨디션밸류없음",
  ""),
IF(ISERROR(FIND(",",G768,FIND(",",G768,FIND(",",G768,FIND(",",G768)+1)+1)+1)),
  IF(OR(ISERROR(VLOOKUP(LEFT(G768,FIND(",",G768)-1),ConditionValueTable!$A:$A,1,0)),ISERROR(VLOOKUP(TRIM(MID(G768,FIND(",",G768)+1,FIND(",",G768,FIND(",",G768)+1)-FIND(",",G768)-1)),ConditionValueTable!$A:$A,1,0)),ISERROR(VLOOKUP(TRIM(MID(G768,FIND(",",G768,FIND(",",G768)+1)+1,FIND(",",G768,FIND(",",G768,FIND(",",G768)+1)+1)-FIND(",",G768,FIND(",",G768)+1)-1)),ConditionValueTable!$A:$A,1,0)),ISERROR(VLOOKUP(TRIM(MID(G768,FIND(",",G768,FIND(",",G768,FIND(",",G768)+1)+1)+1,999)),ConditionValueTable!$A:$A,1,0))),"컨디션밸류없음",
  ""),
)))))</f>
        <v/>
      </c>
      <c r="I768">
        <v>-1</v>
      </c>
      <c r="J768">
        <v>5.5</v>
      </c>
      <c r="K768">
        <v>5.5</v>
      </c>
      <c r="O768" s="2" t="str">
        <f t="shared" ca="1" si="114"/>
        <v/>
      </c>
      <c r="S768" s="2" t="str">
        <f t="shared" ca="1" si="113"/>
        <v/>
      </c>
    </row>
    <row r="769" spans="1:19" x14ac:dyDescent="0.3">
      <c r="A769" t="str">
        <f t="shared" si="116"/>
        <v>LP_PaybackSp_01</v>
      </c>
      <c r="B769" t="s">
        <v>756</v>
      </c>
      <c r="C769" t="str">
        <f>IF(ISERROR(VLOOKUP(B769,AffectorValueTable!$A:$A,1,0)),"어펙터밸류없음","")</f>
        <v/>
      </c>
      <c r="D769">
        <v>1</v>
      </c>
      <c r="E769" t="str">
        <f>VLOOKUP($B769,AffectorValueTable!$1:$1048576,MATCH(AffectorValueTable!$B$1,AffectorValueTable!$1:$1,0),0)</f>
        <v>PaybackSp</v>
      </c>
      <c r="H769" t="str">
        <f>IF(ISBLANK(G769),"",
IF(ISERROR(FIND(",",G769)),
  IF(ISERROR(VLOOKUP(G769,ConditionValueTable!$A:$A,1,0)),"컨디션밸류없음",
  ""),
IF(ISERROR(FIND(",",G769,FIND(",",G769)+1)),
  IF(OR(ISERROR(VLOOKUP(LEFT(G769,FIND(",",G769)-1),ConditionValueTable!$A:$A,1,0)),ISERROR(VLOOKUP(TRIM(MID(G769,FIND(",",G769)+1,999)),ConditionValueTable!$A:$A,1,0))),"컨디션밸류없음",
  ""),
IF(ISERROR(FIND(",",G769,FIND(",",G769,FIND(",",G769)+1)+1)),
  IF(OR(ISERROR(VLOOKUP(LEFT(G769,FIND(",",G769)-1),ConditionValueTable!$A:$A,1,0)),ISERROR(VLOOKUP(TRIM(MID(G769,FIND(",",G769)+1,FIND(",",G769,FIND(",",G769)+1)-FIND(",",G769)-1)),ConditionValueTable!$A:$A,1,0)),ISERROR(VLOOKUP(TRIM(MID(G769,FIND(",",G769,FIND(",",G769)+1)+1,999)),ConditionValueTable!$A:$A,1,0))),"컨디션밸류없음",
  ""),
IF(ISERROR(FIND(",",G769,FIND(",",G769,FIND(",",G769,FIND(",",G769)+1)+1)+1)),
  IF(OR(ISERROR(VLOOKUP(LEFT(G769,FIND(",",G769)-1),ConditionValueTable!$A:$A,1,0)),ISERROR(VLOOKUP(TRIM(MID(G769,FIND(",",G769)+1,FIND(",",G769,FIND(",",G769)+1)-FIND(",",G769)-1)),ConditionValueTable!$A:$A,1,0)),ISERROR(VLOOKUP(TRIM(MID(G769,FIND(",",G769,FIND(",",G769)+1)+1,FIND(",",G769,FIND(",",G769,FIND(",",G769)+1)+1)-FIND(",",G769,FIND(",",G769)+1)-1)),ConditionValueTable!$A:$A,1,0)),ISERROR(VLOOKUP(TRIM(MID(G769,FIND(",",G769,FIND(",",G769,FIND(",",G769)+1)+1)+1,999)),ConditionValueTable!$A:$A,1,0))),"컨디션밸류없음",
  ""),
)))))</f>
        <v/>
      </c>
      <c r="I769">
        <v>-1</v>
      </c>
      <c r="J769">
        <v>7.9999999999999988E-2</v>
      </c>
      <c r="K769">
        <v>0.31999999999999995</v>
      </c>
      <c r="O769" s="2" t="str">
        <f t="shared" ca="1" si="114"/>
        <v/>
      </c>
      <c r="S769" s="2" t="str">
        <f t="shared" ca="1" si="113"/>
        <v/>
      </c>
    </row>
    <row r="770" spans="1:19" x14ac:dyDescent="0.3">
      <c r="A770" t="str">
        <f t="shared" si="116"/>
        <v>LP_PaybackSp_02</v>
      </c>
      <c r="B770" t="s">
        <v>756</v>
      </c>
      <c r="C770" t="str">
        <f>IF(ISERROR(VLOOKUP(B770,AffectorValueTable!$A:$A,1,0)),"어펙터밸류없음","")</f>
        <v/>
      </c>
      <c r="D770">
        <v>2</v>
      </c>
      <c r="E770" t="str">
        <f>VLOOKUP($B770,AffectorValueTable!$1:$1048576,MATCH(AffectorValueTable!$B$1,AffectorValueTable!$1:$1,0),0)</f>
        <v>PaybackSp</v>
      </c>
      <c r="H770" t="str">
        <f>IF(ISBLANK(G770),"",
IF(ISERROR(FIND(",",G770)),
  IF(ISERROR(VLOOKUP(G770,ConditionValueTable!$A:$A,1,0)),"컨디션밸류없음",
  ""),
IF(ISERROR(FIND(",",G770,FIND(",",G770)+1)),
  IF(OR(ISERROR(VLOOKUP(LEFT(G770,FIND(",",G770)-1),ConditionValueTable!$A:$A,1,0)),ISERROR(VLOOKUP(TRIM(MID(G770,FIND(",",G770)+1,999)),ConditionValueTable!$A:$A,1,0))),"컨디션밸류없음",
  ""),
IF(ISERROR(FIND(",",G770,FIND(",",G770,FIND(",",G770)+1)+1)),
  IF(OR(ISERROR(VLOOKUP(LEFT(G770,FIND(",",G770)-1),ConditionValueTable!$A:$A,1,0)),ISERROR(VLOOKUP(TRIM(MID(G770,FIND(",",G770)+1,FIND(",",G770,FIND(",",G770)+1)-FIND(",",G770)-1)),ConditionValueTable!$A:$A,1,0)),ISERROR(VLOOKUP(TRIM(MID(G770,FIND(",",G770,FIND(",",G770)+1)+1,999)),ConditionValueTable!$A:$A,1,0))),"컨디션밸류없음",
  ""),
IF(ISERROR(FIND(",",G770,FIND(",",G770,FIND(",",G770,FIND(",",G770)+1)+1)+1)),
  IF(OR(ISERROR(VLOOKUP(LEFT(G770,FIND(",",G770)-1),ConditionValueTable!$A:$A,1,0)),ISERROR(VLOOKUP(TRIM(MID(G770,FIND(",",G770)+1,FIND(",",G770,FIND(",",G770)+1)-FIND(",",G770)-1)),ConditionValueTable!$A:$A,1,0)),ISERROR(VLOOKUP(TRIM(MID(G770,FIND(",",G770,FIND(",",G770)+1)+1,FIND(",",G770,FIND(",",G770,FIND(",",G770)+1)+1)-FIND(",",G770,FIND(",",G770)+1)-1)),ConditionValueTable!$A:$A,1,0)),ISERROR(VLOOKUP(TRIM(MID(G770,FIND(",",G770,FIND(",",G770,FIND(",",G770)+1)+1)+1,999)),ConditionValueTable!$A:$A,1,0))),"컨디션밸류없음",
  ""),
)))))</f>
        <v/>
      </c>
      <c r="I770">
        <v>-1</v>
      </c>
      <c r="J770">
        <v>0.13770491803278687</v>
      </c>
      <c r="K770">
        <v>0.55081967213114746</v>
      </c>
      <c r="O770" s="2" t="str">
        <f t="shared" ca="1" si="114"/>
        <v/>
      </c>
      <c r="S770" s="2" t="str">
        <f t="shared" ca="1" si="113"/>
        <v/>
      </c>
    </row>
    <row r="771" spans="1:19" x14ac:dyDescent="0.3">
      <c r="A771" t="str">
        <f t="shared" si="116"/>
        <v>LP_PaybackSp_03</v>
      </c>
      <c r="B771" t="s">
        <v>756</v>
      </c>
      <c r="C771" t="str">
        <f>IF(ISERROR(VLOOKUP(B771,AffectorValueTable!$A:$A,1,0)),"어펙터밸류없음","")</f>
        <v/>
      </c>
      <c r="D771">
        <v>3</v>
      </c>
      <c r="E771" t="str">
        <f>VLOOKUP($B771,AffectorValueTable!$1:$1048576,MATCH(AffectorValueTable!$B$1,AffectorValueTable!$1:$1,0),0)</f>
        <v>PaybackSp</v>
      </c>
      <c r="H771" t="str">
        <f>IF(ISBLANK(G771),"",
IF(ISERROR(FIND(",",G771)),
  IF(ISERROR(VLOOKUP(G771,ConditionValueTable!$A:$A,1,0)),"컨디션밸류없음",
  ""),
IF(ISERROR(FIND(",",G771,FIND(",",G771)+1)),
  IF(OR(ISERROR(VLOOKUP(LEFT(G771,FIND(",",G771)-1),ConditionValueTable!$A:$A,1,0)),ISERROR(VLOOKUP(TRIM(MID(G771,FIND(",",G771)+1,999)),ConditionValueTable!$A:$A,1,0))),"컨디션밸류없음",
  ""),
IF(ISERROR(FIND(",",G771,FIND(",",G771,FIND(",",G771)+1)+1)),
  IF(OR(ISERROR(VLOOKUP(LEFT(G771,FIND(",",G771)-1),ConditionValueTable!$A:$A,1,0)),ISERROR(VLOOKUP(TRIM(MID(G771,FIND(",",G771)+1,FIND(",",G771,FIND(",",G771)+1)-FIND(",",G771)-1)),ConditionValueTable!$A:$A,1,0)),ISERROR(VLOOKUP(TRIM(MID(G771,FIND(",",G771,FIND(",",G771)+1)+1,999)),ConditionValueTable!$A:$A,1,0))),"컨디션밸류없음",
  ""),
IF(ISERROR(FIND(",",G771,FIND(",",G771,FIND(",",G771,FIND(",",G771)+1)+1)+1)),
  IF(OR(ISERROR(VLOOKUP(LEFT(G771,FIND(",",G771)-1),ConditionValueTable!$A:$A,1,0)),ISERROR(VLOOKUP(TRIM(MID(G771,FIND(",",G771)+1,FIND(",",G771,FIND(",",G771)+1)-FIND(",",G771)-1)),ConditionValueTable!$A:$A,1,0)),ISERROR(VLOOKUP(TRIM(MID(G771,FIND(",",G771,FIND(",",G771)+1)+1,FIND(",",G771,FIND(",",G771,FIND(",",G771)+1)+1)-FIND(",",G771,FIND(",",G771)+1)-1)),ConditionValueTable!$A:$A,1,0)),ISERROR(VLOOKUP(TRIM(MID(G771,FIND(",",G771,FIND(",",G771,FIND(",",G771)+1)+1)+1,999)),ConditionValueTable!$A:$A,1,0))),"컨디션밸류없음",
  ""),
)))))</f>
        <v/>
      </c>
      <c r="I771">
        <v>-1</v>
      </c>
      <c r="J771">
        <v>0.18082191780821921</v>
      </c>
      <c r="K771">
        <v>0.72328767123287674</v>
      </c>
      <c r="O771" s="2" t="str">
        <f t="shared" ca="1" si="114"/>
        <v/>
      </c>
      <c r="S771" s="2" t="str">
        <f t="shared" ca="1" si="113"/>
        <v/>
      </c>
    </row>
    <row r="772" spans="1:19" x14ac:dyDescent="0.3">
      <c r="A772" t="str">
        <f t="shared" si="116"/>
        <v>LP_PaybackSp_04</v>
      </c>
      <c r="B772" t="s">
        <v>756</v>
      </c>
      <c r="C772" t="str">
        <f>IF(ISERROR(VLOOKUP(B772,AffectorValueTable!$A:$A,1,0)),"어펙터밸류없음","")</f>
        <v/>
      </c>
      <c r="D772">
        <v>4</v>
      </c>
      <c r="E772" t="str">
        <f>VLOOKUP($B772,AffectorValueTable!$1:$1048576,MATCH(AffectorValueTable!$B$1,AffectorValueTable!$1:$1,0),0)</f>
        <v>PaybackSp</v>
      </c>
      <c r="H772" t="str">
        <f>IF(ISBLANK(G772),"",
IF(ISERROR(FIND(",",G772)),
  IF(ISERROR(VLOOKUP(G772,ConditionValueTable!$A:$A,1,0)),"컨디션밸류없음",
  ""),
IF(ISERROR(FIND(",",G772,FIND(",",G772)+1)),
  IF(OR(ISERROR(VLOOKUP(LEFT(G772,FIND(",",G772)-1),ConditionValueTable!$A:$A,1,0)),ISERROR(VLOOKUP(TRIM(MID(G772,FIND(",",G772)+1,999)),ConditionValueTable!$A:$A,1,0))),"컨디션밸류없음",
  ""),
IF(ISERROR(FIND(",",G772,FIND(",",G772,FIND(",",G772)+1)+1)),
  IF(OR(ISERROR(VLOOKUP(LEFT(G772,FIND(",",G772)-1),ConditionValueTable!$A:$A,1,0)),ISERROR(VLOOKUP(TRIM(MID(G772,FIND(",",G772)+1,FIND(",",G772,FIND(",",G772)+1)-FIND(",",G772)-1)),ConditionValueTable!$A:$A,1,0)),ISERROR(VLOOKUP(TRIM(MID(G772,FIND(",",G772,FIND(",",G772)+1)+1,999)),ConditionValueTable!$A:$A,1,0))),"컨디션밸류없음",
  ""),
IF(ISERROR(FIND(",",G772,FIND(",",G772,FIND(",",G772,FIND(",",G772)+1)+1)+1)),
  IF(OR(ISERROR(VLOOKUP(LEFT(G772,FIND(",",G772)-1),ConditionValueTable!$A:$A,1,0)),ISERROR(VLOOKUP(TRIM(MID(G772,FIND(",",G772)+1,FIND(",",G772,FIND(",",G772)+1)-FIND(",",G772)-1)),ConditionValueTable!$A:$A,1,0)),ISERROR(VLOOKUP(TRIM(MID(G772,FIND(",",G772,FIND(",",G772)+1)+1,FIND(",",G772,FIND(",",G772,FIND(",",G772)+1)+1)-FIND(",",G772,FIND(",",G772)+1)-1)),ConditionValueTable!$A:$A,1,0)),ISERROR(VLOOKUP(TRIM(MID(G772,FIND(",",G772,FIND(",",G772,FIND(",",G772)+1)+1)+1,999)),ConditionValueTable!$A:$A,1,0))),"컨디션밸류없음",
  ""),
)))))</f>
        <v/>
      </c>
      <c r="I772">
        <v>-1</v>
      </c>
      <c r="J772">
        <v>0.21395348837209305</v>
      </c>
      <c r="K772">
        <v>0.85581395348837219</v>
      </c>
      <c r="O772" s="2" t="str">
        <f t="shared" ca="1" si="114"/>
        <v/>
      </c>
      <c r="S772" s="2" t="str">
        <f t="shared" ref="S772:S802" ca="1" si="117">IF(NOT(ISBLANK(R772)),R772,
IF(ISBLANK(Q772),"",
VLOOKUP(Q772,OFFSET(INDIRECT("$A:$B"),0,MATCH(Q$1&amp;"_Verify",INDIRECT("$1:$1"),0)-1),2,0)
))</f>
        <v/>
      </c>
    </row>
    <row r="773" spans="1:19" x14ac:dyDescent="0.3">
      <c r="A773" t="str">
        <f t="shared" si="116"/>
        <v>LP_PaybackSp_05</v>
      </c>
      <c r="B773" t="s">
        <v>756</v>
      </c>
      <c r="C773" t="str">
        <f>IF(ISERROR(VLOOKUP(B773,AffectorValueTable!$A:$A,1,0)),"어펙터밸류없음","")</f>
        <v/>
      </c>
      <c r="D773">
        <v>5</v>
      </c>
      <c r="E773" t="str">
        <f>VLOOKUP($B773,AffectorValueTable!$1:$1048576,MATCH(AffectorValueTable!$B$1,AffectorValueTable!$1:$1,0),0)</f>
        <v>PaybackSp</v>
      </c>
      <c r="H773" t="str">
        <f>IF(ISBLANK(G773),"",
IF(ISERROR(FIND(",",G773)),
  IF(ISERROR(VLOOKUP(G773,ConditionValueTable!$A:$A,1,0)),"컨디션밸류없음",
  ""),
IF(ISERROR(FIND(",",G773,FIND(",",G773)+1)),
  IF(OR(ISERROR(VLOOKUP(LEFT(G773,FIND(",",G773)-1),ConditionValueTable!$A:$A,1,0)),ISERROR(VLOOKUP(TRIM(MID(G773,FIND(",",G773)+1,999)),ConditionValueTable!$A:$A,1,0))),"컨디션밸류없음",
  ""),
IF(ISERROR(FIND(",",G773,FIND(",",G773,FIND(",",G773)+1)+1)),
  IF(OR(ISERROR(VLOOKUP(LEFT(G773,FIND(",",G773)-1),ConditionValueTable!$A:$A,1,0)),ISERROR(VLOOKUP(TRIM(MID(G773,FIND(",",G773)+1,FIND(",",G773,FIND(",",G773)+1)-FIND(",",G773)-1)),ConditionValueTable!$A:$A,1,0)),ISERROR(VLOOKUP(TRIM(MID(G773,FIND(",",G773,FIND(",",G773)+1)+1,999)),ConditionValueTable!$A:$A,1,0))),"컨디션밸류없음",
  ""),
IF(ISERROR(FIND(",",G773,FIND(",",G773,FIND(",",G773,FIND(",",G773)+1)+1)+1)),
  IF(OR(ISERROR(VLOOKUP(LEFT(G773,FIND(",",G773)-1),ConditionValueTable!$A:$A,1,0)),ISERROR(VLOOKUP(TRIM(MID(G773,FIND(",",G773)+1,FIND(",",G773,FIND(",",G773)+1)-FIND(",",G773)-1)),ConditionValueTable!$A:$A,1,0)),ISERROR(VLOOKUP(TRIM(MID(G773,FIND(",",G773,FIND(",",G773)+1)+1,FIND(",",G773,FIND(",",G773,FIND(",",G773)+1)+1)-FIND(",",G773,FIND(",",G773)+1)-1)),ConditionValueTable!$A:$A,1,0)),ISERROR(VLOOKUP(TRIM(MID(G773,FIND(",",G773,FIND(",",G773,FIND(",",G773)+1)+1)+1,999)),ConditionValueTable!$A:$A,1,0))),"컨디션밸류없음",
  ""),
)))))</f>
        <v/>
      </c>
      <c r="I773">
        <v>-1</v>
      </c>
      <c r="J773">
        <v>0.24</v>
      </c>
      <c r="K773">
        <v>0.96</v>
      </c>
      <c r="O773" s="2" t="str">
        <f t="shared" ca="1" si="114"/>
        <v/>
      </c>
      <c r="S773" s="2" t="str">
        <f t="shared" ca="1" si="117"/>
        <v/>
      </c>
    </row>
    <row r="774" spans="1:19" x14ac:dyDescent="0.3">
      <c r="A774" t="str">
        <f t="shared" si="116"/>
        <v>LP_PaybackSp_06</v>
      </c>
      <c r="B774" t="s">
        <v>756</v>
      </c>
      <c r="C774" t="str">
        <f>IF(ISERROR(VLOOKUP(B774,AffectorValueTable!$A:$A,1,0)),"어펙터밸류없음","")</f>
        <v/>
      </c>
      <c r="D774">
        <v>6</v>
      </c>
      <c r="E774" t="str">
        <f>VLOOKUP($B774,AffectorValueTable!$1:$1048576,MATCH(AffectorValueTable!$B$1,AffectorValueTable!$1:$1,0),0)</f>
        <v>PaybackSp</v>
      </c>
      <c r="H774" t="str">
        <f>IF(ISBLANK(G774),"",
IF(ISERROR(FIND(",",G774)),
  IF(ISERROR(VLOOKUP(G774,ConditionValueTable!$A:$A,1,0)),"컨디션밸류없음",
  ""),
IF(ISERROR(FIND(",",G774,FIND(",",G774)+1)),
  IF(OR(ISERROR(VLOOKUP(LEFT(G774,FIND(",",G774)-1),ConditionValueTable!$A:$A,1,0)),ISERROR(VLOOKUP(TRIM(MID(G774,FIND(",",G774)+1,999)),ConditionValueTable!$A:$A,1,0))),"컨디션밸류없음",
  ""),
IF(ISERROR(FIND(",",G774,FIND(",",G774,FIND(",",G774)+1)+1)),
  IF(OR(ISERROR(VLOOKUP(LEFT(G774,FIND(",",G774)-1),ConditionValueTable!$A:$A,1,0)),ISERROR(VLOOKUP(TRIM(MID(G774,FIND(",",G774)+1,FIND(",",G774,FIND(",",G774)+1)-FIND(",",G774)-1)),ConditionValueTable!$A:$A,1,0)),ISERROR(VLOOKUP(TRIM(MID(G774,FIND(",",G774,FIND(",",G774)+1)+1,999)),ConditionValueTable!$A:$A,1,0))),"컨디션밸류없음",
  ""),
IF(ISERROR(FIND(",",G774,FIND(",",G774,FIND(",",G774,FIND(",",G774)+1)+1)+1)),
  IF(OR(ISERROR(VLOOKUP(LEFT(G774,FIND(",",G774)-1),ConditionValueTable!$A:$A,1,0)),ISERROR(VLOOKUP(TRIM(MID(G774,FIND(",",G774)+1,FIND(",",G774,FIND(",",G774)+1)-FIND(",",G774)-1)),ConditionValueTable!$A:$A,1,0)),ISERROR(VLOOKUP(TRIM(MID(G774,FIND(",",G774,FIND(",",G774)+1)+1,FIND(",",G774,FIND(",",G774,FIND(",",G774)+1)+1)-FIND(",",G774,FIND(",",G774)+1)-1)),ConditionValueTable!$A:$A,1,0)),ISERROR(VLOOKUP(TRIM(MID(G774,FIND(",",G774,FIND(",",G774,FIND(",",G774)+1)+1)+1,999)),ConditionValueTable!$A:$A,1,0))),"컨디션밸류없음",
  ""),
)))))</f>
        <v/>
      </c>
      <c r="I774">
        <v>-1</v>
      </c>
      <c r="J774">
        <v>0.29724933451641522</v>
      </c>
      <c r="K774">
        <v>1.0070984915705412</v>
      </c>
      <c r="O774" s="2" t="str">
        <f t="shared" ca="1" si="114"/>
        <v/>
      </c>
      <c r="S774" s="2" t="str">
        <f t="shared" ca="1" si="117"/>
        <v/>
      </c>
    </row>
    <row r="775" spans="1:19" x14ac:dyDescent="0.3">
      <c r="A775" t="str">
        <f t="shared" si="116"/>
        <v>LP_PaybackSp_07</v>
      </c>
      <c r="B775" t="s">
        <v>756</v>
      </c>
      <c r="C775" t="str">
        <f>IF(ISERROR(VLOOKUP(B775,AffectorValueTable!$A:$A,1,0)),"어펙터밸류없음","")</f>
        <v/>
      </c>
      <c r="D775">
        <v>7</v>
      </c>
      <c r="E775" t="str">
        <f>VLOOKUP($B775,AffectorValueTable!$1:$1048576,MATCH(AffectorValueTable!$B$1,AffectorValueTable!$1:$1,0),0)</f>
        <v>PaybackSp</v>
      </c>
      <c r="H775" t="str">
        <f>IF(ISBLANK(G775),"",
IF(ISERROR(FIND(",",G775)),
  IF(ISERROR(VLOOKUP(G775,ConditionValueTable!$A:$A,1,0)),"컨디션밸류없음",
  ""),
IF(ISERROR(FIND(",",G775,FIND(",",G775)+1)),
  IF(OR(ISERROR(VLOOKUP(LEFT(G775,FIND(",",G775)-1),ConditionValueTable!$A:$A,1,0)),ISERROR(VLOOKUP(TRIM(MID(G775,FIND(",",G775)+1,999)),ConditionValueTable!$A:$A,1,0))),"컨디션밸류없음",
  ""),
IF(ISERROR(FIND(",",G775,FIND(",",G775,FIND(",",G775)+1)+1)),
  IF(OR(ISERROR(VLOOKUP(LEFT(G775,FIND(",",G775)-1),ConditionValueTable!$A:$A,1,0)),ISERROR(VLOOKUP(TRIM(MID(G775,FIND(",",G775)+1,FIND(",",G775,FIND(",",G775)+1)-FIND(",",G775)-1)),ConditionValueTable!$A:$A,1,0)),ISERROR(VLOOKUP(TRIM(MID(G775,FIND(",",G775,FIND(",",G775)+1)+1,999)),ConditionValueTable!$A:$A,1,0))),"컨디션밸류없음",
  ""),
IF(ISERROR(FIND(",",G775,FIND(",",G775,FIND(",",G775,FIND(",",G775)+1)+1)+1)),
  IF(OR(ISERROR(VLOOKUP(LEFT(G775,FIND(",",G775)-1),ConditionValueTable!$A:$A,1,0)),ISERROR(VLOOKUP(TRIM(MID(G775,FIND(",",G775)+1,FIND(",",G775,FIND(",",G775)+1)-FIND(",",G775)-1)),ConditionValueTable!$A:$A,1,0)),ISERROR(VLOOKUP(TRIM(MID(G775,FIND(",",G775,FIND(",",G775)+1)+1,FIND(",",G775,FIND(",",G775,FIND(",",G775)+1)+1)-FIND(",",G775,FIND(",",G775)+1)-1)),ConditionValueTable!$A:$A,1,0)),ISERROR(VLOOKUP(TRIM(MID(G775,FIND(",",G775,FIND(",",G775,FIND(",",G775)+1)+1)+1,999)),ConditionValueTable!$A:$A,1,0))),"컨디션밸류없음",
  ""),
)))))</f>
        <v/>
      </c>
      <c r="I775">
        <v>-1</v>
      </c>
      <c r="J775">
        <v>0.37659033078880416</v>
      </c>
      <c r="K775">
        <v>1.0127226463104326</v>
      </c>
      <c r="O775" s="2" t="str">
        <f t="shared" ca="1" si="114"/>
        <v/>
      </c>
      <c r="S775" s="2" t="str">
        <f t="shared" ca="1" si="117"/>
        <v/>
      </c>
    </row>
    <row r="776" spans="1:19" x14ac:dyDescent="0.3">
      <c r="A776" t="str">
        <f t="shared" si="116"/>
        <v>LP_PaybackSp_08</v>
      </c>
      <c r="B776" t="s">
        <v>756</v>
      </c>
      <c r="C776" t="str">
        <f>IF(ISERROR(VLOOKUP(B776,AffectorValueTable!$A:$A,1,0)),"어펙터밸류없음","")</f>
        <v/>
      </c>
      <c r="D776">
        <v>8</v>
      </c>
      <c r="E776" t="str">
        <f>VLOOKUP($B776,AffectorValueTable!$1:$1048576,MATCH(AffectorValueTable!$B$1,AffectorValueTable!$1:$1,0),0)</f>
        <v>PaybackSp</v>
      </c>
      <c r="H776" t="str">
        <f>IF(ISBLANK(G776),"",
IF(ISERROR(FIND(",",G776)),
  IF(ISERROR(VLOOKUP(G776,ConditionValueTable!$A:$A,1,0)),"컨디션밸류없음",
  ""),
IF(ISERROR(FIND(",",G776,FIND(",",G776)+1)),
  IF(OR(ISERROR(VLOOKUP(LEFT(G776,FIND(",",G776)-1),ConditionValueTable!$A:$A,1,0)),ISERROR(VLOOKUP(TRIM(MID(G776,FIND(",",G776)+1,999)),ConditionValueTable!$A:$A,1,0))),"컨디션밸류없음",
  ""),
IF(ISERROR(FIND(",",G776,FIND(",",G776,FIND(",",G776)+1)+1)),
  IF(OR(ISERROR(VLOOKUP(LEFT(G776,FIND(",",G776)-1),ConditionValueTable!$A:$A,1,0)),ISERROR(VLOOKUP(TRIM(MID(G776,FIND(",",G776)+1,FIND(",",G776,FIND(",",G776)+1)-FIND(",",G776)-1)),ConditionValueTable!$A:$A,1,0)),ISERROR(VLOOKUP(TRIM(MID(G776,FIND(",",G776,FIND(",",G776)+1)+1,999)),ConditionValueTable!$A:$A,1,0))),"컨디션밸류없음",
  ""),
IF(ISERROR(FIND(",",G776,FIND(",",G776,FIND(",",G776,FIND(",",G776)+1)+1)+1)),
  IF(OR(ISERROR(VLOOKUP(LEFT(G776,FIND(",",G776)-1),ConditionValueTable!$A:$A,1,0)),ISERROR(VLOOKUP(TRIM(MID(G776,FIND(",",G776)+1,FIND(",",G776,FIND(",",G776)+1)-FIND(",",G776)-1)),ConditionValueTable!$A:$A,1,0)),ISERROR(VLOOKUP(TRIM(MID(G776,FIND(",",G776,FIND(",",G776)+1)+1,FIND(",",G776,FIND(",",G776,FIND(",",G776)+1)+1)-FIND(",",G776,FIND(",",G776)+1)-1)),ConditionValueTable!$A:$A,1,0)),ISERROR(VLOOKUP(TRIM(MID(G776,FIND(",",G776,FIND(",",G776,FIND(",",G776)+1)+1)+1,999)),ConditionValueTable!$A:$A,1,0))),"컨디션밸류없음",
  ""),
)))))</f>
        <v/>
      </c>
      <c r="I776">
        <v>-1</v>
      </c>
      <c r="J776">
        <v>0.43595769682726226</v>
      </c>
      <c r="K776">
        <v>1.0235017626321974</v>
      </c>
      <c r="O776" s="2" t="str">
        <f t="shared" ca="1" si="114"/>
        <v/>
      </c>
      <c r="S776" s="2" t="str">
        <f t="shared" ca="1" si="117"/>
        <v/>
      </c>
    </row>
    <row r="777" spans="1:19" x14ac:dyDescent="0.3">
      <c r="A777" t="str">
        <f t="shared" si="116"/>
        <v>LP_PaybackSp_09</v>
      </c>
      <c r="B777" t="s">
        <v>756</v>
      </c>
      <c r="C777" t="str">
        <f>IF(ISERROR(VLOOKUP(B777,AffectorValueTable!$A:$A,1,0)),"어펙터밸류없음","")</f>
        <v/>
      </c>
      <c r="D777">
        <v>9</v>
      </c>
      <c r="E777" t="str">
        <f>VLOOKUP($B777,AffectorValueTable!$1:$1048576,MATCH(AffectorValueTable!$B$1,AffectorValueTable!$1:$1,0),0)</f>
        <v>PaybackSp</v>
      </c>
      <c r="H777" t="str">
        <f>IF(ISBLANK(G777),"",
IF(ISERROR(FIND(",",G777)),
  IF(ISERROR(VLOOKUP(G777,ConditionValueTable!$A:$A,1,0)),"컨디션밸류없음",
  ""),
IF(ISERROR(FIND(",",G777,FIND(",",G777)+1)),
  IF(OR(ISERROR(VLOOKUP(LEFT(G777,FIND(",",G777)-1),ConditionValueTable!$A:$A,1,0)),ISERROR(VLOOKUP(TRIM(MID(G777,FIND(",",G777)+1,999)),ConditionValueTable!$A:$A,1,0))),"컨디션밸류없음",
  ""),
IF(ISERROR(FIND(",",G777,FIND(",",G777,FIND(",",G777)+1)+1)),
  IF(OR(ISERROR(VLOOKUP(LEFT(G777,FIND(",",G777)-1),ConditionValueTable!$A:$A,1,0)),ISERROR(VLOOKUP(TRIM(MID(G777,FIND(",",G777)+1,FIND(",",G777,FIND(",",G777)+1)-FIND(",",G777)-1)),ConditionValueTable!$A:$A,1,0)),ISERROR(VLOOKUP(TRIM(MID(G777,FIND(",",G777,FIND(",",G777)+1)+1,999)),ConditionValueTable!$A:$A,1,0))),"컨디션밸류없음",
  ""),
IF(ISERROR(FIND(",",G777,FIND(",",G777,FIND(",",G777,FIND(",",G777)+1)+1)+1)),
  IF(OR(ISERROR(VLOOKUP(LEFT(G777,FIND(",",G777)-1),ConditionValueTable!$A:$A,1,0)),ISERROR(VLOOKUP(TRIM(MID(G777,FIND(",",G777)+1,FIND(",",G777,FIND(",",G777)+1)-FIND(",",G777)-1)),ConditionValueTable!$A:$A,1,0)),ISERROR(VLOOKUP(TRIM(MID(G777,FIND(",",G777,FIND(",",G777)+1)+1,FIND(",",G777,FIND(",",G777,FIND(",",G777)+1)+1)-FIND(",",G777,FIND(",",G777)+1)-1)),ConditionValueTable!$A:$A,1,0)),ISERROR(VLOOKUP(TRIM(MID(G777,FIND(",",G777,FIND(",",G777,FIND(",",G777)+1)+1)+1,999)),ConditionValueTable!$A:$A,1,0))),"컨디션밸류없음",
  ""),
)))))</f>
        <v/>
      </c>
      <c r="I777">
        <v>-1</v>
      </c>
      <c r="J777">
        <v>0.47884561501821238</v>
      </c>
      <c r="K777">
        <v>1.0392266741384142</v>
      </c>
      <c r="O777" s="2" t="str">
        <f t="shared" ca="1" si="114"/>
        <v/>
      </c>
      <c r="S777" s="2" t="str">
        <f t="shared" ca="1" si="117"/>
        <v/>
      </c>
    </row>
    <row r="778" spans="1:19" x14ac:dyDescent="0.3">
      <c r="A778" t="str">
        <f t="shared" si="116"/>
        <v>LP_SpUpOverHalfHp_01</v>
      </c>
      <c r="B778" t="s">
        <v>472</v>
      </c>
      <c r="C778" t="str">
        <f>IF(ISERROR(VLOOKUP(B778,AffectorValueTable!$A:$A,1,0)),"어펙터밸류없음","")</f>
        <v/>
      </c>
      <c r="D778">
        <v>1</v>
      </c>
      <c r="E778" t="str">
        <f>VLOOKUP($B778,AffectorValueTable!$1:$1048576,MATCH(AffectorValueTable!$B$1,AffectorValueTable!$1:$1,0),0)</f>
        <v>AddSpGainByHp</v>
      </c>
      <c r="H778" t="str">
        <f>IF(ISBLANK(G778),"",
IF(ISERROR(FIND(",",G778)),
  IF(ISERROR(VLOOKUP(G778,ConditionValueTable!$A:$A,1,0)),"컨디션밸류없음",
  ""),
IF(ISERROR(FIND(",",G778,FIND(",",G778)+1)),
  IF(OR(ISERROR(VLOOKUP(LEFT(G778,FIND(",",G778)-1),ConditionValueTable!$A:$A,1,0)),ISERROR(VLOOKUP(TRIM(MID(G778,FIND(",",G778)+1,999)),ConditionValueTable!$A:$A,1,0))),"컨디션밸류없음",
  ""),
IF(ISERROR(FIND(",",G778,FIND(",",G778,FIND(",",G778)+1)+1)),
  IF(OR(ISERROR(VLOOKUP(LEFT(G778,FIND(",",G778)-1),ConditionValueTable!$A:$A,1,0)),ISERROR(VLOOKUP(TRIM(MID(G778,FIND(",",G778)+1,FIND(",",G778,FIND(",",G778)+1)-FIND(",",G778)-1)),ConditionValueTable!$A:$A,1,0)),ISERROR(VLOOKUP(TRIM(MID(G778,FIND(",",G778,FIND(",",G778)+1)+1,999)),ConditionValueTable!$A:$A,1,0))),"컨디션밸류없음",
  ""),
IF(ISERROR(FIND(",",G778,FIND(",",G778,FIND(",",G778,FIND(",",G778)+1)+1)+1)),
  IF(OR(ISERROR(VLOOKUP(LEFT(G778,FIND(",",G778)-1),ConditionValueTable!$A:$A,1,0)),ISERROR(VLOOKUP(TRIM(MID(G778,FIND(",",G778)+1,FIND(",",G778,FIND(",",G778)+1)-FIND(",",G778)-1)),ConditionValueTable!$A:$A,1,0)),ISERROR(VLOOKUP(TRIM(MID(G778,FIND(",",G778,FIND(",",G778)+1)+1,FIND(",",G778,FIND(",",G778,FIND(",",G778)+1)+1)-FIND(",",G778,FIND(",",G778)+1)-1)),ConditionValueTable!$A:$A,1,0)),ISERROR(VLOOKUP(TRIM(MID(G778,FIND(",",G778,FIND(",",G778,FIND(",",G778)+1)+1)+1,999)),ConditionValueTable!$A:$A,1,0))),"컨디션밸류없음",
  ""),
)))))</f>
        <v/>
      </c>
      <c r="I778">
        <v>-1</v>
      </c>
      <c r="J778">
        <f t="shared" ref="J778:J782" si="118">J311*7/3</f>
        <v>0.35000000000000003</v>
      </c>
      <c r="N778">
        <v>2</v>
      </c>
      <c r="O778" s="2">
        <f t="shared" ca="1" si="114"/>
        <v>2</v>
      </c>
      <c r="S778" s="2" t="str">
        <f t="shared" ca="1" si="117"/>
        <v/>
      </c>
    </row>
    <row r="779" spans="1:19" x14ac:dyDescent="0.3">
      <c r="A779" t="str">
        <f t="shared" si="116"/>
        <v>LP_SpUpOverHalfHp_02</v>
      </c>
      <c r="B779" t="s">
        <v>472</v>
      </c>
      <c r="C779" t="str">
        <f>IF(ISERROR(VLOOKUP(B779,AffectorValueTable!$A:$A,1,0)),"어펙터밸류없음","")</f>
        <v/>
      </c>
      <c r="D779">
        <v>2</v>
      </c>
      <c r="E779" t="str">
        <f>VLOOKUP($B779,AffectorValueTable!$1:$1048576,MATCH(AffectorValueTable!$B$1,AffectorValueTable!$1:$1,0),0)</f>
        <v>AddSpGainByHp</v>
      </c>
      <c r="H779" t="str">
        <f>IF(ISBLANK(G779),"",
IF(ISERROR(FIND(",",G779)),
  IF(ISERROR(VLOOKUP(G779,ConditionValueTable!$A:$A,1,0)),"컨디션밸류없음",
  ""),
IF(ISERROR(FIND(",",G779,FIND(",",G779)+1)),
  IF(OR(ISERROR(VLOOKUP(LEFT(G779,FIND(",",G779)-1),ConditionValueTable!$A:$A,1,0)),ISERROR(VLOOKUP(TRIM(MID(G779,FIND(",",G779)+1,999)),ConditionValueTable!$A:$A,1,0))),"컨디션밸류없음",
  ""),
IF(ISERROR(FIND(",",G779,FIND(",",G779,FIND(",",G779)+1)+1)),
  IF(OR(ISERROR(VLOOKUP(LEFT(G779,FIND(",",G779)-1),ConditionValueTable!$A:$A,1,0)),ISERROR(VLOOKUP(TRIM(MID(G779,FIND(",",G779)+1,FIND(",",G779,FIND(",",G779)+1)-FIND(",",G779)-1)),ConditionValueTable!$A:$A,1,0)),ISERROR(VLOOKUP(TRIM(MID(G779,FIND(",",G779,FIND(",",G779)+1)+1,999)),ConditionValueTable!$A:$A,1,0))),"컨디션밸류없음",
  ""),
IF(ISERROR(FIND(",",G779,FIND(",",G779,FIND(",",G779,FIND(",",G779)+1)+1)+1)),
  IF(OR(ISERROR(VLOOKUP(LEFT(G779,FIND(",",G779)-1),ConditionValueTable!$A:$A,1,0)),ISERROR(VLOOKUP(TRIM(MID(G779,FIND(",",G779)+1,FIND(",",G779,FIND(",",G779)+1)-FIND(",",G779)-1)),ConditionValueTable!$A:$A,1,0)),ISERROR(VLOOKUP(TRIM(MID(G779,FIND(",",G779,FIND(",",G779)+1)+1,FIND(",",G779,FIND(",",G779,FIND(",",G779)+1)+1)-FIND(",",G779,FIND(",",G779)+1)-1)),ConditionValueTable!$A:$A,1,0)),ISERROR(VLOOKUP(TRIM(MID(G779,FIND(",",G779,FIND(",",G779,FIND(",",G779)+1)+1)+1,999)),ConditionValueTable!$A:$A,1,0))),"컨디션밸류없음",
  ""),
)))))</f>
        <v/>
      </c>
      <c r="I779">
        <v>-1</v>
      </c>
      <c r="J779">
        <f t="shared" si="118"/>
        <v>0.73499999999999999</v>
      </c>
      <c r="N779">
        <v>2</v>
      </c>
      <c r="O779" s="2">
        <f t="shared" ca="1" si="114"/>
        <v>2</v>
      </c>
      <c r="S779" s="2" t="str">
        <f t="shared" ca="1" si="117"/>
        <v/>
      </c>
    </row>
    <row r="780" spans="1:19" x14ac:dyDescent="0.3">
      <c r="A780" t="str">
        <f t="shared" si="116"/>
        <v>LP_SpUpOverHalfHp_03</v>
      </c>
      <c r="B780" t="s">
        <v>472</v>
      </c>
      <c r="C780" t="str">
        <f>IF(ISERROR(VLOOKUP(B780,AffectorValueTable!$A:$A,1,0)),"어펙터밸류없음","")</f>
        <v/>
      </c>
      <c r="D780">
        <v>3</v>
      </c>
      <c r="E780" t="str">
        <f>VLOOKUP($B780,AffectorValueTable!$1:$1048576,MATCH(AffectorValueTable!$B$1,AffectorValueTable!$1:$1,0),0)</f>
        <v>AddSpGainByHp</v>
      </c>
      <c r="H780" t="str">
        <f>IF(ISBLANK(G780),"",
IF(ISERROR(FIND(",",G780)),
  IF(ISERROR(VLOOKUP(G780,ConditionValueTable!$A:$A,1,0)),"컨디션밸류없음",
  ""),
IF(ISERROR(FIND(",",G780,FIND(",",G780)+1)),
  IF(OR(ISERROR(VLOOKUP(LEFT(G780,FIND(",",G780)-1),ConditionValueTable!$A:$A,1,0)),ISERROR(VLOOKUP(TRIM(MID(G780,FIND(",",G780)+1,999)),ConditionValueTable!$A:$A,1,0))),"컨디션밸류없음",
  ""),
IF(ISERROR(FIND(",",G780,FIND(",",G780,FIND(",",G780)+1)+1)),
  IF(OR(ISERROR(VLOOKUP(LEFT(G780,FIND(",",G780)-1),ConditionValueTable!$A:$A,1,0)),ISERROR(VLOOKUP(TRIM(MID(G780,FIND(",",G780)+1,FIND(",",G780,FIND(",",G780)+1)-FIND(",",G780)-1)),ConditionValueTable!$A:$A,1,0)),ISERROR(VLOOKUP(TRIM(MID(G780,FIND(",",G780,FIND(",",G780)+1)+1,999)),ConditionValueTable!$A:$A,1,0))),"컨디션밸류없음",
  ""),
IF(ISERROR(FIND(",",G780,FIND(",",G780,FIND(",",G780,FIND(",",G780)+1)+1)+1)),
  IF(OR(ISERROR(VLOOKUP(LEFT(G780,FIND(",",G780)-1),ConditionValueTable!$A:$A,1,0)),ISERROR(VLOOKUP(TRIM(MID(G780,FIND(",",G780)+1,FIND(",",G780,FIND(",",G780)+1)-FIND(",",G780)-1)),ConditionValueTable!$A:$A,1,0)),ISERROR(VLOOKUP(TRIM(MID(G780,FIND(",",G780,FIND(",",G780)+1)+1,FIND(",",G780,FIND(",",G780,FIND(",",G780)+1)+1)-FIND(",",G780,FIND(",",G780)+1)-1)),ConditionValueTable!$A:$A,1,0)),ISERROR(VLOOKUP(TRIM(MID(G780,FIND(",",G780,FIND(",",G780,FIND(",",G780)+1)+1)+1,999)),ConditionValueTable!$A:$A,1,0))),"컨디션밸류없음",
  ""),
)))))</f>
        <v/>
      </c>
      <c r="I780">
        <v>-1</v>
      </c>
      <c r="J780">
        <f t="shared" si="118"/>
        <v>1.155</v>
      </c>
      <c r="N780">
        <v>2</v>
      </c>
      <c r="O780" s="2">
        <f t="shared" ca="1" si="114"/>
        <v>2</v>
      </c>
      <c r="S780" s="2" t="str">
        <f t="shared" ca="1" si="117"/>
        <v/>
      </c>
    </row>
    <row r="781" spans="1:19" x14ac:dyDescent="0.3">
      <c r="A781" t="str">
        <f t="shared" si="116"/>
        <v>LP_SpUpOverHalfHp_04</v>
      </c>
      <c r="B781" t="s">
        <v>472</v>
      </c>
      <c r="C781" t="str">
        <f>IF(ISERROR(VLOOKUP(B781,AffectorValueTable!$A:$A,1,0)),"어펙터밸류없음","")</f>
        <v/>
      </c>
      <c r="D781">
        <v>4</v>
      </c>
      <c r="E781" t="str">
        <f>VLOOKUP($B781,AffectorValueTable!$1:$1048576,MATCH(AffectorValueTable!$B$1,AffectorValueTable!$1:$1,0),0)</f>
        <v>AddSpGainByHp</v>
      </c>
      <c r="H781" t="str">
        <f>IF(ISBLANK(G781),"",
IF(ISERROR(FIND(",",G781)),
  IF(ISERROR(VLOOKUP(G781,ConditionValueTable!$A:$A,1,0)),"컨디션밸류없음",
  ""),
IF(ISERROR(FIND(",",G781,FIND(",",G781)+1)),
  IF(OR(ISERROR(VLOOKUP(LEFT(G781,FIND(",",G781)-1),ConditionValueTable!$A:$A,1,0)),ISERROR(VLOOKUP(TRIM(MID(G781,FIND(",",G781)+1,999)),ConditionValueTable!$A:$A,1,0))),"컨디션밸류없음",
  ""),
IF(ISERROR(FIND(",",G781,FIND(",",G781,FIND(",",G781)+1)+1)),
  IF(OR(ISERROR(VLOOKUP(LEFT(G781,FIND(",",G781)-1),ConditionValueTable!$A:$A,1,0)),ISERROR(VLOOKUP(TRIM(MID(G781,FIND(",",G781)+1,FIND(",",G781,FIND(",",G781)+1)-FIND(",",G781)-1)),ConditionValueTable!$A:$A,1,0)),ISERROR(VLOOKUP(TRIM(MID(G781,FIND(",",G781,FIND(",",G781)+1)+1,999)),ConditionValueTable!$A:$A,1,0))),"컨디션밸류없음",
  ""),
IF(ISERROR(FIND(",",G781,FIND(",",G781,FIND(",",G781,FIND(",",G781)+1)+1)+1)),
  IF(OR(ISERROR(VLOOKUP(LEFT(G781,FIND(",",G781)-1),ConditionValueTable!$A:$A,1,0)),ISERROR(VLOOKUP(TRIM(MID(G781,FIND(",",G781)+1,FIND(",",G781,FIND(",",G781)+1)-FIND(",",G781)-1)),ConditionValueTable!$A:$A,1,0)),ISERROR(VLOOKUP(TRIM(MID(G781,FIND(",",G781,FIND(",",G781)+1)+1,FIND(",",G781,FIND(",",G781,FIND(",",G781)+1)+1)-FIND(",",G781,FIND(",",G781)+1)-1)),ConditionValueTable!$A:$A,1,0)),ISERROR(VLOOKUP(TRIM(MID(G781,FIND(",",G781,FIND(",",G781,FIND(",",G781)+1)+1)+1,999)),ConditionValueTable!$A:$A,1,0))),"컨디션밸류없음",
  ""),
)))))</f>
        <v/>
      </c>
      <c r="I781">
        <v>-1</v>
      </c>
      <c r="J781">
        <f t="shared" si="118"/>
        <v>1.61</v>
      </c>
      <c r="N781">
        <v>2</v>
      </c>
      <c r="O781" s="2">
        <f t="shared" ref="O781:O802" ca="1" si="119">IF(NOT(ISBLANK(N781)),N781,
IF(ISBLANK(M781),"",
VLOOKUP(M781,OFFSET(INDIRECT("$A:$B"),0,MATCH(M$1&amp;"_Verify",INDIRECT("$1:$1"),0)-1),2,0)
))</f>
        <v>2</v>
      </c>
      <c r="S781" s="2" t="str">
        <f t="shared" ca="1" si="117"/>
        <v/>
      </c>
    </row>
    <row r="782" spans="1:19" x14ac:dyDescent="0.3">
      <c r="A782" t="str">
        <f t="shared" si="116"/>
        <v>LP_SpUpOverHalfHp_05</v>
      </c>
      <c r="B782" t="s">
        <v>472</v>
      </c>
      <c r="C782" t="str">
        <f>IF(ISERROR(VLOOKUP(B782,AffectorValueTable!$A:$A,1,0)),"어펙터밸류없음","")</f>
        <v/>
      </c>
      <c r="D782">
        <v>5</v>
      </c>
      <c r="E782" t="str">
        <f>VLOOKUP($B782,AffectorValueTable!$1:$1048576,MATCH(AffectorValueTable!$B$1,AffectorValueTable!$1:$1,0),0)</f>
        <v>AddSpGainByHp</v>
      </c>
      <c r="H782" t="str">
        <f>IF(ISBLANK(G782),"",
IF(ISERROR(FIND(",",G782)),
  IF(ISERROR(VLOOKUP(G782,ConditionValueTable!$A:$A,1,0)),"컨디션밸류없음",
  ""),
IF(ISERROR(FIND(",",G782,FIND(",",G782)+1)),
  IF(OR(ISERROR(VLOOKUP(LEFT(G782,FIND(",",G782)-1),ConditionValueTable!$A:$A,1,0)),ISERROR(VLOOKUP(TRIM(MID(G782,FIND(",",G782)+1,999)),ConditionValueTable!$A:$A,1,0))),"컨디션밸류없음",
  ""),
IF(ISERROR(FIND(",",G782,FIND(",",G782,FIND(",",G782)+1)+1)),
  IF(OR(ISERROR(VLOOKUP(LEFT(G782,FIND(",",G782)-1),ConditionValueTable!$A:$A,1,0)),ISERROR(VLOOKUP(TRIM(MID(G782,FIND(",",G782)+1,FIND(",",G782,FIND(",",G782)+1)-FIND(",",G782)-1)),ConditionValueTable!$A:$A,1,0)),ISERROR(VLOOKUP(TRIM(MID(G782,FIND(",",G782,FIND(",",G782)+1)+1,999)),ConditionValueTable!$A:$A,1,0))),"컨디션밸류없음",
  ""),
IF(ISERROR(FIND(",",G782,FIND(",",G782,FIND(",",G782,FIND(",",G782)+1)+1)+1)),
  IF(OR(ISERROR(VLOOKUP(LEFT(G782,FIND(",",G782)-1),ConditionValueTable!$A:$A,1,0)),ISERROR(VLOOKUP(TRIM(MID(G782,FIND(",",G782)+1,FIND(",",G782,FIND(",",G782)+1)-FIND(",",G782)-1)),ConditionValueTable!$A:$A,1,0)),ISERROR(VLOOKUP(TRIM(MID(G782,FIND(",",G782,FIND(",",G782)+1)+1,FIND(",",G782,FIND(",",G782,FIND(",",G782)+1)+1)-FIND(",",G782,FIND(",",G782)+1)-1)),ConditionValueTable!$A:$A,1,0)),ISERROR(VLOOKUP(TRIM(MID(G782,FIND(",",G782,FIND(",",G782,FIND(",",G782)+1)+1)+1,999)),ConditionValueTable!$A:$A,1,0))),"컨디션밸류없음",
  ""),
)))))</f>
        <v/>
      </c>
      <c r="I782">
        <v>-1</v>
      </c>
      <c r="J782">
        <f t="shared" si="118"/>
        <v>2.0999999999999996</v>
      </c>
      <c r="N782">
        <v>2</v>
      </c>
      <c r="O782" s="2">
        <f t="shared" ca="1" si="119"/>
        <v>2</v>
      </c>
      <c r="S782" s="2" t="str">
        <f t="shared" ca="1" si="117"/>
        <v/>
      </c>
    </row>
    <row r="783" spans="1:19" x14ac:dyDescent="0.3">
      <c r="A783" t="str">
        <f t="shared" si="116"/>
        <v>LP_SpUpOverHalfHpBetter_01</v>
      </c>
      <c r="B783" t="s">
        <v>757</v>
      </c>
      <c r="C783" t="str">
        <f>IF(ISERROR(VLOOKUP(B783,AffectorValueTable!$A:$A,1,0)),"어펙터밸류없음","")</f>
        <v/>
      </c>
      <c r="D783">
        <v>1</v>
      </c>
      <c r="E783" t="str">
        <f>VLOOKUP($B783,AffectorValueTable!$1:$1048576,MATCH(AffectorValueTable!$B$1,AffectorValueTable!$1:$1,0),0)</f>
        <v>AddSpGainByHp</v>
      </c>
      <c r="H783" t="str">
        <f>IF(ISBLANK(G783),"",
IF(ISERROR(FIND(",",G783)),
  IF(ISERROR(VLOOKUP(G783,ConditionValueTable!$A:$A,1,0)),"컨디션밸류없음",
  ""),
IF(ISERROR(FIND(",",G783,FIND(",",G783)+1)),
  IF(OR(ISERROR(VLOOKUP(LEFT(G783,FIND(",",G783)-1),ConditionValueTable!$A:$A,1,0)),ISERROR(VLOOKUP(TRIM(MID(G783,FIND(",",G783)+1,999)),ConditionValueTable!$A:$A,1,0))),"컨디션밸류없음",
  ""),
IF(ISERROR(FIND(",",G783,FIND(",",G783,FIND(",",G783)+1)+1)),
  IF(OR(ISERROR(VLOOKUP(LEFT(G783,FIND(",",G783)-1),ConditionValueTable!$A:$A,1,0)),ISERROR(VLOOKUP(TRIM(MID(G783,FIND(",",G783)+1,FIND(",",G783,FIND(",",G783)+1)-FIND(",",G783)-1)),ConditionValueTable!$A:$A,1,0)),ISERROR(VLOOKUP(TRIM(MID(G783,FIND(",",G783,FIND(",",G783)+1)+1,999)),ConditionValueTable!$A:$A,1,0))),"컨디션밸류없음",
  ""),
IF(ISERROR(FIND(",",G783,FIND(",",G783,FIND(",",G783,FIND(",",G783)+1)+1)+1)),
  IF(OR(ISERROR(VLOOKUP(LEFT(G783,FIND(",",G783)-1),ConditionValueTable!$A:$A,1,0)),ISERROR(VLOOKUP(TRIM(MID(G783,FIND(",",G783)+1,FIND(",",G783,FIND(",",G783)+1)-FIND(",",G783)-1)),ConditionValueTable!$A:$A,1,0)),ISERROR(VLOOKUP(TRIM(MID(G783,FIND(",",G783,FIND(",",G783)+1)+1,FIND(",",G783,FIND(",",G783,FIND(",",G783)+1)+1)-FIND(",",G783,FIND(",",G783)+1)-1)),ConditionValueTable!$A:$A,1,0)),ISERROR(VLOOKUP(TRIM(MID(G783,FIND(",",G783,FIND(",",G783,FIND(",",G783)+1)+1)+1,999)),ConditionValueTable!$A:$A,1,0))),"컨디션밸류없음",
  ""),
)))))</f>
        <v/>
      </c>
      <c r="I783">
        <v>-1</v>
      </c>
      <c r="J783">
        <f t="shared" ref="J783:J785" si="120">J320*7/3</f>
        <v>0.58333333333333337</v>
      </c>
      <c r="N783">
        <v>2</v>
      </c>
      <c r="O783" s="2">
        <f t="shared" ca="1" si="119"/>
        <v>2</v>
      </c>
      <c r="S783" s="2" t="str">
        <f t="shared" ca="1" si="117"/>
        <v/>
      </c>
    </row>
    <row r="784" spans="1:19" x14ac:dyDescent="0.3">
      <c r="A784" t="str">
        <f t="shared" si="116"/>
        <v>LP_SpUpOverHalfHpBetter_02</v>
      </c>
      <c r="B784" t="s">
        <v>474</v>
      </c>
      <c r="C784" t="str">
        <f>IF(ISERROR(VLOOKUP(B784,AffectorValueTable!$A:$A,1,0)),"어펙터밸류없음","")</f>
        <v/>
      </c>
      <c r="D784">
        <v>2</v>
      </c>
      <c r="E784" t="str">
        <f>VLOOKUP($B784,AffectorValueTable!$1:$1048576,MATCH(AffectorValueTable!$B$1,AffectorValueTable!$1:$1,0),0)</f>
        <v>AddSpGainByHp</v>
      </c>
      <c r="H784" t="str">
        <f>IF(ISBLANK(G784),"",
IF(ISERROR(FIND(",",G784)),
  IF(ISERROR(VLOOKUP(G784,ConditionValueTable!$A:$A,1,0)),"컨디션밸류없음",
  ""),
IF(ISERROR(FIND(",",G784,FIND(",",G784)+1)),
  IF(OR(ISERROR(VLOOKUP(LEFT(G784,FIND(",",G784)-1),ConditionValueTable!$A:$A,1,0)),ISERROR(VLOOKUP(TRIM(MID(G784,FIND(",",G784)+1,999)),ConditionValueTable!$A:$A,1,0))),"컨디션밸류없음",
  ""),
IF(ISERROR(FIND(",",G784,FIND(",",G784,FIND(",",G784)+1)+1)),
  IF(OR(ISERROR(VLOOKUP(LEFT(G784,FIND(",",G784)-1),ConditionValueTable!$A:$A,1,0)),ISERROR(VLOOKUP(TRIM(MID(G784,FIND(",",G784)+1,FIND(",",G784,FIND(",",G784)+1)-FIND(",",G784)-1)),ConditionValueTable!$A:$A,1,0)),ISERROR(VLOOKUP(TRIM(MID(G784,FIND(",",G784,FIND(",",G784)+1)+1,999)),ConditionValueTable!$A:$A,1,0))),"컨디션밸류없음",
  ""),
IF(ISERROR(FIND(",",G784,FIND(",",G784,FIND(",",G784,FIND(",",G784)+1)+1)+1)),
  IF(OR(ISERROR(VLOOKUP(LEFT(G784,FIND(",",G784)-1),ConditionValueTable!$A:$A,1,0)),ISERROR(VLOOKUP(TRIM(MID(G784,FIND(",",G784)+1,FIND(",",G784,FIND(",",G784)+1)-FIND(",",G784)-1)),ConditionValueTable!$A:$A,1,0)),ISERROR(VLOOKUP(TRIM(MID(G784,FIND(",",G784,FIND(",",G784)+1)+1,FIND(",",G784,FIND(",",G784,FIND(",",G784)+1)+1)-FIND(",",G784,FIND(",",G784)+1)-1)),ConditionValueTable!$A:$A,1,0)),ISERROR(VLOOKUP(TRIM(MID(G784,FIND(",",G784,FIND(",",G784,FIND(",",G784)+1)+1)+1,999)),ConditionValueTable!$A:$A,1,0))),"컨디션밸류없음",
  ""),
)))))</f>
        <v/>
      </c>
      <c r="I784">
        <v>-1</v>
      </c>
      <c r="J784">
        <f t="shared" si="120"/>
        <v>1.2250000000000001</v>
      </c>
      <c r="N784">
        <v>2</v>
      </c>
      <c r="O784" s="2">
        <f t="shared" ca="1" si="119"/>
        <v>2</v>
      </c>
      <c r="S784" s="2" t="str">
        <f t="shared" ca="1" si="117"/>
        <v/>
      </c>
    </row>
    <row r="785" spans="1:19" x14ac:dyDescent="0.3">
      <c r="A785" t="str">
        <f t="shared" si="116"/>
        <v>LP_SpUpOverHalfHpBetter_03</v>
      </c>
      <c r="B785" t="s">
        <v>474</v>
      </c>
      <c r="C785" t="str">
        <f>IF(ISERROR(VLOOKUP(B785,AffectorValueTable!$A:$A,1,0)),"어펙터밸류없음","")</f>
        <v/>
      </c>
      <c r="D785">
        <v>3</v>
      </c>
      <c r="E785" t="str">
        <f>VLOOKUP($B785,AffectorValueTable!$1:$1048576,MATCH(AffectorValueTable!$B$1,AffectorValueTable!$1:$1,0),0)</f>
        <v>AddSpGainByHp</v>
      </c>
      <c r="H785" t="str">
        <f>IF(ISBLANK(G785),"",
IF(ISERROR(FIND(",",G785)),
  IF(ISERROR(VLOOKUP(G785,ConditionValueTable!$A:$A,1,0)),"컨디션밸류없음",
  ""),
IF(ISERROR(FIND(",",G785,FIND(",",G785)+1)),
  IF(OR(ISERROR(VLOOKUP(LEFT(G785,FIND(",",G785)-1),ConditionValueTable!$A:$A,1,0)),ISERROR(VLOOKUP(TRIM(MID(G785,FIND(",",G785)+1,999)),ConditionValueTable!$A:$A,1,0))),"컨디션밸류없음",
  ""),
IF(ISERROR(FIND(",",G785,FIND(",",G785,FIND(",",G785)+1)+1)),
  IF(OR(ISERROR(VLOOKUP(LEFT(G785,FIND(",",G785)-1),ConditionValueTable!$A:$A,1,0)),ISERROR(VLOOKUP(TRIM(MID(G785,FIND(",",G785)+1,FIND(",",G785,FIND(",",G785)+1)-FIND(",",G785)-1)),ConditionValueTable!$A:$A,1,0)),ISERROR(VLOOKUP(TRIM(MID(G785,FIND(",",G785,FIND(",",G785)+1)+1,999)),ConditionValueTable!$A:$A,1,0))),"컨디션밸류없음",
  ""),
IF(ISERROR(FIND(",",G785,FIND(",",G785,FIND(",",G785,FIND(",",G785)+1)+1)+1)),
  IF(OR(ISERROR(VLOOKUP(LEFT(G785,FIND(",",G785)-1),ConditionValueTable!$A:$A,1,0)),ISERROR(VLOOKUP(TRIM(MID(G785,FIND(",",G785)+1,FIND(",",G785,FIND(",",G785)+1)-FIND(",",G785)-1)),ConditionValueTable!$A:$A,1,0)),ISERROR(VLOOKUP(TRIM(MID(G785,FIND(",",G785,FIND(",",G785)+1)+1,FIND(",",G785,FIND(",",G785,FIND(",",G785)+1)+1)-FIND(",",G785,FIND(",",G785)+1)-1)),ConditionValueTable!$A:$A,1,0)),ISERROR(VLOOKUP(TRIM(MID(G785,FIND(",",G785,FIND(",",G785,FIND(",",G785)+1)+1)+1,999)),ConditionValueTable!$A:$A,1,0))),"컨디션밸류없음",
  ""),
)))))</f>
        <v/>
      </c>
      <c r="I785">
        <v>-1</v>
      </c>
      <c r="J785">
        <f t="shared" si="120"/>
        <v>1.925</v>
      </c>
      <c r="N785">
        <v>2</v>
      </c>
      <c r="O785" s="2">
        <f t="shared" ca="1" si="119"/>
        <v>2</v>
      </c>
      <c r="S785" s="2" t="str">
        <f t="shared" ca="1" si="117"/>
        <v/>
      </c>
    </row>
    <row r="786" spans="1:19" x14ac:dyDescent="0.3">
      <c r="A786" t="str">
        <f t="shared" si="116"/>
        <v>LP_HitSizeDown_01</v>
      </c>
      <c r="B786" t="s">
        <v>475</v>
      </c>
      <c r="C786" t="str">
        <f>IF(ISERROR(VLOOKUP(B786,AffectorValueTable!$A:$A,1,0)),"어펙터밸류없음","")</f>
        <v/>
      </c>
      <c r="D786">
        <v>1</v>
      </c>
      <c r="E786" t="str">
        <f>VLOOKUP($B786,AffectorValueTable!$1:$1048576,MATCH(AffectorValueTable!$B$1,AffectorValueTable!$1:$1,0),0)</f>
        <v>ChangeHitColliderSize</v>
      </c>
      <c r="H786" t="str">
        <f>IF(ISBLANK(G786),"",
IF(ISERROR(FIND(",",G786)),
  IF(ISERROR(VLOOKUP(G786,ConditionValueTable!$A:$A,1,0)),"컨디션밸류없음",
  ""),
IF(ISERROR(FIND(",",G786,FIND(",",G786)+1)),
  IF(OR(ISERROR(VLOOKUP(LEFT(G786,FIND(",",G786)-1),ConditionValueTable!$A:$A,1,0)),ISERROR(VLOOKUP(TRIM(MID(G786,FIND(",",G786)+1,999)),ConditionValueTable!$A:$A,1,0))),"컨디션밸류없음",
  ""),
IF(ISERROR(FIND(",",G786,FIND(",",G786,FIND(",",G786)+1)+1)),
  IF(OR(ISERROR(VLOOKUP(LEFT(G786,FIND(",",G786)-1),ConditionValueTable!$A:$A,1,0)),ISERROR(VLOOKUP(TRIM(MID(G786,FIND(",",G786)+1,FIND(",",G786,FIND(",",G786)+1)-FIND(",",G786)-1)),ConditionValueTable!$A:$A,1,0)),ISERROR(VLOOKUP(TRIM(MID(G786,FIND(",",G786,FIND(",",G786)+1)+1,999)),ConditionValueTable!$A:$A,1,0))),"컨디션밸류없음",
  ""),
IF(ISERROR(FIND(",",G786,FIND(",",G786,FIND(",",G786,FIND(",",G786)+1)+1)+1)),
  IF(OR(ISERROR(VLOOKUP(LEFT(G786,FIND(",",G786)-1),ConditionValueTable!$A:$A,1,0)),ISERROR(VLOOKUP(TRIM(MID(G786,FIND(",",G786)+1,FIND(",",G786,FIND(",",G786)+1)-FIND(",",G786)-1)),ConditionValueTable!$A:$A,1,0)),ISERROR(VLOOKUP(TRIM(MID(G786,FIND(",",G786,FIND(",",G786)+1)+1,FIND(",",G786,FIND(",",G786,FIND(",",G786)+1)+1)-FIND(",",G786,FIND(",",G786)+1)-1)),ConditionValueTable!$A:$A,1,0)),ISERROR(VLOOKUP(TRIM(MID(G786,FIND(",",G786,FIND(",",G786,FIND(",",G786)+1)+1)+1,999)),ConditionValueTable!$A:$A,1,0))),"컨디션밸류없음",
  ""),
)))))</f>
        <v/>
      </c>
      <c r="I786">
        <v>-1</v>
      </c>
      <c r="J786">
        <v>0.9</v>
      </c>
      <c r="O786" s="2" t="str">
        <f t="shared" ca="1" si="119"/>
        <v/>
      </c>
      <c r="S786" s="2" t="str">
        <f t="shared" ca="1" si="117"/>
        <v/>
      </c>
    </row>
    <row r="787" spans="1:19" x14ac:dyDescent="0.3">
      <c r="A787" t="str">
        <f t="shared" si="116"/>
        <v>LP_HitSizeDown_02</v>
      </c>
      <c r="B787" t="s">
        <v>475</v>
      </c>
      <c r="C787" t="str">
        <f>IF(ISERROR(VLOOKUP(B787,AffectorValueTable!$A:$A,1,0)),"어펙터밸류없음","")</f>
        <v/>
      </c>
      <c r="D787">
        <v>2</v>
      </c>
      <c r="E787" t="str">
        <f>VLOOKUP($B787,AffectorValueTable!$1:$1048576,MATCH(AffectorValueTable!$B$1,AffectorValueTable!$1:$1,0),0)</f>
        <v>ChangeHitColliderSize</v>
      </c>
      <c r="H787" t="str">
        <f>IF(ISBLANK(G787),"",
IF(ISERROR(FIND(",",G787)),
  IF(ISERROR(VLOOKUP(G787,ConditionValueTable!$A:$A,1,0)),"컨디션밸류없음",
  ""),
IF(ISERROR(FIND(",",G787,FIND(",",G787)+1)),
  IF(OR(ISERROR(VLOOKUP(LEFT(G787,FIND(",",G787)-1),ConditionValueTable!$A:$A,1,0)),ISERROR(VLOOKUP(TRIM(MID(G787,FIND(",",G787)+1,999)),ConditionValueTable!$A:$A,1,0))),"컨디션밸류없음",
  ""),
IF(ISERROR(FIND(",",G787,FIND(",",G787,FIND(",",G787)+1)+1)),
  IF(OR(ISERROR(VLOOKUP(LEFT(G787,FIND(",",G787)-1),ConditionValueTable!$A:$A,1,0)),ISERROR(VLOOKUP(TRIM(MID(G787,FIND(",",G787)+1,FIND(",",G787,FIND(",",G787)+1)-FIND(",",G787)-1)),ConditionValueTable!$A:$A,1,0)),ISERROR(VLOOKUP(TRIM(MID(G787,FIND(",",G787,FIND(",",G787)+1)+1,999)),ConditionValueTable!$A:$A,1,0))),"컨디션밸류없음",
  ""),
IF(ISERROR(FIND(",",G787,FIND(",",G787,FIND(",",G787,FIND(",",G787)+1)+1)+1)),
  IF(OR(ISERROR(VLOOKUP(LEFT(G787,FIND(",",G787)-1),ConditionValueTable!$A:$A,1,0)),ISERROR(VLOOKUP(TRIM(MID(G787,FIND(",",G787)+1,FIND(",",G787,FIND(",",G787)+1)-FIND(",",G787)-1)),ConditionValueTable!$A:$A,1,0)),ISERROR(VLOOKUP(TRIM(MID(G787,FIND(",",G787,FIND(",",G787)+1)+1,FIND(",",G787,FIND(",",G787,FIND(",",G787)+1)+1)-FIND(",",G787,FIND(",",G787)+1)-1)),ConditionValueTable!$A:$A,1,0)),ISERROR(VLOOKUP(TRIM(MID(G787,FIND(",",G787,FIND(",",G787,FIND(",",G787)+1)+1)+1,999)),ConditionValueTable!$A:$A,1,0))),"컨디션밸류없음",
  ""),
)))))</f>
        <v/>
      </c>
      <c r="I787">
        <v>-1</v>
      </c>
      <c r="J787">
        <v>0.8</v>
      </c>
      <c r="O787" s="2" t="str">
        <f t="shared" ca="1" si="119"/>
        <v/>
      </c>
      <c r="S787" s="2" t="str">
        <f t="shared" ca="1" si="117"/>
        <v/>
      </c>
    </row>
    <row r="788" spans="1:19" x14ac:dyDescent="0.3">
      <c r="A788" t="str">
        <f t="shared" si="116"/>
        <v>LP_HitSizeDown_03</v>
      </c>
      <c r="B788" t="s">
        <v>475</v>
      </c>
      <c r="C788" t="str">
        <f>IF(ISERROR(VLOOKUP(B788,AffectorValueTable!$A:$A,1,0)),"어펙터밸류없음","")</f>
        <v/>
      </c>
      <c r="D788">
        <v>3</v>
      </c>
      <c r="E788" t="str">
        <f>VLOOKUP($B788,AffectorValueTable!$1:$1048576,MATCH(AffectorValueTable!$B$1,AffectorValueTable!$1:$1,0),0)</f>
        <v>ChangeHitColliderSize</v>
      </c>
      <c r="H788" t="str">
        <f>IF(ISBLANK(G788),"",
IF(ISERROR(FIND(",",G788)),
  IF(ISERROR(VLOOKUP(G788,ConditionValueTable!$A:$A,1,0)),"컨디션밸류없음",
  ""),
IF(ISERROR(FIND(",",G788,FIND(",",G788)+1)),
  IF(OR(ISERROR(VLOOKUP(LEFT(G788,FIND(",",G788)-1),ConditionValueTable!$A:$A,1,0)),ISERROR(VLOOKUP(TRIM(MID(G788,FIND(",",G788)+1,999)),ConditionValueTable!$A:$A,1,0))),"컨디션밸류없음",
  ""),
IF(ISERROR(FIND(",",G788,FIND(",",G788,FIND(",",G788)+1)+1)),
  IF(OR(ISERROR(VLOOKUP(LEFT(G788,FIND(",",G788)-1),ConditionValueTable!$A:$A,1,0)),ISERROR(VLOOKUP(TRIM(MID(G788,FIND(",",G788)+1,FIND(",",G788,FIND(",",G788)+1)-FIND(",",G788)-1)),ConditionValueTable!$A:$A,1,0)),ISERROR(VLOOKUP(TRIM(MID(G788,FIND(",",G788,FIND(",",G788)+1)+1,999)),ConditionValueTable!$A:$A,1,0))),"컨디션밸류없음",
  ""),
IF(ISERROR(FIND(",",G788,FIND(",",G788,FIND(",",G788,FIND(",",G788)+1)+1)+1)),
  IF(OR(ISERROR(VLOOKUP(LEFT(G788,FIND(",",G788)-1),ConditionValueTable!$A:$A,1,0)),ISERROR(VLOOKUP(TRIM(MID(G788,FIND(",",G788)+1,FIND(",",G788,FIND(",",G788)+1)-FIND(",",G788)-1)),ConditionValueTable!$A:$A,1,0)),ISERROR(VLOOKUP(TRIM(MID(G788,FIND(",",G788,FIND(",",G788)+1)+1,FIND(",",G788,FIND(",",G788,FIND(",",G788)+1)+1)-FIND(",",G788,FIND(",",G788)+1)-1)),ConditionValueTable!$A:$A,1,0)),ISERROR(VLOOKUP(TRIM(MID(G788,FIND(",",G788,FIND(",",G788,FIND(",",G788)+1)+1)+1,999)),ConditionValueTable!$A:$A,1,0))),"컨디션밸류없음",
  ""),
)))))</f>
        <v/>
      </c>
      <c r="I788">
        <v>-1</v>
      </c>
      <c r="J788">
        <v>0.7</v>
      </c>
      <c r="O788" s="2" t="str">
        <f t="shared" ca="1" si="119"/>
        <v/>
      </c>
      <c r="S788" s="2" t="str">
        <f t="shared" ca="1" si="117"/>
        <v/>
      </c>
    </row>
    <row r="789" spans="1:19" x14ac:dyDescent="0.3">
      <c r="A789" t="str">
        <f t="shared" si="116"/>
        <v>LP_HitSizeDown_04</v>
      </c>
      <c r="B789" t="s">
        <v>475</v>
      </c>
      <c r="C789" t="str">
        <f>IF(ISERROR(VLOOKUP(B789,AffectorValueTable!$A:$A,1,0)),"어펙터밸류없음","")</f>
        <v/>
      </c>
      <c r="D789">
        <v>4</v>
      </c>
      <c r="E789" t="str">
        <f>VLOOKUP($B789,AffectorValueTable!$1:$1048576,MATCH(AffectorValueTable!$B$1,AffectorValueTable!$1:$1,0),0)</f>
        <v>ChangeHitColliderSize</v>
      </c>
      <c r="H789" t="str">
        <f>IF(ISBLANK(G789),"",
IF(ISERROR(FIND(",",G789)),
  IF(ISERROR(VLOOKUP(G789,ConditionValueTable!$A:$A,1,0)),"컨디션밸류없음",
  ""),
IF(ISERROR(FIND(",",G789,FIND(",",G789)+1)),
  IF(OR(ISERROR(VLOOKUP(LEFT(G789,FIND(",",G789)-1),ConditionValueTable!$A:$A,1,0)),ISERROR(VLOOKUP(TRIM(MID(G789,FIND(",",G789)+1,999)),ConditionValueTable!$A:$A,1,0))),"컨디션밸류없음",
  ""),
IF(ISERROR(FIND(",",G789,FIND(",",G789,FIND(",",G789)+1)+1)),
  IF(OR(ISERROR(VLOOKUP(LEFT(G789,FIND(",",G789)-1),ConditionValueTable!$A:$A,1,0)),ISERROR(VLOOKUP(TRIM(MID(G789,FIND(",",G789)+1,FIND(",",G789,FIND(",",G789)+1)-FIND(",",G789)-1)),ConditionValueTable!$A:$A,1,0)),ISERROR(VLOOKUP(TRIM(MID(G789,FIND(",",G789,FIND(",",G789)+1)+1,999)),ConditionValueTable!$A:$A,1,0))),"컨디션밸류없음",
  ""),
IF(ISERROR(FIND(",",G789,FIND(",",G789,FIND(",",G789,FIND(",",G789)+1)+1)+1)),
  IF(OR(ISERROR(VLOOKUP(LEFT(G789,FIND(",",G789)-1),ConditionValueTable!$A:$A,1,0)),ISERROR(VLOOKUP(TRIM(MID(G789,FIND(",",G789)+1,FIND(",",G789,FIND(",",G789)+1)-FIND(",",G789)-1)),ConditionValueTable!$A:$A,1,0)),ISERROR(VLOOKUP(TRIM(MID(G789,FIND(",",G789,FIND(",",G789)+1)+1,FIND(",",G789,FIND(",",G789,FIND(",",G789)+1)+1)-FIND(",",G789,FIND(",",G789)+1)-1)),ConditionValueTable!$A:$A,1,0)),ISERROR(VLOOKUP(TRIM(MID(G789,FIND(",",G789,FIND(",",G789,FIND(",",G789)+1)+1)+1,999)),ConditionValueTable!$A:$A,1,0))),"컨디션밸류없음",
  ""),
)))))</f>
        <v/>
      </c>
      <c r="I789">
        <v>-1</v>
      </c>
      <c r="J789">
        <v>0.6</v>
      </c>
      <c r="O789" s="2" t="str">
        <f t="shared" ca="1" si="119"/>
        <v/>
      </c>
      <c r="S789" s="2" t="str">
        <f t="shared" ca="1" si="117"/>
        <v/>
      </c>
    </row>
    <row r="790" spans="1:19" x14ac:dyDescent="0.3">
      <c r="A790" t="str">
        <f t="shared" si="116"/>
        <v>LP_HitSizeDown_05</v>
      </c>
      <c r="B790" t="s">
        <v>475</v>
      </c>
      <c r="C790" t="str">
        <f>IF(ISERROR(VLOOKUP(B790,AffectorValueTable!$A:$A,1,0)),"어펙터밸류없음","")</f>
        <v/>
      </c>
      <c r="D790">
        <v>5</v>
      </c>
      <c r="E790" t="str">
        <f>VLOOKUP($B790,AffectorValueTable!$1:$1048576,MATCH(AffectorValueTable!$B$1,AffectorValueTable!$1:$1,0),0)</f>
        <v>ChangeHitColliderSize</v>
      </c>
      <c r="H790" t="str">
        <f>IF(ISBLANK(G790),"",
IF(ISERROR(FIND(",",G790)),
  IF(ISERROR(VLOOKUP(G790,ConditionValueTable!$A:$A,1,0)),"컨디션밸류없음",
  ""),
IF(ISERROR(FIND(",",G790,FIND(",",G790)+1)),
  IF(OR(ISERROR(VLOOKUP(LEFT(G790,FIND(",",G790)-1),ConditionValueTable!$A:$A,1,0)),ISERROR(VLOOKUP(TRIM(MID(G790,FIND(",",G790)+1,999)),ConditionValueTable!$A:$A,1,0))),"컨디션밸류없음",
  ""),
IF(ISERROR(FIND(",",G790,FIND(",",G790,FIND(",",G790)+1)+1)),
  IF(OR(ISERROR(VLOOKUP(LEFT(G790,FIND(",",G790)-1),ConditionValueTable!$A:$A,1,0)),ISERROR(VLOOKUP(TRIM(MID(G790,FIND(",",G790)+1,FIND(",",G790,FIND(",",G790)+1)-FIND(",",G790)-1)),ConditionValueTable!$A:$A,1,0)),ISERROR(VLOOKUP(TRIM(MID(G790,FIND(",",G790,FIND(",",G790)+1)+1,999)),ConditionValueTable!$A:$A,1,0))),"컨디션밸류없음",
  ""),
IF(ISERROR(FIND(",",G790,FIND(",",G790,FIND(",",G790,FIND(",",G790)+1)+1)+1)),
  IF(OR(ISERROR(VLOOKUP(LEFT(G790,FIND(",",G790)-1),ConditionValueTable!$A:$A,1,0)),ISERROR(VLOOKUP(TRIM(MID(G790,FIND(",",G790)+1,FIND(",",G790,FIND(",",G790)+1)-FIND(",",G790)-1)),ConditionValueTable!$A:$A,1,0)),ISERROR(VLOOKUP(TRIM(MID(G790,FIND(",",G790,FIND(",",G790)+1)+1,FIND(",",G790,FIND(",",G790,FIND(",",G790)+1)+1)-FIND(",",G790,FIND(",",G790)+1)-1)),ConditionValueTable!$A:$A,1,0)),ISERROR(VLOOKUP(TRIM(MID(G790,FIND(",",G790,FIND(",",G790,FIND(",",G790)+1)+1)+1,999)),ConditionValueTable!$A:$A,1,0))),"컨디션밸류없음",
  ""),
)))))</f>
        <v/>
      </c>
      <c r="I790">
        <v>-1</v>
      </c>
      <c r="J790">
        <v>0.5</v>
      </c>
      <c r="O790" s="2" t="str">
        <f t="shared" ca="1" si="119"/>
        <v/>
      </c>
      <c r="S790" s="2" t="str">
        <f t="shared" ca="1" si="117"/>
        <v/>
      </c>
    </row>
    <row r="791" spans="1:19" x14ac:dyDescent="0.3">
      <c r="A791" t="str">
        <f t="shared" si="116"/>
        <v>PN_Magic1.5Times_01</v>
      </c>
      <c r="B791" t="s">
        <v>476</v>
      </c>
      <c r="C791" t="str">
        <f>IF(ISERROR(VLOOKUP(B791,AffectorValueTable!$A:$A,1,0)),"어펙터밸류없음","")</f>
        <v/>
      </c>
      <c r="D791">
        <v>1</v>
      </c>
      <c r="E791" t="str">
        <f>VLOOKUP($B791,AffectorValueTable!$1:$1048576,MATCH(AffectorValueTable!$B$1,AffectorValueTable!$1:$1,0),0)</f>
        <v>EnlargeDamage</v>
      </c>
      <c r="G791" t="s">
        <v>758</v>
      </c>
      <c r="H791" t="str">
        <f>IF(ISBLANK(G791),"",
IF(ISERROR(FIND(",",G791)),
  IF(ISERROR(VLOOKUP(G791,ConditionValueTable!$A:$A,1,0)),"컨디션밸류없음",
  ""),
IF(ISERROR(FIND(",",G791,FIND(",",G791)+1)),
  IF(OR(ISERROR(VLOOKUP(LEFT(G791,FIND(",",G791)-1),ConditionValueTable!$A:$A,1,0)),ISERROR(VLOOKUP(TRIM(MID(G791,FIND(",",G791)+1,999)),ConditionValueTable!$A:$A,1,0))),"컨디션밸류없음",
  ""),
IF(ISERROR(FIND(",",G791,FIND(",",G791,FIND(",",G791)+1)+1)),
  IF(OR(ISERROR(VLOOKUP(LEFT(G791,FIND(",",G791)-1),ConditionValueTable!$A:$A,1,0)),ISERROR(VLOOKUP(TRIM(MID(G791,FIND(",",G791)+1,FIND(",",G791,FIND(",",G791)+1)-FIND(",",G791)-1)),ConditionValueTable!$A:$A,1,0)),ISERROR(VLOOKUP(TRIM(MID(G791,FIND(",",G791,FIND(",",G791)+1)+1,999)),ConditionValueTable!$A:$A,1,0))),"컨디션밸류없음",
  ""),
IF(ISERROR(FIND(",",G791,FIND(",",G791,FIND(",",G791,FIND(",",G791)+1)+1)+1)),
  IF(OR(ISERROR(VLOOKUP(LEFT(G791,FIND(",",G791)-1),ConditionValueTable!$A:$A,1,0)),ISERROR(VLOOKUP(TRIM(MID(G791,FIND(",",G791)+1,FIND(",",G791,FIND(",",G791)+1)-FIND(",",G791)-1)),ConditionValueTable!$A:$A,1,0)),ISERROR(VLOOKUP(TRIM(MID(G791,FIND(",",G791,FIND(",",G791)+1)+1,FIND(",",G791,FIND(",",G791,FIND(",",G791)+1)+1)-FIND(",",G791,FIND(",",G791)+1)-1)),ConditionValueTable!$A:$A,1,0)),ISERROR(VLOOKUP(TRIM(MID(G791,FIND(",",G791,FIND(",",G791,FIND(",",G791)+1)+1)+1,999)),ConditionValueTable!$A:$A,1,0))),"컨디션밸류없음",
  ""),
)))))</f>
        <v/>
      </c>
      <c r="I791">
        <v>-1</v>
      </c>
      <c r="J791">
        <v>0.5</v>
      </c>
      <c r="O791" s="2" t="str">
        <f t="shared" ca="1" si="119"/>
        <v/>
      </c>
      <c r="S791" s="2" t="str">
        <f t="shared" ca="1" si="117"/>
        <v/>
      </c>
    </row>
    <row r="792" spans="1:19" x14ac:dyDescent="0.3">
      <c r="A792" t="str">
        <f t="shared" si="116"/>
        <v>PN_Machine1.5Times_01</v>
      </c>
      <c r="B792" t="s">
        <v>759</v>
      </c>
      <c r="C792" t="str">
        <f>IF(ISERROR(VLOOKUP(B792,AffectorValueTable!$A:$A,1,0)),"어펙터밸류없음","")</f>
        <v/>
      </c>
      <c r="D792">
        <v>1</v>
      </c>
      <c r="E792" t="str">
        <f>VLOOKUP($B792,AffectorValueTable!$1:$1048576,MATCH(AffectorValueTable!$B$1,AffectorValueTable!$1:$1,0),0)</f>
        <v>EnlargeDamage</v>
      </c>
      <c r="G792" t="s">
        <v>760</v>
      </c>
      <c r="H792" t="str">
        <f>IF(ISBLANK(G792),"",
IF(ISERROR(FIND(",",G792)),
  IF(ISERROR(VLOOKUP(G792,ConditionValueTable!$A:$A,1,0)),"컨디션밸류없음",
  ""),
IF(ISERROR(FIND(",",G792,FIND(",",G792)+1)),
  IF(OR(ISERROR(VLOOKUP(LEFT(G792,FIND(",",G792)-1),ConditionValueTable!$A:$A,1,0)),ISERROR(VLOOKUP(TRIM(MID(G792,FIND(",",G792)+1,999)),ConditionValueTable!$A:$A,1,0))),"컨디션밸류없음",
  ""),
IF(ISERROR(FIND(",",G792,FIND(",",G792,FIND(",",G792)+1)+1)),
  IF(OR(ISERROR(VLOOKUP(LEFT(G792,FIND(",",G792)-1),ConditionValueTable!$A:$A,1,0)),ISERROR(VLOOKUP(TRIM(MID(G792,FIND(",",G792)+1,FIND(",",G792,FIND(",",G792)+1)-FIND(",",G792)-1)),ConditionValueTable!$A:$A,1,0)),ISERROR(VLOOKUP(TRIM(MID(G792,FIND(",",G792,FIND(",",G792)+1)+1,999)),ConditionValueTable!$A:$A,1,0))),"컨디션밸류없음",
  ""),
IF(ISERROR(FIND(",",G792,FIND(",",G792,FIND(",",G792,FIND(",",G792)+1)+1)+1)),
  IF(OR(ISERROR(VLOOKUP(LEFT(G792,FIND(",",G792)-1),ConditionValueTable!$A:$A,1,0)),ISERROR(VLOOKUP(TRIM(MID(G792,FIND(",",G792)+1,FIND(",",G792,FIND(",",G792)+1)-FIND(",",G792)-1)),ConditionValueTable!$A:$A,1,0)),ISERROR(VLOOKUP(TRIM(MID(G792,FIND(",",G792,FIND(",",G792)+1)+1,FIND(",",G792,FIND(",",G792,FIND(",",G792)+1)+1)-FIND(",",G792,FIND(",",G792)+1)-1)),ConditionValueTable!$A:$A,1,0)),ISERROR(VLOOKUP(TRIM(MID(G792,FIND(",",G792,FIND(",",G792,FIND(",",G792)+1)+1)+1,999)),ConditionValueTable!$A:$A,1,0))),"컨디션밸류없음",
  ""),
)))))</f>
        <v/>
      </c>
      <c r="I792">
        <v>-1</v>
      </c>
      <c r="J792">
        <v>0.5</v>
      </c>
      <c r="O792" s="2" t="str">
        <f t="shared" ca="1" si="119"/>
        <v/>
      </c>
      <c r="S792" s="2" t="str">
        <f t="shared" ca="1" si="117"/>
        <v/>
      </c>
    </row>
    <row r="793" spans="1:19" x14ac:dyDescent="0.3">
      <c r="A793" t="str">
        <f t="shared" si="116"/>
        <v>PN_Nature1.5Times_01</v>
      </c>
      <c r="B793" t="s">
        <v>761</v>
      </c>
      <c r="C793" t="str">
        <f>IF(ISERROR(VLOOKUP(B793,AffectorValueTable!$A:$A,1,0)),"어펙터밸류없음","")</f>
        <v/>
      </c>
      <c r="D793">
        <v>1</v>
      </c>
      <c r="E793" t="str">
        <f>VLOOKUP($B793,AffectorValueTable!$1:$1048576,MATCH(AffectorValueTable!$B$1,AffectorValueTable!$1:$1,0),0)</f>
        <v>EnlargeDamage</v>
      </c>
      <c r="G793" t="s">
        <v>762</v>
      </c>
      <c r="H793" t="str">
        <f>IF(ISBLANK(G793),"",
IF(ISERROR(FIND(",",G793)),
  IF(ISERROR(VLOOKUP(G793,ConditionValueTable!$A:$A,1,0)),"컨디션밸류없음",
  ""),
IF(ISERROR(FIND(",",G793,FIND(",",G793)+1)),
  IF(OR(ISERROR(VLOOKUP(LEFT(G793,FIND(",",G793)-1),ConditionValueTable!$A:$A,1,0)),ISERROR(VLOOKUP(TRIM(MID(G793,FIND(",",G793)+1,999)),ConditionValueTable!$A:$A,1,0))),"컨디션밸류없음",
  ""),
IF(ISERROR(FIND(",",G793,FIND(",",G793,FIND(",",G793)+1)+1)),
  IF(OR(ISERROR(VLOOKUP(LEFT(G793,FIND(",",G793)-1),ConditionValueTable!$A:$A,1,0)),ISERROR(VLOOKUP(TRIM(MID(G793,FIND(",",G793)+1,FIND(",",G793,FIND(",",G793)+1)-FIND(",",G793)-1)),ConditionValueTable!$A:$A,1,0)),ISERROR(VLOOKUP(TRIM(MID(G793,FIND(",",G793,FIND(",",G793)+1)+1,999)),ConditionValueTable!$A:$A,1,0))),"컨디션밸류없음",
  ""),
IF(ISERROR(FIND(",",G793,FIND(",",G793,FIND(",",G793,FIND(",",G793)+1)+1)+1)),
  IF(OR(ISERROR(VLOOKUP(LEFT(G793,FIND(",",G793)-1),ConditionValueTable!$A:$A,1,0)),ISERROR(VLOOKUP(TRIM(MID(G793,FIND(",",G793)+1,FIND(",",G793,FIND(",",G793)+1)-FIND(",",G793)-1)),ConditionValueTable!$A:$A,1,0)),ISERROR(VLOOKUP(TRIM(MID(G793,FIND(",",G793,FIND(",",G793)+1)+1,FIND(",",G793,FIND(",",G793,FIND(",",G793)+1)+1)-FIND(",",G793,FIND(",",G793)+1)-1)),ConditionValueTable!$A:$A,1,0)),ISERROR(VLOOKUP(TRIM(MID(G793,FIND(",",G793,FIND(",",G793,FIND(",",G793)+1)+1)+1,999)),ConditionValueTable!$A:$A,1,0))),"컨디션밸류없음",
  ""),
)))))</f>
        <v/>
      </c>
      <c r="I793">
        <v>-1</v>
      </c>
      <c r="J793">
        <v>0.5</v>
      </c>
      <c r="O793" s="2" t="str">
        <f t="shared" ca="1" si="119"/>
        <v/>
      </c>
      <c r="S793" s="2" t="str">
        <f t="shared" ca="1" si="117"/>
        <v/>
      </c>
    </row>
    <row r="794" spans="1:19" x14ac:dyDescent="0.3">
      <c r="A794" t="str">
        <f t="shared" si="116"/>
        <v>PN_Qigong1.5Times_01</v>
      </c>
      <c r="B794" t="s">
        <v>763</v>
      </c>
      <c r="C794" t="str">
        <f>IF(ISERROR(VLOOKUP(B794,AffectorValueTable!$A:$A,1,0)),"어펙터밸류없음","")</f>
        <v/>
      </c>
      <c r="D794">
        <v>1</v>
      </c>
      <c r="E794" t="str">
        <f>VLOOKUP($B794,AffectorValueTable!$1:$1048576,MATCH(AffectorValueTable!$B$1,AffectorValueTable!$1:$1,0),0)</f>
        <v>EnlargeDamage</v>
      </c>
      <c r="G794" t="s">
        <v>764</v>
      </c>
      <c r="H794" t="str">
        <f>IF(ISBLANK(G794),"",
IF(ISERROR(FIND(",",G794)),
  IF(ISERROR(VLOOKUP(G794,ConditionValueTable!$A:$A,1,0)),"컨디션밸류없음",
  ""),
IF(ISERROR(FIND(",",G794,FIND(",",G794)+1)),
  IF(OR(ISERROR(VLOOKUP(LEFT(G794,FIND(",",G794)-1),ConditionValueTable!$A:$A,1,0)),ISERROR(VLOOKUP(TRIM(MID(G794,FIND(",",G794)+1,999)),ConditionValueTable!$A:$A,1,0))),"컨디션밸류없음",
  ""),
IF(ISERROR(FIND(",",G794,FIND(",",G794,FIND(",",G794)+1)+1)),
  IF(OR(ISERROR(VLOOKUP(LEFT(G794,FIND(",",G794)-1),ConditionValueTable!$A:$A,1,0)),ISERROR(VLOOKUP(TRIM(MID(G794,FIND(",",G794)+1,FIND(",",G794,FIND(",",G794)+1)-FIND(",",G794)-1)),ConditionValueTable!$A:$A,1,0)),ISERROR(VLOOKUP(TRIM(MID(G794,FIND(",",G794,FIND(",",G794)+1)+1,999)),ConditionValueTable!$A:$A,1,0))),"컨디션밸류없음",
  ""),
IF(ISERROR(FIND(",",G794,FIND(",",G794,FIND(",",G794,FIND(",",G794)+1)+1)+1)),
  IF(OR(ISERROR(VLOOKUP(LEFT(G794,FIND(",",G794)-1),ConditionValueTable!$A:$A,1,0)),ISERROR(VLOOKUP(TRIM(MID(G794,FIND(",",G794)+1,FIND(",",G794,FIND(",",G794)+1)-FIND(",",G794)-1)),ConditionValueTable!$A:$A,1,0)),ISERROR(VLOOKUP(TRIM(MID(G794,FIND(",",G794,FIND(",",G794)+1)+1,FIND(",",G794,FIND(",",G794,FIND(",",G794)+1)+1)-FIND(",",G794,FIND(",",G794)+1)-1)),ConditionValueTable!$A:$A,1,0)),ISERROR(VLOOKUP(TRIM(MID(G794,FIND(",",G794,FIND(",",G794,FIND(",",G794)+1)+1)+1,999)),ConditionValueTable!$A:$A,1,0))),"컨디션밸류없음",
  ""),
)))))</f>
        <v/>
      </c>
      <c r="I794">
        <v>-1</v>
      </c>
      <c r="J794">
        <v>0.5</v>
      </c>
      <c r="O794" s="2" t="str">
        <f t="shared" ca="1" si="119"/>
        <v/>
      </c>
      <c r="S794" s="2" t="str">
        <f t="shared" ca="1" si="117"/>
        <v/>
      </c>
    </row>
    <row r="795" spans="1:19" x14ac:dyDescent="0.3">
      <c r="A795" t="str">
        <f t="shared" si="116"/>
        <v>PN_Magic2Times_01</v>
      </c>
      <c r="B795" t="s">
        <v>765</v>
      </c>
      <c r="C795" t="str">
        <f>IF(ISERROR(VLOOKUP(B795,AffectorValueTable!$A:$A,1,0)),"어펙터밸류없음","")</f>
        <v/>
      </c>
      <c r="D795">
        <v>1</v>
      </c>
      <c r="E795" t="str">
        <f>VLOOKUP($B795,AffectorValueTable!$1:$1048576,MATCH(AffectorValueTable!$B$1,AffectorValueTable!$1:$1,0),0)</f>
        <v>EnlargeDamage</v>
      </c>
      <c r="G795" t="s">
        <v>758</v>
      </c>
      <c r="H795" t="str">
        <f>IF(ISBLANK(G795),"",
IF(ISERROR(FIND(",",G795)),
  IF(ISERROR(VLOOKUP(G795,ConditionValueTable!$A:$A,1,0)),"컨디션밸류없음",
  ""),
IF(ISERROR(FIND(",",G795,FIND(",",G795)+1)),
  IF(OR(ISERROR(VLOOKUP(LEFT(G795,FIND(",",G795)-1),ConditionValueTable!$A:$A,1,0)),ISERROR(VLOOKUP(TRIM(MID(G795,FIND(",",G795)+1,999)),ConditionValueTable!$A:$A,1,0))),"컨디션밸류없음",
  ""),
IF(ISERROR(FIND(",",G795,FIND(",",G795,FIND(",",G795)+1)+1)),
  IF(OR(ISERROR(VLOOKUP(LEFT(G795,FIND(",",G795)-1),ConditionValueTable!$A:$A,1,0)),ISERROR(VLOOKUP(TRIM(MID(G795,FIND(",",G795)+1,FIND(",",G795,FIND(",",G795)+1)-FIND(",",G795)-1)),ConditionValueTable!$A:$A,1,0)),ISERROR(VLOOKUP(TRIM(MID(G795,FIND(",",G795,FIND(",",G795)+1)+1,999)),ConditionValueTable!$A:$A,1,0))),"컨디션밸류없음",
  ""),
IF(ISERROR(FIND(",",G795,FIND(",",G795,FIND(",",G795,FIND(",",G795)+1)+1)+1)),
  IF(OR(ISERROR(VLOOKUP(LEFT(G795,FIND(",",G795)-1),ConditionValueTable!$A:$A,1,0)),ISERROR(VLOOKUP(TRIM(MID(G795,FIND(",",G795)+1,FIND(",",G795,FIND(",",G795)+1)-FIND(",",G795)-1)),ConditionValueTable!$A:$A,1,0)),ISERROR(VLOOKUP(TRIM(MID(G795,FIND(",",G795,FIND(",",G795)+1)+1,FIND(",",G795,FIND(",",G795,FIND(",",G795)+1)+1)-FIND(",",G795,FIND(",",G795)+1)-1)),ConditionValueTable!$A:$A,1,0)),ISERROR(VLOOKUP(TRIM(MID(G795,FIND(",",G795,FIND(",",G795,FIND(",",G795)+1)+1)+1,999)),ConditionValueTable!$A:$A,1,0))),"컨디션밸류없음",
  ""),
)))))</f>
        <v/>
      </c>
      <c r="I795">
        <v>-1</v>
      </c>
      <c r="J795">
        <v>1</v>
      </c>
      <c r="O795" s="2" t="str">
        <f t="shared" ca="1" si="119"/>
        <v/>
      </c>
      <c r="S795" s="2" t="str">
        <f t="shared" ca="1" si="117"/>
        <v/>
      </c>
    </row>
    <row r="796" spans="1:19" x14ac:dyDescent="0.3">
      <c r="A796" t="str">
        <f t="shared" si="116"/>
        <v>PN_Machine2Times_01</v>
      </c>
      <c r="B796" t="s">
        <v>482</v>
      </c>
      <c r="C796" t="str">
        <f>IF(ISERROR(VLOOKUP(B796,AffectorValueTable!$A:$A,1,0)),"어펙터밸류없음","")</f>
        <v/>
      </c>
      <c r="D796">
        <v>1</v>
      </c>
      <c r="E796" t="str">
        <f>VLOOKUP($B796,AffectorValueTable!$1:$1048576,MATCH(AffectorValueTable!$B$1,AffectorValueTable!$1:$1,0),0)</f>
        <v>EnlargeDamage</v>
      </c>
      <c r="G796" t="s">
        <v>766</v>
      </c>
      <c r="H796" t="str">
        <f>IF(ISBLANK(G796),"",
IF(ISERROR(FIND(",",G796)),
  IF(ISERROR(VLOOKUP(G796,ConditionValueTable!$A:$A,1,0)),"컨디션밸류없음",
  ""),
IF(ISERROR(FIND(",",G796,FIND(",",G796)+1)),
  IF(OR(ISERROR(VLOOKUP(LEFT(G796,FIND(",",G796)-1),ConditionValueTable!$A:$A,1,0)),ISERROR(VLOOKUP(TRIM(MID(G796,FIND(",",G796)+1,999)),ConditionValueTable!$A:$A,1,0))),"컨디션밸류없음",
  ""),
IF(ISERROR(FIND(",",G796,FIND(",",G796,FIND(",",G796)+1)+1)),
  IF(OR(ISERROR(VLOOKUP(LEFT(G796,FIND(",",G796)-1),ConditionValueTable!$A:$A,1,0)),ISERROR(VLOOKUP(TRIM(MID(G796,FIND(",",G796)+1,FIND(",",G796,FIND(",",G796)+1)-FIND(",",G796)-1)),ConditionValueTable!$A:$A,1,0)),ISERROR(VLOOKUP(TRIM(MID(G796,FIND(",",G796,FIND(",",G796)+1)+1,999)),ConditionValueTable!$A:$A,1,0))),"컨디션밸류없음",
  ""),
IF(ISERROR(FIND(",",G796,FIND(",",G796,FIND(",",G796,FIND(",",G796)+1)+1)+1)),
  IF(OR(ISERROR(VLOOKUP(LEFT(G796,FIND(",",G796)-1),ConditionValueTable!$A:$A,1,0)),ISERROR(VLOOKUP(TRIM(MID(G796,FIND(",",G796)+1,FIND(",",G796,FIND(",",G796)+1)-FIND(",",G796)-1)),ConditionValueTable!$A:$A,1,0)),ISERROR(VLOOKUP(TRIM(MID(G796,FIND(",",G796,FIND(",",G796)+1)+1,FIND(",",G796,FIND(",",G796,FIND(",",G796)+1)+1)-FIND(",",G796,FIND(",",G796)+1)-1)),ConditionValueTable!$A:$A,1,0)),ISERROR(VLOOKUP(TRIM(MID(G796,FIND(",",G796,FIND(",",G796,FIND(",",G796)+1)+1)+1,999)),ConditionValueTable!$A:$A,1,0))),"컨디션밸류없음",
  ""),
)))))</f>
        <v/>
      </c>
      <c r="I796">
        <v>-1</v>
      </c>
      <c r="J796">
        <v>1</v>
      </c>
      <c r="O796" s="2" t="str">
        <f t="shared" ca="1" si="119"/>
        <v/>
      </c>
      <c r="S796" s="2" t="str">
        <f t="shared" ca="1" si="117"/>
        <v/>
      </c>
    </row>
    <row r="797" spans="1:19" x14ac:dyDescent="0.3">
      <c r="A797" t="str">
        <f t="shared" si="116"/>
        <v>PN_Nature2Times_01</v>
      </c>
      <c r="B797" t="s">
        <v>767</v>
      </c>
      <c r="C797" t="str">
        <f>IF(ISERROR(VLOOKUP(B797,AffectorValueTable!$A:$A,1,0)),"어펙터밸류없음","")</f>
        <v/>
      </c>
      <c r="D797">
        <v>1</v>
      </c>
      <c r="E797" t="str">
        <f>VLOOKUP($B797,AffectorValueTable!$1:$1048576,MATCH(AffectorValueTable!$B$1,AffectorValueTable!$1:$1,0),0)</f>
        <v>EnlargeDamage</v>
      </c>
      <c r="G797" t="s">
        <v>762</v>
      </c>
      <c r="H797" t="str">
        <f>IF(ISBLANK(G797),"",
IF(ISERROR(FIND(",",G797)),
  IF(ISERROR(VLOOKUP(G797,ConditionValueTable!$A:$A,1,0)),"컨디션밸류없음",
  ""),
IF(ISERROR(FIND(",",G797,FIND(",",G797)+1)),
  IF(OR(ISERROR(VLOOKUP(LEFT(G797,FIND(",",G797)-1),ConditionValueTable!$A:$A,1,0)),ISERROR(VLOOKUP(TRIM(MID(G797,FIND(",",G797)+1,999)),ConditionValueTable!$A:$A,1,0))),"컨디션밸류없음",
  ""),
IF(ISERROR(FIND(",",G797,FIND(",",G797,FIND(",",G797)+1)+1)),
  IF(OR(ISERROR(VLOOKUP(LEFT(G797,FIND(",",G797)-1),ConditionValueTable!$A:$A,1,0)),ISERROR(VLOOKUP(TRIM(MID(G797,FIND(",",G797)+1,FIND(",",G797,FIND(",",G797)+1)-FIND(",",G797)-1)),ConditionValueTable!$A:$A,1,0)),ISERROR(VLOOKUP(TRIM(MID(G797,FIND(",",G797,FIND(",",G797)+1)+1,999)),ConditionValueTable!$A:$A,1,0))),"컨디션밸류없음",
  ""),
IF(ISERROR(FIND(",",G797,FIND(",",G797,FIND(",",G797,FIND(",",G797)+1)+1)+1)),
  IF(OR(ISERROR(VLOOKUP(LEFT(G797,FIND(",",G797)-1),ConditionValueTable!$A:$A,1,0)),ISERROR(VLOOKUP(TRIM(MID(G797,FIND(",",G797)+1,FIND(",",G797,FIND(",",G797)+1)-FIND(",",G797)-1)),ConditionValueTable!$A:$A,1,0)),ISERROR(VLOOKUP(TRIM(MID(G797,FIND(",",G797,FIND(",",G797)+1)+1,FIND(",",G797,FIND(",",G797,FIND(",",G797)+1)+1)-FIND(",",G797,FIND(",",G797)+1)-1)),ConditionValueTable!$A:$A,1,0)),ISERROR(VLOOKUP(TRIM(MID(G797,FIND(",",G797,FIND(",",G797,FIND(",",G797)+1)+1)+1,999)),ConditionValueTable!$A:$A,1,0))),"컨디션밸류없음",
  ""),
)))))</f>
        <v/>
      </c>
      <c r="I797">
        <v>-1</v>
      </c>
      <c r="J797">
        <v>1</v>
      </c>
      <c r="O797" s="2" t="str">
        <f t="shared" ca="1" si="119"/>
        <v/>
      </c>
      <c r="S797" s="2" t="str">
        <f t="shared" ca="1" si="117"/>
        <v/>
      </c>
    </row>
    <row r="798" spans="1:19" x14ac:dyDescent="0.3">
      <c r="A798" t="str">
        <f t="shared" si="116"/>
        <v>PN_Qigong2Times_01</v>
      </c>
      <c r="B798" t="s">
        <v>484</v>
      </c>
      <c r="C798" t="str">
        <f>IF(ISERROR(VLOOKUP(B798,AffectorValueTable!$A:$A,1,0)),"어펙터밸류없음","")</f>
        <v/>
      </c>
      <c r="D798">
        <v>1</v>
      </c>
      <c r="E798" t="str">
        <f>VLOOKUP($B798,AffectorValueTable!$1:$1048576,MATCH(AffectorValueTable!$B$1,AffectorValueTable!$1:$1,0),0)</f>
        <v>EnlargeDamage</v>
      </c>
      <c r="G798" t="s">
        <v>768</v>
      </c>
      <c r="H798" t="str">
        <f>IF(ISBLANK(G798),"",
IF(ISERROR(FIND(",",G798)),
  IF(ISERROR(VLOOKUP(G798,ConditionValueTable!$A:$A,1,0)),"컨디션밸류없음",
  ""),
IF(ISERROR(FIND(",",G798,FIND(",",G798)+1)),
  IF(OR(ISERROR(VLOOKUP(LEFT(G798,FIND(",",G798)-1),ConditionValueTable!$A:$A,1,0)),ISERROR(VLOOKUP(TRIM(MID(G798,FIND(",",G798)+1,999)),ConditionValueTable!$A:$A,1,0))),"컨디션밸류없음",
  ""),
IF(ISERROR(FIND(",",G798,FIND(",",G798,FIND(",",G798)+1)+1)),
  IF(OR(ISERROR(VLOOKUP(LEFT(G798,FIND(",",G798)-1),ConditionValueTable!$A:$A,1,0)),ISERROR(VLOOKUP(TRIM(MID(G798,FIND(",",G798)+1,FIND(",",G798,FIND(",",G798)+1)-FIND(",",G798)-1)),ConditionValueTable!$A:$A,1,0)),ISERROR(VLOOKUP(TRIM(MID(G798,FIND(",",G798,FIND(",",G798)+1)+1,999)),ConditionValueTable!$A:$A,1,0))),"컨디션밸류없음",
  ""),
IF(ISERROR(FIND(",",G798,FIND(",",G798,FIND(",",G798,FIND(",",G798)+1)+1)+1)),
  IF(OR(ISERROR(VLOOKUP(LEFT(G798,FIND(",",G798)-1),ConditionValueTable!$A:$A,1,0)),ISERROR(VLOOKUP(TRIM(MID(G798,FIND(",",G798)+1,FIND(",",G798,FIND(",",G798)+1)-FIND(",",G798)-1)),ConditionValueTable!$A:$A,1,0)),ISERROR(VLOOKUP(TRIM(MID(G798,FIND(",",G798,FIND(",",G798)+1)+1,FIND(",",G798,FIND(",",G798,FIND(",",G798)+1)+1)-FIND(",",G798,FIND(",",G798)+1)-1)),ConditionValueTable!$A:$A,1,0)),ISERROR(VLOOKUP(TRIM(MID(G798,FIND(",",G798,FIND(",",G798,FIND(",",G798)+1)+1)+1,999)),ConditionValueTable!$A:$A,1,0))),"컨디션밸류없음",
  ""),
)))))</f>
        <v/>
      </c>
      <c r="I798">
        <v>-1</v>
      </c>
      <c r="J798">
        <v>1</v>
      </c>
      <c r="O798" s="2" t="str">
        <f t="shared" ca="1" si="119"/>
        <v/>
      </c>
      <c r="S798" s="2" t="str">
        <f t="shared" ca="1" si="117"/>
        <v/>
      </c>
    </row>
    <row r="799" spans="1:19" x14ac:dyDescent="0.3">
      <c r="A799" t="str">
        <f t="shared" si="116"/>
        <v>PN_Magic3Times_01</v>
      </c>
      <c r="B799" t="s">
        <v>485</v>
      </c>
      <c r="C799" t="str">
        <f>IF(ISERROR(VLOOKUP(B799,AffectorValueTable!$A:$A,1,0)),"어펙터밸류없음","")</f>
        <v/>
      </c>
      <c r="D799">
        <v>1</v>
      </c>
      <c r="E799" t="str">
        <f>VLOOKUP($B799,AffectorValueTable!$1:$1048576,MATCH(AffectorValueTable!$B$1,AffectorValueTable!$1:$1,0),0)</f>
        <v>EnlargeDamage</v>
      </c>
      <c r="G799" t="s">
        <v>758</v>
      </c>
      <c r="H799" t="str">
        <f>IF(ISBLANK(G799),"",
IF(ISERROR(FIND(",",G799)),
  IF(ISERROR(VLOOKUP(G799,ConditionValueTable!$A:$A,1,0)),"컨디션밸류없음",
  ""),
IF(ISERROR(FIND(",",G799,FIND(",",G799)+1)),
  IF(OR(ISERROR(VLOOKUP(LEFT(G799,FIND(",",G799)-1),ConditionValueTable!$A:$A,1,0)),ISERROR(VLOOKUP(TRIM(MID(G799,FIND(",",G799)+1,999)),ConditionValueTable!$A:$A,1,0))),"컨디션밸류없음",
  ""),
IF(ISERROR(FIND(",",G799,FIND(",",G799,FIND(",",G799)+1)+1)),
  IF(OR(ISERROR(VLOOKUP(LEFT(G799,FIND(",",G799)-1),ConditionValueTable!$A:$A,1,0)),ISERROR(VLOOKUP(TRIM(MID(G799,FIND(",",G799)+1,FIND(",",G799,FIND(",",G799)+1)-FIND(",",G799)-1)),ConditionValueTable!$A:$A,1,0)),ISERROR(VLOOKUP(TRIM(MID(G799,FIND(",",G799,FIND(",",G799)+1)+1,999)),ConditionValueTable!$A:$A,1,0))),"컨디션밸류없음",
  ""),
IF(ISERROR(FIND(",",G799,FIND(",",G799,FIND(",",G799,FIND(",",G799)+1)+1)+1)),
  IF(OR(ISERROR(VLOOKUP(LEFT(G799,FIND(",",G799)-1),ConditionValueTable!$A:$A,1,0)),ISERROR(VLOOKUP(TRIM(MID(G799,FIND(",",G799)+1,FIND(",",G799,FIND(",",G799)+1)-FIND(",",G799)-1)),ConditionValueTable!$A:$A,1,0)),ISERROR(VLOOKUP(TRIM(MID(G799,FIND(",",G799,FIND(",",G799)+1)+1,FIND(",",G799,FIND(",",G799,FIND(",",G799)+1)+1)-FIND(",",G799,FIND(",",G799)+1)-1)),ConditionValueTable!$A:$A,1,0)),ISERROR(VLOOKUP(TRIM(MID(G799,FIND(",",G799,FIND(",",G799,FIND(",",G799)+1)+1)+1,999)),ConditionValueTable!$A:$A,1,0))),"컨디션밸류없음",
  ""),
)))))</f>
        <v/>
      </c>
      <c r="I799">
        <v>-1</v>
      </c>
      <c r="J799">
        <v>2</v>
      </c>
      <c r="O799" s="2" t="str">
        <f t="shared" ca="1" si="119"/>
        <v/>
      </c>
      <c r="S799" s="2" t="str">
        <f t="shared" ca="1" si="117"/>
        <v/>
      </c>
    </row>
    <row r="800" spans="1:19" x14ac:dyDescent="0.3">
      <c r="A800" t="str">
        <f t="shared" si="116"/>
        <v>PN_Machine3Times_01</v>
      </c>
      <c r="B800" t="s">
        <v>486</v>
      </c>
      <c r="C800" t="str">
        <f>IF(ISERROR(VLOOKUP(B800,AffectorValueTable!$A:$A,1,0)),"어펙터밸류없음","")</f>
        <v/>
      </c>
      <c r="D800">
        <v>1</v>
      </c>
      <c r="E800" t="str">
        <f>VLOOKUP($B800,AffectorValueTable!$1:$1048576,MATCH(AffectorValueTable!$B$1,AffectorValueTable!$1:$1,0),0)</f>
        <v>EnlargeDamage</v>
      </c>
      <c r="G800" t="s">
        <v>766</v>
      </c>
      <c r="H800" t="str">
        <f>IF(ISBLANK(G800),"",
IF(ISERROR(FIND(",",G800)),
  IF(ISERROR(VLOOKUP(G800,ConditionValueTable!$A:$A,1,0)),"컨디션밸류없음",
  ""),
IF(ISERROR(FIND(",",G800,FIND(",",G800)+1)),
  IF(OR(ISERROR(VLOOKUP(LEFT(G800,FIND(",",G800)-1),ConditionValueTable!$A:$A,1,0)),ISERROR(VLOOKUP(TRIM(MID(G800,FIND(",",G800)+1,999)),ConditionValueTable!$A:$A,1,0))),"컨디션밸류없음",
  ""),
IF(ISERROR(FIND(",",G800,FIND(",",G800,FIND(",",G800)+1)+1)),
  IF(OR(ISERROR(VLOOKUP(LEFT(G800,FIND(",",G800)-1),ConditionValueTable!$A:$A,1,0)),ISERROR(VLOOKUP(TRIM(MID(G800,FIND(",",G800)+1,FIND(",",G800,FIND(",",G800)+1)-FIND(",",G800)-1)),ConditionValueTable!$A:$A,1,0)),ISERROR(VLOOKUP(TRIM(MID(G800,FIND(",",G800,FIND(",",G800)+1)+1,999)),ConditionValueTable!$A:$A,1,0))),"컨디션밸류없음",
  ""),
IF(ISERROR(FIND(",",G800,FIND(",",G800,FIND(",",G800,FIND(",",G800)+1)+1)+1)),
  IF(OR(ISERROR(VLOOKUP(LEFT(G800,FIND(",",G800)-1),ConditionValueTable!$A:$A,1,0)),ISERROR(VLOOKUP(TRIM(MID(G800,FIND(",",G800)+1,FIND(",",G800,FIND(",",G800)+1)-FIND(",",G800)-1)),ConditionValueTable!$A:$A,1,0)),ISERROR(VLOOKUP(TRIM(MID(G800,FIND(",",G800,FIND(",",G800)+1)+1,FIND(",",G800,FIND(",",G800,FIND(",",G800)+1)+1)-FIND(",",G800,FIND(",",G800)+1)-1)),ConditionValueTable!$A:$A,1,0)),ISERROR(VLOOKUP(TRIM(MID(G800,FIND(",",G800,FIND(",",G800,FIND(",",G800)+1)+1)+1,999)),ConditionValueTable!$A:$A,1,0))),"컨디션밸류없음",
  ""),
)))))</f>
        <v/>
      </c>
      <c r="I800">
        <v>-1</v>
      </c>
      <c r="J800">
        <v>2</v>
      </c>
      <c r="O800" s="2" t="str">
        <f t="shared" ca="1" si="119"/>
        <v/>
      </c>
      <c r="S800" s="2" t="str">
        <f t="shared" ca="1" si="117"/>
        <v/>
      </c>
    </row>
    <row r="801" spans="1:19" x14ac:dyDescent="0.3">
      <c r="A801" t="str">
        <f t="shared" si="116"/>
        <v>PN_Nature3Times_01</v>
      </c>
      <c r="B801" t="s">
        <v>487</v>
      </c>
      <c r="C801" t="str">
        <f>IF(ISERROR(VLOOKUP(B801,AffectorValueTable!$A:$A,1,0)),"어펙터밸류없음","")</f>
        <v/>
      </c>
      <c r="D801">
        <v>1</v>
      </c>
      <c r="E801" t="str">
        <f>VLOOKUP($B801,AffectorValueTable!$1:$1048576,MATCH(AffectorValueTable!$B$1,AffectorValueTable!$1:$1,0),0)</f>
        <v>EnlargeDamage</v>
      </c>
      <c r="G801" t="s">
        <v>762</v>
      </c>
      <c r="H801" t="str">
        <f>IF(ISBLANK(G801),"",
IF(ISERROR(FIND(",",G801)),
  IF(ISERROR(VLOOKUP(G801,ConditionValueTable!$A:$A,1,0)),"컨디션밸류없음",
  ""),
IF(ISERROR(FIND(",",G801,FIND(",",G801)+1)),
  IF(OR(ISERROR(VLOOKUP(LEFT(G801,FIND(",",G801)-1),ConditionValueTable!$A:$A,1,0)),ISERROR(VLOOKUP(TRIM(MID(G801,FIND(",",G801)+1,999)),ConditionValueTable!$A:$A,1,0))),"컨디션밸류없음",
  ""),
IF(ISERROR(FIND(",",G801,FIND(",",G801,FIND(",",G801)+1)+1)),
  IF(OR(ISERROR(VLOOKUP(LEFT(G801,FIND(",",G801)-1),ConditionValueTable!$A:$A,1,0)),ISERROR(VLOOKUP(TRIM(MID(G801,FIND(",",G801)+1,FIND(",",G801,FIND(",",G801)+1)-FIND(",",G801)-1)),ConditionValueTable!$A:$A,1,0)),ISERROR(VLOOKUP(TRIM(MID(G801,FIND(",",G801,FIND(",",G801)+1)+1,999)),ConditionValueTable!$A:$A,1,0))),"컨디션밸류없음",
  ""),
IF(ISERROR(FIND(",",G801,FIND(",",G801,FIND(",",G801,FIND(",",G801)+1)+1)+1)),
  IF(OR(ISERROR(VLOOKUP(LEFT(G801,FIND(",",G801)-1),ConditionValueTable!$A:$A,1,0)),ISERROR(VLOOKUP(TRIM(MID(G801,FIND(",",G801)+1,FIND(",",G801,FIND(",",G801)+1)-FIND(",",G801)-1)),ConditionValueTable!$A:$A,1,0)),ISERROR(VLOOKUP(TRIM(MID(G801,FIND(",",G801,FIND(",",G801)+1)+1,FIND(",",G801,FIND(",",G801,FIND(",",G801)+1)+1)-FIND(",",G801,FIND(",",G801)+1)-1)),ConditionValueTable!$A:$A,1,0)),ISERROR(VLOOKUP(TRIM(MID(G801,FIND(",",G801,FIND(",",G801,FIND(",",G801)+1)+1)+1,999)),ConditionValueTable!$A:$A,1,0))),"컨디션밸류없음",
  ""),
)))))</f>
        <v/>
      </c>
      <c r="I801">
        <v>-1</v>
      </c>
      <c r="J801">
        <v>2</v>
      </c>
      <c r="O801" s="2" t="str">
        <f t="shared" ca="1" si="119"/>
        <v/>
      </c>
      <c r="S801" s="2" t="str">
        <f t="shared" ca="1" si="117"/>
        <v/>
      </c>
    </row>
    <row r="802" spans="1:19" x14ac:dyDescent="0.3">
      <c r="A802" t="str">
        <f t="shared" si="116"/>
        <v>PN_Qigong3Times_01</v>
      </c>
      <c r="B802" t="s">
        <v>488</v>
      </c>
      <c r="C802" t="str">
        <f>IF(ISERROR(VLOOKUP(B802,AffectorValueTable!$A:$A,1,0)),"어펙터밸류없음","")</f>
        <v/>
      </c>
      <c r="D802">
        <v>1</v>
      </c>
      <c r="E802" t="str">
        <f>VLOOKUP($B802,AffectorValueTable!$1:$1048576,MATCH(AffectorValueTable!$B$1,AffectorValueTable!$1:$1,0),0)</f>
        <v>EnlargeDamage</v>
      </c>
      <c r="G802" t="s">
        <v>768</v>
      </c>
      <c r="H802" t="str">
        <f>IF(ISBLANK(G802),"",
IF(ISERROR(FIND(",",G802)),
  IF(ISERROR(VLOOKUP(G802,ConditionValueTable!$A:$A,1,0)),"컨디션밸류없음",
  ""),
IF(ISERROR(FIND(",",G802,FIND(",",G802)+1)),
  IF(OR(ISERROR(VLOOKUP(LEFT(G802,FIND(",",G802)-1),ConditionValueTable!$A:$A,1,0)),ISERROR(VLOOKUP(TRIM(MID(G802,FIND(",",G802)+1,999)),ConditionValueTable!$A:$A,1,0))),"컨디션밸류없음",
  ""),
IF(ISERROR(FIND(",",G802,FIND(",",G802,FIND(",",G802)+1)+1)),
  IF(OR(ISERROR(VLOOKUP(LEFT(G802,FIND(",",G802)-1),ConditionValueTable!$A:$A,1,0)),ISERROR(VLOOKUP(TRIM(MID(G802,FIND(",",G802)+1,FIND(",",G802,FIND(",",G802)+1)-FIND(",",G802)-1)),ConditionValueTable!$A:$A,1,0)),ISERROR(VLOOKUP(TRIM(MID(G802,FIND(",",G802,FIND(",",G802)+1)+1,999)),ConditionValueTable!$A:$A,1,0))),"컨디션밸류없음",
  ""),
IF(ISERROR(FIND(",",G802,FIND(",",G802,FIND(",",G802,FIND(",",G802)+1)+1)+1)),
  IF(OR(ISERROR(VLOOKUP(LEFT(G802,FIND(",",G802)-1),ConditionValueTable!$A:$A,1,0)),ISERROR(VLOOKUP(TRIM(MID(G802,FIND(",",G802)+1,FIND(",",G802,FIND(",",G802)+1)-FIND(",",G802)-1)),ConditionValueTable!$A:$A,1,0)),ISERROR(VLOOKUP(TRIM(MID(G802,FIND(",",G802,FIND(",",G802)+1)+1,FIND(",",G802,FIND(",",G802,FIND(",",G802)+1)+1)-FIND(",",G802,FIND(",",G802)+1)-1)),ConditionValueTable!$A:$A,1,0)),ISERROR(VLOOKUP(TRIM(MID(G802,FIND(",",G802,FIND(",",G802,FIND(",",G802)+1)+1)+1,999)),ConditionValueTable!$A:$A,1,0))),"컨디션밸류없음",
  ""),
)))))</f>
        <v/>
      </c>
      <c r="I802">
        <v>-1</v>
      </c>
      <c r="J802">
        <v>2</v>
      </c>
      <c r="O802" s="2" t="str">
        <f t="shared" ca="1" si="119"/>
        <v/>
      </c>
      <c r="S802" s="2" t="str">
        <f t="shared" ca="1" si="117"/>
        <v/>
      </c>
    </row>
  </sheetData>
  <phoneticPr fontId="1" type="noConversion"/>
  <conditionalFormatting sqref="A1:W1048576">
    <cfRule type="expression" dxfId="0" priority="1">
      <formula>AND(OFFSET($B1,-1,0)=$B1,OFFSET(A1,-1,0)=A1)</formula>
    </cfRule>
  </conditionalFormatting>
  <dataValidations count="1">
    <dataValidation type="list" allowBlank="1" showInputMessage="1" showErrorMessage="1" sqref="Q565:Q802 M3:M802 Q3:Q556" xr:uid="{E9018B57-1596-4359-838C-89B375FCB9AD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A650C82-8898-4FD7-B6D8-C95AAB1D4AE0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3972-3BB8-4A7E-9C18-06C8DDC86ACB}">
  <dimension ref="A1:E5"/>
  <sheetViews>
    <sheetView workbookViewId="0"/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769</v>
      </c>
      <c r="B1" t="s">
        <v>770</v>
      </c>
      <c r="C1" t="s">
        <v>771</v>
      </c>
      <c r="D1" t="s">
        <v>772</v>
      </c>
      <c r="E1" t="s">
        <v>773</v>
      </c>
    </row>
    <row r="2" spans="1:5" x14ac:dyDescent="0.3">
      <c r="A2" t="s">
        <v>631</v>
      </c>
      <c r="B2" t="s">
        <v>774</v>
      </c>
      <c r="C2" t="s">
        <v>312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775</v>
      </c>
      <c r="B3" t="s">
        <v>776</v>
      </c>
      <c r="C3" t="s">
        <v>777</v>
      </c>
      <c r="D3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778</v>
      </c>
      <c r="B4" t="s">
        <v>779</v>
      </c>
      <c r="C4" t="s">
        <v>374</v>
      </c>
      <c r="D4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780</v>
      </c>
      <c r="B5" t="s">
        <v>781</v>
      </c>
      <c r="C5" t="s">
        <v>782</v>
      </c>
      <c r="D5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91E0B-F5BB-4DE2-AAA6-9E4FE95CD723}">
  <dimension ref="A1:M11"/>
  <sheetViews>
    <sheetView workbookViewId="0"/>
  </sheetViews>
  <sheetFormatPr defaultRowHeight="16.5" outlineLevelCol="1" x14ac:dyDescent="0.3"/>
  <cols>
    <col min="1" max="1" width="22.875" customWidth="1"/>
    <col min="2" max="2" width="28.5" customWidth="1" outlineLevel="1"/>
    <col min="3" max="3" width="14.375" bestFit="1" customWidth="1"/>
    <col min="4" max="4" width="14.375" customWidth="1" outlineLevel="1"/>
    <col min="5" max="5" width="16.25" bestFit="1" customWidth="1"/>
    <col min="6" max="6" width="12.75" customWidth="1"/>
    <col min="7" max="7" width="12.75" customWidth="1" outlineLevel="1"/>
    <col min="9" max="9" width="32.875" customWidth="1" outlineLevel="1"/>
    <col min="10" max="10" width="6.875" customWidth="1" outlineLevel="1"/>
    <col min="12" max="13" width="9" customWidth="1" outlineLevel="1"/>
  </cols>
  <sheetData>
    <row r="1" spans="1:13" ht="27" customHeight="1" x14ac:dyDescent="0.3">
      <c r="A1" t="s">
        <v>783</v>
      </c>
      <c r="B1" t="s">
        <v>784</v>
      </c>
      <c r="C1" t="s">
        <v>785</v>
      </c>
      <c r="D1" t="s">
        <v>786</v>
      </c>
      <c r="E1" t="s">
        <v>787</v>
      </c>
      <c r="F1" t="s">
        <v>788</v>
      </c>
      <c r="G1" t="s">
        <v>789</v>
      </c>
      <c r="I1" t="s">
        <v>790</v>
      </c>
      <c r="J1" t="s">
        <v>5</v>
      </c>
      <c r="L1" t="s">
        <v>791</v>
      </c>
      <c r="M1" t="s">
        <v>5</v>
      </c>
    </row>
    <row r="2" spans="1:13" x14ac:dyDescent="0.3">
      <c r="A2" t="s">
        <v>792</v>
      </c>
      <c r="B2" t="s">
        <v>793</v>
      </c>
      <c r="C2" s="1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794</v>
      </c>
      <c r="E2" s="1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795</v>
      </c>
      <c r="J2">
        <v>1</v>
      </c>
      <c r="L2" s="5" t="s">
        <v>796</v>
      </c>
      <c r="M2">
        <v>1</v>
      </c>
    </row>
    <row r="3" spans="1:13" x14ac:dyDescent="0.3">
      <c r="A3" t="s">
        <v>766</v>
      </c>
      <c r="B3" t="s">
        <v>793</v>
      </c>
      <c r="C3" s="1">
        <f t="shared" ca="1" si="0"/>
        <v>7</v>
      </c>
      <c r="D3" t="s">
        <v>794</v>
      </c>
      <c r="E3" s="1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797</v>
      </c>
      <c r="J3">
        <v>2</v>
      </c>
      <c r="L3" t="s">
        <v>798</v>
      </c>
      <c r="M3">
        <v>2</v>
      </c>
    </row>
    <row r="4" spans="1:13" x14ac:dyDescent="0.3">
      <c r="A4" t="s">
        <v>799</v>
      </c>
      <c r="B4" t="s">
        <v>793</v>
      </c>
      <c r="C4" s="1">
        <f t="shared" ca="1" si="0"/>
        <v>7</v>
      </c>
      <c r="D4" t="s">
        <v>794</v>
      </c>
      <c r="E4" s="1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800</v>
      </c>
      <c r="J4">
        <v>3</v>
      </c>
      <c r="L4" t="s">
        <v>801</v>
      </c>
      <c r="M4">
        <v>3</v>
      </c>
    </row>
    <row r="5" spans="1:13" x14ac:dyDescent="0.3">
      <c r="A5" t="s">
        <v>768</v>
      </c>
      <c r="B5" t="s">
        <v>793</v>
      </c>
      <c r="C5" s="1">
        <f t="shared" ca="1" si="0"/>
        <v>7</v>
      </c>
      <c r="D5" t="s">
        <v>794</v>
      </c>
      <c r="E5" s="1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802</v>
      </c>
      <c r="J5">
        <v>4</v>
      </c>
      <c r="L5" t="s">
        <v>803</v>
      </c>
      <c r="M5">
        <v>4</v>
      </c>
    </row>
    <row r="6" spans="1:13" x14ac:dyDescent="0.3">
      <c r="A6" t="s">
        <v>804</v>
      </c>
      <c r="B6" t="s">
        <v>805</v>
      </c>
      <c r="C6" s="1">
        <f ca="1">VLOOKUP(B6,OFFSET(INDIRECT("$A$1"),0,MATCH(B$1&amp;"_Verify",INDIRECT("$1:$1"),0)-1,COUNTA(OFFSET(INDIRECT("$A:$A"),0,MATCH(B$1&amp;"_Verify",INDIRECT("$1:$1"),0)-1)),2),2,0)</f>
        <v>1</v>
      </c>
      <c r="D6" t="s">
        <v>806</v>
      </c>
      <c r="E6" s="1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807</v>
      </c>
      <c r="J6">
        <v>5</v>
      </c>
      <c r="L6" t="s">
        <v>808</v>
      </c>
      <c r="M6">
        <v>5</v>
      </c>
    </row>
    <row r="7" spans="1:13" x14ac:dyDescent="0.3">
      <c r="A7" t="s">
        <v>809</v>
      </c>
      <c r="B7" t="s">
        <v>805</v>
      </c>
      <c r="C7" s="1">
        <f ca="1">VLOOKUP(B7,OFFSET(INDIRECT("$A$1"),0,MATCH(B$1&amp;"_Verify",INDIRECT("$1:$1"),0)-1,COUNTA(OFFSET(INDIRECT("$A:$A"),0,MATCH(B$1&amp;"_Verify",INDIRECT("$1:$1"),0)-1)),2),2,0)</f>
        <v>1</v>
      </c>
      <c r="D7" t="s">
        <v>806</v>
      </c>
      <c r="E7" s="1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810</v>
      </c>
      <c r="J7">
        <v>6</v>
      </c>
      <c r="L7" t="s">
        <v>811</v>
      </c>
      <c r="M7">
        <v>6</v>
      </c>
    </row>
    <row r="8" spans="1:13" x14ac:dyDescent="0.3">
      <c r="A8" t="s">
        <v>812</v>
      </c>
      <c r="B8" t="s">
        <v>805</v>
      </c>
      <c r="C8" s="1">
        <f ca="1">VLOOKUP(B8,OFFSET(INDIRECT("$A$1"),0,MATCH(B$1&amp;"_Verify",INDIRECT("$1:$1"),0)-1,COUNTA(OFFSET(INDIRECT("$A:$A"),0,MATCH(B$1&amp;"_Verify",INDIRECT("$1:$1"),0)-1)),2),2,0)</f>
        <v>1</v>
      </c>
      <c r="D8" t="s">
        <v>806</v>
      </c>
      <c r="E8" s="1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813</v>
      </c>
      <c r="J8">
        <v>7</v>
      </c>
    </row>
    <row r="9" spans="1:13" x14ac:dyDescent="0.3">
      <c r="I9" t="s">
        <v>814</v>
      </c>
      <c r="J9">
        <v>8</v>
      </c>
    </row>
    <row r="10" spans="1:13" x14ac:dyDescent="0.3">
      <c r="I10" t="s">
        <v>815</v>
      </c>
      <c r="J10">
        <v>9</v>
      </c>
    </row>
    <row r="11" spans="1:13" x14ac:dyDescent="0.3">
      <c r="I11" t="s">
        <v>816</v>
      </c>
      <c r="J11">
        <v>10</v>
      </c>
    </row>
  </sheetData>
  <phoneticPr fontId="1" type="noConversion"/>
  <dataValidations count="1">
    <dataValidation type="list" allowBlank="1" showInputMessage="1" sqref="D2:D8 B2:B8" xr:uid="{8B0A20B2-8F45-473D-A50C-CE29B38C4126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34D2A-AB26-4446-A196-02F6B00A7155}">
  <dimension ref="A1:M91"/>
  <sheetViews>
    <sheetView zoomScaleNormal="100" workbookViewId="0">
      <pane ySplit="1" topLeftCell="A26" activePane="bottomLeft" state="frozen"/>
      <selection pane="bottomLeft" activeCell="J28" sqref="J28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1</v>
      </c>
      <c r="B1" t="s">
        <v>494</v>
      </c>
      <c r="C1" t="s">
        <v>497</v>
      </c>
      <c r="D1" t="s">
        <v>498</v>
      </c>
      <c r="E1" t="s">
        <v>499</v>
      </c>
      <c r="F1" t="s">
        <v>500</v>
      </c>
      <c r="G1" t="s">
        <v>503</v>
      </c>
      <c r="H1" t="s">
        <v>504</v>
      </c>
      <c r="I1" t="s">
        <v>507</v>
      </c>
      <c r="J1" t="s">
        <v>508</v>
      </c>
      <c r="K1" t="s">
        <v>509</v>
      </c>
      <c r="L1" t="s">
        <v>510</v>
      </c>
      <c r="M1" t="s">
        <v>511</v>
      </c>
    </row>
    <row r="2" spans="1:13" x14ac:dyDescent="0.3">
      <c r="A2" t="s">
        <v>9</v>
      </c>
      <c r="B2" s="8" t="s">
        <v>1147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ht="36" x14ac:dyDescent="0.3">
      <c r="A3" t="s">
        <v>11</v>
      </c>
      <c r="B3" s="8" t="s">
        <v>1146</v>
      </c>
      <c r="C3" s="3" t="s">
        <v>825</v>
      </c>
      <c r="D3" s="6"/>
      <c r="E3" s="3" t="s">
        <v>1145</v>
      </c>
      <c r="F3" s="7" t="s">
        <v>1144</v>
      </c>
      <c r="G3" s="7" t="s">
        <v>1143</v>
      </c>
      <c r="H3" s="7" t="s">
        <v>1142</v>
      </c>
      <c r="I3" s="7" t="s">
        <v>902</v>
      </c>
      <c r="J3" s="7" t="s">
        <v>1141</v>
      </c>
      <c r="K3" s="7" t="s">
        <v>1140</v>
      </c>
      <c r="L3" s="7" t="s">
        <v>1213</v>
      </c>
      <c r="M3" s="7" t="s">
        <v>824</v>
      </c>
    </row>
    <row r="4" spans="1:13" ht="24" x14ac:dyDescent="0.3">
      <c r="A4" t="s">
        <v>13</v>
      </c>
      <c r="B4" s="8" t="s">
        <v>1139</v>
      </c>
      <c r="C4" s="3" t="s">
        <v>822</v>
      </c>
      <c r="D4" s="7" t="s">
        <v>951</v>
      </c>
      <c r="E4" s="3" t="s">
        <v>1138</v>
      </c>
      <c r="F4" s="6"/>
      <c r="G4" s="6"/>
      <c r="H4" s="7" t="s">
        <v>1137</v>
      </c>
      <c r="I4" s="6"/>
      <c r="J4" s="6"/>
      <c r="K4" s="6"/>
      <c r="L4" s="6" t="s">
        <v>836</v>
      </c>
      <c r="M4" s="6" t="s">
        <v>1136</v>
      </c>
    </row>
    <row r="5" spans="1:13" ht="60" x14ac:dyDescent="0.3">
      <c r="A5" t="s">
        <v>15</v>
      </c>
      <c r="B5" s="8" t="s">
        <v>1135</v>
      </c>
      <c r="C5" s="3" t="s">
        <v>1134</v>
      </c>
      <c r="D5" s="3" t="s">
        <v>1133</v>
      </c>
      <c r="E5" s="3" t="s">
        <v>1132</v>
      </c>
      <c r="F5" s="3" t="s">
        <v>1131</v>
      </c>
      <c r="G5" s="3" t="s">
        <v>1130</v>
      </c>
      <c r="H5" s="3" t="s">
        <v>1129</v>
      </c>
      <c r="I5" s="3" t="s">
        <v>1128</v>
      </c>
      <c r="J5" s="6"/>
      <c r="K5" s="6"/>
      <c r="L5" s="6"/>
      <c r="M5" s="6"/>
    </row>
    <row r="6" spans="1:13" ht="48" x14ac:dyDescent="0.3">
      <c r="A6" t="s">
        <v>1127</v>
      </c>
      <c r="B6" s="7" t="s">
        <v>1126</v>
      </c>
      <c r="C6" s="3" t="s">
        <v>822</v>
      </c>
      <c r="D6" s="6" t="s">
        <v>1125</v>
      </c>
      <c r="E6" s="6" t="s">
        <v>1124</v>
      </c>
      <c r="F6" s="6"/>
      <c r="G6" s="6"/>
      <c r="H6" s="6"/>
      <c r="I6" s="6"/>
      <c r="J6" s="6"/>
      <c r="K6" s="6"/>
      <c r="L6" s="6"/>
      <c r="M6" s="6"/>
    </row>
    <row r="7" spans="1:13" x14ac:dyDescent="0.3">
      <c r="A7" t="s">
        <v>19</v>
      </c>
      <c r="B7" s="8" t="s">
        <v>1123</v>
      </c>
      <c r="C7" s="7"/>
      <c r="D7" s="6"/>
      <c r="E7" s="6"/>
      <c r="F7" s="6"/>
      <c r="G7" s="6"/>
      <c r="H7" s="6"/>
      <c r="I7" s="6"/>
      <c r="J7" s="6" t="s">
        <v>1122</v>
      </c>
      <c r="K7" s="6"/>
      <c r="L7" s="6"/>
      <c r="M7" s="6"/>
    </row>
    <row r="8" spans="1:13" ht="24" x14ac:dyDescent="0.3">
      <c r="A8" t="s">
        <v>21</v>
      </c>
      <c r="B8" s="8" t="s">
        <v>1121</v>
      </c>
      <c r="C8" s="3" t="s">
        <v>822</v>
      </c>
      <c r="D8" s="3" t="s">
        <v>1120</v>
      </c>
      <c r="E8" s="3" t="s">
        <v>1176</v>
      </c>
      <c r="F8" s="6"/>
      <c r="G8" s="3" t="s">
        <v>1119</v>
      </c>
      <c r="H8" s="3" t="s">
        <v>1118</v>
      </c>
      <c r="I8" s="3" t="s">
        <v>1117</v>
      </c>
      <c r="J8" s="3" t="s">
        <v>1175</v>
      </c>
      <c r="K8" s="6"/>
      <c r="L8" s="6"/>
      <c r="M8" s="6" t="s">
        <v>817</v>
      </c>
    </row>
    <row r="9" spans="1:13" ht="24" x14ac:dyDescent="0.3">
      <c r="A9" t="s">
        <v>23</v>
      </c>
      <c r="B9" s="8" t="s">
        <v>1116</v>
      </c>
      <c r="C9" s="3" t="s">
        <v>822</v>
      </c>
      <c r="D9" s="6"/>
      <c r="E9" s="6"/>
      <c r="F9" s="6"/>
      <c r="G9" s="6"/>
      <c r="H9" s="6"/>
      <c r="I9" s="6"/>
      <c r="J9" s="6"/>
      <c r="K9" s="6"/>
      <c r="L9" s="6" t="s">
        <v>836</v>
      </c>
      <c r="M9" s="6"/>
    </row>
    <row r="10" spans="1:13" ht="24" x14ac:dyDescent="0.3">
      <c r="A10" t="s">
        <v>25</v>
      </c>
      <c r="B10" s="8" t="s">
        <v>1115</v>
      </c>
      <c r="C10" s="3" t="s">
        <v>822</v>
      </c>
      <c r="D10" s="6"/>
      <c r="E10" s="6"/>
      <c r="F10" s="6"/>
      <c r="G10" s="6"/>
      <c r="H10" s="6"/>
      <c r="I10" s="6"/>
      <c r="J10" s="6"/>
      <c r="K10" s="6"/>
      <c r="L10" s="6" t="s">
        <v>836</v>
      </c>
      <c r="M10" s="6"/>
    </row>
    <row r="11" spans="1:13" ht="36" x14ac:dyDescent="0.3">
      <c r="A11" t="s">
        <v>27</v>
      </c>
      <c r="B11" s="7" t="s">
        <v>1114</v>
      </c>
      <c r="C11" s="3" t="s">
        <v>822</v>
      </c>
      <c r="D11" s="6"/>
      <c r="E11" s="6"/>
      <c r="F11" s="6"/>
      <c r="G11" s="6"/>
      <c r="H11" s="6"/>
      <c r="I11" s="6"/>
      <c r="J11" s="6" t="s">
        <v>1113</v>
      </c>
      <c r="K11" s="6"/>
      <c r="L11" s="6"/>
      <c r="M11" s="6"/>
    </row>
    <row r="12" spans="1:13" ht="24" x14ac:dyDescent="0.3">
      <c r="A12" t="s">
        <v>29</v>
      </c>
      <c r="B12" s="8" t="s">
        <v>1112</v>
      </c>
      <c r="C12" s="3"/>
      <c r="D12" s="3" t="s">
        <v>1111</v>
      </c>
      <c r="E12" s="3" t="s">
        <v>1095</v>
      </c>
      <c r="F12" s="3" t="s">
        <v>1094</v>
      </c>
      <c r="G12" s="6" t="s">
        <v>818</v>
      </c>
      <c r="H12" s="6"/>
      <c r="I12" s="6"/>
      <c r="J12" s="6"/>
      <c r="K12" s="6"/>
      <c r="L12" s="6"/>
      <c r="M12" s="6"/>
    </row>
    <row r="13" spans="1:13" ht="24" x14ac:dyDescent="0.3">
      <c r="A13" t="s">
        <v>31</v>
      </c>
      <c r="B13" s="7" t="s">
        <v>1110</v>
      </c>
      <c r="C13" s="7" t="s">
        <v>822</v>
      </c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ht="84" x14ac:dyDescent="0.3">
      <c r="A14" t="s">
        <v>163</v>
      </c>
      <c r="B14" s="7" t="s">
        <v>1109</v>
      </c>
      <c r="C14" s="7" t="s">
        <v>822</v>
      </c>
      <c r="D14" s="7" t="s">
        <v>1108</v>
      </c>
      <c r="E14" s="8"/>
      <c r="F14" s="8"/>
      <c r="G14" s="7" t="s">
        <v>1107</v>
      </c>
      <c r="H14" s="7" t="s">
        <v>991</v>
      </c>
      <c r="I14" s="7" t="s">
        <v>1106</v>
      </c>
      <c r="J14" s="8"/>
      <c r="K14" s="7" t="s">
        <v>1105</v>
      </c>
      <c r="L14" s="8"/>
      <c r="M14" s="8"/>
    </row>
    <row r="15" spans="1:13" ht="60" x14ac:dyDescent="0.3">
      <c r="A15" t="s">
        <v>1104</v>
      </c>
      <c r="B15" s="7" t="s">
        <v>1103</v>
      </c>
      <c r="C15" s="7" t="s">
        <v>1102</v>
      </c>
      <c r="D15" s="3" t="s">
        <v>1101</v>
      </c>
      <c r="E15" s="3" t="s">
        <v>1100</v>
      </c>
      <c r="F15" s="3" t="s">
        <v>1099</v>
      </c>
      <c r="G15" s="3" t="s">
        <v>1098</v>
      </c>
      <c r="H15" s="7"/>
      <c r="I15" s="7"/>
      <c r="J15" s="8"/>
      <c r="K15" s="8"/>
      <c r="L15" s="8"/>
      <c r="M15" s="8"/>
    </row>
    <row r="16" spans="1:13" ht="24" x14ac:dyDescent="0.3">
      <c r="A16" t="s">
        <v>348</v>
      </c>
      <c r="B16" s="7" t="s">
        <v>1097</v>
      </c>
      <c r="C16" s="7" t="s">
        <v>822</v>
      </c>
      <c r="D16" s="3" t="s">
        <v>1096</v>
      </c>
      <c r="E16" s="3" t="s">
        <v>1095</v>
      </c>
      <c r="F16" s="3" t="s">
        <v>1094</v>
      </c>
      <c r="G16" s="6" t="s">
        <v>818</v>
      </c>
      <c r="H16" s="3" t="s">
        <v>1093</v>
      </c>
      <c r="I16" s="7"/>
      <c r="J16" s="8"/>
      <c r="K16" s="8"/>
      <c r="L16" s="8"/>
      <c r="M16" s="8"/>
    </row>
    <row r="17" spans="1:13" ht="36" x14ac:dyDescent="0.3">
      <c r="A17" t="s">
        <v>39</v>
      </c>
      <c r="B17" s="7" t="s">
        <v>1092</v>
      </c>
      <c r="C17" s="7" t="s">
        <v>822</v>
      </c>
      <c r="D17" s="3" t="s">
        <v>1091</v>
      </c>
      <c r="E17" s="3"/>
      <c r="F17" s="8"/>
      <c r="G17" s="7"/>
      <c r="H17" s="7"/>
      <c r="I17" s="7"/>
      <c r="J17" s="8"/>
      <c r="K17" s="8"/>
      <c r="L17" s="8"/>
      <c r="M17" s="8"/>
    </row>
    <row r="18" spans="1:13" ht="84" x14ac:dyDescent="0.3">
      <c r="A18" t="s">
        <v>41</v>
      </c>
      <c r="B18" s="7" t="s">
        <v>1090</v>
      </c>
      <c r="C18" s="7" t="s">
        <v>822</v>
      </c>
      <c r="D18" s="3" t="s">
        <v>849</v>
      </c>
      <c r="E18" s="3" t="s">
        <v>1089</v>
      </c>
      <c r="F18" s="8"/>
      <c r="G18" s="7" t="s">
        <v>1088</v>
      </c>
      <c r="H18" s="7"/>
      <c r="I18" s="7"/>
      <c r="J18" s="8"/>
      <c r="K18" s="8"/>
      <c r="L18" s="8"/>
      <c r="M18" s="8"/>
    </row>
    <row r="19" spans="1:13" ht="24" x14ac:dyDescent="0.3">
      <c r="A19" t="s">
        <v>43</v>
      </c>
      <c r="B19" s="7" t="s">
        <v>1087</v>
      </c>
      <c r="C19" s="7" t="s">
        <v>822</v>
      </c>
      <c r="D19" s="3" t="s">
        <v>1086</v>
      </c>
      <c r="E19" s="3"/>
      <c r="F19" s="8"/>
      <c r="G19" s="7"/>
      <c r="H19" s="7"/>
      <c r="I19" s="7"/>
      <c r="J19" s="8"/>
      <c r="K19" s="8"/>
      <c r="L19" s="8"/>
      <c r="M19" s="8"/>
    </row>
    <row r="20" spans="1:13" ht="72" x14ac:dyDescent="0.3">
      <c r="A20" t="s">
        <v>45</v>
      </c>
      <c r="B20" s="7" t="s">
        <v>1085</v>
      </c>
      <c r="C20" s="7" t="s">
        <v>822</v>
      </c>
      <c r="D20" s="3" t="s">
        <v>1084</v>
      </c>
      <c r="E20" s="3"/>
      <c r="F20" s="8"/>
      <c r="G20" s="7"/>
      <c r="H20" s="7"/>
      <c r="I20" s="7"/>
      <c r="J20" s="8"/>
      <c r="K20" s="8"/>
      <c r="L20" s="8"/>
      <c r="M20" s="8"/>
    </row>
    <row r="21" spans="1:13" ht="48" x14ac:dyDescent="0.3">
      <c r="A21" t="s">
        <v>47</v>
      </c>
      <c r="B21" s="7" t="s">
        <v>1083</v>
      </c>
      <c r="C21" s="7" t="s">
        <v>822</v>
      </c>
      <c r="D21" s="3" t="s">
        <v>1082</v>
      </c>
      <c r="E21" s="3"/>
      <c r="F21" s="8"/>
      <c r="G21" s="7" t="s">
        <v>1081</v>
      </c>
      <c r="H21" s="7"/>
      <c r="I21" s="7"/>
      <c r="J21" s="8"/>
      <c r="K21" s="8"/>
      <c r="L21" s="8"/>
      <c r="M21" s="7"/>
    </row>
    <row r="22" spans="1:13" ht="84" x14ac:dyDescent="0.3">
      <c r="A22" t="s">
        <v>235</v>
      </c>
      <c r="B22" s="7" t="s">
        <v>1080</v>
      </c>
      <c r="C22" s="7"/>
      <c r="D22" s="3"/>
      <c r="E22" s="3"/>
      <c r="F22" s="8"/>
      <c r="G22" s="7" t="s">
        <v>1079</v>
      </c>
      <c r="H22" s="7" t="s">
        <v>1078</v>
      </c>
      <c r="I22" s="3" t="s">
        <v>839</v>
      </c>
      <c r="J22" s="7" t="s">
        <v>828</v>
      </c>
      <c r="K22" s="8"/>
      <c r="L22" s="8"/>
      <c r="M22" s="6" t="s">
        <v>817</v>
      </c>
    </row>
    <row r="23" spans="1:13" ht="24" x14ac:dyDescent="0.3">
      <c r="A23" t="s">
        <v>477</v>
      </c>
      <c r="B23" s="7" t="s">
        <v>1077</v>
      </c>
      <c r="C23" s="7" t="s">
        <v>822</v>
      </c>
      <c r="D23" s="3" t="s">
        <v>1076</v>
      </c>
      <c r="E23" s="3"/>
      <c r="F23" s="8"/>
      <c r="G23" s="7"/>
      <c r="H23" s="7"/>
      <c r="I23" s="7"/>
      <c r="J23" s="7"/>
      <c r="K23" s="8"/>
      <c r="L23" s="8"/>
      <c r="M23" s="8"/>
    </row>
    <row r="24" spans="1:13" ht="36" x14ac:dyDescent="0.3">
      <c r="A24" t="s">
        <v>53</v>
      </c>
      <c r="B24" s="7" t="s">
        <v>1075</v>
      </c>
      <c r="C24" s="7" t="s">
        <v>822</v>
      </c>
      <c r="D24" s="3" t="s">
        <v>947</v>
      </c>
      <c r="E24" s="3" t="s">
        <v>1074</v>
      </c>
      <c r="F24" s="8"/>
      <c r="G24" s="7"/>
      <c r="H24" s="7" t="s">
        <v>1073</v>
      </c>
      <c r="I24" s="3" t="s">
        <v>839</v>
      </c>
      <c r="J24" s="7" t="s">
        <v>1072</v>
      </c>
      <c r="K24" s="8"/>
      <c r="L24" s="8"/>
      <c r="M24" s="7" t="s">
        <v>1071</v>
      </c>
    </row>
    <row r="25" spans="1:13" ht="48" x14ac:dyDescent="0.3">
      <c r="A25" t="s">
        <v>55</v>
      </c>
      <c r="B25" s="7" t="s">
        <v>1070</v>
      </c>
      <c r="C25" s="7" t="s">
        <v>822</v>
      </c>
      <c r="D25" s="3" t="s">
        <v>1069</v>
      </c>
      <c r="E25" s="3"/>
      <c r="F25" s="8"/>
      <c r="G25" s="7" t="s">
        <v>1068</v>
      </c>
      <c r="H25" s="7" t="s">
        <v>1067</v>
      </c>
      <c r="I25" s="3" t="s">
        <v>1066</v>
      </c>
      <c r="J25" s="7" t="s">
        <v>1065</v>
      </c>
      <c r="K25" s="7" t="s">
        <v>1064</v>
      </c>
      <c r="L25" s="9" t="s">
        <v>1063</v>
      </c>
      <c r="M25" s="7" t="s">
        <v>1062</v>
      </c>
    </row>
    <row r="26" spans="1:13" ht="36" x14ac:dyDescent="0.3">
      <c r="A26" t="s">
        <v>58</v>
      </c>
      <c r="B26" s="7" t="s">
        <v>1061</v>
      </c>
      <c r="C26" s="7" t="s">
        <v>1060</v>
      </c>
      <c r="D26" s="3"/>
      <c r="E26" s="3"/>
      <c r="F26" s="8"/>
      <c r="G26" s="7" t="s">
        <v>1059</v>
      </c>
      <c r="H26" s="7"/>
      <c r="I26" s="3"/>
      <c r="J26" s="7" t="s">
        <v>1056</v>
      </c>
      <c r="K26" s="8"/>
      <c r="L26" s="8"/>
      <c r="M26" s="7"/>
    </row>
    <row r="27" spans="1:13" ht="36" x14ac:dyDescent="0.3">
      <c r="A27" t="s">
        <v>60</v>
      </c>
      <c r="B27" s="7" t="s">
        <v>1058</v>
      </c>
      <c r="C27" s="7"/>
      <c r="D27" s="3" t="s">
        <v>1057</v>
      </c>
      <c r="E27" s="3"/>
      <c r="F27" s="8"/>
      <c r="G27" s="7"/>
      <c r="H27" s="7"/>
      <c r="I27" s="3"/>
      <c r="J27" s="7" t="s">
        <v>1056</v>
      </c>
      <c r="K27" s="7" t="s">
        <v>1055</v>
      </c>
      <c r="L27" s="8"/>
      <c r="M27" s="7"/>
    </row>
    <row r="28" spans="1:13" ht="24" x14ac:dyDescent="0.3">
      <c r="A28" t="s">
        <v>62</v>
      </c>
      <c r="B28" s="7" t="s">
        <v>1054</v>
      </c>
      <c r="C28" s="7" t="s">
        <v>822</v>
      </c>
      <c r="D28" s="3" t="s">
        <v>1053</v>
      </c>
      <c r="E28" s="3"/>
      <c r="F28" s="8"/>
      <c r="G28" s="7"/>
      <c r="H28" s="7"/>
      <c r="I28" s="3"/>
      <c r="J28" s="3" t="s">
        <v>1175</v>
      </c>
      <c r="K28" s="8"/>
      <c r="L28" s="8"/>
      <c r="M28" s="7"/>
    </row>
    <row r="29" spans="1:13" ht="36" x14ac:dyDescent="0.3">
      <c r="A29" t="s">
        <v>64</v>
      </c>
      <c r="B29" s="7" t="s">
        <v>1052</v>
      </c>
      <c r="C29" s="7"/>
      <c r="D29" s="3"/>
      <c r="E29" s="3"/>
      <c r="F29" s="8"/>
      <c r="G29" s="7" t="s">
        <v>1051</v>
      </c>
      <c r="H29" s="7" t="s">
        <v>1050</v>
      </c>
      <c r="I29" s="3"/>
      <c r="J29" s="7"/>
      <c r="K29" s="8"/>
      <c r="L29" s="8"/>
      <c r="M29" s="7"/>
    </row>
    <row r="30" spans="1:13" x14ac:dyDescent="0.3">
      <c r="A30" t="s">
        <v>66</v>
      </c>
      <c r="B30" s="7" t="s">
        <v>1049</v>
      </c>
      <c r="C30" s="7"/>
      <c r="D30" s="6"/>
      <c r="E30" s="6"/>
      <c r="F30" s="6"/>
      <c r="G30" s="6" t="s">
        <v>1048</v>
      </c>
      <c r="H30" s="6"/>
      <c r="I30" s="6"/>
      <c r="J30" s="7"/>
      <c r="K30" s="7"/>
      <c r="L30" s="7"/>
      <c r="M30" s="7"/>
    </row>
    <row r="31" spans="1:13" ht="24" x14ac:dyDescent="0.3">
      <c r="A31" t="s">
        <v>68</v>
      </c>
      <c r="B31" s="7" t="s">
        <v>1047</v>
      </c>
      <c r="C31" s="7" t="s">
        <v>1046</v>
      </c>
      <c r="D31" s="7" t="s">
        <v>1045</v>
      </c>
      <c r="E31" s="7" t="s">
        <v>1044</v>
      </c>
      <c r="F31" s="7" t="s">
        <v>1043</v>
      </c>
      <c r="G31" s="6" t="s">
        <v>1042</v>
      </c>
      <c r="H31" s="6" t="s">
        <v>1041</v>
      </c>
      <c r="I31" s="6"/>
      <c r="J31" s="7"/>
      <c r="K31" s="7"/>
      <c r="L31" s="7"/>
      <c r="M31" s="7"/>
    </row>
    <row r="32" spans="1:13" x14ac:dyDescent="0.3">
      <c r="A32" t="s">
        <v>70</v>
      </c>
      <c r="B32" s="7" t="s">
        <v>1040</v>
      </c>
      <c r="C32" s="7"/>
      <c r="D32" s="6"/>
      <c r="E32" s="6"/>
      <c r="F32" s="6"/>
      <c r="G32" s="6" t="s">
        <v>1039</v>
      </c>
      <c r="H32" s="6"/>
      <c r="I32" s="6"/>
      <c r="J32" s="7"/>
      <c r="K32" s="7"/>
      <c r="L32" s="7"/>
      <c r="M32" s="7"/>
    </row>
    <row r="33" spans="1:13" x14ac:dyDescent="0.3">
      <c r="A33" t="s">
        <v>72</v>
      </c>
      <c r="B33" s="7" t="s">
        <v>1038</v>
      </c>
      <c r="C33" s="7"/>
      <c r="D33" s="6"/>
      <c r="E33" s="6"/>
      <c r="F33" s="6"/>
      <c r="G33" s="6" t="s">
        <v>1037</v>
      </c>
      <c r="H33" s="6"/>
      <c r="I33" s="6"/>
      <c r="J33" s="7"/>
      <c r="K33" s="7"/>
      <c r="L33" s="7"/>
      <c r="M33" s="7"/>
    </row>
    <row r="34" spans="1:13" ht="36" x14ac:dyDescent="0.3">
      <c r="A34" t="s">
        <v>74</v>
      </c>
      <c r="B34" s="7" t="s">
        <v>1036</v>
      </c>
      <c r="C34" s="7"/>
      <c r="D34" s="3" t="s">
        <v>1035</v>
      </c>
      <c r="E34" s="6"/>
      <c r="F34" s="6"/>
      <c r="G34" s="6" t="s">
        <v>1034</v>
      </c>
      <c r="H34" s="6"/>
      <c r="I34" s="6"/>
      <c r="J34" s="7"/>
      <c r="K34" s="7"/>
      <c r="L34" s="7"/>
      <c r="M34" s="7"/>
    </row>
    <row r="35" spans="1:13" x14ac:dyDescent="0.3">
      <c r="A35" t="s">
        <v>76</v>
      </c>
      <c r="B35" s="7" t="s">
        <v>1033</v>
      </c>
      <c r="C35" s="7"/>
      <c r="D35" s="6"/>
      <c r="E35" s="6"/>
      <c r="F35" s="6"/>
      <c r="G35" s="6" t="s">
        <v>1032</v>
      </c>
      <c r="H35" s="6"/>
      <c r="I35" s="6"/>
      <c r="J35" s="7"/>
      <c r="K35" s="7"/>
      <c r="L35" s="7"/>
      <c r="M35" s="7"/>
    </row>
    <row r="36" spans="1:13" x14ac:dyDescent="0.3">
      <c r="A36" t="s">
        <v>78</v>
      </c>
      <c r="B36" s="7" t="s">
        <v>1031</v>
      </c>
      <c r="C36" s="7"/>
      <c r="D36" s="6"/>
      <c r="E36" s="6"/>
      <c r="F36" s="6"/>
      <c r="G36" s="6" t="s">
        <v>1030</v>
      </c>
      <c r="H36" s="6"/>
      <c r="I36" s="6"/>
      <c r="J36" s="7"/>
      <c r="K36" s="7"/>
      <c r="L36" s="7"/>
      <c r="M36" s="7"/>
    </row>
    <row r="37" spans="1:13" x14ac:dyDescent="0.3">
      <c r="A37" t="s">
        <v>80</v>
      </c>
      <c r="B37" s="7" t="s">
        <v>1029</v>
      </c>
      <c r="C37" s="7"/>
      <c r="D37" s="6"/>
      <c r="E37" s="6"/>
      <c r="F37" s="6"/>
      <c r="G37" s="6" t="s">
        <v>1028</v>
      </c>
      <c r="H37" s="6"/>
      <c r="I37" s="6"/>
      <c r="J37" s="7"/>
      <c r="K37" s="7"/>
      <c r="L37" s="7"/>
      <c r="M37" s="7"/>
    </row>
    <row r="38" spans="1:13" ht="36" x14ac:dyDescent="0.3">
      <c r="A38" t="s">
        <v>82</v>
      </c>
      <c r="B38" s="7" t="s">
        <v>1027</v>
      </c>
      <c r="C38" s="7"/>
      <c r="D38" s="3" t="s">
        <v>1026</v>
      </c>
      <c r="E38" s="6"/>
      <c r="F38" s="6"/>
      <c r="G38" s="6" t="s">
        <v>1025</v>
      </c>
      <c r="H38" s="6"/>
      <c r="I38" s="6"/>
      <c r="J38" s="7"/>
      <c r="K38" s="7"/>
      <c r="L38" s="7"/>
      <c r="M38" s="7"/>
    </row>
    <row r="39" spans="1:13" ht="60" x14ac:dyDescent="0.3">
      <c r="A39" t="s">
        <v>84</v>
      </c>
      <c r="B39" s="7" t="s">
        <v>1024</v>
      </c>
      <c r="C39" s="3"/>
      <c r="D39" s="3" t="s">
        <v>1023</v>
      </c>
      <c r="E39" s="3" t="s">
        <v>1022</v>
      </c>
      <c r="F39" s="6"/>
      <c r="G39" s="6"/>
      <c r="H39" s="3" t="s">
        <v>1011</v>
      </c>
      <c r="I39" s="6"/>
      <c r="J39" s="6"/>
      <c r="K39" s="7" t="s">
        <v>1020</v>
      </c>
      <c r="L39" s="6"/>
      <c r="M39" s="6"/>
    </row>
    <row r="40" spans="1:13" ht="36" x14ac:dyDescent="0.3">
      <c r="A40" t="s">
        <v>87</v>
      </c>
      <c r="B40" s="7" t="s">
        <v>1021</v>
      </c>
      <c r="C40" s="3"/>
      <c r="D40" s="3" t="s">
        <v>1015</v>
      </c>
      <c r="E40" s="6"/>
      <c r="F40" s="6"/>
      <c r="G40" s="6"/>
      <c r="H40" s="3" t="s">
        <v>1011</v>
      </c>
      <c r="I40" s="6"/>
      <c r="J40" s="3"/>
      <c r="K40" s="7" t="s">
        <v>1020</v>
      </c>
      <c r="L40" s="3" t="s">
        <v>1019</v>
      </c>
      <c r="M40" s="3" t="s">
        <v>1018</v>
      </c>
    </row>
    <row r="41" spans="1:13" ht="72" x14ac:dyDescent="0.3">
      <c r="A41" t="s">
        <v>1017</v>
      </c>
      <c r="B41" s="7" t="s">
        <v>1016</v>
      </c>
      <c r="C41" s="3"/>
      <c r="D41" s="3" t="s">
        <v>1015</v>
      </c>
      <c r="E41" s="3" t="s">
        <v>1014</v>
      </c>
      <c r="F41" s="3" t="s">
        <v>1013</v>
      </c>
      <c r="G41" s="3" t="s">
        <v>1012</v>
      </c>
      <c r="H41" s="3" t="s">
        <v>1011</v>
      </c>
      <c r="I41" s="3" t="s">
        <v>1010</v>
      </c>
      <c r="J41" s="6"/>
      <c r="K41" s="7" t="s">
        <v>1009</v>
      </c>
      <c r="L41" s="6"/>
      <c r="M41" s="6"/>
    </row>
    <row r="42" spans="1:13" ht="48" x14ac:dyDescent="0.3">
      <c r="A42" t="s">
        <v>94</v>
      </c>
      <c r="B42" s="7" t="s">
        <v>1008</v>
      </c>
      <c r="C42" s="3" t="s">
        <v>1007</v>
      </c>
      <c r="D42" s="3"/>
      <c r="E42" s="3"/>
      <c r="F42" s="3"/>
      <c r="G42" s="3" t="s">
        <v>1006</v>
      </c>
      <c r="H42" s="3"/>
      <c r="I42" s="6"/>
      <c r="J42" s="6"/>
      <c r="K42" s="7"/>
      <c r="L42" s="6"/>
      <c r="M42" s="6"/>
    </row>
    <row r="43" spans="1:13" ht="24" x14ac:dyDescent="0.3">
      <c r="A43" t="s">
        <v>1005</v>
      </c>
      <c r="B43" s="7" t="s">
        <v>1004</v>
      </c>
      <c r="C43" s="3"/>
      <c r="D43" s="3"/>
      <c r="E43" s="3"/>
      <c r="F43" s="3"/>
      <c r="G43" s="3" t="s">
        <v>1003</v>
      </c>
      <c r="H43" s="3"/>
      <c r="I43" s="6"/>
      <c r="J43" s="6"/>
      <c r="K43" s="7"/>
      <c r="L43" s="6"/>
      <c r="M43" s="6"/>
    </row>
    <row r="44" spans="1:13" ht="24" x14ac:dyDescent="0.3">
      <c r="A44" t="s">
        <v>1002</v>
      </c>
      <c r="B44" s="7" t="s">
        <v>1001</v>
      </c>
      <c r="C44" s="7" t="s">
        <v>822</v>
      </c>
      <c r="D44" s="3" t="s">
        <v>1000</v>
      </c>
      <c r="E44" s="3"/>
      <c r="F44" s="3"/>
      <c r="G44" s="3"/>
      <c r="H44" s="3"/>
      <c r="I44" s="6"/>
      <c r="J44" s="6"/>
      <c r="K44" s="7"/>
      <c r="L44" s="6"/>
      <c r="M44" s="6" t="s">
        <v>817</v>
      </c>
    </row>
    <row r="45" spans="1:13" ht="24" x14ac:dyDescent="0.3">
      <c r="A45" t="s">
        <v>100</v>
      </c>
      <c r="B45" s="7" t="s">
        <v>999</v>
      </c>
      <c r="C45" s="7"/>
      <c r="D45" s="6" t="s">
        <v>998</v>
      </c>
      <c r="E45" s="6"/>
      <c r="F45" s="6"/>
      <c r="G45" s="6"/>
      <c r="H45" s="6"/>
      <c r="I45" s="6"/>
      <c r="J45" s="7"/>
      <c r="K45" s="7"/>
      <c r="L45" s="7"/>
      <c r="M45" s="7"/>
    </row>
    <row r="46" spans="1:13" x14ac:dyDescent="0.3">
      <c r="A46" t="s">
        <v>103</v>
      </c>
      <c r="B46" s="8" t="s">
        <v>997</v>
      </c>
      <c r="C46" s="6"/>
      <c r="D46" s="6"/>
      <c r="E46" s="6"/>
      <c r="F46" s="6"/>
      <c r="G46" s="6"/>
      <c r="H46" s="6"/>
      <c r="I46" s="6"/>
      <c r="J46" s="6" t="s">
        <v>996</v>
      </c>
      <c r="K46" s="6"/>
      <c r="L46" s="6"/>
      <c r="M46" s="6"/>
    </row>
    <row r="47" spans="1:13" ht="24" x14ac:dyDescent="0.3">
      <c r="A47" t="s">
        <v>358</v>
      </c>
      <c r="B47" s="7" t="s">
        <v>995</v>
      </c>
      <c r="C47" s="7" t="s">
        <v>822</v>
      </c>
      <c r="I47" s="3" t="s">
        <v>994</v>
      </c>
      <c r="J47" s="8"/>
      <c r="K47" s="8"/>
      <c r="L47" s="6"/>
      <c r="M47" s="6"/>
    </row>
    <row r="48" spans="1:13" ht="24" x14ac:dyDescent="0.3">
      <c r="A48" t="s">
        <v>993</v>
      </c>
      <c r="B48" s="7" t="s">
        <v>992</v>
      </c>
      <c r="C48" s="7" t="s">
        <v>822</v>
      </c>
      <c r="H48" s="6" t="s">
        <v>991</v>
      </c>
      <c r="I48" s="3"/>
      <c r="J48" s="7"/>
      <c r="L48" s="3" t="s">
        <v>990</v>
      </c>
      <c r="M48" s="6" t="s">
        <v>989</v>
      </c>
    </row>
    <row r="49" spans="1:13" ht="36" x14ac:dyDescent="0.3">
      <c r="A49" t="s">
        <v>300</v>
      </c>
      <c r="B49" s="7" t="s">
        <v>988</v>
      </c>
      <c r="C49" s="7" t="s">
        <v>822</v>
      </c>
      <c r="J49" s="7" t="s">
        <v>981</v>
      </c>
      <c r="K49" s="7" t="s">
        <v>980</v>
      </c>
    </row>
    <row r="50" spans="1:13" ht="36" x14ac:dyDescent="0.3">
      <c r="A50" t="s">
        <v>304</v>
      </c>
      <c r="B50" s="7" t="s">
        <v>987</v>
      </c>
      <c r="C50" s="7" t="s">
        <v>986</v>
      </c>
      <c r="E50" s="7" t="s">
        <v>985</v>
      </c>
      <c r="F50" s="7" t="s">
        <v>984</v>
      </c>
      <c r="H50" s="3" t="s">
        <v>983</v>
      </c>
      <c r="I50" s="3" t="s">
        <v>982</v>
      </c>
      <c r="J50" s="7" t="s">
        <v>981</v>
      </c>
      <c r="K50" s="7" t="s">
        <v>980</v>
      </c>
      <c r="L50" s="3" t="s">
        <v>979</v>
      </c>
      <c r="M50" s="3" t="s">
        <v>978</v>
      </c>
    </row>
    <row r="51" spans="1:13" ht="36" x14ac:dyDescent="0.3">
      <c r="A51" t="s">
        <v>977</v>
      </c>
      <c r="B51" s="7" t="s">
        <v>976</v>
      </c>
      <c r="C51" s="7" t="s">
        <v>822</v>
      </c>
      <c r="D51" s="7"/>
      <c r="E51" s="7" t="s">
        <v>975</v>
      </c>
      <c r="F51" s="7" t="s">
        <v>974</v>
      </c>
      <c r="H51" s="3"/>
      <c r="J51" s="7"/>
      <c r="K51" s="7"/>
      <c r="L51" s="3"/>
      <c r="M51" s="3"/>
    </row>
    <row r="52" spans="1:13" ht="36" x14ac:dyDescent="0.3">
      <c r="A52" t="s">
        <v>973</v>
      </c>
      <c r="B52" s="7" t="s">
        <v>972</v>
      </c>
      <c r="C52" s="7"/>
      <c r="D52" s="7" t="s">
        <v>971</v>
      </c>
      <c r="E52" s="7" t="s">
        <v>970</v>
      </c>
      <c r="F52" s="7" t="s">
        <v>969</v>
      </c>
      <c r="H52" s="3"/>
      <c r="J52" s="7"/>
      <c r="K52" s="7"/>
      <c r="L52" s="3"/>
      <c r="M52" s="3"/>
    </row>
    <row r="53" spans="1:13" ht="24" x14ac:dyDescent="0.3">
      <c r="A53" t="s">
        <v>118</v>
      </c>
      <c r="B53" s="7" t="s">
        <v>968</v>
      </c>
      <c r="C53" s="7" t="s">
        <v>822</v>
      </c>
      <c r="D53" s="7" t="s">
        <v>967</v>
      </c>
    </row>
    <row r="54" spans="1:13" ht="84" x14ac:dyDescent="0.3">
      <c r="A54" t="s">
        <v>966</v>
      </c>
      <c r="B54" s="7" t="s">
        <v>965</v>
      </c>
      <c r="C54" s="3" t="s">
        <v>825</v>
      </c>
      <c r="D54" s="7"/>
      <c r="F54" s="7"/>
      <c r="G54" s="7" t="s">
        <v>964</v>
      </c>
      <c r="H54" s="7" t="s">
        <v>963</v>
      </c>
    </row>
    <row r="55" spans="1:13" ht="24" x14ac:dyDescent="0.3">
      <c r="A55" t="s">
        <v>962</v>
      </c>
      <c r="B55" s="7" t="s">
        <v>961</v>
      </c>
      <c r="C55" s="7" t="s">
        <v>822</v>
      </c>
      <c r="D55" s="7" t="s">
        <v>960</v>
      </c>
      <c r="K55" s="3" t="s">
        <v>959</v>
      </c>
      <c r="L55" s="3" t="s">
        <v>958</v>
      </c>
      <c r="M55" s="3" t="s">
        <v>957</v>
      </c>
    </row>
    <row r="56" spans="1:13" ht="48" x14ac:dyDescent="0.3">
      <c r="A56" t="s">
        <v>956</v>
      </c>
      <c r="B56" s="7" t="s">
        <v>955</v>
      </c>
      <c r="C56" s="7" t="s">
        <v>822</v>
      </c>
      <c r="D56" s="7" t="s">
        <v>954</v>
      </c>
      <c r="J56" s="7" t="s">
        <v>828</v>
      </c>
    </row>
    <row r="57" spans="1:13" ht="36" x14ac:dyDescent="0.3">
      <c r="A57" t="s">
        <v>953</v>
      </c>
      <c r="B57" s="7" t="s">
        <v>952</v>
      </c>
      <c r="C57" s="7" t="s">
        <v>822</v>
      </c>
      <c r="D57" s="7" t="s">
        <v>951</v>
      </c>
      <c r="E57" s="7" t="s">
        <v>950</v>
      </c>
      <c r="J57" s="7" t="s">
        <v>949</v>
      </c>
    </row>
    <row r="58" spans="1:13" ht="36" x14ac:dyDescent="0.3">
      <c r="A58" t="s">
        <v>130</v>
      </c>
      <c r="B58" s="7" t="s">
        <v>948</v>
      </c>
      <c r="C58" s="7" t="s">
        <v>822</v>
      </c>
      <c r="D58" s="7" t="s">
        <v>947</v>
      </c>
      <c r="E58" s="3" t="s">
        <v>849</v>
      </c>
      <c r="F58" s="3" t="s">
        <v>848</v>
      </c>
      <c r="G58" s="3" t="s">
        <v>946</v>
      </c>
      <c r="H58" s="3" t="s">
        <v>945</v>
      </c>
      <c r="L58" s="6" t="s">
        <v>944</v>
      </c>
      <c r="M58" s="6" t="s">
        <v>943</v>
      </c>
    </row>
    <row r="59" spans="1:13" ht="84" x14ac:dyDescent="0.3">
      <c r="A59" t="s">
        <v>132</v>
      </c>
      <c r="B59" s="7" t="s">
        <v>942</v>
      </c>
      <c r="C59" s="7" t="s">
        <v>822</v>
      </c>
      <c r="D59" s="3" t="s">
        <v>941</v>
      </c>
      <c r="E59" s="7" t="s">
        <v>940</v>
      </c>
    </row>
    <row r="60" spans="1:13" ht="96" x14ac:dyDescent="0.3">
      <c r="A60" t="s">
        <v>134</v>
      </c>
      <c r="B60" s="7" t="s">
        <v>939</v>
      </c>
      <c r="C60" s="7" t="s">
        <v>822</v>
      </c>
      <c r="D60" s="3" t="s">
        <v>938</v>
      </c>
    </row>
    <row r="61" spans="1:13" ht="72" x14ac:dyDescent="0.3">
      <c r="A61" t="s">
        <v>137</v>
      </c>
      <c r="B61" s="7" t="s">
        <v>937</v>
      </c>
      <c r="C61" s="7" t="s">
        <v>822</v>
      </c>
      <c r="D61" s="3" t="s">
        <v>936</v>
      </c>
      <c r="E61" s="3" t="s">
        <v>935</v>
      </c>
    </row>
    <row r="62" spans="1:13" ht="60" x14ac:dyDescent="0.3">
      <c r="A62" t="s">
        <v>139</v>
      </c>
      <c r="B62" s="7" t="s">
        <v>934</v>
      </c>
      <c r="C62" s="7" t="s">
        <v>822</v>
      </c>
      <c r="D62" s="3" t="s">
        <v>933</v>
      </c>
      <c r="E62" s="3" t="s">
        <v>932</v>
      </c>
      <c r="G62" s="3"/>
    </row>
    <row r="63" spans="1:13" ht="60" x14ac:dyDescent="0.3">
      <c r="A63" t="s">
        <v>142</v>
      </c>
      <c r="B63" s="7" t="s">
        <v>931</v>
      </c>
      <c r="C63" s="7" t="s">
        <v>822</v>
      </c>
      <c r="D63" s="3" t="s">
        <v>930</v>
      </c>
      <c r="E63" s="3" t="s">
        <v>929</v>
      </c>
      <c r="F63" s="3" t="s">
        <v>928</v>
      </c>
    </row>
    <row r="64" spans="1:13" ht="84" x14ac:dyDescent="0.3">
      <c r="A64" t="s">
        <v>145</v>
      </c>
      <c r="B64" s="7" t="s">
        <v>927</v>
      </c>
      <c r="C64" s="7" t="s">
        <v>926</v>
      </c>
      <c r="D64" s="3" t="s">
        <v>925</v>
      </c>
      <c r="E64" s="3" t="s">
        <v>924</v>
      </c>
      <c r="F64" s="3" t="s">
        <v>923</v>
      </c>
      <c r="G64" s="3" t="s">
        <v>922</v>
      </c>
      <c r="H64" s="3" t="s">
        <v>921</v>
      </c>
      <c r="I64" s="3" t="s">
        <v>920</v>
      </c>
      <c r="J64" s="3" t="s">
        <v>833</v>
      </c>
      <c r="K64" s="3" t="s">
        <v>919</v>
      </c>
      <c r="L64" s="3" t="s">
        <v>918</v>
      </c>
    </row>
    <row r="65" spans="1:13" ht="108" x14ac:dyDescent="0.3">
      <c r="A65" t="s">
        <v>917</v>
      </c>
      <c r="B65" s="7" t="s">
        <v>916</v>
      </c>
      <c r="C65" s="7" t="s">
        <v>822</v>
      </c>
      <c r="D65" s="7" t="s">
        <v>915</v>
      </c>
      <c r="E65" s="7" t="s">
        <v>914</v>
      </c>
      <c r="F65" s="7" t="s">
        <v>913</v>
      </c>
      <c r="G65" s="3" t="s">
        <v>912</v>
      </c>
      <c r="J65" s="3" t="s">
        <v>911</v>
      </c>
      <c r="K65" s="3" t="s">
        <v>910</v>
      </c>
      <c r="M65" s="6" t="s">
        <v>817</v>
      </c>
    </row>
    <row r="66" spans="1:13" ht="24" x14ac:dyDescent="0.3">
      <c r="A66" t="s">
        <v>149</v>
      </c>
      <c r="B66" s="7" t="s">
        <v>909</v>
      </c>
      <c r="C66" s="7" t="s">
        <v>822</v>
      </c>
      <c r="D66" s="7" t="s">
        <v>908</v>
      </c>
      <c r="J66" s="3" t="s">
        <v>907</v>
      </c>
    </row>
    <row r="67" spans="1:13" ht="60" x14ac:dyDescent="0.3">
      <c r="A67" t="s">
        <v>151</v>
      </c>
      <c r="B67" s="7" t="s">
        <v>906</v>
      </c>
      <c r="C67" s="7" t="s">
        <v>822</v>
      </c>
      <c r="D67" s="7"/>
      <c r="G67" s="3" t="s">
        <v>905</v>
      </c>
      <c r="J67" s="3" t="s">
        <v>904</v>
      </c>
    </row>
    <row r="68" spans="1:13" ht="24" x14ac:dyDescent="0.3">
      <c r="A68" t="s">
        <v>153</v>
      </c>
      <c r="B68" s="7" t="s">
        <v>903</v>
      </c>
      <c r="C68" s="3" t="s">
        <v>825</v>
      </c>
      <c r="D68" s="3" t="s">
        <v>840</v>
      </c>
      <c r="I68" s="7" t="s">
        <v>902</v>
      </c>
      <c r="M68" s="6" t="s">
        <v>817</v>
      </c>
    </row>
    <row r="69" spans="1:13" ht="36" x14ac:dyDescent="0.3">
      <c r="A69" t="s">
        <v>901</v>
      </c>
      <c r="B69" s="7" t="s">
        <v>900</v>
      </c>
      <c r="C69" s="7" t="s">
        <v>822</v>
      </c>
      <c r="D69" s="7" t="s">
        <v>899</v>
      </c>
      <c r="E69" s="7" t="s">
        <v>898</v>
      </c>
      <c r="J69" s="7" t="s">
        <v>828</v>
      </c>
      <c r="K69" s="3" t="s">
        <v>897</v>
      </c>
      <c r="L69" s="6" t="s">
        <v>836</v>
      </c>
      <c r="M69" s="6" t="s">
        <v>896</v>
      </c>
    </row>
    <row r="70" spans="1:13" ht="24" x14ac:dyDescent="0.3">
      <c r="A70" t="s">
        <v>157</v>
      </c>
      <c r="B70" s="7" t="s">
        <v>895</v>
      </c>
      <c r="C70" s="7" t="s">
        <v>894</v>
      </c>
      <c r="D70" s="7" t="s">
        <v>893</v>
      </c>
      <c r="J70" s="3" t="s">
        <v>892</v>
      </c>
      <c r="K70" s="3" t="s">
        <v>891</v>
      </c>
      <c r="L70" s="3" t="s">
        <v>890</v>
      </c>
    </row>
    <row r="71" spans="1:13" x14ac:dyDescent="0.3">
      <c r="A71" t="s">
        <v>159</v>
      </c>
      <c r="B71" s="7" t="s">
        <v>889</v>
      </c>
    </row>
    <row r="72" spans="1:13" ht="48" x14ac:dyDescent="0.3">
      <c r="A72" t="s">
        <v>161</v>
      </c>
      <c r="B72" s="7" t="s">
        <v>888</v>
      </c>
      <c r="C72" s="7" t="s">
        <v>887</v>
      </c>
      <c r="D72" s="3" t="s">
        <v>886</v>
      </c>
      <c r="E72" s="3"/>
      <c r="F72" s="3" t="s">
        <v>885</v>
      </c>
      <c r="G72" s="3" t="s">
        <v>884</v>
      </c>
      <c r="H72" s="3"/>
      <c r="I72" s="3"/>
      <c r="J72" s="3" t="s">
        <v>833</v>
      </c>
      <c r="K72" s="3"/>
    </row>
    <row r="73" spans="1:13" ht="24" x14ac:dyDescent="0.3">
      <c r="A73" t="s">
        <v>127</v>
      </c>
      <c r="B73" s="7" t="s">
        <v>883</v>
      </c>
      <c r="C73" s="7" t="s">
        <v>822</v>
      </c>
      <c r="D73" s="3" t="s">
        <v>882</v>
      </c>
      <c r="G73" s="3" t="s">
        <v>881</v>
      </c>
    </row>
    <row r="74" spans="1:13" ht="60" x14ac:dyDescent="0.3">
      <c r="A74" t="s">
        <v>880</v>
      </c>
      <c r="B74" s="7" t="s">
        <v>879</v>
      </c>
      <c r="C74" s="7"/>
      <c r="D74" s="8"/>
      <c r="E74" s="8"/>
      <c r="F74" s="8"/>
      <c r="G74" s="7" t="s">
        <v>878</v>
      </c>
      <c r="H74" s="7"/>
      <c r="I74" s="7"/>
      <c r="J74" s="7" t="s">
        <v>877</v>
      </c>
      <c r="K74" s="7" t="s">
        <v>876</v>
      </c>
      <c r="L74" s="8"/>
      <c r="M74" s="6" t="s">
        <v>817</v>
      </c>
    </row>
    <row r="75" spans="1:13" ht="36" x14ac:dyDescent="0.3">
      <c r="A75" t="s">
        <v>170</v>
      </c>
      <c r="B75" s="7" t="s">
        <v>875</v>
      </c>
      <c r="C75" s="7" t="s">
        <v>822</v>
      </c>
      <c r="D75" s="7"/>
      <c r="E75" s="7"/>
      <c r="F75" s="7"/>
      <c r="G75" s="3"/>
      <c r="J75" s="3" t="s">
        <v>874</v>
      </c>
      <c r="K75" s="3" t="s">
        <v>873</v>
      </c>
      <c r="M75" s="6"/>
    </row>
    <row r="76" spans="1:13" ht="36" x14ac:dyDescent="0.3">
      <c r="A76" t="s">
        <v>872</v>
      </c>
      <c r="B76" s="7" t="s">
        <v>871</v>
      </c>
      <c r="C76" s="7" t="s">
        <v>822</v>
      </c>
      <c r="D76" s="7"/>
      <c r="E76" s="7"/>
      <c r="F76" s="7"/>
      <c r="G76" s="3" t="s">
        <v>870</v>
      </c>
      <c r="J76" s="3"/>
      <c r="K76" s="3"/>
      <c r="L76" s="3" t="s">
        <v>836</v>
      </c>
      <c r="M76" s="3" t="s">
        <v>869</v>
      </c>
    </row>
    <row r="77" spans="1:13" ht="48" x14ac:dyDescent="0.3">
      <c r="A77" t="s">
        <v>174</v>
      </c>
      <c r="B77" s="7" t="s">
        <v>868</v>
      </c>
      <c r="C77" s="7" t="s">
        <v>822</v>
      </c>
      <c r="D77" s="3" t="s">
        <v>867</v>
      </c>
      <c r="E77" s="3"/>
      <c r="F77" s="8"/>
      <c r="G77" s="7" t="s">
        <v>866</v>
      </c>
      <c r="H77" s="7"/>
      <c r="I77" s="7"/>
      <c r="J77" s="8"/>
      <c r="K77" s="8"/>
      <c r="L77" s="8"/>
      <c r="M77" s="8"/>
    </row>
    <row r="78" spans="1:13" ht="48" x14ac:dyDescent="0.3">
      <c r="A78" t="s">
        <v>865</v>
      </c>
      <c r="B78" s="7" t="s">
        <v>864</v>
      </c>
      <c r="C78" s="7" t="s">
        <v>822</v>
      </c>
      <c r="D78" s="3" t="s">
        <v>863</v>
      </c>
      <c r="E78" s="3"/>
      <c r="F78" s="8"/>
      <c r="G78" s="7"/>
      <c r="H78" s="7"/>
      <c r="I78" s="7"/>
      <c r="J78" s="8"/>
      <c r="K78" s="8"/>
      <c r="L78" s="8"/>
      <c r="M78" s="8"/>
    </row>
    <row r="79" spans="1:13" ht="24" x14ac:dyDescent="0.3">
      <c r="A79" t="s">
        <v>862</v>
      </c>
      <c r="B79" s="7" t="s">
        <v>861</v>
      </c>
      <c r="C79" s="7" t="s">
        <v>822</v>
      </c>
      <c r="D79" s="3" t="s">
        <v>860</v>
      </c>
      <c r="E79" s="3"/>
      <c r="F79" s="8"/>
    </row>
    <row r="80" spans="1:13" ht="24" x14ac:dyDescent="0.3">
      <c r="A80" t="s">
        <v>364</v>
      </c>
      <c r="B80" s="7" t="s">
        <v>859</v>
      </c>
      <c r="C80" s="7" t="s">
        <v>822</v>
      </c>
      <c r="D80" s="3"/>
      <c r="E80" s="3"/>
      <c r="F80" s="8"/>
      <c r="G80" s="7"/>
      <c r="H80" s="7"/>
      <c r="I80" s="7"/>
      <c r="J80" s="7" t="s">
        <v>858</v>
      </c>
      <c r="K80" s="8"/>
      <c r="L80" s="8"/>
      <c r="M80" s="8"/>
    </row>
    <row r="81" spans="1:13" ht="48" x14ac:dyDescent="0.3">
      <c r="A81" t="s">
        <v>182</v>
      </c>
      <c r="B81" s="7" t="s">
        <v>857</v>
      </c>
      <c r="C81" s="7" t="s">
        <v>856</v>
      </c>
      <c r="D81" s="3" t="s">
        <v>855</v>
      </c>
      <c r="E81" s="7"/>
      <c r="F81" s="7"/>
      <c r="G81" s="3" t="s">
        <v>854</v>
      </c>
      <c r="J81" s="3" t="s">
        <v>853</v>
      </c>
      <c r="K81" s="3" t="s">
        <v>852</v>
      </c>
      <c r="L81" s="3" t="s">
        <v>851</v>
      </c>
      <c r="M81" s="6"/>
    </row>
    <row r="82" spans="1:13" ht="24" x14ac:dyDescent="0.3">
      <c r="A82" t="s">
        <v>184</v>
      </c>
      <c r="B82" s="7" t="s">
        <v>850</v>
      </c>
      <c r="C82" s="7" t="s">
        <v>822</v>
      </c>
      <c r="D82" s="3"/>
      <c r="E82" s="3" t="s">
        <v>849</v>
      </c>
      <c r="F82" s="3" t="s">
        <v>848</v>
      </c>
      <c r="G82" s="3"/>
      <c r="J82" s="3"/>
      <c r="K82" s="3" t="s">
        <v>847</v>
      </c>
      <c r="L82" s="3" t="s">
        <v>846</v>
      </c>
      <c r="M82" s="3" t="s">
        <v>845</v>
      </c>
    </row>
    <row r="83" spans="1:13" ht="24" x14ac:dyDescent="0.3">
      <c r="A83" t="s">
        <v>186</v>
      </c>
      <c r="B83" s="7" t="s">
        <v>844</v>
      </c>
      <c r="C83" s="7" t="s">
        <v>822</v>
      </c>
      <c r="D83" s="3" t="s">
        <v>843</v>
      </c>
      <c r="E83" s="7"/>
      <c r="F83" s="3"/>
      <c r="G83" s="3"/>
      <c r="J83" s="3"/>
      <c r="K83" s="3"/>
      <c r="L83" s="3" t="s">
        <v>842</v>
      </c>
      <c r="M83" s="6" t="s">
        <v>817</v>
      </c>
    </row>
    <row r="84" spans="1:13" ht="36" x14ac:dyDescent="0.3">
      <c r="A84" t="s">
        <v>237</v>
      </c>
      <c r="B84" s="7" t="s">
        <v>841</v>
      </c>
      <c r="C84" s="3" t="s">
        <v>840</v>
      </c>
      <c r="D84" s="3"/>
      <c r="G84" s="7"/>
      <c r="H84" s="7"/>
      <c r="I84" s="3" t="s">
        <v>839</v>
      </c>
      <c r="J84" s="7" t="s">
        <v>828</v>
      </c>
      <c r="M84" s="6"/>
    </row>
    <row r="85" spans="1:13" ht="24" x14ac:dyDescent="0.3">
      <c r="A85" t="s">
        <v>190</v>
      </c>
      <c r="B85" s="7" t="s">
        <v>838</v>
      </c>
      <c r="C85" s="7" t="s">
        <v>822</v>
      </c>
      <c r="D85" s="3"/>
      <c r="E85" s="3"/>
      <c r="F85" s="8"/>
      <c r="G85" s="7"/>
      <c r="H85" s="7"/>
      <c r="I85" s="7"/>
      <c r="J85" s="8"/>
      <c r="K85" s="8" t="s">
        <v>837</v>
      </c>
      <c r="L85" s="3" t="s">
        <v>836</v>
      </c>
      <c r="M85" s="6" t="s">
        <v>817</v>
      </c>
    </row>
    <row r="86" spans="1:13" ht="36" x14ac:dyDescent="0.3">
      <c r="A86" t="s">
        <v>192</v>
      </c>
      <c r="B86" s="7" t="s">
        <v>835</v>
      </c>
      <c r="C86" s="7" t="s">
        <v>822</v>
      </c>
      <c r="D86" s="3" t="s">
        <v>834</v>
      </c>
      <c r="E86" s="3"/>
      <c r="F86" s="8"/>
      <c r="G86" s="7"/>
      <c r="H86" s="7"/>
      <c r="I86" s="7"/>
      <c r="J86" s="3" t="s">
        <v>833</v>
      </c>
      <c r="K86" s="8"/>
      <c r="L86" s="3"/>
      <c r="M86" s="6"/>
    </row>
    <row r="87" spans="1:13" ht="24" x14ac:dyDescent="0.3">
      <c r="A87" t="s">
        <v>832</v>
      </c>
      <c r="B87" s="7" t="s">
        <v>831</v>
      </c>
      <c r="C87" s="7"/>
      <c r="D87" s="3" t="s">
        <v>830</v>
      </c>
      <c r="E87" s="3"/>
      <c r="F87" s="8"/>
      <c r="G87" s="7"/>
      <c r="H87" s="7"/>
      <c r="I87" s="7"/>
      <c r="J87" s="7" t="s">
        <v>828</v>
      </c>
      <c r="K87" s="8"/>
      <c r="L87" s="3"/>
      <c r="M87" s="6"/>
    </row>
    <row r="88" spans="1:13" ht="24" x14ac:dyDescent="0.3">
      <c r="A88" t="s">
        <v>197</v>
      </c>
      <c r="B88" s="7" t="s">
        <v>829</v>
      </c>
      <c r="C88" s="7" t="s">
        <v>822</v>
      </c>
      <c r="D88" s="3"/>
      <c r="E88" s="3"/>
      <c r="F88" s="8"/>
      <c r="G88" s="7"/>
      <c r="H88" s="7"/>
      <c r="I88" s="7"/>
      <c r="J88" s="7" t="s">
        <v>828</v>
      </c>
      <c r="K88" s="8" t="s">
        <v>827</v>
      </c>
      <c r="L88" s="3"/>
      <c r="M88" s="6"/>
    </row>
    <row r="89" spans="1:13" ht="36" x14ac:dyDescent="0.3">
      <c r="A89" t="s">
        <v>200</v>
      </c>
      <c r="B89" s="7" t="s">
        <v>826</v>
      </c>
      <c r="C89" s="3" t="s">
        <v>825</v>
      </c>
      <c r="D89" s="6"/>
      <c r="E89" s="3"/>
      <c r="F89" s="7"/>
      <c r="G89" s="7"/>
      <c r="H89" s="7"/>
      <c r="I89" s="7"/>
      <c r="J89" s="7"/>
      <c r="K89" s="7"/>
      <c r="L89" s="7"/>
      <c r="M89" s="7" t="s">
        <v>824</v>
      </c>
    </row>
    <row r="90" spans="1:13" ht="36" x14ac:dyDescent="0.3">
      <c r="A90" t="s">
        <v>202</v>
      </c>
      <c r="B90" s="7" t="s">
        <v>823</v>
      </c>
      <c r="C90" s="7" t="s">
        <v>822</v>
      </c>
      <c r="D90" s="3"/>
      <c r="E90" s="3"/>
      <c r="G90" s="3"/>
    </row>
    <row r="91" spans="1:13" ht="36" x14ac:dyDescent="0.3">
      <c r="A91" t="s">
        <v>204</v>
      </c>
      <c r="B91" s="7" t="s">
        <v>821</v>
      </c>
      <c r="C91" s="7"/>
      <c r="D91" s="7" t="s">
        <v>820</v>
      </c>
      <c r="E91" s="3" t="s">
        <v>819</v>
      </c>
      <c r="F91" s="3"/>
      <c r="G91" s="6" t="s">
        <v>818</v>
      </c>
      <c r="M91" s="6" t="s">
        <v>817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EC01E-CC83-45DD-95DF-C4CDDDB43426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1148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2022-10-14T08:05:08Z</dcterms:created>
  <dcterms:modified xsi:type="dcterms:W3CDTF">2023-05-09T15:00:31Z</dcterms:modified>
</cp:coreProperties>
</file>