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283FC55-CB9B-4238-AA1C-5FF568409E3C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" i="2" l="1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AL117" i="2" l="1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82" i="2"/>
  <c r="R76" i="2"/>
  <c r="R74" i="2"/>
  <c r="R83" i="2"/>
  <c r="R72" i="2"/>
  <c r="R78" i="2"/>
  <c r="R79" i="2"/>
  <c r="R80" i="2"/>
  <c r="R75" i="2"/>
  <c r="R81" i="2"/>
  <c r="R73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5" i="2"/>
  <c r="R7" i="2"/>
  <c r="R4" i="2"/>
  <c r="R6" i="2"/>
  <c r="AL7" i="2" l="1"/>
  <c r="AL6" i="2"/>
  <c r="AL4" i="2"/>
  <c r="AL5" i="2"/>
  <c r="G2" i="7" l="1"/>
  <c r="G3" i="7" s="1"/>
  <c r="G4" i="7" s="1"/>
  <c r="G5" i="7" s="1"/>
  <c r="G6" i="7" s="1"/>
  <c r="J2" i="7" l="1"/>
  <c r="E6" i="7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Q114" i="2" l="1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3" i="2"/>
  <c r="R110" i="2"/>
  <c r="R112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Z109" i="2"/>
  <c r="AD109" i="2"/>
  <c r="R109" i="2"/>
  <c r="V109" i="2"/>
  <c r="R107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Z37" i="2"/>
  <c r="R38" i="2"/>
  <c r="R20" i="2"/>
  <c r="R23" i="2"/>
  <c r="V46" i="2"/>
  <c r="Z23" i="2"/>
  <c r="R39" i="2"/>
  <c r="R47" i="2"/>
  <c r="Z38" i="2"/>
  <c r="Z44" i="2"/>
  <c r="V42" i="2"/>
  <c r="R43" i="2"/>
  <c r="Z46" i="2"/>
  <c r="V38" i="2"/>
  <c r="V44" i="2"/>
  <c r="R42" i="2"/>
  <c r="V41" i="2"/>
  <c r="Z47" i="2"/>
  <c r="R41" i="2"/>
  <c r="V21" i="2"/>
  <c r="V36" i="2"/>
  <c r="V39" i="2"/>
  <c r="Z40" i="2"/>
  <c r="V23" i="2"/>
  <c r="Z39" i="2"/>
  <c r="R37" i="2"/>
  <c r="R3" i="2"/>
  <c r="V47" i="2"/>
  <c r="V45" i="2"/>
  <c r="R40" i="2"/>
  <c r="R21" i="2"/>
  <c r="R45" i="2"/>
  <c r="V20" i="2"/>
  <c r="R44" i="2"/>
  <c r="V43" i="2"/>
  <c r="Z43" i="2"/>
  <c r="Z45" i="2"/>
  <c r="R46" i="2"/>
  <c r="Z36" i="2"/>
  <c r="V37" i="2"/>
  <c r="Z42" i="2"/>
  <c r="V40" i="2"/>
  <c r="R36" i="2"/>
  <c r="Z41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R93" i="2"/>
  <c r="V92" i="2"/>
  <c r="R87" i="2"/>
  <c r="Z98" i="2"/>
  <c r="Z95" i="2"/>
  <c r="V91" i="2"/>
  <c r="V106" i="2"/>
  <c r="R97" i="2"/>
  <c r="R98" i="2"/>
  <c r="Z92" i="2"/>
  <c r="V105" i="2"/>
  <c r="V99" i="2"/>
  <c r="R102" i="2"/>
  <c r="AD94" i="2"/>
  <c r="V95" i="2"/>
  <c r="V9" i="2"/>
  <c r="V102" i="2"/>
  <c r="R95" i="2"/>
  <c r="V103" i="2"/>
  <c r="Z106" i="2"/>
  <c r="Z91" i="2"/>
  <c r="R9" i="2"/>
  <c r="V101" i="2"/>
  <c r="AD106" i="2"/>
  <c r="R99" i="2"/>
  <c r="R106" i="2"/>
  <c r="AD93" i="2"/>
  <c r="R90" i="2"/>
  <c r="R88" i="2"/>
  <c r="R92" i="2"/>
  <c r="R100" i="2"/>
  <c r="Z103" i="2"/>
  <c r="Z102" i="2"/>
  <c r="R101" i="2"/>
  <c r="AD102" i="2"/>
  <c r="AD91" i="2"/>
  <c r="R91" i="2"/>
  <c r="V100" i="2"/>
  <c r="V98" i="2"/>
  <c r="R85" i="2"/>
  <c r="Z97" i="2"/>
  <c r="R22" i="2"/>
  <c r="AD99" i="2"/>
  <c r="AD95" i="2"/>
  <c r="Z104" i="2"/>
  <c r="V93" i="2"/>
  <c r="Z99" i="2"/>
  <c r="Z94" i="2"/>
  <c r="Z93" i="2"/>
  <c r="R105" i="2"/>
  <c r="R94" i="2"/>
  <c r="V97" i="2"/>
  <c r="V96" i="2"/>
  <c r="Z101" i="2"/>
  <c r="Z100" i="2"/>
  <c r="V104" i="2"/>
  <c r="R104" i="2"/>
  <c r="AD92" i="2"/>
  <c r="V94" i="2"/>
  <c r="Z105" i="2"/>
  <c r="R86" i="2"/>
  <c r="R96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Z34" i="2"/>
  <c r="Z25" i="2"/>
  <c r="R67" i="2"/>
  <c r="R55" i="2"/>
  <c r="R69" i="2"/>
  <c r="R35" i="2"/>
  <c r="Z33" i="2"/>
  <c r="Z28" i="2"/>
  <c r="Z24" i="2"/>
  <c r="R70" i="2"/>
  <c r="V27" i="2"/>
  <c r="R27" i="2"/>
  <c r="V29" i="2"/>
  <c r="R33" i="2"/>
  <c r="R30" i="2"/>
  <c r="R56" i="2"/>
  <c r="R71" i="2"/>
  <c r="Z35" i="2"/>
  <c r="V34" i="2"/>
  <c r="R62" i="2"/>
  <c r="R28" i="2"/>
  <c r="R32" i="2"/>
  <c r="Z26" i="2"/>
  <c r="V32" i="2"/>
  <c r="Z31" i="2"/>
  <c r="Z30" i="2"/>
  <c r="R68" i="2"/>
  <c r="V28" i="2"/>
  <c r="R59" i="2"/>
  <c r="R26" i="2"/>
  <c r="R50" i="2"/>
  <c r="R84" i="2"/>
  <c r="R34" i="2"/>
  <c r="R25" i="2"/>
  <c r="R49" i="2"/>
  <c r="V35" i="2"/>
  <c r="R57" i="2"/>
  <c r="R89" i="2"/>
  <c r="V25" i="2"/>
  <c r="V24" i="2"/>
  <c r="Z27" i="2"/>
  <c r="R61" i="2"/>
  <c r="R65" i="2"/>
  <c r="R66" i="2"/>
  <c r="Z32" i="2"/>
  <c r="R53" i="2"/>
  <c r="R52" i="2"/>
  <c r="R63" i="2"/>
  <c r="V33" i="2"/>
  <c r="R54" i="2"/>
  <c r="R29" i="2"/>
  <c r="R24" i="2"/>
  <c r="R60" i="2"/>
  <c r="R31" i="2"/>
  <c r="V30" i="2"/>
  <c r="V26" i="2"/>
  <c r="R58" i="2"/>
  <c r="R51" i="2"/>
  <c r="R64" i="2"/>
  <c r="Z29" i="2"/>
  <c r="V31" i="2"/>
  <c r="R48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Z10" i="2"/>
  <c r="Z13" i="2"/>
  <c r="R15" i="2"/>
  <c r="V19" i="2"/>
  <c r="V16" i="2"/>
  <c r="R10" i="2"/>
  <c r="AD19" i="2"/>
  <c r="Z15" i="2"/>
  <c r="V11" i="2"/>
  <c r="Z19" i="2"/>
  <c r="R12" i="2"/>
  <c r="V18" i="2"/>
  <c r="R13" i="2"/>
  <c r="V12" i="2"/>
  <c r="Z17" i="2"/>
  <c r="R8" i="2"/>
  <c r="R2" i="2"/>
  <c r="V17" i="2"/>
  <c r="AD12" i="2"/>
  <c r="R16" i="2"/>
  <c r="V10" i="2"/>
  <c r="R17" i="2"/>
  <c r="R14" i="2"/>
  <c r="R19" i="2"/>
  <c r="V13" i="2"/>
  <c r="V8" i="2"/>
  <c r="Z18" i="2"/>
  <c r="R18" i="2"/>
  <c r="Z11" i="2"/>
  <c r="AD17" i="2"/>
  <c r="Z12" i="2"/>
  <c r="R11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<sst xmlns="http://schemas.openxmlformats.org/spreadsheetml/2006/main" count="1159" uniqueCount="422">
  <si>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</si>
  <si>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</si>
  <si>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</si>
  <si>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</si>
  <si>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</si>
  <si>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</si>
  <si>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</si>
  <si>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</si>
  <si>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</si>
  <si>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</si>
  <si>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</si>
  <si>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</si>
  <si>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</si>
  <si>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</si>
  <si>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</si>
  <si>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</si>
  <si>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</si>
  <si>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</si>
  <si>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</si>
  <si>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</si>
  <si>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</si>
  <si>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</si>
  <si>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</si>
  <si>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</si>
  <si>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</si>
  <si>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</si>
  <si>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</si>
  <si>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</si>
  <si>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</si>
  <si>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</si>
  <si>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</si>
  <si>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</si>
  <si>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</si>
  <si>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</si>
  <si>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</si>
  <si>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</si>
  <si>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</si>
  <si>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</si>
  <si>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</si>
  <si>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</si>
  <si>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</si>
  <si>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</si>
  <si>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</si>
  <si>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</si>
  <si>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</si>
  <si>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</si>
  <si>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</si>
  <si>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</si>
  <si>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</si>
  <si>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</si>
  <si>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</si>
  <si>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</si>
  <si>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</si>
  <si>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</si>
  <si>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</si>
  <si>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</si>
  <si>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</si>
  <si>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</si>
  <si>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</si>
  <si>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</si>
  <si>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</si>
  <si>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</si>
  <si>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</si>
  <si>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</si>
  <si>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</si>
  <si>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</si>
  <si>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</si>
  <si>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</si>
  <si>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</si>
  <si>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</si>
  <si>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</si>
  <si>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</si>
  <si>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</si>
  <si>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</si>
  <si>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</si>
  <si>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</si>
  <si>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</si>
  <si>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</si>
  <si>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</si>
  <si>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</si>
  <si>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</si>
  <si>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</si>
  <si>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</si>
  <si>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</si>
  <si>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</si>
  <si>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</si>
  <si>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</si>
  <si>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</si>
  <si>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</si>
  <si>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</si>
  <si>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</si>
  <si>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</si>
  <si>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</si>
  <si>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</si>
  <si>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</si>
  <si>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</si>
  <si>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</si>
  <si>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</si>
  <si>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</si>
  <si>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</si>
  <si>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</si>
  <si>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</si>
  <si>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</si>
  <si>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</si>
  <si>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</si>
  <si>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</si>
  <si>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</si>
  <si>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</si>
  <si>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</si>
  <si>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</si>
  <si>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</si>
  <si>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</si>
  <si>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</si>
  <si>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</si>
  <si>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</si>
  <si>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</si>
  <si>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</si>
  <si>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</si>
  <si>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</si>
  <si>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</si>
  <si>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</si>
  <si>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</si>
  <si>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</si>
  <si>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</si>
  <si>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</si>
  <si>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</si>
  <si>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</si>
  <si>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</si>
  <si>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</si>
  <si>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</si>
  <si>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</si>
  <si>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</si>
  <si>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</si>
  <si>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</si>
  <si>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</si>
  <si>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</si>
  <si>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</si>
  <si>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</si>
  <si>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</si>
  <si>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</si>
  <si>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</si>
  <si>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</si>
  <si>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</si>
  <si>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</si>
  <si>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</si>
  <si>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</si>
  <si>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</si>
  <si>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</si>
  <si>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</si>
  <si>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</si>
  <si>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</si>
  <si>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</si>
  <si>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</si>
  <si>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</si>
  <si>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</si>
  <si>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</si>
  <si>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</si>
  <si>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</si>
  <si>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</si>
  <si>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</si>
  <si>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</si>
  <si>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</si>
  <si>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</si>
  <si>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</si>
  <si>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</si>
  <si>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</si>
  <si>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</si>
  <si>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</si>
  <si>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</si>
  <si>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</si>
  <si>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</si>
  <si>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</si>
  <si>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</si>
  <si>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</si>
  <si>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</si>
  <si>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</si>
  <si>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</si>
  <si>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</si>
  <si>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</si>
  <si>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</si>
  <si>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</si>
  <si>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</si>
  <si>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</si>
  <si>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</si>
  <si>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</si>
  <si>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</si>
  <si>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</si>
  <si>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</si>
  <si>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</si>
  <si>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</si>
  <si>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</si>
  <si>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</si>
  <si>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</si>
  <si>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</si>
  <si>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</si>
  <si>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</si>
  <si>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</si>
  <si>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</si>
  <si>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</si>
  <si>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</si>
  <si>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</si>
  <si>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</si>
  <si>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</si>
  <si>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</si>
  <si>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</si>
  <si>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</si>
  <si>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</si>
  <si>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</si>
  <si>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</si>
  <si>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</si>
  <si>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</si>
  <si>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</si>
  <si>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</si>
  <si>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</si>
  <si>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</si>
  <si>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</si>
  <si>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</si>
  <si>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</si>
  <si>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</si>
  <si>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</si>
  <si>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</si>
  <si>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</si>
  <si>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</si>
  <si>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</si>
  <si>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</si>
  <si>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</si>
  <si>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</si>
  <si>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</si>
  <si>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</si>
  <si>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</si>
  <si>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</si>
  <si>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</si>
  <si>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</si>
  <si>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</si>
  <si>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</si>
  <si>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</si>
  <si>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</si>
  <si>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</si>
  <si>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</si>
  <si>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</si>
  <si>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</si>
  <si>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</si>
  <si>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</si>
  <si>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</si>
  <si>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</si>
  <si>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</si>
  <si>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</si>
  <si>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</si>
  <si>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</si>
  <si>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</si>
  <si>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</si>
  <si>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</si>
  <si>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</si>
  <si>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</si>
  <si>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</si>
  <si>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</si>
  <si>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</si>
  <si>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</si>
  <si>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</si>
  <si>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</si>
  <si>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</si>
  <si>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</si>
  <si>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</si>
  <si>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</si>
  <si>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</si>
  <si>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</si>
  <si>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</si>
  <si>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</si>
  <si>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</si>
  <si>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</si>
  <si>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</si>
  <si>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</si>
  <si>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</si>
  <si>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</si>
  <si>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</si>
  <si>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</si>
  <si>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</si>
  <si>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</si>
  <si>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</si>
  <si>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펫 성장 패스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</si>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</sst>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U1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9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305</v>
      </c>
      <c r="D1" s="1" t="s">
        <v>306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421</v>
      </c>
      <c r="L1" t="s">
        <v>304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281</v>
      </c>
      <c r="BN1" t="s">
        <v>282</v>
      </c>
      <c r="BO1" t="s">
        <v>283</v>
      </c>
      <c r="BP1" t="s">
        <v>284</v>
      </c>
      <c r="BQ1" t="s">
        <v>285</v>
      </c>
      <c r="BS1" t="s">
        <v>71</v>
      </c>
    </row>
    <row r="2" spans="1:71">
      <c r="A2" t="s">
        <v>167</v>
      </c>
      <c r="B2" t="s">
        <v>7</v>
      </c>
      <c r="C2" t="s">
        <v>307</v>
      </c>
      <c r="D2" t="s">
        <v>308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295</v>
      </c>
      <c r="M2">
        <f>IF(ISBLANK($L2),"",VLOOKUP($L2,$BN:$BP,MATCH($BO$1,$BN$1:$BP$1,0),0))</f>
        <v>9.99</v>
      </c>
      <c r="N2">
        <f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1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2">IF(ISBLANK(W2),"",
VLOOKUP(W2,OFFSET(INDIRECT("$A:$B"),0,MATCH(W$1&amp;"_Verify",INDIRECT("$1:$1"),0)-1),2,0)
)</f>
        <v/>
      </c>
      <c r="Z2" t="str">
        <f t="shared" ref="Z2:Z8" ca="1" si="3">IF(ISBLANK(AA2),"",
VLOOKUP(AA2,OFFSET(INDIRECT("$A:$B"),0,MATCH(AA$1&amp;"_Verify",INDIRECT("$1:$1"),0)-1),2,0)
)</f>
        <v/>
      </c>
      <c r="AD2" t="str">
        <f t="shared" ref="AD2:AD8" ca="1" si="4">IF(ISBLANK(AE2),"",
VLOOKUP(AE2,OFFSET(INDIRECT("$A:$B"),0,MATCH(AE$1&amp;"_Verify",INDIRECT("$1:$1"),0)-1),2,0)
)</f>
        <v/>
      </c>
      <c r="AH2" t="str">
        <f t="shared" ref="AH2:AH8" ca="1" si="5">IF(ISBLANK(AI2),"",
VLOOKUP(AI2,OFFSET(INDIRECT("$A:$B"),0,MATCH(AI$1&amp;"_Verify",INDIRECT("$1:$1"),0)-1),2,0)
)</f>
        <v/>
      </c>
      <c r="AL2" t="str">
        <f t="shared" ref="AL2:AL16" ca="1" si="6">IF(LEN(R2)=0,"",R2)</f>
        <v>it</v>
      </c>
      <c r="AM2" t="str">
        <f t="shared" ref="AM2:AM16" si="7">IF(LEN(T2)=0,"",T2)</f>
        <v>Cash_bLevelPass</v>
      </c>
      <c r="AN2">
        <f t="shared" ref="AN2:AN16" si="8">IF(LEN(U2)=0,"",U2)</f>
        <v>1</v>
      </c>
      <c r="AO2" t="str">
        <f t="shared" ref="AO2:AO16" ca="1" si="9">IF(LEN(V2)=0,"",V2)</f>
        <v/>
      </c>
      <c r="AP2" t="str">
        <f t="shared" ref="AP2:AP16" si="10">IF(LEN(X2)=0,"",X2)</f>
        <v/>
      </c>
      <c r="AQ2" t="str">
        <f t="shared" ref="AQ2:AQ16" si="11">IF(LEN(Y2)=0,"",Y2)</f>
        <v/>
      </c>
      <c r="AR2" t="str">
        <f t="shared" ref="AR2:AR16" ca="1" si="12">IF(LEN(Z2)=0,"",Z2)</f>
        <v/>
      </c>
      <c r="AS2" t="str">
        <f t="shared" ref="AS2:AS16" si="13">IF(LEN(AB2)=0,"",AB2)</f>
        <v/>
      </c>
      <c r="AT2" t="str">
        <f t="shared" ref="AT2:AT16" si="14">IF(LEN(AC2)=0,"",AC2)</f>
        <v/>
      </c>
      <c r="AU2" t="str">
        <f t="shared" ref="AU2:AU16" ca="1" si="15">IF(LEN(AD2)=0,"",AD2)</f>
        <v/>
      </c>
      <c r="AV2" t="str">
        <f t="shared" ref="AV2:AV16" si="16">IF(LEN(AF2)=0,"",AF2)</f>
        <v/>
      </c>
      <c r="AW2" t="str">
        <f t="shared" ref="AW2:AW16" si="17">IF(LEN(AG2)=0,"",AG2)</f>
        <v/>
      </c>
      <c r="AX2" t="str">
        <f t="shared" ref="AX2:AX16" ca="1" si="18">IF(LEN(AH2)=0,"",AH2)</f>
        <v/>
      </c>
      <c r="AY2" t="str">
        <f t="shared" ref="AY2:AY16" si="19">IF(LEN(AJ2)=0,"",AJ2)</f>
        <v/>
      </c>
      <c r="AZ2" t="str">
        <f t="shared" ref="AZ2:AZ16" si="20">IF(LEN(AK2)=0,"",AK2)</f>
        <v/>
      </c>
      <c r="BA2" t="str">
        <f ca="1">IF(ROW()=2,BB2,OFFSET(BA2,-1,0)&amp;IF(LEN(BB2)=0,"",","&amp;BB2))</f>
        <v/>
      </c>
      <c r="BB2" t="str">
        <f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286</v>
      </c>
      <c r="BO2">
        <v>0.99</v>
      </c>
      <c r="BP2">
        <v>1100</v>
      </c>
      <c r="BQ2">
        <f>COUNTIF(L:L,BN2)</f>
        <v>9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71">
      <c r="A3" t="s">
        <v>255</v>
      </c>
      <c r="C3" t="s">
        <v>309</v>
      </c>
      <c r="D3" t="s">
        <v>310</v>
      </c>
      <c r="E3" t="str">
        <f t="shared" ref="E3" si="21">A3</f>
        <v>brokenenergy_1</v>
      </c>
      <c r="F3" t="str">
        <f t="shared" ref="F3" si="22">IF(ISERROR(FIND("_",A3)),A3,
LEFT(A3,FIND("_",A3)-1))</f>
        <v>brokenenergy</v>
      </c>
      <c r="G3">
        <f t="shared" ref="G3" si="23">COUNTA(S3,W3,AA3,AE3,AI3)</f>
        <v>1</v>
      </c>
      <c r="I3" t="b">
        <v>0</v>
      </c>
      <c r="K3" t="str">
        <f t="shared" ref="K3:K66" si="24">IF(AND(I3=FALSE,ISBLANK(L3)),"가격필요","")</f>
        <v/>
      </c>
      <c r="L3" t="s">
        <v>286</v>
      </c>
      <c r="M3">
        <f t="shared" ref="M3:M14" si="25">IF(ISBLANK($L3),"",VLOOKUP($L3,$BN:$BP,MATCH($BO$1,$BN$1:$BP$1,0),0))</f>
        <v>0.99</v>
      </c>
      <c r="N3">
        <f t="shared" ref="N3:N14" si="26">IF(ISBLANK($L3),"",VLOOKUP($L3,$BN:$BP,MATCH($BP$1,$BN$1:$BP$1,0),0))</f>
        <v>1100</v>
      </c>
      <c r="O3" t="s">
        <v>254</v>
      </c>
      <c r="P3">
        <v>493</v>
      </c>
      <c r="Q3">
        <f t="shared" ref="Q3" si="27">P3</f>
        <v>493</v>
      </c>
      <c r="R3" t="str">
        <f t="shared" ca="1" si="1"/>
        <v>it</v>
      </c>
      <c r="S3" t="s">
        <v>33</v>
      </c>
      <c r="T3" t="s">
        <v>89</v>
      </c>
      <c r="U3">
        <v>1</v>
      </c>
      <c r="V3" t="str">
        <f t="shared" ca="1" si="2"/>
        <v/>
      </c>
      <c r="Z3" t="str">
        <f t="shared" ca="1" si="3"/>
        <v/>
      </c>
      <c r="AD3" t="str">
        <f t="shared" ca="1" si="4"/>
        <v/>
      </c>
      <c r="AH3" t="str">
        <f t="shared" ca="1" si="5"/>
        <v/>
      </c>
      <c r="AL3" t="str">
        <f t="shared" ca="1" si="6"/>
        <v>it</v>
      </c>
      <c r="AM3" t="str">
        <f t="shared" si="7"/>
        <v>Cash_sBrokenEnergy</v>
      </c>
      <c r="AN3">
        <f t="shared" si="8"/>
        <v>1</v>
      </c>
      <c r="AO3" t="str">
        <f t="shared" ca="1" si="9"/>
        <v/>
      </c>
      <c r="AP3" t="str">
        <f t="shared" si="10"/>
        <v/>
      </c>
      <c r="AQ3" t="str">
        <f t="shared" si="11"/>
        <v/>
      </c>
      <c r="AR3" t="str">
        <f t="shared" ca="1" si="12"/>
        <v/>
      </c>
      <c r="AS3" t="str">
        <f t="shared" si="13"/>
        <v/>
      </c>
      <c r="AT3" t="str">
        <f t="shared" si="14"/>
        <v/>
      </c>
      <c r="AU3" t="str">
        <f t="shared" ca="1" si="15"/>
        <v/>
      </c>
      <c r="AV3" t="str">
        <f t="shared" si="16"/>
        <v/>
      </c>
      <c r="AW3" t="str">
        <f t="shared" si="17"/>
        <v/>
      </c>
      <c r="AX3" t="str">
        <f t="shared" ca="1" si="18"/>
        <v/>
      </c>
      <c r="AY3" t="str">
        <f t="shared" si="19"/>
        <v/>
      </c>
      <c r="AZ3" t="str">
        <f t="shared" si="20"/>
        <v/>
      </c>
      <c r="BA3" t="str">
        <f ca="1">IF(ROW()=2,BB3,OFFSET(BA3,-1,0)&amp;IF(LEN(BB3)=0,"",","&amp;BB3))</f>
        <v/>
      </c>
      <c r="BB3" t="str">
        <f>IF(I3=FALSE,"",
"{"""&amp;E$1&amp;""":"""&amp;E3&amp;""""
&amp;","""&amp;P$1&amp;""":"&amp;P3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
&amp;IF(LEN(AH3)=0,"",","""&amp;AH$1&amp;""":"""&amp;AH3&amp;"""")
&amp;IF(LEN(AJ3)=0,"",","""&amp;AJ$1&amp;""":"""&amp;AJ3&amp;"""")
&amp;IF(LEN(AK3)=0,"",","""&amp;AK$1&amp;""":"&amp;AK3)&amp;"}")</f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287</v>
      </c>
      <c r="BO3">
        <v>1.99</v>
      </c>
      <c r="BP3">
        <v>3000</v>
      </c>
      <c r="BQ3">
        <f t="shared" ref="BQ3:BQ19" si="28">COUNTIF(L:L,BN3)</f>
        <v>4</v>
      </c>
    </row>
    <row r="4" spans="1:71">
      <c r="A4" t="s">
        <v>256</v>
      </c>
      <c r="C4" t="s">
        <v>311</v>
      </c>
      <c r="D4" t="s">
        <v>312</v>
      </c>
      <c r="E4" t="str">
        <f t="shared" ref="E4:E7" si="29">A4</f>
        <v>brokenenergy_2</v>
      </c>
      <c r="F4" t="str">
        <f t="shared" ref="F4:F7" si="30">IF(ISERROR(FIND("_",A4)),A4,
LEFT(A4,FIND("_",A4)-1))</f>
        <v>brokenenergy</v>
      </c>
      <c r="G4">
        <f t="shared" ref="G4:G7" si="31">COUNTA(S4,W4,AA4,AE4,AI4)</f>
        <v>1</v>
      </c>
      <c r="I4" t="b">
        <v>0</v>
      </c>
      <c r="K4" t="str">
        <f t="shared" si="24"/>
        <v/>
      </c>
      <c r="L4" t="s">
        <v>287</v>
      </c>
      <c r="M4">
        <f t="shared" si="25"/>
        <v>1.99</v>
      </c>
      <c r="N4">
        <f t="shared" si="26"/>
        <v>3000</v>
      </c>
      <c r="O4" t="s">
        <v>256</v>
      </c>
      <c r="P4">
        <v>585</v>
      </c>
      <c r="Q4">
        <f t="shared" ref="Q4:Q7" si="32">P4</f>
        <v>585</v>
      </c>
      <c r="R4" t="str">
        <f t="shared" ref="R4:R7" ca="1" si="33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4">IF(ISBLANK(W4),"",
VLOOKUP(W4,OFFSET(INDIRECT("$A:$B"),0,MATCH(W$1&amp;"_Verify",INDIRECT("$1:$1"),0)-1),2,0)
)</f>
        <v/>
      </c>
      <c r="Z4" t="str">
        <f t="shared" ref="Z4:Z7" ca="1" si="35">IF(ISBLANK(AA4),"",
VLOOKUP(AA4,OFFSET(INDIRECT("$A:$B"),0,MATCH(AA$1&amp;"_Verify",INDIRECT("$1:$1"),0)-1),2,0)
)</f>
        <v/>
      </c>
      <c r="AD4" t="str">
        <f t="shared" ref="AD4:AD7" ca="1" si="36">IF(ISBLANK(AE4),"",
VLOOKUP(AE4,OFFSET(INDIRECT("$A:$B"),0,MATCH(AE$1&amp;"_Verify",INDIRECT("$1:$1"),0)-1),2,0)
)</f>
        <v/>
      </c>
      <c r="AH4" t="str">
        <f t="shared" ref="AH4:AH7" ca="1" si="37">IF(ISBLANK(AI4),"",
VLOOKUP(AI4,OFFSET(INDIRECT("$A:$B"),0,MATCH(AI$1&amp;"_Verify",INDIRECT("$1:$1"),0)-1),2,0)
)</f>
        <v/>
      </c>
      <c r="AL4" t="str">
        <f t="shared" ref="AL4:AL7" ca="1" si="38">IF(LEN(R4)=0,"",R4)</f>
        <v>it</v>
      </c>
      <c r="AM4" t="str">
        <f t="shared" ref="AM4:AM7" si="39">IF(LEN(T4)=0,"",T4)</f>
        <v>Cash_sBrokenEnergy</v>
      </c>
      <c r="AN4">
        <f t="shared" ref="AN4:AN7" si="40">IF(LEN(U4)=0,"",U4)</f>
        <v>1</v>
      </c>
      <c r="AO4" t="str">
        <f t="shared" ref="AO4:AO7" ca="1" si="41">IF(LEN(V4)=0,"",V4)</f>
        <v/>
      </c>
      <c r="AP4" t="str">
        <f t="shared" ref="AP4:AP7" si="42">IF(LEN(X4)=0,"",X4)</f>
        <v/>
      </c>
      <c r="AQ4" t="str">
        <f t="shared" ref="AQ4:AQ7" si="43">IF(LEN(Y4)=0,"",Y4)</f>
        <v/>
      </c>
      <c r="AR4" t="str">
        <f t="shared" ref="AR4:AR7" ca="1" si="44">IF(LEN(Z4)=0,"",Z4)</f>
        <v/>
      </c>
      <c r="AS4" t="str">
        <f t="shared" ref="AS4:AS7" si="45">IF(LEN(AB4)=0,"",AB4)</f>
        <v/>
      </c>
      <c r="AT4" t="str">
        <f t="shared" ref="AT4:AT7" si="46">IF(LEN(AC4)=0,"",AC4)</f>
        <v/>
      </c>
      <c r="AU4" t="str">
        <f t="shared" ref="AU4:AU7" ca="1" si="47">IF(LEN(AD4)=0,"",AD4)</f>
        <v/>
      </c>
      <c r="AV4" t="str">
        <f t="shared" ref="AV4:AV7" si="48">IF(LEN(AF4)=0,"",AF4)</f>
        <v/>
      </c>
      <c r="AW4" t="str">
        <f t="shared" ref="AW4:AW7" si="49">IF(LEN(AG4)=0,"",AG4)</f>
        <v/>
      </c>
      <c r="AX4" t="str">
        <f t="shared" ref="AX4:AX7" ca="1" si="50">IF(LEN(AH4)=0,"",AH4)</f>
        <v/>
      </c>
      <c r="AY4" t="str">
        <f t="shared" ref="AY4:AY7" si="51">IF(LEN(AJ4)=0,"",AJ4)</f>
        <v/>
      </c>
      <c r="AZ4" t="str">
        <f t="shared" ref="AZ4:AZ7" si="52">IF(LEN(AK4)=0,"",AK4)</f>
        <v/>
      </c>
      <c r="BA4" t="str">
        <f t="shared" ref="BA4:BA7" ca="1" si="53">IF(ROW()=2,BB4,OFFSET(BA4,-1,0)&amp;IF(LEN(BB4)=0,"",","&amp;BB4))</f>
        <v/>
      </c>
      <c r="BB4" t="str">
        <f>IF(I4=FALSE,"",
"{"""&amp;E$1&amp;""":"""&amp;E4&amp;""""
&amp;","""&amp;P$1&amp;""":"&amp;P4
&amp;IF(LEN(R4)=0,"",","""&amp;R$1&amp;""":"""&amp;R4&amp;"""")
&amp;IF(LEN(T4)=0,"",","""&amp;T$1&amp;""":"""&amp;T4&amp;"""")
&amp;IF(LEN(U4)=0,"",","""&amp;U$1&amp;""":"&amp;U4)
&amp;IF(LEN(V4)=0,"",","""&amp;V$1&amp;""":"""&amp;V4&amp;"""")
&amp;IF(LEN(X4)=0,"",","""&amp;X$1&amp;""":"""&amp;X4&amp;"""")
&amp;IF(LEN(Y4)=0,"",","""&amp;Y$1&amp;""":"&amp;Y4)
&amp;IF(LEN(Z4)=0,"",","""&amp;Z$1&amp;""":"""&amp;Z4&amp;"""")
&amp;IF(LEN(AB4)=0,"",","""&amp;AB$1&amp;""":"""&amp;AB4&amp;"""")
&amp;IF(LEN(AC4)=0,"",","""&amp;AC$1&amp;""":"&amp;AC4)
&amp;IF(LEN(AD4)=0,"",","""&amp;AD$1&amp;""":"""&amp;AD4&amp;"""")
&amp;IF(LEN(AF4)=0,"",","""&amp;AF$1&amp;""":"""&amp;AF4&amp;"""")
&amp;IF(LEN(AG4)=0,"",","""&amp;AG$1&amp;""":"&amp;AG4)
&amp;IF(LEN(AH4)=0,"",","""&amp;AH$1&amp;""":"""&amp;AH4&amp;"""")
&amp;IF(LEN(AJ4)=0,"",","""&amp;AJ$1&amp;""":"""&amp;AJ4&amp;"""")
&amp;IF(LEN(AK4)=0,"",","""&amp;AK$1&amp;""":"&amp;AK4)&amp;"}")</f>
        <v/>
      </c>
      <c r="BG4" t="s">
        <v>148</v>
      </c>
      <c r="BI4" t="s">
        <v>162</v>
      </c>
      <c r="BM4">
        <v>3</v>
      </c>
      <c r="BN4" t="s">
        <v>288</v>
      </c>
      <c r="BO4">
        <v>2.99</v>
      </c>
      <c r="BP4">
        <v>4400</v>
      </c>
      <c r="BQ4">
        <f t="shared" si="28"/>
        <v>0</v>
      </c>
    </row>
    <row r="5" spans="1:71">
      <c r="A5" t="s">
        <v>257</v>
      </c>
      <c r="C5" t="s">
        <v>313</v>
      </c>
      <c r="D5" t="s">
        <v>314</v>
      </c>
      <c r="E5" t="str">
        <f t="shared" si="29"/>
        <v>brokenenergy_3</v>
      </c>
      <c r="F5" t="str">
        <f t="shared" si="30"/>
        <v>brokenenergy</v>
      </c>
      <c r="G5">
        <f t="shared" si="31"/>
        <v>1</v>
      </c>
      <c r="I5" t="b">
        <v>0</v>
      </c>
      <c r="K5" t="str">
        <f t="shared" si="24"/>
        <v/>
      </c>
      <c r="L5" t="s">
        <v>289</v>
      </c>
      <c r="M5">
        <f t="shared" si="25"/>
        <v>3.99</v>
      </c>
      <c r="N5">
        <f t="shared" si="26"/>
        <v>6000</v>
      </c>
      <c r="O5" t="s">
        <v>257</v>
      </c>
      <c r="P5">
        <v>752</v>
      </c>
      <c r="Q5">
        <f t="shared" si="32"/>
        <v>752</v>
      </c>
      <c r="R5" t="str">
        <f t="shared" ca="1" si="33"/>
        <v>it</v>
      </c>
      <c r="S5" t="s">
        <v>33</v>
      </c>
      <c r="T5" t="s">
        <v>89</v>
      </c>
      <c r="U5">
        <v>1</v>
      </c>
      <c r="V5" t="str">
        <f t="shared" ca="1" si="34"/>
        <v/>
      </c>
      <c r="Z5" t="str">
        <f t="shared" ca="1" si="35"/>
        <v/>
      </c>
      <c r="AD5" t="str">
        <f t="shared" ca="1" si="36"/>
        <v/>
      </c>
      <c r="AH5" t="str">
        <f t="shared" ca="1" si="37"/>
        <v/>
      </c>
      <c r="AL5" t="str">
        <f t="shared" ca="1" si="38"/>
        <v>it</v>
      </c>
      <c r="AM5" t="str">
        <f t="shared" si="39"/>
        <v>Cash_sBrokenEnergy</v>
      </c>
      <c r="AN5">
        <f t="shared" si="40"/>
        <v>1</v>
      </c>
      <c r="AO5" t="str">
        <f t="shared" ca="1" si="41"/>
        <v/>
      </c>
      <c r="AP5" t="str">
        <f t="shared" si="42"/>
        <v/>
      </c>
      <c r="AQ5" t="str">
        <f t="shared" si="43"/>
        <v/>
      </c>
      <c r="AR5" t="str">
        <f t="shared" ca="1" si="44"/>
        <v/>
      </c>
      <c r="AS5" t="str">
        <f t="shared" si="45"/>
        <v/>
      </c>
      <c r="AT5" t="str">
        <f t="shared" si="46"/>
        <v/>
      </c>
      <c r="AU5" t="str">
        <f t="shared" ca="1" si="47"/>
        <v/>
      </c>
      <c r="AV5" t="str">
        <f t="shared" si="48"/>
        <v/>
      </c>
      <c r="AW5" t="str">
        <f t="shared" si="49"/>
        <v/>
      </c>
      <c r="AX5" t="str">
        <f t="shared" ca="1" si="50"/>
        <v/>
      </c>
      <c r="AY5" t="str">
        <f t="shared" si="51"/>
        <v/>
      </c>
      <c r="AZ5" t="str">
        <f t="shared" si="52"/>
        <v/>
      </c>
      <c r="BA5" t="str">
        <f t="shared" ca="1" si="53"/>
        <v/>
      </c>
      <c r="BB5" t="str">
        <f>IF(I5=FALSE,"",
"{"""&amp;E$1&amp;""":"""&amp;E5&amp;""""
&amp;","""&amp;P$1&amp;""":"&amp;P5
&amp;IF(LEN(R5)=0,"",","""&amp;R$1&amp;""":"""&amp;R5&amp;"""")
&amp;IF(LEN(T5)=0,"",","""&amp;T$1&amp;""":"""&amp;T5&amp;"""")
&amp;IF(LEN(U5)=0,"",","""&amp;U$1&amp;""":"&amp;U5)
&amp;IF(LEN(V5)=0,"",","""&amp;V$1&amp;""":"""&amp;V5&amp;"""")
&amp;IF(LEN(X5)=0,"",","""&amp;X$1&amp;""":"""&amp;X5&amp;"""")
&amp;IF(LEN(Y5)=0,"",","""&amp;Y$1&amp;""":"&amp;Y5)
&amp;IF(LEN(Z5)=0,"",","""&amp;Z$1&amp;""":"""&amp;Z5&amp;"""")
&amp;IF(LEN(AB5)=0,"",","""&amp;AB$1&amp;""":"""&amp;AB5&amp;"""")
&amp;IF(LEN(AC5)=0,"",","""&amp;AC$1&amp;""":"&amp;AC5)
&amp;IF(LEN(AD5)=0,"",","""&amp;AD$1&amp;""":"""&amp;AD5&amp;"""")
&amp;IF(LEN(AF5)=0,"",","""&amp;AF$1&amp;""":"""&amp;AF5&amp;"""")
&amp;IF(LEN(AG5)=0,"",","""&amp;AG$1&amp;""":"&amp;AG5)
&amp;IF(LEN(AH5)=0,"",","""&amp;AH$1&amp;""":"""&amp;AH5&amp;"""")
&amp;IF(LEN(AJ5)=0,"",","""&amp;AJ$1&amp;""":"""&amp;AJ5&amp;"""")
&amp;IF(LEN(AK5)=0,"",","""&amp;AK$1&amp;""":"&amp;AK5)&amp;"}")</f>
        <v/>
      </c>
      <c r="BI5" t="s">
        <v>163</v>
      </c>
      <c r="BM5">
        <v>4</v>
      </c>
      <c r="BN5" t="s">
        <v>289</v>
      </c>
      <c r="BO5">
        <v>3.99</v>
      </c>
      <c r="BP5">
        <v>6000</v>
      </c>
      <c r="BQ5">
        <f t="shared" si="28"/>
        <v>9</v>
      </c>
    </row>
    <row r="6" spans="1:71">
      <c r="A6" t="s">
        <v>258</v>
      </c>
      <c r="C6" t="s">
        <v>315</v>
      </c>
      <c r="D6" t="s">
        <v>316</v>
      </c>
      <c r="E6" t="str">
        <f t="shared" si="29"/>
        <v>brokenenergy_4</v>
      </c>
      <c r="F6" t="str">
        <f t="shared" si="30"/>
        <v>brokenenergy</v>
      </c>
      <c r="G6">
        <f t="shared" si="31"/>
        <v>1</v>
      </c>
      <c r="I6" t="b">
        <v>0</v>
      </c>
      <c r="K6" t="str">
        <f t="shared" si="24"/>
        <v/>
      </c>
      <c r="L6" t="s">
        <v>291</v>
      </c>
      <c r="M6">
        <f t="shared" si="25"/>
        <v>5.99</v>
      </c>
      <c r="N6">
        <f t="shared" si="26"/>
        <v>8800</v>
      </c>
      <c r="O6" t="s">
        <v>258</v>
      </c>
      <c r="P6">
        <v>529</v>
      </c>
      <c r="Q6">
        <f t="shared" si="32"/>
        <v>529</v>
      </c>
      <c r="R6" t="str">
        <f t="shared" ca="1" si="33"/>
        <v>it</v>
      </c>
      <c r="S6" t="s">
        <v>33</v>
      </c>
      <c r="T6" t="s">
        <v>89</v>
      </c>
      <c r="U6">
        <v>1</v>
      </c>
      <c r="V6" t="str">
        <f t="shared" ca="1" si="34"/>
        <v/>
      </c>
      <c r="Z6" t="str">
        <f t="shared" ca="1" si="35"/>
        <v/>
      </c>
      <c r="AD6" t="str">
        <f t="shared" ca="1" si="36"/>
        <v/>
      </c>
      <c r="AH6" t="str">
        <f t="shared" ca="1" si="37"/>
        <v/>
      </c>
      <c r="AL6" t="str">
        <f t="shared" ca="1" si="38"/>
        <v>it</v>
      </c>
      <c r="AM6" t="str">
        <f t="shared" si="39"/>
        <v>Cash_sBrokenEnergy</v>
      </c>
      <c r="AN6">
        <f t="shared" si="40"/>
        <v>1</v>
      </c>
      <c r="AO6" t="str">
        <f t="shared" ca="1" si="41"/>
        <v/>
      </c>
      <c r="AP6" t="str">
        <f t="shared" si="42"/>
        <v/>
      </c>
      <c r="AQ6" t="str">
        <f t="shared" si="43"/>
        <v/>
      </c>
      <c r="AR6" t="str">
        <f t="shared" ca="1" si="44"/>
        <v/>
      </c>
      <c r="AS6" t="str">
        <f t="shared" si="45"/>
        <v/>
      </c>
      <c r="AT6" t="str">
        <f t="shared" si="46"/>
        <v/>
      </c>
      <c r="AU6" t="str">
        <f t="shared" ca="1" si="47"/>
        <v/>
      </c>
      <c r="AV6" t="str">
        <f t="shared" si="48"/>
        <v/>
      </c>
      <c r="AW6" t="str">
        <f t="shared" si="49"/>
        <v/>
      </c>
      <c r="AX6" t="str">
        <f t="shared" ca="1" si="50"/>
        <v/>
      </c>
      <c r="AY6" t="str">
        <f t="shared" si="51"/>
        <v/>
      </c>
      <c r="AZ6" t="str">
        <f t="shared" si="52"/>
        <v/>
      </c>
      <c r="BA6" t="str">
        <f t="shared" ca="1" si="53"/>
        <v/>
      </c>
      <c r="BB6" t="str">
        <f>IF(I6=FALSE,"",
"{"""&amp;E$1&amp;""":"""&amp;E6&amp;""""
&amp;","""&amp;P$1&amp;""":"&amp;P6
&amp;IF(LEN(R6)=0,"",","""&amp;R$1&amp;""":"""&amp;R6&amp;"""")
&amp;IF(LEN(T6)=0,"",","""&amp;T$1&amp;""":"""&amp;T6&amp;"""")
&amp;IF(LEN(U6)=0,"",","""&amp;U$1&amp;""":"&amp;U6)
&amp;IF(LEN(V6)=0,"",","""&amp;V$1&amp;""":"""&amp;V6&amp;"""")
&amp;IF(LEN(X6)=0,"",","""&amp;X$1&amp;""":"""&amp;X6&amp;"""")
&amp;IF(LEN(Y6)=0,"",","""&amp;Y$1&amp;""":"&amp;Y6)
&amp;IF(LEN(Z6)=0,"",","""&amp;Z$1&amp;""":"""&amp;Z6&amp;"""")
&amp;IF(LEN(AB6)=0,"",","""&amp;AB$1&amp;""":"""&amp;AB6&amp;"""")
&amp;IF(LEN(AC6)=0,"",","""&amp;AC$1&amp;""":"&amp;AC6)
&amp;IF(LEN(AD6)=0,"",","""&amp;AD$1&amp;""":"""&amp;AD6&amp;"""")
&amp;IF(LEN(AF6)=0,"",","""&amp;AF$1&amp;""":"""&amp;AF6&amp;"""")
&amp;IF(LEN(AG6)=0,"",","""&amp;AG$1&amp;""":"&amp;AG6)
&amp;IF(LEN(AH6)=0,"",","""&amp;AH$1&amp;""":"""&amp;AH6&amp;"""")
&amp;IF(LEN(AJ6)=0,"",","""&amp;AJ$1&amp;""":"""&amp;AJ6&amp;"""")
&amp;IF(LEN(AK6)=0,"",","""&amp;AK$1&amp;""":"&amp;AK6)&amp;"}")</f>
        <v/>
      </c>
      <c r="BI6" t="s">
        <v>90</v>
      </c>
      <c r="BM6">
        <v>5</v>
      </c>
      <c r="BN6" t="s">
        <v>290</v>
      </c>
      <c r="BO6">
        <v>4.99</v>
      </c>
      <c r="BP6">
        <v>7500</v>
      </c>
      <c r="BQ6">
        <f t="shared" si="28"/>
        <v>4</v>
      </c>
    </row>
    <row r="7" spans="1:71">
      <c r="A7" t="s">
        <v>259</v>
      </c>
      <c r="C7" t="s">
        <v>317</v>
      </c>
      <c r="D7" t="s">
        <v>318</v>
      </c>
      <c r="E7" t="str">
        <f t="shared" si="29"/>
        <v>brokenenergy_5</v>
      </c>
      <c r="F7" t="str">
        <f t="shared" si="30"/>
        <v>brokenenergy</v>
      </c>
      <c r="G7">
        <f t="shared" si="31"/>
        <v>1</v>
      </c>
      <c r="I7" t="b">
        <v>0</v>
      </c>
      <c r="K7" t="str">
        <f t="shared" si="24"/>
        <v/>
      </c>
      <c r="L7" t="s">
        <v>295</v>
      </c>
      <c r="M7">
        <f t="shared" si="25"/>
        <v>9.99</v>
      </c>
      <c r="N7">
        <f t="shared" si="26"/>
        <v>15000</v>
      </c>
      <c r="O7" t="s">
        <v>259</v>
      </c>
      <c r="P7">
        <v>743</v>
      </c>
      <c r="Q7">
        <f t="shared" si="32"/>
        <v>743</v>
      </c>
      <c r="R7" t="str">
        <f t="shared" ca="1" si="33"/>
        <v>it</v>
      </c>
      <c r="S7" t="s">
        <v>33</v>
      </c>
      <c r="T7" t="s">
        <v>89</v>
      </c>
      <c r="U7">
        <v>1</v>
      </c>
      <c r="V7" t="str">
        <f t="shared" ca="1" si="34"/>
        <v/>
      </c>
      <c r="Z7" t="str">
        <f t="shared" ca="1" si="35"/>
        <v/>
      </c>
      <c r="AD7" t="str">
        <f t="shared" ca="1" si="36"/>
        <v/>
      </c>
      <c r="AH7" t="str">
        <f t="shared" ca="1" si="37"/>
        <v/>
      </c>
      <c r="AL7" t="str">
        <f t="shared" ca="1" si="38"/>
        <v>it</v>
      </c>
      <c r="AM7" t="str">
        <f t="shared" si="39"/>
        <v>Cash_sBrokenEnergy</v>
      </c>
      <c r="AN7">
        <f t="shared" si="40"/>
        <v>1</v>
      </c>
      <c r="AO7" t="str">
        <f t="shared" ca="1" si="41"/>
        <v/>
      </c>
      <c r="AP7" t="str">
        <f t="shared" si="42"/>
        <v/>
      </c>
      <c r="AQ7" t="str">
        <f t="shared" si="43"/>
        <v/>
      </c>
      <c r="AR7" t="str">
        <f t="shared" ca="1" si="44"/>
        <v/>
      </c>
      <c r="AS7" t="str">
        <f t="shared" si="45"/>
        <v/>
      </c>
      <c r="AT7" t="str">
        <f t="shared" si="46"/>
        <v/>
      </c>
      <c r="AU7" t="str">
        <f t="shared" ca="1" si="47"/>
        <v/>
      </c>
      <c r="AV7" t="str">
        <f t="shared" si="48"/>
        <v/>
      </c>
      <c r="AW7" t="str">
        <f t="shared" si="49"/>
        <v/>
      </c>
      <c r="AX7" t="str">
        <f t="shared" ca="1" si="50"/>
        <v/>
      </c>
      <c r="AY7" t="str">
        <f t="shared" si="51"/>
        <v/>
      </c>
      <c r="AZ7" t="str">
        <f t="shared" si="52"/>
        <v/>
      </c>
      <c r="BA7" t="str">
        <f t="shared" ca="1" si="53"/>
        <v/>
      </c>
      <c r="BB7" t="str">
        <f>IF(I7=FALSE,"",
"{"""&amp;E$1&amp;""":"""&amp;E7&amp;""""
&amp;","""&amp;P$1&amp;""":"&amp;P7
&amp;IF(LEN(R7)=0,"",","""&amp;R$1&amp;""":"""&amp;R7&amp;"""")
&amp;IF(LEN(T7)=0,"",","""&amp;T$1&amp;""":"""&amp;T7&amp;"""")
&amp;IF(LEN(U7)=0,"",","""&amp;U$1&amp;""":"&amp;U7)
&amp;IF(LEN(V7)=0,"",","""&amp;V$1&amp;""":"""&amp;V7&amp;"""")
&amp;IF(LEN(X7)=0,"",","""&amp;X$1&amp;""":"""&amp;X7&amp;"""")
&amp;IF(LEN(Y7)=0,"",","""&amp;Y$1&amp;""":"&amp;Y7)
&amp;IF(LEN(Z7)=0,"",","""&amp;Z$1&amp;""":"""&amp;Z7&amp;"""")
&amp;IF(LEN(AB7)=0,"",","""&amp;AB$1&amp;""":"""&amp;AB7&amp;"""")
&amp;IF(LEN(AC7)=0,"",","""&amp;AC$1&amp;""":"&amp;AC7)
&amp;IF(LEN(AD7)=0,"",","""&amp;AD$1&amp;""":"""&amp;AD7&amp;"""")
&amp;IF(LEN(AF7)=0,"",","""&amp;AF$1&amp;""":"""&amp;AF7&amp;"""")
&amp;IF(LEN(AG7)=0,"",","""&amp;AG$1&amp;""":"&amp;AG7)
&amp;IF(LEN(AH7)=0,"",","""&amp;AH$1&amp;""":"""&amp;AH7&amp;"""")
&amp;IF(LEN(AJ7)=0,"",","""&amp;AJ$1&amp;""":"""&amp;AJ7&amp;"""")
&amp;IF(LEN(AK7)=0,"",","""&amp;AK$1&amp;""":"&amp;AK7)&amp;"}")</f>
        <v/>
      </c>
      <c r="BI7" t="s">
        <v>91</v>
      </c>
      <c r="BM7">
        <v>6</v>
      </c>
      <c r="BN7" t="s">
        <v>291</v>
      </c>
      <c r="BO7">
        <v>5.99</v>
      </c>
      <c r="BP7">
        <v>8800</v>
      </c>
      <c r="BQ7">
        <f t="shared" si="28"/>
        <v>1</v>
      </c>
    </row>
    <row r="8" spans="1:71">
      <c r="A8" t="s">
        <v>188</v>
      </c>
      <c r="B8" t="s">
        <v>6</v>
      </c>
      <c r="C8" t="s">
        <v>319</v>
      </c>
      <c r="D8" t="s">
        <v>320</v>
      </c>
      <c r="E8" t="str">
        <f t="shared" si="0"/>
        <v>ev1_bigboost</v>
      </c>
      <c r="F8" t="str">
        <f t="shared" ref="F8:F86" si="54">IF(ISERROR(FIND("_",A8)),A8,
LEFT(A8,FIND("_",A8)-1))</f>
        <v>ev1</v>
      </c>
      <c r="G8">
        <f t="shared" ref="G8:G16" si="55">COUNTA(S8,W8,AA8,AE8,AI8)</f>
        <v>2</v>
      </c>
      <c r="I8" t="b">
        <v>0</v>
      </c>
      <c r="K8" t="str">
        <f t="shared" si="24"/>
        <v/>
      </c>
      <c r="L8" t="s">
        <v>287</v>
      </c>
      <c r="M8">
        <f t="shared" si="25"/>
        <v>1.99</v>
      </c>
      <c r="N8">
        <f t="shared" si="26"/>
        <v>3000</v>
      </c>
      <c r="O8" t="s">
        <v>187</v>
      </c>
      <c r="P8">
        <v>234</v>
      </c>
      <c r="Q8">
        <f t="shared" ref="Q8:Q94" si="56">P8</f>
        <v>234</v>
      </c>
      <c r="R8" t="str">
        <f t="shared" ca="1" si="1"/>
        <v>cu</v>
      </c>
      <c r="S8" t="s">
        <v>16</v>
      </c>
      <c r="T8" t="s">
        <v>36</v>
      </c>
      <c r="U8">
        <v>600</v>
      </c>
      <c r="V8" t="str">
        <f t="shared" ca="1" si="2"/>
        <v>cu</v>
      </c>
      <c r="W8" t="s">
        <v>16</v>
      </c>
      <c r="X8" t="s">
        <v>15</v>
      </c>
      <c r="Y8">
        <v>50000</v>
      </c>
      <c r="Z8" t="str">
        <f t="shared" ca="1" si="3"/>
        <v/>
      </c>
      <c r="AD8" t="str">
        <f t="shared" ca="1" si="4"/>
        <v/>
      </c>
      <c r="AH8" t="str">
        <f t="shared" ca="1" si="5"/>
        <v/>
      </c>
      <c r="AL8" t="str">
        <f t="shared" ca="1" si="6"/>
        <v>cu</v>
      </c>
      <c r="AM8" t="str">
        <f t="shared" si="7"/>
        <v>EN</v>
      </c>
      <c r="AN8">
        <f t="shared" si="8"/>
        <v>600</v>
      </c>
      <c r="AO8" t="str">
        <f t="shared" ca="1" si="9"/>
        <v>cu</v>
      </c>
      <c r="AP8" t="str">
        <f t="shared" si="10"/>
        <v>GO</v>
      </c>
      <c r="AQ8">
        <f t="shared" si="11"/>
        <v>50000</v>
      </c>
      <c r="AR8" t="str">
        <f t="shared" ca="1" si="12"/>
        <v/>
      </c>
      <c r="AS8" t="str">
        <f t="shared" si="13"/>
        <v/>
      </c>
      <c r="AT8" t="str">
        <f t="shared" si="14"/>
        <v/>
      </c>
      <c r="AU8" t="str">
        <f t="shared" ca="1" si="15"/>
        <v/>
      </c>
      <c r="AV8" t="str">
        <f t="shared" si="16"/>
        <v/>
      </c>
      <c r="AW8" t="str">
        <f t="shared" si="17"/>
        <v/>
      </c>
      <c r="AX8" t="str">
        <f t="shared" ca="1" si="18"/>
        <v/>
      </c>
      <c r="AY8" t="str">
        <f t="shared" si="19"/>
        <v/>
      </c>
      <c r="AZ8" t="str">
        <f t="shared" si="20"/>
        <v/>
      </c>
      <c r="BA8" t="str">
        <f t="shared" ref="BA8:BA16" ca="1" si="57">IF(ROW()=2,BB8,OFFSET(BA8,-1,0)&amp;IF(LEN(BB8)=0,"",","&amp;BB8))</f>
        <v/>
      </c>
      <c r="BB8" t="str">
        <f>IF(I8=FALSE,"",
"{"""&amp;E$1&amp;""":"""&amp;E8&amp;""""
&amp;","""&amp;P$1&amp;""":"&amp;P8
&amp;IF(LEN(R8)=0,"",","""&amp;R$1&amp;""":"""&amp;R8&amp;"""")
&amp;IF(LEN(T8)=0,"",","""&amp;T$1&amp;""":"""&amp;T8&amp;"""")
&amp;IF(LEN(U8)=0,"",","""&amp;U$1&amp;""":"&amp;U8)
&amp;IF(LEN(V8)=0,"",","""&amp;V$1&amp;""":"""&amp;V8&amp;"""")
&amp;IF(LEN(X8)=0,"",","""&amp;X$1&amp;""":"""&amp;X8&amp;"""")
&amp;IF(LEN(Y8)=0,"",","""&amp;Y$1&amp;""":"&amp;Y8)
&amp;IF(LEN(Z8)=0,"",","""&amp;Z$1&amp;""":"""&amp;Z8&amp;"""")
&amp;IF(LEN(AB8)=0,"",","""&amp;AB$1&amp;""":"""&amp;AB8&amp;"""")
&amp;IF(LEN(AC8)=0,"",","""&amp;AC$1&amp;""":"&amp;AC8)
&amp;IF(LEN(AD8)=0,"",","""&amp;AD$1&amp;""":"""&amp;AD8&amp;"""")
&amp;IF(LEN(AF8)=0,"",","""&amp;AF$1&amp;""":"""&amp;AF8&amp;"""")
&amp;IF(LEN(AG8)=0,"",","""&amp;AG$1&amp;""":"&amp;AG8)
&amp;IF(LEN(AH8)=0,"",","""&amp;AH$1&amp;""":"""&amp;AH8&amp;"""")
&amp;IF(LEN(AJ8)=0,"",","""&amp;AJ$1&amp;""":"""&amp;AJ8&amp;"""")
&amp;IF(LEN(AK8)=0,"",","""&amp;AK$1&amp;""":"&amp;AK8)&amp;"}")</f>
        <v/>
      </c>
      <c r="BI8" t="s">
        <v>164</v>
      </c>
      <c r="BM8">
        <v>7</v>
      </c>
      <c r="BN8" t="s">
        <v>292</v>
      </c>
      <c r="BO8">
        <v>6.99</v>
      </c>
      <c r="BP8">
        <v>9900</v>
      </c>
      <c r="BQ8">
        <f t="shared" si="28"/>
        <v>5</v>
      </c>
    </row>
    <row r="9" spans="1:71">
      <c r="A9" t="s">
        <v>200</v>
      </c>
      <c r="C9" t="s">
        <v>321</v>
      </c>
      <c r="D9" t="s">
        <v>322</v>
      </c>
      <c r="E9" t="str">
        <f t="shared" si="0"/>
        <v>ev2_almostthere</v>
      </c>
      <c r="F9" t="str">
        <f t="shared" si="54"/>
        <v>ev2</v>
      </c>
      <c r="G9">
        <f t="shared" ref="G9" si="58">COUNTA(S9,W9,AA9,AE9,AI9)</f>
        <v>2</v>
      </c>
      <c r="I9" t="b">
        <v>0</v>
      </c>
      <c r="K9" t="str">
        <f t="shared" si="24"/>
        <v/>
      </c>
      <c r="L9" t="s">
        <v>290</v>
      </c>
      <c r="M9">
        <f t="shared" si="25"/>
        <v>4.99</v>
      </c>
      <c r="N9">
        <f t="shared" si="26"/>
        <v>7500</v>
      </c>
      <c r="O9" t="s">
        <v>200</v>
      </c>
      <c r="P9">
        <v>125</v>
      </c>
      <c r="Q9">
        <f t="shared" si="56"/>
        <v>125</v>
      </c>
      <c r="R9" t="str">
        <f t="shared" ref="R9" ca="1" si="59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0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1">IF(ISBLANK(AA9),"",
VLOOKUP(AA9,OFFSET(INDIRECT("$A:$B"),0,MATCH(AA$1&amp;"_Verify",INDIRECT("$1:$1"),0)-1),2,0)
)</f>
        <v/>
      </c>
      <c r="AD9" t="str">
        <f t="shared" ref="AD9" ca="1" si="62">IF(ISBLANK(AE9),"",
VLOOKUP(AE9,OFFSET(INDIRECT("$A:$B"),0,MATCH(AE$1&amp;"_Verify",INDIRECT("$1:$1"),0)-1),2,0)
)</f>
        <v/>
      </c>
      <c r="AH9" t="str">
        <f t="shared" ref="AH9" ca="1" si="63">IF(ISBLANK(AI9),"",
VLOOKUP(AI9,OFFSET(INDIRECT("$A:$B"),0,MATCH(AI$1&amp;"_Verify",INDIRECT("$1:$1"),0)-1),2,0)
)</f>
        <v/>
      </c>
      <c r="AL9" t="str">
        <f t="shared" ref="AL9" ca="1" si="64">IF(LEN(R9)=0,"",R9)</f>
        <v>cu</v>
      </c>
      <c r="AM9" t="str">
        <f t="shared" ref="AM9" si="65">IF(LEN(T9)=0,"",T9)</f>
        <v>EN</v>
      </c>
      <c r="AN9">
        <f t="shared" ref="AN9" si="66">IF(LEN(U9)=0,"",U9)</f>
        <v>500</v>
      </c>
      <c r="AO9" t="str">
        <f t="shared" ref="AO9" ca="1" si="67">IF(LEN(V9)=0,"",V9)</f>
        <v>cu</v>
      </c>
      <c r="AP9" t="str">
        <f t="shared" ref="AP9" si="68">IF(LEN(X9)=0,"",X9)</f>
        <v>GO</v>
      </c>
      <c r="AQ9">
        <f t="shared" ref="AQ9" si="69">IF(LEN(Y9)=0,"",Y9)</f>
        <v>40000</v>
      </c>
      <c r="AR9" t="str">
        <f t="shared" ref="AR9" ca="1" si="70">IF(LEN(Z9)=0,"",Z9)</f>
        <v/>
      </c>
      <c r="AS9" t="str">
        <f t="shared" ref="AS9" si="71">IF(LEN(AB9)=0,"",AB9)</f>
        <v/>
      </c>
      <c r="AT9" t="str">
        <f t="shared" ref="AT9" si="72">IF(LEN(AC9)=0,"",AC9)</f>
        <v/>
      </c>
      <c r="AU9" t="str">
        <f t="shared" ref="AU9" ca="1" si="73">IF(LEN(AD9)=0,"",AD9)</f>
        <v/>
      </c>
      <c r="AV9" t="str">
        <f t="shared" ref="AV9" si="74">IF(LEN(AF9)=0,"",AF9)</f>
        <v/>
      </c>
      <c r="AW9" t="str">
        <f t="shared" ref="AW9" si="75">IF(LEN(AG9)=0,"",AG9)</f>
        <v/>
      </c>
      <c r="AX9" t="str">
        <f t="shared" ref="AX9" ca="1" si="76">IF(LEN(AH9)=0,"",AH9)</f>
        <v/>
      </c>
      <c r="AY9" t="str">
        <f t="shared" ref="AY9" si="77">IF(LEN(AJ9)=0,"",AJ9)</f>
        <v/>
      </c>
      <c r="AZ9" t="str">
        <f t="shared" ref="AZ9" si="78">IF(LEN(AK9)=0,"",AK9)</f>
        <v/>
      </c>
      <c r="BA9" t="str">
        <f ca="1">IF(ROW()=2,BB9,OFFSET(BA9,-1,0)&amp;IF(LEN(BB9)=0,"",","&amp;BB9))</f>
        <v/>
      </c>
      <c r="BB9" t="str">
        <f>IF(I9=FALSE,"",
"{"""&amp;E$1&amp;""":"""&amp;E9&amp;""""
&amp;","""&amp;P$1&amp;""":"&amp;P9
&amp;IF(LEN(R9)=0,"",","""&amp;R$1&amp;""":"""&amp;R9&amp;"""")
&amp;IF(LEN(T9)=0,"",","""&amp;T$1&amp;""":"""&amp;T9&amp;"""")
&amp;IF(LEN(U9)=0,"",","""&amp;U$1&amp;""":"&amp;U9)
&amp;IF(LEN(V9)=0,"",","""&amp;V$1&amp;""":"""&amp;V9&amp;"""")
&amp;IF(LEN(X9)=0,"",","""&amp;X$1&amp;""":"""&amp;X9&amp;"""")
&amp;IF(LEN(Y9)=0,"",","""&amp;Y$1&amp;""":"&amp;Y9)
&amp;IF(LEN(Z9)=0,"",","""&amp;Z$1&amp;""":"""&amp;Z9&amp;"""")
&amp;IF(LEN(AB9)=0,"",","""&amp;AB$1&amp;""":"""&amp;AB9&amp;"""")
&amp;IF(LEN(AC9)=0,"",","""&amp;AC$1&amp;""":"&amp;AC9)
&amp;IF(LEN(AD9)=0,"",","""&amp;AD$1&amp;""":"""&amp;AD9&amp;"""")
&amp;IF(LEN(AF9)=0,"",","""&amp;AF$1&amp;""":"""&amp;AF9&amp;"""")
&amp;IF(LEN(AG9)=0,"",","""&amp;AG$1&amp;""":"&amp;AG9)
&amp;IF(LEN(AH9)=0,"",","""&amp;AH$1&amp;""":"""&amp;AH9&amp;"""")
&amp;IF(LEN(AJ9)=0,"",","""&amp;AJ$1&amp;""":"""&amp;AJ9&amp;"""")
&amp;IF(LEN(AK9)=0,"",","""&amp;AK$1&amp;""":"&amp;AK9)&amp;"}")</f>
        <v/>
      </c>
      <c r="BI9" t="s">
        <v>165</v>
      </c>
      <c r="BM9">
        <v>8</v>
      </c>
      <c r="BN9" t="s">
        <v>293</v>
      </c>
      <c r="BO9">
        <v>7.99</v>
      </c>
      <c r="BP9">
        <v>12000</v>
      </c>
      <c r="BQ9">
        <f t="shared" si="28"/>
        <v>6</v>
      </c>
    </row>
    <row r="10" spans="1:71">
      <c r="A10" t="s">
        <v>66</v>
      </c>
      <c r="C10" t="s">
        <v>323</v>
      </c>
      <c r="D10" t="s">
        <v>324</v>
      </c>
      <c r="E10" t="str">
        <f t="shared" ref="E10:E12" si="79">A10</f>
        <v>ev3_oneofthree_1</v>
      </c>
      <c r="F10" t="str">
        <f t="shared" si="54"/>
        <v>ev3</v>
      </c>
      <c r="G10">
        <f t="shared" si="55"/>
        <v>3</v>
      </c>
      <c r="I10" t="b">
        <v>0</v>
      </c>
      <c r="K10" t="str">
        <f t="shared" si="24"/>
        <v/>
      </c>
      <c r="L10" t="s">
        <v>292</v>
      </c>
      <c r="M10">
        <f t="shared" si="25"/>
        <v>6.99</v>
      </c>
      <c r="N10">
        <f t="shared" si="26"/>
        <v>9900</v>
      </c>
      <c r="O10" t="s">
        <v>66</v>
      </c>
      <c r="P10">
        <v>348</v>
      </c>
      <c r="Q10">
        <f t="shared" si="56"/>
        <v>348</v>
      </c>
      <c r="R10" t="str">
        <f t="shared" ref="R10:R12" ca="1" si="80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1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2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3">IF(ISBLANK(AE10),"",
VLOOKUP(AE10,OFFSET(INDIRECT("$A:$B"),0,MATCH(AE$1&amp;"_Verify",INDIRECT("$1:$1"),0)-1),2,0)
)</f>
        <v/>
      </c>
      <c r="AH10" t="str">
        <f t="shared" ref="AH10:AH12" ca="1" si="84">IF(ISBLANK(AI10),"",
VLOOKUP(AI10,OFFSET(INDIRECT("$A:$B"),0,MATCH(AI$1&amp;"_Verify",INDIRECT("$1:$1"),0)-1),2,0)
)</f>
        <v/>
      </c>
      <c r="AL10" t="str">
        <f t="shared" ref="AL10:AL12" ca="1" si="85">IF(LEN(R10)=0,"",R10)</f>
        <v>cu</v>
      </c>
      <c r="AM10" t="str">
        <f t="shared" ref="AM10:AM12" si="86">IF(LEN(T10)=0,"",T10)</f>
        <v>EN</v>
      </c>
      <c r="AN10">
        <f t="shared" ref="AN10:AN12" si="87">IF(LEN(U10)=0,"",U10)</f>
        <v>30</v>
      </c>
      <c r="AO10" t="str">
        <f t="shared" ref="AO10:AO12" ca="1" si="88">IF(LEN(V10)=0,"",V10)</f>
        <v>cu</v>
      </c>
      <c r="AP10" t="str">
        <f t="shared" ref="AP10:AP12" si="89">IF(LEN(X10)=0,"",X10)</f>
        <v>GO</v>
      </c>
      <c r="AQ10">
        <f t="shared" ref="AQ10:AQ12" si="90">IF(LEN(Y10)=0,"",Y10)</f>
        <v>25000</v>
      </c>
      <c r="AR10" t="str">
        <f t="shared" ref="AR10:AR12" ca="1" si="91">IF(LEN(Z10)=0,"",Z10)</f>
        <v>cu</v>
      </c>
      <c r="AS10" t="str">
        <f t="shared" ref="AS10:AS12" si="92">IF(LEN(AB10)=0,"",AB10)</f>
        <v>EN</v>
      </c>
      <c r="AT10">
        <f t="shared" ref="AT10:AT12" si="93">IF(LEN(AC10)=0,"",AC10)</f>
        <v>100</v>
      </c>
      <c r="AU10" t="str">
        <f t="shared" ref="AU10:AU12" ca="1" si="94">IF(LEN(AD10)=0,"",AD10)</f>
        <v/>
      </c>
      <c r="AV10" t="str">
        <f t="shared" ref="AV10:AV12" si="95">IF(LEN(AF10)=0,"",AF10)</f>
        <v/>
      </c>
      <c r="AW10" t="str">
        <f t="shared" ref="AW10:AW12" si="96">IF(LEN(AG10)=0,"",AG10)</f>
        <v/>
      </c>
      <c r="AX10" t="str">
        <f t="shared" ref="AX10:AX12" ca="1" si="97">IF(LEN(AH10)=0,"",AH10)</f>
        <v/>
      </c>
      <c r="AY10" t="str">
        <f t="shared" ref="AY10:AY12" si="98">IF(LEN(AJ10)=0,"",AJ10)</f>
        <v/>
      </c>
      <c r="AZ10" t="str">
        <f t="shared" ref="AZ10:AZ12" si="99">IF(LEN(AK10)=0,"",AK10)</f>
        <v/>
      </c>
      <c r="BA10" t="str">
        <f t="shared" ca="1" si="57"/>
        <v/>
      </c>
      <c r="BB10" t="str">
        <f>IF(I10=FALSE,"",
"{"""&amp;E$1&amp;""":"""&amp;E10&amp;""""
&amp;","""&amp;P$1&amp;""":"&amp;P10
&amp;IF(LEN(R10)=0,"",","""&amp;R$1&amp;""":"""&amp;R10&amp;"""")
&amp;IF(LEN(T10)=0,"",","""&amp;T$1&amp;""":"""&amp;T10&amp;"""")
&amp;IF(LEN(U10)=0,"",","""&amp;U$1&amp;""":"&amp;U10)
&amp;IF(LEN(V10)=0,"",","""&amp;V$1&amp;""":"""&amp;V10&amp;"""")
&amp;IF(LEN(X10)=0,"",","""&amp;X$1&amp;""":"""&amp;X10&amp;"""")
&amp;IF(LEN(Y10)=0,"",","""&amp;Y$1&amp;""":"&amp;Y10)
&amp;IF(LEN(Z10)=0,"",","""&amp;Z$1&amp;""":"""&amp;Z10&amp;"""")
&amp;IF(LEN(AB10)=0,"",","""&amp;AB$1&amp;""":"""&amp;AB10&amp;"""")
&amp;IF(LEN(AC10)=0,"",","""&amp;AC$1&amp;""":"&amp;AC10)
&amp;IF(LEN(AD10)=0,"",","""&amp;AD$1&amp;""":"""&amp;AD10&amp;"""")
&amp;IF(LEN(AF10)=0,"",","""&amp;AF$1&amp;""":"""&amp;AF10&amp;"""")
&amp;IF(LEN(AG10)=0,"",","""&amp;AG$1&amp;""":"&amp;AG10)
&amp;IF(LEN(AH10)=0,"",","""&amp;AH$1&amp;""":"""&amp;AH10&amp;"""")
&amp;IF(LEN(AJ10)=0,"",","""&amp;AJ$1&amp;""":"""&amp;AJ10&amp;"""")
&amp;IF(LEN(AK10)=0,"",","""&amp;AK$1&amp;""":"&amp;AK10)&amp;"}")</f>
        <v/>
      </c>
      <c r="BI10" t="s">
        <v>190</v>
      </c>
      <c r="BM10">
        <v>9</v>
      </c>
      <c r="BN10" t="s">
        <v>294</v>
      </c>
      <c r="BO10">
        <v>8.99</v>
      </c>
      <c r="BP10">
        <v>14000</v>
      </c>
      <c r="BQ10">
        <f t="shared" si="28"/>
        <v>1</v>
      </c>
    </row>
    <row r="11" spans="1:71">
      <c r="A11" t="s">
        <v>67</v>
      </c>
      <c r="C11" t="s">
        <v>325</v>
      </c>
      <c r="D11" t="s">
        <v>326</v>
      </c>
      <c r="E11" t="str">
        <f t="shared" si="79"/>
        <v>ev3_oneofthree_2</v>
      </c>
      <c r="F11" t="str">
        <f t="shared" si="54"/>
        <v>ev3</v>
      </c>
      <c r="G11">
        <f t="shared" si="55"/>
        <v>3</v>
      </c>
      <c r="I11" t="b">
        <v>0</v>
      </c>
      <c r="K11" t="str">
        <f t="shared" si="24"/>
        <v/>
      </c>
      <c r="L11" t="s">
        <v>296</v>
      </c>
      <c r="M11">
        <f t="shared" si="25"/>
        <v>11.99</v>
      </c>
      <c r="N11">
        <f t="shared" si="26"/>
        <v>19000</v>
      </c>
      <c r="O11" t="s">
        <v>67</v>
      </c>
      <c r="P11">
        <v>431</v>
      </c>
      <c r="Q11">
        <f t="shared" si="56"/>
        <v>431</v>
      </c>
      <c r="R11" t="str">
        <f t="shared" ca="1" si="80"/>
        <v>cu</v>
      </c>
      <c r="S11" t="s">
        <v>16</v>
      </c>
      <c r="T11" t="s">
        <v>56</v>
      </c>
      <c r="U11">
        <v>60</v>
      </c>
      <c r="V11" t="str">
        <f t="shared" ca="1" si="81"/>
        <v>cu</v>
      </c>
      <c r="W11" t="s">
        <v>16</v>
      </c>
      <c r="X11" t="s">
        <v>15</v>
      </c>
      <c r="Y11">
        <v>15000</v>
      </c>
      <c r="Z11" t="str">
        <f t="shared" ca="1" si="82"/>
        <v>cu</v>
      </c>
      <c r="AA11" t="s">
        <v>16</v>
      </c>
      <c r="AB11" t="s">
        <v>56</v>
      </c>
      <c r="AC11">
        <v>120</v>
      </c>
      <c r="AD11" t="str">
        <f t="shared" ca="1" si="83"/>
        <v/>
      </c>
      <c r="AH11" t="str">
        <f t="shared" ca="1" si="84"/>
        <v/>
      </c>
      <c r="AL11" t="str">
        <f t="shared" ca="1" si="85"/>
        <v>cu</v>
      </c>
      <c r="AM11" t="str">
        <f t="shared" si="86"/>
        <v>EN</v>
      </c>
      <c r="AN11">
        <f t="shared" si="87"/>
        <v>60</v>
      </c>
      <c r="AO11" t="str">
        <f t="shared" ca="1" si="88"/>
        <v>cu</v>
      </c>
      <c r="AP11" t="str">
        <f t="shared" si="89"/>
        <v>GO</v>
      </c>
      <c r="AQ11">
        <f t="shared" si="90"/>
        <v>15000</v>
      </c>
      <c r="AR11" t="str">
        <f t="shared" ca="1" si="91"/>
        <v>cu</v>
      </c>
      <c r="AS11" t="str">
        <f t="shared" si="92"/>
        <v>EN</v>
      </c>
      <c r="AT11">
        <f t="shared" si="93"/>
        <v>120</v>
      </c>
      <c r="AU11" t="str">
        <f t="shared" ca="1" si="94"/>
        <v/>
      </c>
      <c r="AV11" t="str">
        <f t="shared" si="95"/>
        <v/>
      </c>
      <c r="AW11" t="str">
        <f t="shared" si="96"/>
        <v/>
      </c>
      <c r="AX11" t="str">
        <f t="shared" ca="1" si="97"/>
        <v/>
      </c>
      <c r="AY11" t="str">
        <f t="shared" si="98"/>
        <v/>
      </c>
      <c r="AZ11" t="str">
        <f t="shared" si="99"/>
        <v/>
      </c>
      <c r="BA11" t="str">
        <f t="shared" ca="1" si="57"/>
        <v/>
      </c>
      <c r="BB11" t="str">
        <f>IF(I11=FALSE,"",
"{"""&amp;E$1&amp;""":"""&amp;E11&amp;""""
&amp;","""&amp;P$1&amp;""":"&amp;P11
&amp;IF(LEN(R11)=0,"",","""&amp;R$1&amp;""":"""&amp;R11&amp;"""")
&amp;IF(LEN(T11)=0,"",","""&amp;T$1&amp;""":"""&amp;T11&amp;"""")
&amp;IF(LEN(U11)=0,"",","""&amp;U$1&amp;""":"&amp;U11)
&amp;IF(LEN(V11)=0,"",","""&amp;V$1&amp;""":"""&amp;V11&amp;"""")
&amp;IF(LEN(X11)=0,"",","""&amp;X$1&amp;""":"""&amp;X11&amp;"""")
&amp;IF(LEN(Y11)=0,"",","""&amp;Y$1&amp;""":"&amp;Y11)
&amp;IF(LEN(Z11)=0,"",","""&amp;Z$1&amp;""":"""&amp;Z11&amp;"""")
&amp;IF(LEN(AB11)=0,"",","""&amp;AB$1&amp;""":"""&amp;AB11&amp;"""")
&amp;IF(LEN(AC11)=0,"",","""&amp;AC$1&amp;""":"&amp;AC11)
&amp;IF(LEN(AD11)=0,"",","""&amp;AD$1&amp;""":"""&amp;AD11&amp;"""")
&amp;IF(LEN(AF11)=0,"",","""&amp;AF$1&amp;""":"""&amp;AF11&amp;"""")
&amp;IF(LEN(AG11)=0,"",","""&amp;AG$1&amp;""":"&amp;AG11)
&amp;IF(LEN(AH11)=0,"",","""&amp;AH$1&amp;""":"""&amp;AH11&amp;"""")
&amp;IF(LEN(AJ11)=0,"",","""&amp;AJ$1&amp;""":"""&amp;AJ11&amp;"""")
&amp;IF(LEN(AK11)=0,"",","""&amp;AK$1&amp;""":"&amp;AK11)&amp;"}")</f>
        <v/>
      </c>
      <c r="BI11" t="s">
        <v>192</v>
      </c>
      <c r="BM11">
        <v>10</v>
      </c>
      <c r="BN11" t="s">
        <v>295</v>
      </c>
      <c r="BO11">
        <v>9.99</v>
      </c>
      <c r="BP11">
        <v>15000</v>
      </c>
      <c r="BQ11">
        <f t="shared" si="28"/>
        <v>5</v>
      </c>
    </row>
    <row r="12" spans="1:71">
      <c r="A12" t="s">
        <v>68</v>
      </c>
      <c r="C12" t="s">
        <v>327</v>
      </c>
      <c r="D12" t="s">
        <v>328</v>
      </c>
      <c r="E12" t="str">
        <f t="shared" si="79"/>
        <v>ev3_oneofthree_3</v>
      </c>
      <c r="F12" t="str">
        <f t="shared" si="54"/>
        <v>ev3</v>
      </c>
      <c r="G12">
        <f t="shared" si="55"/>
        <v>4</v>
      </c>
      <c r="I12" t="b">
        <v>0</v>
      </c>
      <c r="K12" t="str">
        <f t="shared" si="24"/>
        <v/>
      </c>
      <c r="L12" t="s">
        <v>299</v>
      </c>
      <c r="M12">
        <f t="shared" si="25"/>
        <v>29.99</v>
      </c>
      <c r="N12">
        <f t="shared" si="26"/>
        <v>45000</v>
      </c>
      <c r="O12" t="s">
        <v>68</v>
      </c>
      <c r="P12">
        <v>969</v>
      </c>
      <c r="Q12">
        <f t="shared" si="56"/>
        <v>969</v>
      </c>
      <c r="R12" t="str">
        <f t="shared" ca="1" si="80"/>
        <v>cu</v>
      </c>
      <c r="S12" t="s">
        <v>16</v>
      </c>
      <c r="T12" t="s">
        <v>56</v>
      </c>
      <c r="U12">
        <v>90</v>
      </c>
      <c r="V12" t="str">
        <f t="shared" ca="1" si="81"/>
        <v>cu</v>
      </c>
      <c r="W12" t="s">
        <v>16</v>
      </c>
      <c r="X12" t="s">
        <v>15</v>
      </c>
      <c r="Y12">
        <v>30000</v>
      </c>
      <c r="Z12" t="str">
        <f t="shared" ca="1" si="82"/>
        <v>cu</v>
      </c>
      <c r="AA12" t="s">
        <v>16</v>
      </c>
      <c r="AB12" t="s">
        <v>56</v>
      </c>
      <c r="AC12">
        <v>150</v>
      </c>
      <c r="AD12" t="str">
        <f t="shared" ca="1" si="83"/>
        <v>cu</v>
      </c>
      <c r="AE12" t="s">
        <v>16</v>
      </c>
      <c r="AF12" t="s">
        <v>56</v>
      </c>
      <c r="AG12">
        <v>300</v>
      </c>
      <c r="AH12" t="str">
        <f t="shared" ca="1" si="84"/>
        <v/>
      </c>
      <c r="AL12" t="str">
        <f t="shared" ca="1" si="85"/>
        <v>cu</v>
      </c>
      <c r="AM12" t="str">
        <f t="shared" si="86"/>
        <v>EN</v>
      </c>
      <c r="AN12">
        <f t="shared" si="87"/>
        <v>90</v>
      </c>
      <c r="AO12" t="str">
        <f t="shared" ca="1" si="88"/>
        <v>cu</v>
      </c>
      <c r="AP12" t="str">
        <f t="shared" si="89"/>
        <v>GO</v>
      </c>
      <c r="AQ12">
        <f t="shared" si="90"/>
        <v>30000</v>
      </c>
      <c r="AR12" t="str">
        <f t="shared" ca="1" si="91"/>
        <v>cu</v>
      </c>
      <c r="AS12" t="str">
        <f t="shared" si="92"/>
        <v>EN</v>
      </c>
      <c r="AT12">
        <f t="shared" si="93"/>
        <v>150</v>
      </c>
      <c r="AU12" t="str">
        <f t="shared" ca="1" si="94"/>
        <v>cu</v>
      </c>
      <c r="AV12" t="str">
        <f t="shared" si="95"/>
        <v>EN</v>
      </c>
      <c r="AW12">
        <f t="shared" si="96"/>
        <v>300</v>
      </c>
      <c r="AX12" t="str">
        <f t="shared" ca="1" si="97"/>
        <v/>
      </c>
      <c r="AY12" t="str">
        <f t="shared" si="98"/>
        <v/>
      </c>
      <c r="AZ12" t="str">
        <f t="shared" si="99"/>
        <v/>
      </c>
      <c r="BA12" t="str">
        <f t="shared" ca="1" si="57"/>
        <v/>
      </c>
      <c r="BB12" t="str">
        <f>IF(I12=FALSE,"",
"{"""&amp;E$1&amp;""":"""&amp;E12&amp;""""
&amp;","""&amp;P$1&amp;""":"&amp;P12
&amp;IF(LEN(R12)=0,"",","""&amp;R$1&amp;""":"""&amp;R12&amp;"""")
&amp;IF(LEN(T12)=0,"",","""&amp;T$1&amp;""":"""&amp;T12&amp;"""")
&amp;IF(LEN(U12)=0,"",","""&amp;U$1&amp;""":"&amp;U12)
&amp;IF(LEN(V12)=0,"",","""&amp;V$1&amp;""":"""&amp;V12&amp;"""")
&amp;IF(LEN(X12)=0,"",","""&amp;X$1&amp;""":"""&amp;X12&amp;"""")
&amp;IF(LEN(Y12)=0,"",","""&amp;Y$1&amp;""":"&amp;Y12)
&amp;IF(LEN(Z12)=0,"",","""&amp;Z$1&amp;""":"""&amp;Z12&amp;"""")
&amp;IF(LEN(AB12)=0,"",","""&amp;AB$1&amp;""":"""&amp;AB12&amp;"""")
&amp;IF(LEN(AC12)=0,"",","""&amp;AC$1&amp;""":"&amp;AC12)
&amp;IF(LEN(AD12)=0,"",","""&amp;AD$1&amp;""":"""&amp;AD12&amp;"""")
&amp;IF(LEN(AF12)=0,"",","""&amp;AF$1&amp;""":"""&amp;AF12&amp;"""")
&amp;IF(LEN(AG12)=0,"",","""&amp;AG$1&amp;""":"&amp;AG12)
&amp;IF(LEN(AH12)=0,"",","""&amp;AH$1&amp;""":"""&amp;AH12&amp;"""")
&amp;IF(LEN(AJ12)=0,"",","""&amp;AJ$1&amp;""":"""&amp;AJ12&amp;"""")
&amp;IF(LEN(AK12)=0,"",","""&amp;AK$1&amp;""":"&amp;AK12)&amp;"}")</f>
        <v/>
      </c>
      <c r="BI12" t="s">
        <v>166</v>
      </c>
      <c r="BM12">
        <v>11</v>
      </c>
      <c r="BN12" t="s">
        <v>296</v>
      </c>
      <c r="BO12">
        <v>11.99</v>
      </c>
      <c r="BP12">
        <v>19000</v>
      </c>
      <c r="BQ12">
        <f t="shared" si="28"/>
        <v>2</v>
      </c>
    </row>
    <row r="13" spans="1:71">
      <c r="A13" t="s">
        <v>69</v>
      </c>
      <c r="E13" t="str">
        <f t="shared" si="0"/>
        <v>ev4_conti_1</v>
      </c>
      <c r="F13" t="str">
        <f t="shared" si="54"/>
        <v>ev4</v>
      </c>
      <c r="G13">
        <f t="shared" si="55"/>
        <v>3</v>
      </c>
      <c r="H13">
        <v>1</v>
      </c>
      <c r="I13" t="b">
        <v>1</v>
      </c>
      <c r="K13" t="str">
        <f t="shared" si="24"/>
        <v/>
      </c>
      <c r="M13" t="str">
        <f t="shared" si="25"/>
        <v/>
      </c>
      <c r="N13" t="str">
        <f t="shared" si="26"/>
        <v/>
      </c>
      <c r="P13">
        <v>987</v>
      </c>
      <c r="Q13">
        <f t="shared" si="56"/>
        <v>987</v>
      </c>
      <c r="R13" t="str">
        <f t="shared" ref="R13:R16" ca="1" si="100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1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2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3">IF(ISBLANK(AE13),"",
VLOOKUP(AE13,OFFSET(INDIRECT("$A:$B"),0,MATCH(AE$1&amp;"_Verify",INDIRECT("$1:$1"),0)-1),2,0)
)</f>
        <v/>
      </c>
      <c r="AH13" t="str">
        <f t="shared" ref="AH13:AH16" ca="1" si="104">IF(ISBLANK(AI13),"",
VLOOKUP(AI13,OFFSET(INDIRECT("$A:$B"),0,MATCH(AI$1&amp;"_Verify",INDIRECT("$1:$1"),0)-1),2,0)
)</f>
        <v/>
      </c>
      <c r="AL13" t="str">
        <f t="shared" ca="1" si="6"/>
        <v>cu</v>
      </c>
      <c r="AM13" t="str">
        <f t="shared" si="7"/>
        <v>EN</v>
      </c>
      <c r="AN13">
        <f t="shared" si="8"/>
        <v>80</v>
      </c>
      <c r="AO13" t="str">
        <f t="shared" ca="1" si="9"/>
        <v>cu</v>
      </c>
      <c r="AP13" t="str">
        <f t="shared" si="10"/>
        <v>GO</v>
      </c>
      <c r="AQ13">
        <f t="shared" si="11"/>
        <v>35000</v>
      </c>
      <c r="AR13" t="str">
        <f t="shared" ca="1" si="12"/>
        <v>cu</v>
      </c>
      <c r="AS13" t="str">
        <f t="shared" si="13"/>
        <v>EN</v>
      </c>
      <c r="AT13">
        <f t="shared" si="14"/>
        <v>170</v>
      </c>
      <c r="AU13" t="str">
        <f t="shared" ca="1" si="15"/>
        <v/>
      </c>
      <c r="AV13" t="str">
        <f t="shared" si="16"/>
        <v/>
      </c>
      <c r="AW13" t="str">
        <f t="shared" si="17"/>
        <v/>
      </c>
      <c r="AX13" t="str">
        <f t="shared" ca="1" si="18"/>
        <v/>
      </c>
      <c r="AY13" t="str">
        <f t="shared" si="19"/>
        <v/>
      </c>
      <c r="AZ13" t="str">
        <f t="shared" si="20"/>
        <v/>
      </c>
      <c r="BA13" t="str">
        <f t="shared" ca="1" si="57"/>
        <v>,{"id":"ev4_conti_1","key":987,"tp1":"cu","vl1":"EN","cn1":80,"tp2":"cu","vl2":"GO","cn2":35000,"tp3":"cu","vl3":"EN","cn3":170}</v>
      </c>
      <c r="BB13" t="str">
        <f ca="1">IF(I13=FALSE,"",
"{"""&amp;E$1&amp;""":"""&amp;E13&amp;""""
&amp;","""&amp;P$1&amp;""":"&amp;P13
&amp;IF(LEN(R13)=0,"",","""&amp;R$1&amp;""":"""&amp;R13&amp;"""")
&amp;IF(LEN(T13)=0,"",","""&amp;T$1&amp;""":"""&amp;T13&amp;"""")
&amp;IF(LEN(U13)=0,"",","""&amp;U$1&amp;""":"&amp;U13)
&amp;IF(LEN(V13)=0,"",","""&amp;V$1&amp;""":"""&amp;V13&amp;"""")
&amp;IF(LEN(X13)=0,"",","""&amp;X$1&amp;""":"""&amp;X13&amp;"""")
&amp;IF(LEN(Y13)=0,"",","""&amp;Y$1&amp;""":"&amp;Y13)
&amp;IF(LEN(Z13)=0,"",","""&amp;Z$1&amp;""":"""&amp;Z13&amp;"""")
&amp;IF(LEN(AB13)=0,"",","""&amp;AB$1&amp;""":"""&amp;AB13&amp;"""")
&amp;IF(LEN(AC13)=0,"",","""&amp;AC$1&amp;""":"&amp;AC13)
&amp;IF(LEN(AD13)=0,"",","""&amp;AD$1&amp;""":"""&amp;AD13&amp;"""")
&amp;IF(LEN(AF13)=0,"",","""&amp;AF$1&amp;""":"""&amp;AF13&amp;"""")
&amp;IF(LEN(AG13)=0,"",","""&amp;AG$1&amp;""":"&amp;AG13)
&amp;IF(LEN(AH13)=0,"",","""&amp;AH$1&amp;""":"""&amp;AH13&amp;"""")
&amp;IF(LEN(AJ13)=0,"",","""&amp;AJ$1&amp;""":"""&amp;AJ13&amp;"""")
&amp;IF(LEN(AK13)=0,"",","""&amp;AK$1&amp;""":"&amp;AK13)&amp;"}")</f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297</v>
      </c>
      <c r="BO13">
        <v>18.989999999999998</v>
      </c>
      <c r="BP13">
        <v>29000</v>
      </c>
      <c r="BQ13">
        <f t="shared" si="28"/>
        <v>11</v>
      </c>
    </row>
    <row r="14" spans="1:71">
      <c r="A14" t="s">
        <v>70</v>
      </c>
      <c r="E14" t="str">
        <f t="shared" si="0"/>
        <v>ev4_conti_2</v>
      </c>
      <c r="F14" t="str">
        <f t="shared" si="54"/>
        <v>ev4</v>
      </c>
      <c r="G14">
        <f t="shared" si="55"/>
        <v>1</v>
      </c>
      <c r="H14">
        <v>2</v>
      </c>
      <c r="I14" t="b">
        <v>1</v>
      </c>
      <c r="K14" t="str">
        <f t="shared" si="24"/>
        <v/>
      </c>
      <c r="M14" t="str">
        <f t="shared" si="25"/>
        <v/>
      </c>
      <c r="N14" t="str">
        <f t="shared" si="26"/>
        <v/>
      </c>
      <c r="P14">
        <v>261</v>
      </c>
      <c r="Q14">
        <f t="shared" si="56"/>
        <v>261</v>
      </c>
      <c r="R14" t="str">
        <f t="shared" ca="1" si="100"/>
        <v>cu</v>
      </c>
      <c r="S14" t="s">
        <v>16</v>
      </c>
      <c r="T14" t="s">
        <v>36</v>
      </c>
      <c r="U14">
        <v>150</v>
      </c>
      <c r="V14" t="str">
        <f t="shared" ca="1" si="101"/>
        <v/>
      </c>
      <c r="Z14" t="str">
        <f t="shared" ca="1" si="102"/>
        <v/>
      </c>
      <c r="AD14" t="str">
        <f t="shared" ca="1" si="103"/>
        <v/>
      </c>
      <c r="AH14" t="str">
        <f t="shared" ca="1" si="104"/>
        <v/>
      </c>
      <c r="AL14" t="str">
        <f t="shared" ca="1" si="6"/>
        <v>cu</v>
      </c>
      <c r="AM14" t="str">
        <f t="shared" si="7"/>
        <v>EN</v>
      </c>
      <c r="AN14">
        <f t="shared" si="8"/>
        <v>150</v>
      </c>
      <c r="AO14" t="str">
        <f t="shared" ca="1" si="9"/>
        <v/>
      </c>
      <c r="AP14" t="str">
        <f t="shared" si="10"/>
        <v/>
      </c>
      <c r="AQ14" t="str">
        <f t="shared" si="11"/>
        <v/>
      </c>
      <c r="AR14" t="str">
        <f t="shared" ca="1" si="12"/>
        <v/>
      </c>
      <c r="AS14" t="str">
        <f t="shared" si="13"/>
        <v/>
      </c>
      <c r="AT14" t="str">
        <f t="shared" si="14"/>
        <v/>
      </c>
      <c r="AU14" t="str">
        <f t="shared" ca="1" si="15"/>
        <v/>
      </c>
      <c r="AV14" t="str">
        <f t="shared" si="16"/>
        <v/>
      </c>
      <c r="AW14" t="str">
        <f t="shared" si="17"/>
        <v/>
      </c>
      <c r="AX14" t="str">
        <f t="shared" ca="1" si="18"/>
        <v/>
      </c>
      <c r="AY14" t="str">
        <f t="shared" si="19"/>
        <v/>
      </c>
      <c r="AZ14" t="str">
        <f t="shared" si="20"/>
        <v/>
      </c>
      <c r="BA14" t="str">
        <f t="shared" ca="1" si="57"/>
        <v>,{"id":"ev4_conti_1","key":987,"tp1":"cu","vl1":"EN","cn1":80,"tp2":"cu","vl2":"GO","cn2":35000,"tp3":"cu","vl3":"EN","cn3":170},{"id":"ev4_conti_2","key":261,"tp1":"cu","vl1":"EN","cn1":150}</v>
      </c>
      <c r="BB14" t="str">
        <f ca="1">IF(I14=FALSE,"",
"{"""&amp;E$1&amp;""":"""&amp;E14&amp;""""
&amp;","""&amp;P$1&amp;""":"&amp;P14
&amp;IF(LEN(R14)=0,"",","""&amp;R$1&amp;""":"""&amp;R14&amp;"""")
&amp;IF(LEN(T14)=0,"",","""&amp;T$1&amp;""":"""&amp;T14&amp;"""")
&amp;IF(LEN(U14)=0,"",","""&amp;U$1&amp;""":"&amp;U14)
&amp;IF(LEN(V14)=0,"",","""&amp;V$1&amp;""":"""&amp;V14&amp;"""")
&amp;IF(LEN(X14)=0,"",","""&amp;X$1&amp;""":"""&amp;X14&amp;"""")
&amp;IF(LEN(Y14)=0,"",","""&amp;Y$1&amp;""":"&amp;Y14)
&amp;IF(LEN(Z14)=0,"",","""&amp;Z$1&amp;""":"""&amp;Z14&amp;"""")
&amp;IF(LEN(AB14)=0,"",","""&amp;AB$1&amp;""":"""&amp;AB14&amp;"""")
&amp;IF(LEN(AC14)=0,"",","""&amp;AC$1&amp;""":"&amp;AC14)
&amp;IF(LEN(AD14)=0,"",","""&amp;AD$1&amp;""":"""&amp;AD14&amp;"""")
&amp;IF(LEN(AF14)=0,"",","""&amp;AF$1&amp;""":"""&amp;AF14&amp;"""")
&amp;IF(LEN(AG14)=0,"",","""&amp;AG$1&amp;""":"&amp;AG14)
&amp;IF(LEN(AH14)=0,"",","""&amp;AH$1&amp;""":"""&amp;AH14&amp;"""")
&amp;IF(LEN(AJ14)=0,"",","""&amp;AJ$1&amp;""":"""&amp;AJ14&amp;"""")
&amp;IF(LEN(AK14)=0,"",","""&amp;AK$1&amp;""":"&amp;AK14)&amp;"}")</f>
        <v>{"id":"ev4_conti_2","key":261,"tp1":"cu","vl1":"EN","cn1":150}</v>
      </c>
      <c r="BI14" t="s">
        <v>144</v>
      </c>
      <c r="BM14">
        <v>13</v>
      </c>
      <c r="BN14" t="s">
        <v>298</v>
      </c>
      <c r="BO14">
        <v>19.989999999999998</v>
      </c>
      <c r="BP14">
        <v>30000</v>
      </c>
      <c r="BQ14">
        <f t="shared" si="28"/>
        <v>1</v>
      </c>
    </row>
    <row r="15" spans="1:71">
      <c r="A15" t="s">
        <v>61</v>
      </c>
      <c r="E15" t="str">
        <f t="shared" si="0"/>
        <v>ev4_conti_3</v>
      </c>
      <c r="F15" t="str">
        <f t="shared" si="54"/>
        <v>ev4</v>
      </c>
      <c r="G15">
        <f t="shared" si="55"/>
        <v>4</v>
      </c>
      <c r="H15">
        <v>3</v>
      </c>
      <c r="I15" t="b">
        <v>0</v>
      </c>
      <c r="K15" t="str">
        <f t="shared" si="24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6"/>
        <v>390</v>
      </c>
      <c r="R15" t="str">
        <f t="shared" ca="1" si="100"/>
        <v>cu</v>
      </c>
      <c r="S15" t="s">
        <v>16</v>
      </c>
      <c r="T15" t="s">
        <v>15</v>
      </c>
      <c r="U15">
        <v>20000</v>
      </c>
      <c r="V15" t="str">
        <f t="shared" ca="1" si="101"/>
        <v>cu</v>
      </c>
      <c r="W15" t="s">
        <v>16</v>
      </c>
      <c r="X15" t="s">
        <v>36</v>
      </c>
      <c r="Y15">
        <v>150</v>
      </c>
      <c r="Z15" t="str">
        <f t="shared" ca="1" si="102"/>
        <v>cu</v>
      </c>
      <c r="AA15" t="s">
        <v>16</v>
      </c>
      <c r="AB15" t="s">
        <v>15</v>
      </c>
      <c r="AC15">
        <v>35000</v>
      </c>
      <c r="AD15" t="str">
        <f t="shared" ca="1" si="103"/>
        <v>cu</v>
      </c>
      <c r="AE15" t="s">
        <v>16</v>
      </c>
      <c r="AF15" t="s">
        <v>36</v>
      </c>
      <c r="AG15">
        <v>200</v>
      </c>
      <c r="AH15" t="str">
        <f t="shared" ca="1" si="104"/>
        <v/>
      </c>
      <c r="AL15" t="str">
        <f t="shared" ca="1" si="6"/>
        <v>cu</v>
      </c>
      <c r="AM15" t="str">
        <f t="shared" si="7"/>
        <v>GO</v>
      </c>
      <c r="AN15">
        <f t="shared" si="8"/>
        <v>20000</v>
      </c>
      <c r="AO15" t="str">
        <f t="shared" ca="1" si="9"/>
        <v>cu</v>
      </c>
      <c r="AP15" t="str">
        <f t="shared" si="10"/>
        <v>EN</v>
      </c>
      <c r="AQ15">
        <f t="shared" si="11"/>
        <v>150</v>
      </c>
      <c r="AR15" t="str">
        <f t="shared" ca="1" si="12"/>
        <v>cu</v>
      </c>
      <c r="AS15" t="str">
        <f t="shared" si="13"/>
        <v>GO</v>
      </c>
      <c r="AT15">
        <f t="shared" si="14"/>
        <v>35000</v>
      </c>
      <c r="AU15" t="str">
        <f t="shared" ca="1" si="15"/>
        <v>cu</v>
      </c>
      <c r="AV15" t="str">
        <f t="shared" si="16"/>
        <v>EN</v>
      </c>
      <c r="AW15">
        <f t="shared" si="17"/>
        <v>200</v>
      </c>
      <c r="AX15" t="str">
        <f t="shared" ca="1" si="18"/>
        <v/>
      </c>
      <c r="AY15" t="str">
        <f t="shared" si="19"/>
        <v/>
      </c>
      <c r="AZ15" t="str">
        <f t="shared" si="20"/>
        <v/>
      </c>
      <c r="BA15" t="str">
        <f t="shared" ca="1" si="57"/>
        <v>,{"id":"ev4_conti_1","key":987,"tp1":"cu","vl1":"EN","cn1":80,"tp2":"cu","vl2":"GO","cn2":35000,"tp3":"cu","vl3":"EN","cn3":170},{"id":"ev4_conti_2","key":261,"tp1":"cu","vl1":"EN","cn1":150}</v>
      </c>
      <c r="BB15" t="str">
        <f>IF(I15=FALSE,"",
"{"""&amp;E$1&amp;""":"""&amp;E15&amp;""""
&amp;","""&amp;P$1&amp;""":"&amp;P15
&amp;IF(LEN(R15)=0,"",","""&amp;R$1&amp;""":"""&amp;R15&amp;"""")
&amp;IF(LEN(T15)=0,"",","""&amp;T$1&amp;""":"""&amp;T15&amp;"""")
&amp;IF(LEN(U15)=0,"",","""&amp;U$1&amp;""":"&amp;U15)
&amp;IF(LEN(V15)=0,"",","""&amp;V$1&amp;""":"""&amp;V15&amp;"""")
&amp;IF(LEN(X15)=0,"",","""&amp;X$1&amp;""":"""&amp;X15&amp;"""")
&amp;IF(LEN(Y15)=0,"",","""&amp;Y$1&amp;""":"&amp;Y15)
&amp;IF(LEN(Z15)=0,"",","""&amp;Z$1&amp;""":"""&amp;Z15&amp;"""")
&amp;IF(LEN(AB15)=0,"",","""&amp;AB$1&amp;""":"""&amp;AB15&amp;"""")
&amp;IF(LEN(AC15)=0,"",","""&amp;AC$1&amp;""":"&amp;AC15)
&amp;IF(LEN(AD15)=0,"",","""&amp;AD$1&amp;""":"""&amp;AD15&amp;"""")
&amp;IF(LEN(AF15)=0,"",","""&amp;AF$1&amp;""":"""&amp;AF15&amp;"""")
&amp;IF(LEN(AG15)=0,"",","""&amp;AG$1&amp;""":"&amp;AG15)
&amp;IF(LEN(AH15)=0,"",","""&amp;AH$1&amp;""":"""&amp;AH15&amp;"""")
&amp;IF(LEN(AJ15)=0,"",","""&amp;AJ$1&amp;""":"""&amp;AJ15&amp;"""")
&amp;IF(LEN(AK15)=0,"",","""&amp;AK$1&amp;""":"&amp;AK15)&amp;"}")</f>
        <v/>
      </c>
      <c r="BM15">
        <v>14</v>
      </c>
      <c r="BN15" t="s">
        <v>299</v>
      </c>
      <c r="BO15">
        <v>29.99</v>
      </c>
      <c r="BP15">
        <v>45000</v>
      </c>
      <c r="BQ15">
        <f t="shared" si="28"/>
        <v>14</v>
      </c>
    </row>
    <row r="16" spans="1:71">
      <c r="A16" t="s">
        <v>62</v>
      </c>
      <c r="E16" t="str">
        <f t="shared" si="0"/>
        <v>ev4_conti_4</v>
      </c>
      <c r="F16" t="str">
        <f t="shared" si="54"/>
        <v>ev4</v>
      </c>
      <c r="G16">
        <f t="shared" si="55"/>
        <v>2</v>
      </c>
      <c r="H16">
        <v>4</v>
      </c>
      <c r="I16" t="b">
        <v>1</v>
      </c>
      <c r="K16" t="str">
        <f t="shared" si="24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6"/>
        <v>997</v>
      </c>
      <c r="R16" t="str">
        <f t="shared" ca="1" si="100"/>
        <v>cu</v>
      </c>
      <c r="S16" t="s">
        <v>16</v>
      </c>
      <c r="T16" t="s">
        <v>36</v>
      </c>
      <c r="U16">
        <v>150</v>
      </c>
      <c r="V16" t="str">
        <f t="shared" ca="1" si="101"/>
        <v>cu</v>
      </c>
      <c r="W16" t="s">
        <v>16</v>
      </c>
      <c r="X16" t="s">
        <v>15</v>
      </c>
      <c r="Y16">
        <v>20000</v>
      </c>
      <c r="Z16" t="str">
        <f t="shared" ca="1" si="102"/>
        <v/>
      </c>
      <c r="AD16" t="str">
        <f t="shared" ca="1" si="103"/>
        <v/>
      </c>
      <c r="AH16" t="str">
        <f t="shared" ca="1" si="104"/>
        <v/>
      </c>
      <c r="AL16" t="str">
        <f t="shared" ca="1" si="6"/>
        <v>cu</v>
      </c>
      <c r="AM16" t="str">
        <f t="shared" si="7"/>
        <v>EN</v>
      </c>
      <c r="AN16">
        <f t="shared" si="8"/>
        <v>150</v>
      </c>
      <c r="AO16" t="str">
        <f t="shared" ca="1" si="9"/>
        <v>cu</v>
      </c>
      <c r="AP16" t="str">
        <f t="shared" si="10"/>
        <v>GO</v>
      </c>
      <c r="AQ16">
        <f t="shared" si="11"/>
        <v>20000</v>
      </c>
      <c r="AR16" t="str">
        <f t="shared" ca="1" si="12"/>
        <v/>
      </c>
      <c r="AS16" t="str">
        <f t="shared" si="13"/>
        <v/>
      </c>
      <c r="AT16" t="str">
        <f t="shared" si="14"/>
        <v/>
      </c>
      <c r="AU16" t="str">
        <f t="shared" ca="1" si="15"/>
        <v/>
      </c>
      <c r="AV16" t="str">
        <f t="shared" si="16"/>
        <v/>
      </c>
      <c r="AW16" t="str">
        <f t="shared" si="17"/>
        <v/>
      </c>
      <c r="AX16" t="str">
        <f t="shared" ca="1" si="18"/>
        <v/>
      </c>
      <c r="AY16" t="str">
        <f t="shared" si="19"/>
        <v/>
      </c>
      <c r="AZ16" t="str">
        <f t="shared" si="20"/>
        <v/>
      </c>
      <c r="BA16" t="str">
        <f t="shared" ca="1" si="5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ca="1">IF(I16=FALSE,"",
"{"""&amp;E$1&amp;""":"""&amp;E16&amp;""""
&amp;","""&amp;P$1&amp;""":"&amp;P16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
&amp;IF(LEN(AH16)=0,"",","""&amp;AH$1&amp;""":"""&amp;AH16&amp;"""")
&amp;IF(LEN(AJ16)=0,"",","""&amp;AJ$1&amp;""":"""&amp;AJ16&amp;"""")
&amp;IF(LEN(AK16)=0,"",","""&amp;AK$1&amp;""":"&amp;AK16)&amp;"}")</f>
        <v>{"id":"ev4_conti_4","key":997,"tp1":"cu","vl1":"EN","cn1":150,"tp2":"cu","vl2":"GO","cn2":20000}</v>
      </c>
      <c r="BM16">
        <v>15</v>
      </c>
      <c r="BN16" t="s">
        <v>300</v>
      </c>
      <c r="BO16">
        <v>49.99</v>
      </c>
      <c r="BP16">
        <v>79000</v>
      </c>
      <c r="BQ16">
        <f t="shared" si="28"/>
        <v>1</v>
      </c>
    </row>
    <row r="17" spans="1:69">
      <c r="A17" t="s">
        <v>63</v>
      </c>
      <c r="E17" t="str">
        <f>A17</f>
        <v>ev5_oneplustwo_1</v>
      </c>
      <c r="F17" t="str">
        <f t="shared" si="54"/>
        <v>ev5</v>
      </c>
      <c r="G17">
        <f>COUNTA(S17,W17,AA17,AE17,AI17)</f>
        <v>4</v>
      </c>
      <c r="H17">
        <v>1</v>
      </c>
      <c r="I17" t="b">
        <v>0</v>
      </c>
      <c r="K17" t="str">
        <f t="shared" si="24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6"/>
        <v>384</v>
      </c>
      <c r="R17" t="str">
        <f t="shared" ref="R17:R47" ca="1" si="105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6">IF(LEN(T17)=0,"",T17)</f>
        <v>EN</v>
      </c>
      <c r="AN17">
        <f t="shared" si="106"/>
        <v>350</v>
      </c>
      <c r="AO17" t="str">
        <f t="shared" ca="1" si="106"/>
        <v>cu</v>
      </c>
      <c r="AP17" t="str">
        <f t="shared" ref="AP17:AR21" si="107">IF(LEN(X17)=0,"",X17)</f>
        <v>GO</v>
      </c>
      <c r="AQ17">
        <f t="shared" si="107"/>
        <v>80000</v>
      </c>
      <c r="AR17" t="str">
        <f t="shared" ca="1" si="107"/>
        <v>cu</v>
      </c>
      <c r="AS17" t="str">
        <f t="shared" ref="AS17:AU21" si="108">IF(LEN(AB17)=0,"",AB17)</f>
        <v>EN</v>
      </c>
      <c r="AT17">
        <f t="shared" si="108"/>
        <v>800</v>
      </c>
      <c r="AU17" t="str">
        <f t="shared" ca="1" si="108"/>
        <v>cu</v>
      </c>
      <c r="AV17" t="str">
        <f t="shared" ref="AV17:AX21" si="109">IF(LEN(AF17)=0,"",AF17)</f>
        <v>GO</v>
      </c>
      <c r="AW17">
        <f t="shared" si="109"/>
        <v>100000</v>
      </c>
      <c r="AX17" t="str">
        <f t="shared" ca="1" si="109"/>
        <v/>
      </c>
      <c r="AY17" t="str">
        <f t="shared" ref="AY17:AZ21" si="110">IF(LEN(AJ17)=0,"",AJ17)</f>
        <v/>
      </c>
      <c r="AZ17" t="str">
        <f t="shared" si="110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>IF(I17=FALSE,"",
"{"""&amp;E$1&amp;""":"""&amp;E17&amp;""""
&amp;","""&amp;P$1&amp;""":"&amp;P17
&amp;IF(LEN(R17)=0,"",","""&amp;R$1&amp;""":"""&amp;R17&amp;"""")
&amp;IF(LEN(T17)=0,"",","""&amp;T$1&amp;""":"""&amp;T17&amp;"""")
&amp;IF(LEN(U17)=0,"",","""&amp;U$1&amp;""":"&amp;U17)
&amp;IF(LEN(V17)=0,"",","""&amp;V$1&amp;""":"""&amp;V17&amp;"""")
&amp;IF(LEN(X17)=0,"",","""&amp;X$1&amp;""":"""&amp;X17&amp;"""")
&amp;IF(LEN(Y17)=0,"",","""&amp;Y$1&amp;""":"&amp;Y17)
&amp;IF(LEN(Z17)=0,"",","""&amp;Z$1&amp;""":"""&amp;Z17&amp;"""")
&amp;IF(LEN(AB17)=0,"",","""&amp;AB$1&amp;""":"""&amp;AB17&amp;"""")
&amp;IF(LEN(AC17)=0,"",","""&amp;AC$1&amp;""":"&amp;AC17)
&amp;IF(LEN(AD17)=0,"",","""&amp;AD$1&amp;""":"""&amp;AD17&amp;"""")
&amp;IF(LEN(AF17)=0,"",","""&amp;AF$1&amp;""":"""&amp;AF17&amp;"""")
&amp;IF(LEN(AG17)=0,"",","""&amp;AG$1&amp;""":"&amp;AG17)
&amp;IF(LEN(AH17)=0,"",","""&amp;AH$1&amp;""":"""&amp;AH17&amp;"""")
&amp;IF(LEN(AJ17)=0,"",","""&amp;AJ$1&amp;""":"""&amp;AJ17&amp;"""")
&amp;IF(LEN(AK17)=0,"",","""&amp;AK$1&amp;""":"&amp;AK17)&amp;"}")</f>
        <v/>
      </c>
      <c r="BM17">
        <v>16</v>
      </c>
      <c r="BN17" t="s">
        <v>301</v>
      </c>
      <c r="BO17">
        <v>64.989999999999995</v>
      </c>
      <c r="BP17">
        <v>99000</v>
      </c>
      <c r="BQ17">
        <f t="shared" si="28"/>
        <v>11</v>
      </c>
    </row>
    <row r="18" spans="1:69">
      <c r="A18" t="s">
        <v>64</v>
      </c>
      <c r="E18" t="str">
        <f>A18</f>
        <v>ev5_oneplustwo_2</v>
      </c>
      <c r="F18" t="str">
        <f t="shared" si="54"/>
        <v>ev5</v>
      </c>
      <c r="G18">
        <f>COUNTA(S18,W18,AA18,AE18,AI18)</f>
        <v>3</v>
      </c>
      <c r="H18">
        <v>2</v>
      </c>
      <c r="I18" t="b">
        <v>1</v>
      </c>
      <c r="K18" t="str">
        <f t="shared" si="24"/>
        <v/>
      </c>
      <c r="M18" t="str">
        <f t="shared" ref="M18:M81" si="111">IF(ISBLANK($L18),"",VLOOKUP($L18,$BN:$BP,MATCH($BO$1,$BN$1:$BP$1,0),0))</f>
        <v/>
      </c>
      <c r="N18" t="str">
        <f t="shared" ref="N18:N81" si="112">IF(ISBLANK($L18),"",VLOOKUP($L18,$BN:$BP,MATCH($BP$1,$BN$1:$BP$1,0),0))</f>
        <v/>
      </c>
      <c r="P18">
        <v>619</v>
      </c>
      <c r="Q18">
        <f t="shared" si="56"/>
        <v>619</v>
      </c>
      <c r="R18" t="str">
        <f t="shared" ca="1" si="105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6"/>
        <v>GO</v>
      </c>
      <c r="AN18">
        <f t="shared" si="106"/>
        <v>50000</v>
      </c>
      <c r="AO18" t="str">
        <f t="shared" ca="1" si="106"/>
        <v>cu</v>
      </c>
      <c r="AP18" t="str">
        <f t="shared" si="107"/>
        <v>EN</v>
      </c>
      <c r="AQ18">
        <f t="shared" si="107"/>
        <v>500</v>
      </c>
      <c r="AR18" t="str">
        <f t="shared" ca="1" si="107"/>
        <v>cu</v>
      </c>
      <c r="AS18" t="str">
        <f t="shared" si="108"/>
        <v>GO</v>
      </c>
      <c r="AT18">
        <f t="shared" si="108"/>
        <v>70000</v>
      </c>
      <c r="AU18" t="str">
        <f t="shared" ca="1" si="108"/>
        <v/>
      </c>
      <c r="AV18" t="str">
        <f t="shared" si="109"/>
        <v/>
      </c>
      <c r="AW18" t="str">
        <f t="shared" si="109"/>
        <v/>
      </c>
      <c r="AX18" t="str">
        <f t="shared" ca="1" si="109"/>
        <v/>
      </c>
      <c r="AY18" t="str">
        <f t="shared" si="110"/>
        <v/>
      </c>
      <c r="AZ18" t="str">
        <f t="shared" si="110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ca="1">IF(I18=FALSE,"",
"{"""&amp;E$1&amp;""":"""&amp;E18&amp;""""
&amp;","""&amp;P$1&amp;""":"&amp;P18
&amp;IF(LEN(R18)=0,"",","""&amp;R$1&amp;""":"""&amp;R18&amp;"""")
&amp;IF(LEN(T18)=0,"",","""&amp;T$1&amp;""":"""&amp;T18&amp;"""")
&amp;IF(LEN(U18)=0,"",","""&amp;U$1&amp;""":"&amp;U18)
&amp;IF(LEN(V18)=0,"",","""&amp;V$1&amp;""":"""&amp;V18&amp;"""")
&amp;IF(LEN(X18)=0,"",","""&amp;X$1&amp;""":"""&amp;X18&amp;"""")
&amp;IF(LEN(Y18)=0,"",","""&amp;Y$1&amp;""":"&amp;Y18)
&amp;IF(LEN(Z18)=0,"",","""&amp;Z$1&amp;""":"""&amp;Z18&amp;"""")
&amp;IF(LEN(AB18)=0,"",","""&amp;AB$1&amp;""":"""&amp;AB18&amp;"""")
&amp;IF(LEN(AC18)=0,"",","""&amp;AC$1&amp;""":"&amp;AC18)
&amp;IF(LEN(AD18)=0,"",","""&amp;AD$1&amp;""":"""&amp;AD18&amp;"""")
&amp;IF(LEN(AF18)=0,"",","""&amp;AF$1&amp;""":"""&amp;AF18&amp;"""")
&amp;IF(LEN(AG18)=0,"",","""&amp;AG$1&amp;""":"&amp;AG18)
&amp;IF(LEN(AH18)=0,"",","""&amp;AH$1&amp;""":"""&amp;AH18&amp;"""")
&amp;IF(LEN(AJ18)=0,"",","""&amp;AJ$1&amp;""":"""&amp;AJ18&amp;"""")
&amp;IF(LEN(AK18)=0,"",","""&amp;AK$1&amp;""":"&amp;AK18)&amp;"}")</f>
        <v>{"id":"ev5_oneplustwo_2","key":619,"tp1":"cu","vl1":"GO","cn1":50000,"tp2":"cu","vl2":"EN","cn2":500,"tp3":"cu","vl3":"GO","cn3":70000}</v>
      </c>
      <c r="BM18">
        <v>17</v>
      </c>
      <c r="BN18" t="s">
        <v>302</v>
      </c>
      <c r="BO18">
        <v>79.989999999999995</v>
      </c>
      <c r="BP18">
        <v>119000</v>
      </c>
      <c r="BQ18">
        <f t="shared" si="28"/>
        <v>0</v>
      </c>
    </row>
    <row r="19" spans="1:69">
      <c r="A19" t="s">
        <v>65</v>
      </c>
      <c r="E19" t="str">
        <f>A19</f>
        <v>ev5_oneplustwo_3</v>
      </c>
      <c r="F19" t="str">
        <f t="shared" si="54"/>
        <v>ev5</v>
      </c>
      <c r="G19">
        <f>COUNTA(S19,W19,AA19,AE19,AI19)</f>
        <v>4</v>
      </c>
      <c r="H19">
        <v>3</v>
      </c>
      <c r="I19" t="b">
        <v>1</v>
      </c>
      <c r="K19" t="str">
        <f t="shared" si="24"/>
        <v/>
      </c>
      <c r="M19" t="str">
        <f t="shared" si="111"/>
        <v/>
      </c>
      <c r="N19" t="str">
        <f t="shared" si="112"/>
        <v/>
      </c>
      <c r="P19">
        <v>150</v>
      </c>
      <c r="Q19">
        <f t="shared" si="56"/>
        <v>150</v>
      </c>
      <c r="R19" t="str">
        <f t="shared" ca="1" si="105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6"/>
        <v>EN</v>
      </c>
      <c r="AN19">
        <f t="shared" si="106"/>
        <v>450</v>
      </c>
      <c r="AO19" t="str">
        <f t="shared" ca="1" si="106"/>
        <v>cu</v>
      </c>
      <c r="AP19" t="str">
        <f t="shared" si="107"/>
        <v>GO</v>
      </c>
      <c r="AQ19">
        <f t="shared" si="107"/>
        <v>60000</v>
      </c>
      <c r="AR19" t="str">
        <f t="shared" ca="1" si="107"/>
        <v>cu</v>
      </c>
      <c r="AS19" t="str">
        <f t="shared" si="108"/>
        <v>GO</v>
      </c>
      <c r="AT19">
        <f t="shared" si="108"/>
        <v>90000</v>
      </c>
      <c r="AU19" t="str">
        <f t="shared" ca="1" si="108"/>
        <v>cu</v>
      </c>
      <c r="AV19" t="str">
        <f t="shared" si="109"/>
        <v>EN</v>
      </c>
      <c r="AW19">
        <f t="shared" si="109"/>
        <v>650</v>
      </c>
      <c r="AX19" t="str">
        <f t="shared" ca="1" si="109"/>
        <v/>
      </c>
      <c r="AY19" t="str">
        <f t="shared" si="110"/>
        <v/>
      </c>
      <c r="AZ19" t="str">
        <f t="shared" si="110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ca="1">IF(I19=FALSE,"",
"{"""&amp;E$1&amp;""":"""&amp;E19&amp;""""
&amp;","""&amp;P$1&amp;""":"&amp;P19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
&amp;IF(LEN(AH19)=0,"",","""&amp;AH$1&amp;""":"""&amp;AH19&amp;"""")
&amp;IF(LEN(AJ19)=0,"",","""&amp;AJ$1&amp;""":"""&amp;AJ19&amp;"""")
&amp;IF(LEN(AK19)=0,"",","""&amp;AK$1&amp;""":"&amp;AK19)&amp;"}")</f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303</v>
      </c>
      <c r="BO19">
        <v>99.99</v>
      </c>
      <c r="BP19">
        <v>149000</v>
      </c>
      <c r="BQ19">
        <f t="shared" si="28"/>
        <v>2</v>
      </c>
    </row>
    <row r="20" spans="1:69">
      <c r="A20" t="s">
        <v>202</v>
      </c>
      <c r="C20" t="s">
        <v>329</v>
      </c>
      <c r="D20" t="s">
        <v>330</v>
      </c>
      <c r="E20" t="str">
        <f t="shared" ref="E20:E21" si="113">A20</f>
        <v>ev11_flashsale</v>
      </c>
      <c r="F20" t="str">
        <f t="shared" ref="F20:F21" si="114">IF(ISERROR(FIND("_",A20)),A20,
LEFT(A20,FIND("_",A20)-1))</f>
        <v>ev11</v>
      </c>
      <c r="G20">
        <f t="shared" ref="G20:G21" si="115">COUNTA(S20,W20,AA20,AE20,AI20)</f>
        <v>2</v>
      </c>
      <c r="I20" t="b">
        <v>0</v>
      </c>
      <c r="K20" t="str">
        <f t="shared" si="24"/>
        <v/>
      </c>
      <c r="L20" t="s">
        <v>296</v>
      </c>
      <c r="M20">
        <f t="shared" si="111"/>
        <v>11.99</v>
      </c>
      <c r="N20">
        <f t="shared" si="112"/>
        <v>19000</v>
      </c>
      <c r="O20" t="s">
        <v>201</v>
      </c>
      <c r="P20">
        <v>682</v>
      </c>
      <c r="Q20">
        <f t="shared" ref="Q20:Q21" si="116">P20</f>
        <v>682</v>
      </c>
      <c r="R20" t="str">
        <f t="shared" ca="1" si="105"/>
        <v>cu</v>
      </c>
      <c r="S20" t="s">
        <v>16</v>
      </c>
      <c r="T20" t="s">
        <v>56</v>
      </c>
      <c r="U20">
        <v>700</v>
      </c>
      <c r="V20" t="str">
        <f t="shared" ref="V20:V21" ca="1" si="117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8">IF(ISBLANK(AA20),"",
VLOOKUP(AA20,OFFSET(INDIRECT("$A:$B"),0,MATCH(AA$1&amp;"_Verify",INDIRECT("$1:$1"),0)-1),2,0)
)</f>
        <v/>
      </c>
      <c r="AD20" t="str">
        <f t="shared" ref="AD20:AD21" ca="1" si="119">IF(ISBLANK(AE20),"",
VLOOKUP(AE20,OFFSET(INDIRECT("$A:$B"),0,MATCH(AE$1&amp;"_Verify",INDIRECT("$1:$1"),0)-1),2,0)
)</f>
        <v/>
      </c>
      <c r="AH20" t="str">
        <f t="shared" ref="AH20:AH21" ca="1" si="120">IF(ISBLANK(AI20),"",
VLOOKUP(AI20,OFFSET(INDIRECT("$A:$B"),0,MATCH(AI$1&amp;"_Verify",INDIRECT("$1:$1"),0)-1),2,0)
)</f>
        <v/>
      </c>
      <c r="AL20" t="str">
        <f t="shared" ref="AL20:AL21" ca="1" si="121">IF(LEN(R20)=0,"",R20)</f>
        <v>cu</v>
      </c>
      <c r="AM20" t="str">
        <f t="shared" si="106"/>
        <v>EN</v>
      </c>
      <c r="AN20">
        <f t="shared" si="106"/>
        <v>700</v>
      </c>
      <c r="AO20" t="str">
        <f t="shared" ca="1" si="106"/>
        <v>cu</v>
      </c>
      <c r="AP20" t="str">
        <f t="shared" si="107"/>
        <v>GO</v>
      </c>
      <c r="AQ20">
        <f t="shared" si="107"/>
        <v>50000</v>
      </c>
      <c r="AR20" t="str">
        <f t="shared" ca="1" si="107"/>
        <v/>
      </c>
      <c r="AS20" t="str">
        <f t="shared" si="108"/>
        <v/>
      </c>
      <c r="AT20" t="str">
        <f t="shared" si="108"/>
        <v/>
      </c>
      <c r="AU20" t="str">
        <f t="shared" ca="1" si="108"/>
        <v/>
      </c>
      <c r="AV20" t="str">
        <f t="shared" si="109"/>
        <v/>
      </c>
      <c r="AW20" t="str">
        <f t="shared" si="109"/>
        <v/>
      </c>
      <c r="AX20" t="str">
        <f t="shared" ca="1" si="109"/>
        <v/>
      </c>
      <c r="AY20" t="str">
        <f t="shared" si="110"/>
        <v/>
      </c>
      <c r="AZ20" t="str">
        <f t="shared" si="110"/>
        <v/>
      </c>
      <c r="BA20" t="str">
        <f t="shared" ref="BA20:BA21" ca="1" si="122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>IF(I20=FALSE,"",
"{"""&amp;E$1&amp;""":"""&amp;E20&amp;""""
&amp;","""&amp;P$1&amp;""":"&amp;P20
&amp;IF(LEN(R20)=0,"",","""&amp;R$1&amp;""":"""&amp;R20&amp;"""")
&amp;IF(LEN(T20)=0,"",","""&amp;T$1&amp;""":"""&amp;T20&amp;"""")
&amp;IF(LEN(U20)=0,"",","""&amp;U$1&amp;""":"&amp;U20)
&amp;IF(LEN(V20)=0,"",","""&amp;V$1&amp;""":"""&amp;V20&amp;"""")
&amp;IF(LEN(X20)=0,"",","""&amp;X$1&amp;""":"""&amp;X20&amp;"""")
&amp;IF(LEN(Y20)=0,"",","""&amp;Y$1&amp;""":"&amp;Y20)
&amp;IF(LEN(Z20)=0,"",","""&amp;Z$1&amp;""":"""&amp;Z20&amp;"""")
&amp;IF(LEN(AB20)=0,"",","""&amp;AB$1&amp;""":"""&amp;AB20&amp;"""")
&amp;IF(LEN(AC20)=0,"",","""&amp;AC$1&amp;""":"&amp;AC20)
&amp;IF(LEN(AD20)=0,"",","""&amp;AD$1&amp;""":"""&amp;AD20&amp;"""")
&amp;IF(LEN(AF20)=0,"",","""&amp;AF$1&amp;""":"""&amp;AF20&amp;"""")
&amp;IF(LEN(AG20)=0,"",","""&amp;AG$1&amp;""":"&amp;AG20)
&amp;IF(LEN(AH20)=0,"",","""&amp;AH$1&amp;""":"""&amp;AH20&amp;"""")
&amp;IF(LEN(AJ20)=0,"",","""&amp;AJ$1&amp;""":"""&amp;AJ20&amp;"""")
&amp;IF(LEN(AK20)=0,"",","""&amp;AK$1&amp;""":"&amp;AK20)&amp;"}")</f>
        <v/>
      </c>
    </row>
    <row r="21" spans="1:69">
      <c r="A21" t="s">
        <v>204</v>
      </c>
      <c r="C21" t="s">
        <v>331</v>
      </c>
      <c r="D21" t="s">
        <v>332</v>
      </c>
      <c r="E21" t="str">
        <f t="shared" si="113"/>
        <v>ev12_nuclearsale</v>
      </c>
      <c r="F21" t="str">
        <f t="shared" si="114"/>
        <v>ev12</v>
      </c>
      <c r="G21">
        <f t="shared" si="115"/>
        <v>2</v>
      </c>
      <c r="I21" t="b">
        <v>0</v>
      </c>
      <c r="K21" t="str">
        <f t="shared" si="24"/>
        <v/>
      </c>
      <c r="L21" t="s">
        <v>299</v>
      </c>
      <c r="M21">
        <f t="shared" si="111"/>
        <v>29.99</v>
      </c>
      <c r="N21">
        <f t="shared" si="112"/>
        <v>45000</v>
      </c>
      <c r="O21" t="s">
        <v>203</v>
      </c>
      <c r="P21">
        <v>601</v>
      </c>
      <c r="Q21">
        <f t="shared" si="116"/>
        <v>601</v>
      </c>
      <c r="R21" t="str">
        <f t="shared" ca="1" si="105"/>
        <v>cu</v>
      </c>
      <c r="S21" t="s">
        <v>16</v>
      </c>
      <c r="T21" t="s">
        <v>56</v>
      </c>
      <c r="U21">
        <v>800</v>
      </c>
      <c r="V21" t="str">
        <f t="shared" ca="1" si="117"/>
        <v>cu</v>
      </c>
      <c r="W21" t="s">
        <v>16</v>
      </c>
      <c r="X21" t="s">
        <v>176</v>
      </c>
      <c r="Y21">
        <v>30000</v>
      </c>
      <c r="Z21" t="str">
        <f t="shared" ca="1" si="118"/>
        <v/>
      </c>
      <c r="AD21" t="str">
        <f t="shared" ca="1" si="119"/>
        <v/>
      </c>
      <c r="AH21" t="str">
        <f t="shared" ca="1" si="120"/>
        <v/>
      </c>
      <c r="AL21" t="str">
        <f t="shared" ca="1" si="121"/>
        <v>cu</v>
      </c>
      <c r="AM21" t="str">
        <f t="shared" si="106"/>
        <v>EN</v>
      </c>
      <c r="AN21">
        <f t="shared" si="106"/>
        <v>800</v>
      </c>
      <c r="AO21" t="str">
        <f t="shared" ca="1" si="106"/>
        <v>cu</v>
      </c>
      <c r="AP21" t="str">
        <f t="shared" si="107"/>
        <v>GO</v>
      </c>
      <c r="AQ21">
        <f t="shared" si="107"/>
        <v>30000</v>
      </c>
      <c r="AR21" t="str">
        <f t="shared" ca="1" si="107"/>
        <v/>
      </c>
      <c r="AS21" t="str">
        <f t="shared" si="108"/>
        <v/>
      </c>
      <c r="AT21" t="str">
        <f t="shared" si="108"/>
        <v/>
      </c>
      <c r="AU21" t="str">
        <f t="shared" ca="1" si="108"/>
        <v/>
      </c>
      <c r="AV21" t="str">
        <f t="shared" si="109"/>
        <v/>
      </c>
      <c r="AW21" t="str">
        <f t="shared" si="109"/>
        <v/>
      </c>
      <c r="AX21" t="str">
        <f t="shared" ca="1" si="109"/>
        <v/>
      </c>
      <c r="AY21" t="str">
        <f t="shared" si="110"/>
        <v/>
      </c>
      <c r="AZ21" t="str">
        <f t="shared" si="110"/>
        <v/>
      </c>
      <c r="BA21" t="str">
        <f t="shared" ca="1" si="12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>IF(I21=FALSE,"",
"{"""&amp;E$1&amp;""":"""&amp;E21&amp;""""
&amp;","""&amp;P$1&amp;""":"&amp;P21
&amp;IF(LEN(R21)=0,"",","""&amp;R$1&amp;""":"""&amp;R21&amp;"""")
&amp;IF(LEN(T21)=0,"",","""&amp;T$1&amp;""":"""&amp;T21&amp;"""")
&amp;IF(LEN(U21)=0,"",","""&amp;U$1&amp;""":"&amp;U21)
&amp;IF(LEN(V21)=0,"",","""&amp;V$1&amp;""":"""&amp;V21&amp;"""")
&amp;IF(LEN(X21)=0,"",","""&amp;X$1&amp;""":"""&amp;X21&amp;"""")
&amp;IF(LEN(Y21)=0,"",","""&amp;Y$1&amp;""":"&amp;Y21)
&amp;IF(LEN(Z21)=0,"",","""&amp;Z$1&amp;""":"""&amp;Z21&amp;"""")
&amp;IF(LEN(AB21)=0,"",","""&amp;AB$1&amp;""":"""&amp;AB21&amp;"""")
&amp;IF(LEN(AC21)=0,"",","""&amp;AC$1&amp;""":"&amp;AC21)
&amp;IF(LEN(AD21)=0,"",","""&amp;AD$1&amp;""":"""&amp;AD21&amp;"""")
&amp;IF(LEN(AF21)=0,"",","""&amp;AF$1&amp;""":"""&amp;AF21&amp;"""")
&amp;IF(LEN(AG21)=0,"",","""&amp;AG$1&amp;""":"&amp;AG21)
&amp;IF(LEN(AH21)=0,"",","""&amp;AH$1&amp;""":"""&amp;AH21&amp;"""")
&amp;IF(LEN(AJ21)=0,"",","""&amp;AJ$1&amp;""":"""&amp;AJ21&amp;"""")
&amp;IF(LEN(AK21)=0,"",","""&amp;AK$1&amp;""":"&amp;AK21)&amp;"}")</f>
        <v/>
      </c>
    </row>
    <row r="22" spans="1:69">
      <c r="A22" s="5" t="s">
        <v>168</v>
      </c>
      <c r="C22" t="s">
        <v>333</v>
      </c>
      <c r="D22" t="s">
        <v>334</v>
      </c>
      <c r="E22" t="str">
        <f>A22</f>
        <v>fortunewheel</v>
      </c>
      <c r="F22" t="str">
        <f t="shared" si="54"/>
        <v>fortunewheel</v>
      </c>
      <c r="G22">
        <f>COUNTA(S22,W22,AA22,AE22,AI22)</f>
        <v>1</v>
      </c>
      <c r="I22" t="b">
        <v>0</v>
      </c>
      <c r="K22" t="str">
        <f t="shared" si="24"/>
        <v/>
      </c>
      <c r="L22" t="s">
        <v>287</v>
      </c>
      <c r="M22">
        <f t="shared" si="111"/>
        <v>1.99</v>
      </c>
      <c r="N22">
        <f t="shared" si="112"/>
        <v>3000</v>
      </c>
      <c r="O22" t="s">
        <v>168</v>
      </c>
      <c r="P22">
        <v>797</v>
      </c>
      <c r="Q22">
        <f t="shared" si="56"/>
        <v>797</v>
      </c>
      <c r="R22" t="str">
        <f t="shared" ref="R22" ca="1" si="123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4">IF(LEN(T22)=0,"",T22)</f>
        <v>Cash_sFortuneWheel</v>
      </c>
      <c r="AN22">
        <f t="shared" ref="AN22" si="125">IF(LEN(U22)=0,"",U22)</f>
        <v>1</v>
      </c>
      <c r="AO22" t="str">
        <f t="shared" ref="AO22" ca="1" si="126">IF(LEN(V22)=0,"",V22)</f>
        <v/>
      </c>
      <c r="AP22" t="str">
        <f t="shared" ref="AP22" si="127">IF(LEN(X22)=0,"",X22)</f>
        <v/>
      </c>
      <c r="AQ22" t="str">
        <f t="shared" ref="AQ22" si="128">IF(LEN(Y22)=0,"",Y22)</f>
        <v/>
      </c>
      <c r="AR22" t="str">
        <f t="shared" ref="AR22" ca="1" si="129">IF(LEN(Z22)=0,"",Z22)</f>
        <v/>
      </c>
      <c r="AS22" t="str">
        <f t="shared" ref="AS22" si="130">IF(LEN(AB22)=0,"",AB22)</f>
        <v/>
      </c>
      <c r="AT22" t="str">
        <f t="shared" ref="AT22" si="131">IF(LEN(AC22)=0,"",AC22)</f>
        <v/>
      </c>
      <c r="AU22" t="str">
        <f t="shared" ref="AU22" ca="1" si="132">IF(LEN(AD22)=0,"",AD22)</f>
        <v/>
      </c>
      <c r="AV22" t="str">
        <f t="shared" ref="AV22" si="133">IF(LEN(AF22)=0,"",AF22)</f>
        <v/>
      </c>
      <c r="AW22" t="str">
        <f t="shared" ref="AW22" si="134">IF(LEN(AG22)=0,"",AG22)</f>
        <v/>
      </c>
      <c r="AX22" t="str">
        <f t="shared" ref="AX22" ca="1" si="135">IF(LEN(AH22)=0,"",AH22)</f>
        <v/>
      </c>
      <c r="AY22" t="str">
        <f t="shared" ref="AY22" si="136">IF(LEN(AJ22)=0,"",AJ22)</f>
        <v/>
      </c>
      <c r="AZ22" t="str">
        <f t="shared" ref="AZ22" si="137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>IF(I22=FALSE,"",
"{"""&amp;E$1&amp;""":"""&amp;E22&amp;""""
&amp;","""&amp;P$1&amp;""":"&amp;P22
&amp;IF(LEN(R22)=0,"",","""&amp;R$1&amp;""":"""&amp;R22&amp;"""")
&amp;IF(LEN(T22)=0,"",","""&amp;T$1&amp;""":"""&amp;T22&amp;"""")
&amp;IF(LEN(U22)=0,"",","""&amp;U$1&amp;""":"&amp;U22)
&amp;IF(LEN(V22)=0,"",","""&amp;V$1&amp;""":"""&amp;V22&amp;"""")
&amp;IF(LEN(X22)=0,"",","""&amp;X$1&amp;""":"""&amp;X22&amp;"""")
&amp;IF(LEN(Y22)=0,"",","""&amp;Y$1&amp;""":"&amp;Y22)
&amp;IF(LEN(Z22)=0,"",","""&amp;Z$1&amp;""":"""&amp;Z22&amp;"""")
&amp;IF(LEN(AB22)=0,"",","""&amp;AB$1&amp;""":"""&amp;AB22&amp;"""")
&amp;IF(LEN(AC22)=0,"",","""&amp;AC$1&amp;""":"&amp;AC22)
&amp;IF(LEN(AD22)=0,"",","""&amp;AD$1&amp;""":"""&amp;AD22&amp;"""")
&amp;IF(LEN(AF22)=0,"",","""&amp;AF$1&amp;""":"""&amp;AF22&amp;"""")
&amp;IF(LEN(AG22)=0,"",","""&amp;AG$1&amp;""":"&amp;AG22)
&amp;IF(LEN(AH22)=0,"",","""&amp;AH$1&amp;""":"""&amp;AH22&amp;"""")
&amp;IF(LEN(AJ22)=0,"",","""&amp;AJ$1&amp;""":"""&amp;AJ22&amp;"""")
&amp;IF(LEN(AK22)=0,"",","""&amp;AK$1&amp;""":"&amp;AK22)&amp;"}")</f>
        <v/>
      </c>
    </row>
    <row r="23" spans="1:69">
      <c r="A23" s="5" t="s">
        <v>205</v>
      </c>
      <c r="E23" t="str">
        <f>A23</f>
        <v>firstpurchase</v>
      </c>
      <c r="F23" t="str">
        <f t="shared" ref="F23" si="138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4"/>
        <v/>
      </c>
      <c r="M23" t="str">
        <f t="shared" si="111"/>
        <v/>
      </c>
      <c r="N23" t="str">
        <f t="shared" si="112"/>
        <v/>
      </c>
      <c r="P23">
        <v>658</v>
      </c>
      <c r="Q23">
        <f t="shared" ref="Q23" si="139">P23</f>
        <v>658</v>
      </c>
      <c r="R23" t="str">
        <f t="shared" ref="R23" ca="1" si="140">IF(ISBLANK(S23),"",
VLOOKUP(S23,OFFSET(INDIRECT("$A:$B"),0,MATCH(S$1&amp;"_Verify",INDIRECT("$1:$1"),0)-1),2,0)
)</f>
        <v>it</v>
      </c>
      <c r="S23" t="s">
        <v>33</v>
      </c>
      <c r="T23" t="s">
        <v>206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1">IF(LEN(T23)=0,"",T23)</f>
        <v>Spell_0003</v>
      </c>
      <c r="AN23">
        <f t="shared" ref="AN23" si="142">IF(LEN(U23)=0,"",U23)</f>
        <v>1</v>
      </c>
      <c r="AO23" t="str">
        <f t="shared" ref="AO23" ca="1" si="143">IF(LEN(V23)=0,"",V23)</f>
        <v>cu</v>
      </c>
      <c r="AP23" t="str">
        <f t="shared" ref="AP23" si="144">IF(LEN(X23)=0,"",X23)</f>
        <v>EN</v>
      </c>
      <c r="AQ23">
        <f t="shared" ref="AQ23" si="145">IF(LEN(Y23)=0,"",Y23)</f>
        <v>150</v>
      </c>
      <c r="AR23" t="str">
        <f t="shared" ref="AR23" ca="1" si="146">IF(LEN(Z23)=0,"",Z23)</f>
        <v>cu</v>
      </c>
      <c r="AS23" t="str">
        <f t="shared" ref="AS23" si="147">IF(LEN(AB23)=0,"",AB23)</f>
        <v>GO</v>
      </c>
      <c r="AT23">
        <f t="shared" ref="AT23" si="148">IF(LEN(AC23)=0,"",AC23)</f>
        <v>100000</v>
      </c>
      <c r="AU23" t="str">
        <f t="shared" ref="AU23" ca="1" si="149">IF(LEN(AD23)=0,"",AD23)</f>
        <v/>
      </c>
      <c r="AV23" t="str">
        <f t="shared" ref="AV23" si="150">IF(LEN(AF23)=0,"",AF23)</f>
        <v/>
      </c>
      <c r="AW23" t="str">
        <f t="shared" ref="AW23" si="151">IF(LEN(AG23)=0,"",AG23)</f>
        <v/>
      </c>
      <c r="AX23" t="str">
        <f t="shared" ref="AX23" ca="1" si="152">IF(LEN(AH23)=0,"",AH23)</f>
        <v/>
      </c>
      <c r="AY23" t="str">
        <f t="shared" ref="AY23" si="153">IF(LEN(AJ23)=0,"",AJ23)</f>
        <v/>
      </c>
      <c r="AZ23" t="str">
        <f t="shared" ref="AZ23" si="154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3" t="str">
        <f ca="1">IF(I23=FALSE,"",
"{"""&amp;E$1&amp;""":"""&amp;E23&amp;""""
&amp;","""&amp;P$1&amp;""":"&amp;P23
&amp;IF(LEN(R23)=0,"",","""&amp;R$1&amp;""":"""&amp;R23&amp;"""")
&amp;IF(LEN(T23)=0,"",","""&amp;T$1&amp;""":"""&amp;T23&amp;"""")
&amp;IF(LEN(U23)=0,"",","""&amp;U$1&amp;""":"&amp;U23)
&amp;IF(LEN(V23)=0,"",","""&amp;V$1&amp;""":"""&amp;V23&amp;"""")
&amp;IF(LEN(X23)=0,"",","""&amp;X$1&amp;""":"""&amp;X23&amp;"""")
&amp;IF(LEN(Y23)=0,"",","""&amp;Y$1&amp;""":"&amp;Y23)
&amp;IF(LEN(Z23)=0,"",","""&amp;Z$1&amp;""":"""&amp;Z23&amp;"""")
&amp;IF(LEN(AB23)=0,"",","""&amp;AB$1&amp;""":"""&amp;AB23&amp;"""")
&amp;IF(LEN(AC23)=0,"",","""&amp;AC$1&amp;""":"&amp;AC23)
&amp;IF(LEN(AD23)=0,"",","""&amp;AD$1&amp;""":"""&amp;AD23&amp;"""")
&amp;IF(LEN(AF23)=0,"",","""&amp;AF$1&amp;""":"""&amp;AF23&amp;"""")
&amp;IF(LEN(AG23)=0,"",","""&amp;AG$1&amp;""":"&amp;AG23)
&amp;IF(LEN(AH23)=0,"",","""&amp;AH$1&amp;""":"""&amp;AH23&amp;"""")
&amp;IF(LEN(AJ23)=0,"",","""&amp;AJ$1&amp;""":"""&amp;AJ23&amp;"""")
&amp;IF(LEN(AK23)=0,"",","""&amp;AK$1&amp;""":"&amp;AK23)&amp;"}")</f>
        <v>{"id":"firstpurchase","key":658,"tp1":"it","vl1":"Spell_0003","cn1":1,"tp2":"cu","vl2":"EN","cn2":150,"tp3":"cu","vl3":"GO","cn3":100000}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335</v>
      </c>
      <c r="D24" t="s">
        <v>336</v>
      </c>
      <c r="E24" t="str">
        <f t="shared" si="0"/>
        <v>seventotalgroup1_1</v>
      </c>
      <c r="F24" t="str">
        <f t="shared" si="54"/>
        <v>seventotalgroup1</v>
      </c>
      <c r="G24">
        <f t="shared" ref="G24:G47" si="155">COUNTA(S24,W24,AA24,AE24,AI24)</f>
        <v>3</v>
      </c>
      <c r="I24" t="b">
        <v>0</v>
      </c>
      <c r="K24" t="str">
        <f t="shared" si="24"/>
        <v/>
      </c>
      <c r="L24" t="s">
        <v>290</v>
      </c>
      <c r="M24">
        <f t="shared" si="111"/>
        <v>4.99</v>
      </c>
      <c r="N24">
        <f t="shared" si="112"/>
        <v>7500</v>
      </c>
      <c r="O24" t="s">
        <v>76</v>
      </c>
      <c r="P24">
        <v>386</v>
      </c>
      <c r="Q24">
        <f t="shared" si="56"/>
        <v>386</v>
      </c>
      <c r="R24" t="str">
        <f t="shared" ca="1" si="105"/>
        <v>cu</v>
      </c>
      <c r="S24" t="s">
        <v>16</v>
      </c>
      <c r="T24" t="s">
        <v>36</v>
      </c>
      <c r="U24">
        <v>100</v>
      </c>
      <c r="V24" t="str">
        <f t="shared" ref="V24:V47" ca="1" si="156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7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8">IF(ISBLANK(AE24),"",
VLOOKUP(AE24,OFFSET(INDIRECT("$A:$B"),0,MATCH(AE$1&amp;"_Verify",INDIRECT("$1:$1"),0)-1),2,0)
)</f>
        <v/>
      </c>
      <c r="AH24" t="str">
        <f t="shared" ref="AH24:AH47" ca="1" si="159">IF(ISBLANK(AI24),"",
VLOOKUP(AI24,OFFSET(INDIRECT("$A:$B"),0,MATCH(AI$1&amp;"_Verify",INDIRECT("$1:$1"),0)-1),2,0)
)</f>
        <v/>
      </c>
      <c r="AL24" t="str">
        <f t="shared" ref="AL24:AL47" ca="1" si="160">IF(LEN(R24)=0,"",R24)</f>
        <v>cu</v>
      </c>
      <c r="AM24" t="str">
        <f t="shared" ref="AM24:AM47" si="161">IF(LEN(T24)=0,"",T24)</f>
        <v>EN</v>
      </c>
      <c r="AN24">
        <f t="shared" ref="AN24:AN47" si="162">IF(LEN(U24)=0,"",U24)</f>
        <v>100</v>
      </c>
      <c r="AO24" t="str">
        <f t="shared" ref="AO24:AO47" ca="1" si="163">IF(LEN(V24)=0,"",V24)</f>
        <v>cu</v>
      </c>
      <c r="AP24" t="str">
        <f t="shared" ref="AP24:AP47" si="164">IF(LEN(X24)=0,"",X24)</f>
        <v>EN</v>
      </c>
      <c r="AQ24">
        <f t="shared" ref="AQ24:AQ47" si="165">IF(LEN(Y24)=0,"",Y24)</f>
        <v>50</v>
      </c>
      <c r="AR24" t="str">
        <f t="shared" ref="AR24:AR47" ca="1" si="166">IF(LEN(Z24)=0,"",Z24)</f>
        <v>cu</v>
      </c>
      <c r="AS24" t="str">
        <f t="shared" ref="AS24:AS47" si="167">IF(LEN(AB24)=0,"",AB24)</f>
        <v>GO</v>
      </c>
      <c r="AT24">
        <f t="shared" ref="AT24:AT47" si="168">IF(LEN(AC24)=0,"",AC24)</f>
        <v>10000</v>
      </c>
      <c r="AU24" t="str">
        <f t="shared" ref="AU24:AU47" ca="1" si="169">IF(LEN(AD24)=0,"",AD24)</f>
        <v/>
      </c>
      <c r="AV24" t="str">
        <f t="shared" ref="AV24:AV47" si="170">IF(LEN(AF24)=0,"",AF24)</f>
        <v/>
      </c>
      <c r="AW24" t="str">
        <f t="shared" ref="AW24:AW47" si="171">IF(LEN(AG24)=0,"",AG24)</f>
        <v/>
      </c>
      <c r="AX24" t="str">
        <f t="shared" ref="AX24:AX47" ca="1" si="172">IF(LEN(AH24)=0,"",AH24)</f>
        <v/>
      </c>
      <c r="AY24" t="str">
        <f t="shared" ref="AY24:AY47" si="173">IF(LEN(AJ24)=0,"",AJ24)</f>
        <v/>
      </c>
      <c r="AZ24" t="str">
        <f t="shared" ref="AZ24:AZ47" si="174">IF(LEN(AK24)=0,"",AK24)</f>
        <v/>
      </c>
      <c r="BA24" t="str">
        <f t="shared" ref="BA24:BA47" ca="1" si="175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4" t="str">
        <f>IF(I24=FALSE,"",
"{"""&amp;E$1&amp;""":"""&amp;E24&amp;""""
&amp;","""&amp;P$1&amp;""":"&amp;P24
&amp;IF(LEN(R24)=0,"",","""&amp;R$1&amp;""":"""&amp;R24&amp;"""")
&amp;IF(LEN(T24)=0,"",","""&amp;T$1&amp;""":"""&amp;T24&amp;"""")
&amp;IF(LEN(U24)=0,"",","""&amp;U$1&amp;""":"&amp;U24)
&amp;IF(LEN(V24)=0,"",","""&amp;V$1&amp;""":"""&amp;V24&amp;"""")
&amp;IF(LEN(X24)=0,"",","""&amp;X$1&amp;""":"""&amp;X24&amp;"""")
&amp;IF(LEN(Y24)=0,"",","""&amp;Y$1&amp;""":"&amp;Y24)
&amp;IF(LEN(Z24)=0,"",","""&amp;Z$1&amp;""":"""&amp;Z24&amp;"""")
&amp;IF(LEN(AB24)=0,"",","""&amp;AB$1&amp;""":"""&amp;AB24&amp;"""")
&amp;IF(LEN(AC24)=0,"",","""&amp;AC$1&amp;""":"&amp;AC24)
&amp;IF(LEN(AD24)=0,"",","""&amp;AD$1&amp;""":"""&amp;AD24&amp;"""")
&amp;IF(LEN(AF24)=0,"",","""&amp;AF$1&amp;""":"""&amp;AF24&amp;"""")
&amp;IF(LEN(AG24)=0,"",","""&amp;AG$1&amp;""":"&amp;AG24)
&amp;IF(LEN(AH24)=0,"",","""&amp;AH$1&amp;""":"""&amp;AH24&amp;"""")
&amp;IF(LEN(AJ24)=0,"",","""&amp;AJ$1&amp;""":"""&amp;AJ24&amp;"""")
&amp;IF(LEN(AK24)=0,"",","""&amp;AK$1&amp;""":"&amp;AK24)&amp;"}")</f>
        <v/>
      </c>
    </row>
    <row r="25" spans="1:69">
      <c r="A25" t="s">
        <v>77</v>
      </c>
      <c r="C25" t="s">
        <v>337</v>
      </c>
      <c r="D25" t="s">
        <v>338</v>
      </c>
      <c r="E25" t="str">
        <f t="shared" si="0"/>
        <v>seventotalgroup1_2</v>
      </c>
      <c r="F25" t="str">
        <f t="shared" si="54"/>
        <v>seventotalgroup1</v>
      </c>
      <c r="G25">
        <f t="shared" si="155"/>
        <v>3</v>
      </c>
      <c r="I25" t="b">
        <v>0</v>
      </c>
      <c r="K25" t="str">
        <f t="shared" si="24"/>
        <v/>
      </c>
      <c r="L25" t="s">
        <v>295</v>
      </c>
      <c r="M25">
        <f t="shared" si="111"/>
        <v>9.99</v>
      </c>
      <c r="N25">
        <f t="shared" si="112"/>
        <v>15000</v>
      </c>
      <c r="O25" t="s">
        <v>77</v>
      </c>
      <c r="P25">
        <v>582</v>
      </c>
      <c r="Q25">
        <f t="shared" si="56"/>
        <v>582</v>
      </c>
      <c r="R25" t="str">
        <f t="shared" ca="1" si="105"/>
        <v>it</v>
      </c>
      <c r="S25" t="s">
        <v>33</v>
      </c>
      <c r="T25" t="s">
        <v>189</v>
      </c>
      <c r="U25">
        <v>75</v>
      </c>
      <c r="V25" t="str">
        <f t="shared" ca="1" si="156"/>
        <v>cu</v>
      </c>
      <c r="W25" t="s">
        <v>16</v>
      </c>
      <c r="X25" t="s">
        <v>36</v>
      </c>
      <c r="Y25">
        <v>75</v>
      </c>
      <c r="Z25" t="str">
        <f t="shared" ca="1" si="157"/>
        <v>cu</v>
      </c>
      <c r="AA25" t="s">
        <v>16</v>
      </c>
      <c r="AB25" t="s">
        <v>15</v>
      </c>
      <c r="AC25">
        <v>20000</v>
      </c>
      <c r="AD25" t="str">
        <f t="shared" ca="1" si="158"/>
        <v/>
      </c>
      <c r="AH25" t="str">
        <f t="shared" ca="1" si="159"/>
        <v/>
      </c>
      <c r="AL25" t="str">
        <f t="shared" ca="1" si="160"/>
        <v>it</v>
      </c>
      <c r="AM25" t="str">
        <f t="shared" si="161"/>
        <v>Cash_sSevenTotal</v>
      </c>
      <c r="AN25">
        <f t="shared" si="162"/>
        <v>75</v>
      </c>
      <c r="AO25" t="str">
        <f t="shared" ca="1" si="163"/>
        <v>cu</v>
      </c>
      <c r="AP25" t="str">
        <f t="shared" si="164"/>
        <v>EN</v>
      </c>
      <c r="AQ25">
        <f t="shared" si="165"/>
        <v>75</v>
      </c>
      <c r="AR25" t="str">
        <f t="shared" ca="1" si="166"/>
        <v>cu</v>
      </c>
      <c r="AS25" t="str">
        <f t="shared" si="167"/>
        <v>GO</v>
      </c>
      <c r="AT25">
        <f t="shared" si="168"/>
        <v>20000</v>
      </c>
      <c r="AU25" t="str">
        <f t="shared" ca="1" si="169"/>
        <v/>
      </c>
      <c r="AV25" t="str">
        <f t="shared" si="170"/>
        <v/>
      </c>
      <c r="AW25" t="str">
        <f t="shared" si="171"/>
        <v/>
      </c>
      <c r="AX25" t="str">
        <f t="shared" ca="1" si="172"/>
        <v/>
      </c>
      <c r="AY25" t="str">
        <f t="shared" si="173"/>
        <v/>
      </c>
      <c r="AZ25" t="str">
        <f t="shared" si="174"/>
        <v/>
      </c>
      <c r="BA25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5" t="str">
        <f>IF(I25=FALSE,"",
"{"""&amp;E$1&amp;""":"""&amp;E25&amp;""""
&amp;","""&amp;P$1&amp;""":"&amp;P25
&amp;IF(LEN(R25)=0,"",","""&amp;R$1&amp;""":"""&amp;R25&amp;"""")
&amp;IF(LEN(T25)=0,"",","""&amp;T$1&amp;""":"""&amp;T25&amp;"""")
&amp;IF(LEN(U25)=0,"",","""&amp;U$1&amp;""":"&amp;U25)
&amp;IF(LEN(V25)=0,"",","""&amp;V$1&amp;""":"""&amp;V25&amp;"""")
&amp;IF(LEN(X25)=0,"",","""&amp;X$1&amp;""":"""&amp;X25&amp;"""")
&amp;IF(LEN(Y25)=0,"",","""&amp;Y$1&amp;""":"&amp;Y25)
&amp;IF(LEN(Z25)=0,"",","""&amp;Z$1&amp;""":"""&amp;Z25&amp;"""")
&amp;IF(LEN(AB25)=0,"",","""&amp;AB$1&amp;""":"""&amp;AB25&amp;"""")
&amp;IF(LEN(AC25)=0,"",","""&amp;AC$1&amp;""":"&amp;AC25)
&amp;IF(LEN(AD25)=0,"",","""&amp;AD$1&amp;""":"""&amp;AD25&amp;"""")
&amp;IF(LEN(AF25)=0,"",","""&amp;AF$1&amp;""":"""&amp;AF25&amp;"""")
&amp;IF(LEN(AG25)=0,"",","""&amp;AG$1&amp;""":"&amp;AG25)
&amp;IF(LEN(AH25)=0,"",","""&amp;AH$1&amp;""":"""&amp;AH25&amp;"""")
&amp;IF(LEN(AJ25)=0,"",","""&amp;AJ$1&amp;""":"""&amp;AJ25&amp;"""")
&amp;IF(LEN(AK25)=0,"",","""&amp;AK$1&amp;""":"&amp;AK25)&amp;"}")</f>
        <v/>
      </c>
    </row>
    <row r="26" spans="1:69">
      <c r="A26" t="s">
        <v>78</v>
      </c>
      <c r="C26" t="s">
        <v>339</v>
      </c>
      <c r="D26" t="s">
        <v>340</v>
      </c>
      <c r="E26" t="str">
        <f t="shared" si="0"/>
        <v>seventotalgroup1_3</v>
      </c>
      <c r="F26" t="str">
        <f t="shared" si="54"/>
        <v>seventotalgroup1</v>
      </c>
      <c r="G26">
        <f t="shared" si="155"/>
        <v>3</v>
      </c>
      <c r="I26" t="b">
        <v>0</v>
      </c>
      <c r="K26" t="str">
        <f t="shared" si="24"/>
        <v/>
      </c>
      <c r="L26" t="s">
        <v>298</v>
      </c>
      <c r="M26">
        <f t="shared" si="111"/>
        <v>19.989999999999998</v>
      </c>
      <c r="N26">
        <f t="shared" si="112"/>
        <v>30000</v>
      </c>
      <c r="O26" t="s">
        <v>78</v>
      </c>
      <c r="P26">
        <v>538</v>
      </c>
      <c r="Q26">
        <f t="shared" si="56"/>
        <v>538</v>
      </c>
      <c r="R26" t="str">
        <f t="shared" ca="1" si="105"/>
        <v>cu</v>
      </c>
      <c r="S26" t="s">
        <v>16</v>
      </c>
      <c r="T26" t="s">
        <v>36</v>
      </c>
      <c r="U26">
        <v>300</v>
      </c>
      <c r="V26" t="str">
        <f t="shared" ca="1" si="156"/>
        <v>cu</v>
      </c>
      <c r="W26" t="s">
        <v>16</v>
      </c>
      <c r="X26" t="s">
        <v>36</v>
      </c>
      <c r="Y26">
        <v>100</v>
      </c>
      <c r="Z26" t="str">
        <f t="shared" ca="1" si="157"/>
        <v>cu</v>
      </c>
      <c r="AA26" t="s">
        <v>16</v>
      </c>
      <c r="AB26" t="s">
        <v>15</v>
      </c>
      <c r="AC26">
        <v>40000</v>
      </c>
      <c r="AD26" t="str">
        <f t="shared" ca="1" si="158"/>
        <v/>
      </c>
      <c r="AH26" t="str">
        <f t="shared" ca="1" si="159"/>
        <v/>
      </c>
      <c r="AL26" t="str">
        <f t="shared" ca="1" si="160"/>
        <v>cu</v>
      </c>
      <c r="AM26" t="str">
        <f t="shared" si="161"/>
        <v>EN</v>
      </c>
      <c r="AN26">
        <f t="shared" si="162"/>
        <v>300</v>
      </c>
      <c r="AO26" t="str">
        <f t="shared" ca="1" si="163"/>
        <v>cu</v>
      </c>
      <c r="AP26" t="str">
        <f t="shared" si="164"/>
        <v>EN</v>
      </c>
      <c r="AQ26">
        <f t="shared" si="165"/>
        <v>100</v>
      </c>
      <c r="AR26" t="str">
        <f t="shared" ca="1" si="166"/>
        <v>cu</v>
      </c>
      <c r="AS26" t="str">
        <f t="shared" si="167"/>
        <v>GO</v>
      </c>
      <c r="AT26">
        <f t="shared" si="168"/>
        <v>40000</v>
      </c>
      <c r="AU26" t="str">
        <f t="shared" ca="1" si="169"/>
        <v/>
      </c>
      <c r="AV26" t="str">
        <f t="shared" si="170"/>
        <v/>
      </c>
      <c r="AW26" t="str">
        <f t="shared" si="171"/>
        <v/>
      </c>
      <c r="AX26" t="str">
        <f t="shared" ca="1" si="172"/>
        <v/>
      </c>
      <c r="AY26" t="str">
        <f t="shared" si="173"/>
        <v/>
      </c>
      <c r="AZ26" t="str">
        <f t="shared" si="174"/>
        <v/>
      </c>
      <c r="BA26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6" t="str">
        <f>IF(I26=FALSE,"",
"{"""&amp;E$1&amp;""":"""&amp;E26&amp;""""
&amp;","""&amp;P$1&amp;""":"&amp;P26
&amp;IF(LEN(R26)=0,"",","""&amp;R$1&amp;""":"""&amp;R26&amp;"""")
&amp;IF(LEN(T26)=0,"",","""&amp;T$1&amp;""":"""&amp;T26&amp;"""")
&amp;IF(LEN(U26)=0,"",","""&amp;U$1&amp;""":"&amp;U26)
&amp;IF(LEN(V26)=0,"",","""&amp;V$1&amp;""":"""&amp;V26&amp;"""")
&amp;IF(LEN(X26)=0,"",","""&amp;X$1&amp;""":"""&amp;X26&amp;"""")
&amp;IF(LEN(Y26)=0,"",","""&amp;Y$1&amp;""":"&amp;Y26)
&amp;IF(LEN(Z26)=0,"",","""&amp;Z$1&amp;""":"""&amp;Z26&amp;"""")
&amp;IF(LEN(AB26)=0,"",","""&amp;AB$1&amp;""":"""&amp;AB26&amp;"""")
&amp;IF(LEN(AC26)=0,"",","""&amp;AC$1&amp;""":"&amp;AC26)
&amp;IF(LEN(AD26)=0,"",","""&amp;AD$1&amp;""":"""&amp;AD26&amp;"""")
&amp;IF(LEN(AF26)=0,"",","""&amp;AF$1&amp;""":"""&amp;AF26&amp;"""")
&amp;IF(LEN(AG26)=0,"",","""&amp;AG$1&amp;""":"&amp;AG26)
&amp;IF(LEN(AH26)=0,"",","""&amp;AH$1&amp;""":"""&amp;AH26&amp;"""")
&amp;IF(LEN(AJ26)=0,"",","""&amp;AJ$1&amp;""":"""&amp;AJ26&amp;"""")
&amp;IF(LEN(AK26)=0,"",","""&amp;AK$1&amp;""":"&amp;AK26)&amp;"}")</f>
        <v/>
      </c>
    </row>
    <row r="27" spans="1:69">
      <c r="A27" t="s">
        <v>79</v>
      </c>
      <c r="C27" t="s">
        <v>341</v>
      </c>
      <c r="D27" t="s">
        <v>342</v>
      </c>
      <c r="E27" t="str">
        <f t="shared" si="0"/>
        <v>seventotalgroup1_4</v>
      </c>
      <c r="F27" t="str">
        <f t="shared" si="54"/>
        <v>seventotalgroup1</v>
      </c>
      <c r="G27">
        <f t="shared" si="155"/>
        <v>3</v>
      </c>
      <c r="I27" t="b">
        <v>0</v>
      </c>
      <c r="K27" t="str">
        <f t="shared" si="24"/>
        <v/>
      </c>
      <c r="L27" t="s">
        <v>299</v>
      </c>
      <c r="M27">
        <f t="shared" si="111"/>
        <v>29.99</v>
      </c>
      <c r="N27">
        <f t="shared" si="112"/>
        <v>45000</v>
      </c>
      <c r="O27" t="s">
        <v>79</v>
      </c>
      <c r="P27">
        <v>620</v>
      </c>
      <c r="Q27">
        <f t="shared" si="56"/>
        <v>620</v>
      </c>
      <c r="R27" t="str">
        <f t="shared" ca="1" si="105"/>
        <v>it</v>
      </c>
      <c r="S27" t="s">
        <v>33</v>
      </c>
      <c r="T27" t="s">
        <v>189</v>
      </c>
      <c r="U27">
        <v>200</v>
      </c>
      <c r="V27" t="str">
        <f t="shared" ca="1" si="156"/>
        <v>cu</v>
      </c>
      <c r="W27" t="s">
        <v>16</v>
      </c>
      <c r="X27" t="s">
        <v>36</v>
      </c>
      <c r="Y27">
        <v>500</v>
      </c>
      <c r="Z27" t="str">
        <f t="shared" ca="1" si="157"/>
        <v>cu</v>
      </c>
      <c r="AA27" t="s">
        <v>16</v>
      </c>
      <c r="AB27" t="s">
        <v>15</v>
      </c>
      <c r="AC27">
        <v>60000</v>
      </c>
      <c r="AD27" t="str">
        <f t="shared" ca="1" si="158"/>
        <v/>
      </c>
      <c r="AH27" t="str">
        <f t="shared" ca="1" si="159"/>
        <v/>
      </c>
      <c r="AL27" t="str">
        <f t="shared" ca="1" si="160"/>
        <v>it</v>
      </c>
      <c r="AM27" t="str">
        <f t="shared" si="161"/>
        <v>Cash_sSevenTotal</v>
      </c>
      <c r="AN27">
        <f t="shared" si="162"/>
        <v>200</v>
      </c>
      <c r="AO27" t="str">
        <f t="shared" ca="1" si="163"/>
        <v>cu</v>
      </c>
      <c r="AP27" t="str">
        <f t="shared" si="164"/>
        <v>EN</v>
      </c>
      <c r="AQ27">
        <f t="shared" si="165"/>
        <v>500</v>
      </c>
      <c r="AR27" t="str">
        <f t="shared" ca="1" si="166"/>
        <v>cu</v>
      </c>
      <c r="AS27" t="str">
        <f t="shared" si="167"/>
        <v>GO</v>
      </c>
      <c r="AT27">
        <f t="shared" si="168"/>
        <v>60000</v>
      </c>
      <c r="AU27" t="str">
        <f t="shared" ca="1" si="169"/>
        <v/>
      </c>
      <c r="AV27" t="str">
        <f t="shared" si="170"/>
        <v/>
      </c>
      <c r="AW27" t="str">
        <f t="shared" si="171"/>
        <v/>
      </c>
      <c r="AX27" t="str">
        <f t="shared" ca="1" si="172"/>
        <v/>
      </c>
      <c r="AY27" t="str">
        <f t="shared" si="173"/>
        <v/>
      </c>
      <c r="AZ27" t="str">
        <f t="shared" si="174"/>
        <v/>
      </c>
      <c r="BA27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7" t="str">
        <f>IF(I27=FALSE,"",
"{"""&amp;E$1&amp;""":"""&amp;E27&amp;""""
&amp;","""&amp;P$1&amp;""":"&amp;P27
&amp;IF(LEN(R27)=0,"",","""&amp;R$1&amp;""":"""&amp;R27&amp;"""")
&amp;IF(LEN(T27)=0,"",","""&amp;T$1&amp;""":"""&amp;T27&amp;"""")
&amp;IF(LEN(U27)=0,"",","""&amp;U$1&amp;""":"&amp;U27)
&amp;IF(LEN(V27)=0,"",","""&amp;V$1&amp;""":"""&amp;V27&amp;"""")
&amp;IF(LEN(X27)=0,"",","""&amp;X$1&amp;""":"""&amp;X27&amp;"""")
&amp;IF(LEN(Y27)=0,"",","""&amp;Y$1&amp;""":"&amp;Y27)
&amp;IF(LEN(Z27)=0,"",","""&amp;Z$1&amp;""":"""&amp;Z27&amp;"""")
&amp;IF(LEN(AB27)=0,"",","""&amp;AB$1&amp;""":"""&amp;AB27&amp;"""")
&amp;IF(LEN(AC27)=0,"",","""&amp;AC$1&amp;""":"&amp;AC27)
&amp;IF(LEN(AD27)=0,"",","""&amp;AD$1&amp;""":"""&amp;AD27&amp;"""")
&amp;IF(LEN(AF27)=0,"",","""&amp;AF$1&amp;""":"""&amp;AF27&amp;"""")
&amp;IF(LEN(AG27)=0,"",","""&amp;AG$1&amp;""":"&amp;AG27)
&amp;IF(LEN(AH27)=0,"",","""&amp;AH$1&amp;""":"""&amp;AH27&amp;"""")
&amp;IF(LEN(AJ27)=0,"",","""&amp;AJ$1&amp;""":"""&amp;AJ27&amp;"""")
&amp;IF(LEN(AK27)=0,"",","""&amp;AK$1&amp;""":"&amp;AK27)&amp;"}")</f>
        <v/>
      </c>
    </row>
    <row r="28" spans="1:69">
      <c r="A28" t="s">
        <v>80</v>
      </c>
      <c r="C28" t="s">
        <v>335</v>
      </c>
      <c r="D28" t="s">
        <v>336</v>
      </c>
      <c r="E28" t="str">
        <f t="shared" si="0"/>
        <v>seventotalgroup2_1</v>
      </c>
      <c r="F28" t="str">
        <f t="shared" si="54"/>
        <v>seventotalgroup2</v>
      </c>
      <c r="G28">
        <f t="shared" si="155"/>
        <v>3</v>
      </c>
      <c r="I28" t="b">
        <v>0</v>
      </c>
      <c r="K28" t="str">
        <f t="shared" si="24"/>
        <v/>
      </c>
      <c r="L28" t="s">
        <v>292</v>
      </c>
      <c r="M28">
        <f t="shared" si="111"/>
        <v>6.99</v>
      </c>
      <c r="N28">
        <f t="shared" si="112"/>
        <v>9900</v>
      </c>
      <c r="O28" t="s">
        <v>80</v>
      </c>
      <c r="P28">
        <v>474</v>
      </c>
      <c r="Q28">
        <f t="shared" si="56"/>
        <v>474</v>
      </c>
      <c r="R28" t="str">
        <f t="shared" ca="1" si="105"/>
        <v>cu</v>
      </c>
      <c r="S28" t="s">
        <v>16</v>
      </c>
      <c r="T28" t="s">
        <v>36</v>
      </c>
      <c r="U28">
        <v>100</v>
      </c>
      <c r="V28" t="str">
        <f t="shared" ca="1" si="156"/>
        <v>cu</v>
      </c>
      <c r="W28" t="s">
        <v>16</v>
      </c>
      <c r="X28" t="s">
        <v>36</v>
      </c>
      <c r="Y28">
        <v>50</v>
      </c>
      <c r="Z28" t="str">
        <f t="shared" ca="1" si="157"/>
        <v>cu</v>
      </c>
      <c r="AA28" t="s">
        <v>16</v>
      </c>
      <c r="AB28" t="s">
        <v>15</v>
      </c>
      <c r="AC28">
        <v>10000</v>
      </c>
      <c r="AD28" t="str">
        <f t="shared" ca="1" si="158"/>
        <v/>
      </c>
      <c r="AH28" t="str">
        <f t="shared" ca="1" si="159"/>
        <v/>
      </c>
      <c r="AL28" t="str">
        <f t="shared" ca="1" si="160"/>
        <v>cu</v>
      </c>
      <c r="AM28" t="str">
        <f t="shared" si="161"/>
        <v>EN</v>
      </c>
      <c r="AN28">
        <f t="shared" si="162"/>
        <v>100</v>
      </c>
      <c r="AO28" t="str">
        <f t="shared" ca="1" si="163"/>
        <v>cu</v>
      </c>
      <c r="AP28" t="str">
        <f t="shared" si="164"/>
        <v>EN</v>
      </c>
      <c r="AQ28">
        <f t="shared" si="165"/>
        <v>50</v>
      </c>
      <c r="AR28" t="str">
        <f t="shared" ca="1" si="166"/>
        <v>cu</v>
      </c>
      <c r="AS28" t="str">
        <f t="shared" si="167"/>
        <v>GO</v>
      </c>
      <c r="AT28">
        <f t="shared" si="168"/>
        <v>10000</v>
      </c>
      <c r="AU28" t="str">
        <f t="shared" ca="1" si="169"/>
        <v/>
      </c>
      <c r="AV28" t="str">
        <f t="shared" si="170"/>
        <v/>
      </c>
      <c r="AW28" t="str">
        <f t="shared" si="171"/>
        <v/>
      </c>
      <c r="AX28" t="str">
        <f t="shared" ca="1" si="172"/>
        <v/>
      </c>
      <c r="AY28" t="str">
        <f t="shared" si="173"/>
        <v/>
      </c>
      <c r="AZ28" t="str">
        <f t="shared" si="174"/>
        <v/>
      </c>
      <c r="BA28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8" t="str">
        <f>IF(I28=FALSE,"",
"{"""&amp;E$1&amp;""":"""&amp;E28&amp;""""
&amp;","""&amp;P$1&amp;""":"&amp;P28
&amp;IF(LEN(R28)=0,"",","""&amp;R$1&amp;""":"""&amp;R28&amp;"""")
&amp;IF(LEN(T28)=0,"",","""&amp;T$1&amp;""":"""&amp;T28&amp;"""")
&amp;IF(LEN(U28)=0,"",","""&amp;U$1&amp;""":"&amp;U28)
&amp;IF(LEN(V28)=0,"",","""&amp;V$1&amp;""":"""&amp;V28&amp;"""")
&amp;IF(LEN(X28)=0,"",","""&amp;X$1&amp;""":"""&amp;X28&amp;"""")
&amp;IF(LEN(Y28)=0,"",","""&amp;Y$1&amp;""":"&amp;Y28)
&amp;IF(LEN(Z28)=0,"",","""&amp;Z$1&amp;""":"""&amp;Z28&amp;"""")
&amp;IF(LEN(AB28)=0,"",","""&amp;AB$1&amp;""":"""&amp;AB28&amp;"""")
&amp;IF(LEN(AC28)=0,"",","""&amp;AC$1&amp;""":"&amp;AC28)
&amp;IF(LEN(AD28)=0,"",","""&amp;AD$1&amp;""":"""&amp;AD28&amp;"""")
&amp;IF(LEN(AF28)=0,"",","""&amp;AF$1&amp;""":"""&amp;AF28&amp;"""")
&amp;IF(LEN(AG28)=0,"",","""&amp;AG$1&amp;""":"&amp;AG28)
&amp;IF(LEN(AH28)=0,"",","""&amp;AH$1&amp;""":"""&amp;AH28&amp;"""")
&amp;IF(LEN(AJ28)=0,"",","""&amp;AJ$1&amp;""":"""&amp;AJ28&amp;"""")
&amp;IF(LEN(AK28)=0,"",","""&amp;AK$1&amp;""":"&amp;AK28)&amp;"}")</f>
        <v/>
      </c>
    </row>
    <row r="29" spans="1:69">
      <c r="A29" t="s">
        <v>81</v>
      </c>
      <c r="C29" t="s">
        <v>337</v>
      </c>
      <c r="D29" t="s">
        <v>338</v>
      </c>
      <c r="E29" t="str">
        <f t="shared" si="0"/>
        <v>seventotalgroup2_2</v>
      </c>
      <c r="F29" t="str">
        <f t="shared" si="54"/>
        <v>seventotalgroup2</v>
      </c>
      <c r="G29">
        <f t="shared" si="155"/>
        <v>3</v>
      </c>
      <c r="I29" t="b">
        <v>0</v>
      </c>
      <c r="K29" t="str">
        <f t="shared" si="24"/>
        <v/>
      </c>
      <c r="L29" t="s">
        <v>297</v>
      </c>
      <c r="M29">
        <f t="shared" si="111"/>
        <v>18.989999999999998</v>
      </c>
      <c r="N29">
        <f t="shared" si="112"/>
        <v>29000</v>
      </c>
      <c r="O29" t="s">
        <v>81</v>
      </c>
      <c r="P29">
        <v>244</v>
      </c>
      <c r="Q29">
        <f t="shared" si="56"/>
        <v>244</v>
      </c>
      <c r="R29" t="str">
        <f t="shared" ca="1" si="105"/>
        <v>it</v>
      </c>
      <c r="S29" t="s">
        <v>33</v>
      </c>
      <c r="T29" t="s">
        <v>189</v>
      </c>
      <c r="U29">
        <v>400</v>
      </c>
      <c r="V29" t="str">
        <f t="shared" ca="1" si="156"/>
        <v>cu</v>
      </c>
      <c r="W29" t="s">
        <v>16</v>
      </c>
      <c r="X29" t="s">
        <v>36</v>
      </c>
      <c r="Y29">
        <v>75</v>
      </c>
      <c r="Z29" t="str">
        <f t="shared" ca="1" si="157"/>
        <v>cu</v>
      </c>
      <c r="AA29" t="s">
        <v>16</v>
      </c>
      <c r="AB29" t="s">
        <v>15</v>
      </c>
      <c r="AC29">
        <v>20000</v>
      </c>
      <c r="AD29" t="str">
        <f t="shared" ca="1" si="158"/>
        <v/>
      </c>
      <c r="AH29" t="str">
        <f t="shared" ca="1" si="159"/>
        <v/>
      </c>
      <c r="AL29" t="str">
        <f t="shared" ca="1" si="160"/>
        <v>it</v>
      </c>
      <c r="AM29" t="str">
        <f t="shared" si="161"/>
        <v>Cash_sSevenTotal</v>
      </c>
      <c r="AN29">
        <f t="shared" si="162"/>
        <v>400</v>
      </c>
      <c r="AO29" t="str">
        <f t="shared" ca="1" si="163"/>
        <v>cu</v>
      </c>
      <c r="AP29" t="str">
        <f t="shared" si="164"/>
        <v>EN</v>
      </c>
      <c r="AQ29">
        <f t="shared" si="165"/>
        <v>75</v>
      </c>
      <c r="AR29" t="str">
        <f t="shared" ca="1" si="166"/>
        <v>cu</v>
      </c>
      <c r="AS29" t="str">
        <f t="shared" si="167"/>
        <v>GO</v>
      </c>
      <c r="AT29">
        <f t="shared" si="168"/>
        <v>20000</v>
      </c>
      <c r="AU29" t="str">
        <f t="shared" ca="1" si="169"/>
        <v/>
      </c>
      <c r="AV29" t="str">
        <f t="shared" si="170"/>
        <v/>
      </c>
      <c r="AW29" t="str">
        <f t="shared" si="171"/>
        <v/>
      </c>
      <c r="AX29" t="str">
        <f t="shared" ca="1" si="172"/>
        <v/>
      </c>
      <c r="AY29" t="str">
        <f t="shared" si="173"/>
        <v/>
      </c>
      <c r="AZ29" t="str">
        <f t="shared" si="174"/>
        <v/>
      </c>
      <c r="BA29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9" t="str">
        <f>IF(I29=FALSE,"",
"{"""&amp;E$1&amp;""":"""&amp;E29&amp;""""
&amp;","""&amp;P$1&amp;""":"&amp;P29
&amp;IF(LEN(R29)=0,"",","""&amp;R$1&amp;""":"""&amp;R29&amp;"""")
&amp;IF(LEN(T29)=0,"",","""&amp;T$1&amp;""":"""&amp;T29&amp;"""")
&amp;IF(LEN(U29)=0,"",","""&amp;U$1&amp;""":"&amp;U29)
&amp;IF(LEN(V29)=0,"",","""&amp;V$1&amp;""":"""&amp;V29&amp;"""")
&amp;IF(LEN(X29)=0,"",","""&amp;X$1&amp;""":"""&amp;X29&amp;"""")
&amp;IF(LEN(Y29)=0,"",","""&amp;Y$1&amp;""":"&amp;Y29)
&amp;IF(LEN(Z29)=0,"",","""&amp;Z$1&amp;""":"""&amp;Z29&amp;"""")
&amp;IF(LEN(AB29)=0,"",","""&amp;AB$1&amp;""":"""&amp;AB29&amp;"""")
&amp;IF(LEN(AC29)=0,"",","""&amp;AC$1&amp;""":"&amp;AC29)
&amp;IF(LEN(AD29)=0,"",","""&amp;AD$1&amp;""":"""&amp;AD29&amp;"""")
&amp;IF(LEN(AF29)=0,"",","""&amp;AF$1&amp;""":"""&amp;AF29&amp;"""")
&amp;IF(LEN(AG29)=0,"",","""&amp;AG$1&amp;""":"&amp;AG29)
&amp;IF(LEN(AH29)=0,"",","""&amp;AH$1&amp;""":"""&amp;AH29&amp;"""")
&amp;IF(LEN(AJ29)=0,"",","""&amp;AJ$1&amp;""":"""&amp;AJ29&amp;"""")
&amp;IF(LEN(AK29)=0,"",","""&amp;AK$1&amp;""":"&amp;AK29)&amp;"}")</f>
        <v/>
      </c>
    </row>
    <row r="30" spans="1:69">
      <c r="A30" t="s">
        <v>82</v>
      </c>
      <c r="C30" t="s">
        <v>339</v>
      </c>
      <c r="D30" t="s">
        <v>340</v>
      </c>
      <c r="E30" t="str">
        <f t="shared" si="0"/>
        <v>seventotalgroup2_3</v>
      </c>
      <c r="F30" t="str">
        <f t="shared" si="54"/>
        <v>seventotalgroup2</v>
      </c>
      <c r="G30">
        <f t="shared" si="155"/>
        <v>3</v>
      </c>
      <c r="I30" t="b">
        <v>0</v>
      </c>
      <c r="K30" t="str">
        <f t="shared" si="24"/>
        <v/>
      </c>
      <c r="L30" t="s">
        <v>299</v>
      </c>
      <c r="M30">
        <f t="shared" si="111"/>
        <v>29.99</v>
      </c>
      <c r="N30">
        <f t="shared" si="112"/>
        <v>45000</v>
      </c>
      <c r="O30" t="s">
        <v>82</v>
      </c>
      <c r="P30">
        <v>944</v>
      </c>
      <c r="Q30">
        <f t="shared" si="56"/>
        <v>944</v>
      </c>
      <c r="R30" t="str">
        <f t="shared" ca="1" si="105"/>
        <v>cu</v>
      </c>
      <c r="S30" t="s">
        <v>16</v>
      </c>
      <c r="T30" t="s">
        <v>36</v>
      </c>
      <c r="U30">
        <v>300</v>
      </c>
      <c r="V30" t="str">
        <f t="shared" ca="1" si="156"/>
        <v>cu</v>
      </c>
      <c r="W30" t="s">
        <v>16</v>
      </c>
      <c r="X30" t="s">
        <v>36</v>
      </c>
      <c r="Y30">
        <v>100</v>
      </c>
      <c r="Z30" t="str">
        <f t="shared" ca="1" si="157"/>
        <v>cu</v>
      </c>
      <c r="AA30" t="s">
        <v>16</v>
      </c>
      <c r="AB30" t="s">
        <v>15</v>
      </c>
      <c r="AC30">
        <v>40000</v>
      </c>
      <c r="AD30" t="str">
        <f t="shared" ca="1" si="158"/>
        <v/>
      </c>
      <c r="AH30" t="str">
        <f t="shared" ca="1" si="159"/>
        <v/>
      </c>
      <c r="AL30" t="str">
        <f t="shared" ca="1" si="160"/>
        <v>cu</v>
      </c>
      <c r="AM30" t="str">
        <f t="shared" si="161"/>
        <v>EN</v>
      </c>
      <c r="AN30">
        <f t="shared" si="162"/>
        <v>300</v>
      </c>
      <c r="AO30" t="str">
        <f t="shared" ca="1" si="163"/>
        <v>cu</v>
      </c>
      <c r="AP30" t="str">
        <f t="shared" si="164"/>
        <v>EN</v>
      </c>
      <c r="AQ30">
        <f t="shared" si="165"/>
        <v>100</v>
      </c>
      <c r="AR30" t="str">
        <f t="shared" ca="1" si="166"/>
        <v>cu</v>
      </c>
      <c r="AS30" t="str">
        <f t="shared" si="167"/>
        <v>GO</v>
      </c>
      <c r="AT30">
        <f t="shared" si="168"/>
        <v>40000</v>
      </c>
      <c r="AU30" t="str">
        <f t="shared" ca="1" si="169"/>
        <v/>
      </c>
      <c r="AV30" t="str">
        <f t="shared" si="170"/>
        <v/>
      </c>
      <c r="AW30" t="str">
        <f t="shared" si="171"/>
        <v/>
      </c>
      <c r="AX30" t="str">
        <f t="shared" ca="1" si="172"/>
        <v/>
      </c>
      <c r="AY30" t="str">
        <f t="shared" si="173"/>
        <v/>
      </c>
      <c r="AZ30" t="str">
        <f t="shared" si="174"/>
        <v/>
      </c>
      <c r="BA30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0" t="str">
        <f>IF(I30=FALSE,"",
"{"""&amp;E$1&amp;""":"""&amp;E30&amp;""""
&amp;","""&amp;P$1&amp;""":"&amp;P30
&amp;IF(LEN(R30)=0,"",","""&amp;R$1&amp;""":"""&amp;R30&amp;"""")
&amp;IF(LEN(T30)=0,"",","""&amp;T$1&amp;""":"""&amp;T30&amp;"""")
&amp;IF(LEN(U30)=0,"",","""&amp;U$1&amp;""":"&amp;U30)
&amp;IF(LEN(V30)=0,"",","""&amp;V$1&amp;""":"""&amp;V30&amp;"""")
&amp;IF(LEN(X30)=0,"",","""&amp;X$1&amp;""":"""&amp;X30&amp;"""")
&amp;IF(LEN(Y30)=0,"",","""&amp;Y$1&amp;""":"&amp;Y30)
&amp;IF(LEN(Z30)=0,"",","""&amp;Z$1&amp;""":"""&amp;Z30&amp;"""")
&amp;IF(LEN(AB30)=0,"",","""&amp;AB$1&amp;""":"""&amp;AB30&amp;"""")
&amp;IF(LEN(AC30)=0,"",","""&amp;AC$1&amp;""":"&amp;AC30)
&amp;IF(LEN(AD30)=0,"",","""&amp;AD$1&amp;""":"""&amp;AD30&amp;"""")
&amp;IF(LEN(AF30)=0,"",","""&amp;AF$1&amp;""":"""&amp;AF30&amp;"""")
&amp;IF(LEN(AG30)=0,"",","""&amp;AG$1&amp;""":"&amp;AG30)
&amp;IF(LEN(AH30)=0,"",","""&amp;AH$1&amp;""":"""&amp;AH30&amp;"""")
&amp;IF(LEN(AJ30)=0,"",","""&amp;AJ$1&amp;""":"""&amp;AJ30&amp;"""")
&amp;IF(LEN(AK30)=0,"",","""&amp;AK$1&amp;""":"&amp;AK30)&amp;"}")</f>
        <v/>
      </c>
    </row>
    <row r="31" spans="1:69">
      <c r="A31" t="s">
        <v>83</v>
      </c>
      <c r="C31" t="s">
        <v>341</v>
      </c>
      <c r="D31" t="s">
        <v>342</v>
      </c>
      <c r="E31" t="str">
        <f t="shared" si="0"/>
        <v>seventotalgroup2_4</v>
      </c>
      <c r="F31" t="str">
        <f t="shared" si="54"/>
        <v>seventotalgroup2</v>
      </c>
      <c r="G31">
        <f t="shared" si="155"/>
        <v>3</v>
      </c>
      <c r="I31" t="b">
        <v>0</v>
      </c>
      <c r="K31" t="str">
        <f t="shared" si="24"/>
        <v/>
      </c>
      <c r="L31" t="s">
        <v>301</v>
      </c>
      <c r="M31">
        <f t="shared" si="111"/>
        <v>64.989999999999995</v>
      </c>
      <c r="N31">
        <f t="shared" si="112"/>
        <v>99000</v>
      </c>
      <c r="O31" t="s">
        <v>83</v>
      </c>
      <c r="P31">
        <v>383</v>
      </c>
      <c r="Q31">
        <f t="shared" si="56"/>
        <v>383</v>
      </c>
      <c r="R31" t="str">
        <f t="shared" ca="1" si="105"/>
        <v>it</v>
      </c>
      <c r="S31" t="s">
        <v>33</v>
      </c>
      <c r="T31" t="s">
        <v>189</v>
      </c>
      <c r="U31">
        <v>1200</v>
      </c>
      <c r="V31" t="str">
        <f t="shared" ca="1" si="156"/>
        <v>cu</v>
      </c>
      <c r="W31" t="s">
        <v>16</v>
      </c>
      <c r="X31" t="s">
        <v>36</v>
      </c>
      <c r="Y31">
        <v>500</v>
      </c>
      <c r="Z31" t="str">
        <f t="shared" ca="1" si="157"/>
        <v>cu</v>
      </c>
      <c r="AA31" t="s">
        <v>16</v>
      </c>
      <c r="AB31" t="s">
        <v>15</v>
      </c>
      <c r="AC31">
        <v>60000</v>
      </c>
      <c r="AD31" t="str">
        <f t="shared" ca="1" si="158"/>
        <v/>
      </c>
      <c r="AH31" t="str">
        <f t="shared" ca="1" si="159"/>
        <v/>
      </c>
      <c r="AL31" t="str">
        <f t="shared" ca="1" si="160"/>
        <v>it</v>
      </c>
      <c r="AM31" t="str">
        <f t="shared" si="161"/>
        <v>Cash_sSevenTotal</v>
      </c>
      <c r="AN31">
        <f t="shared" si="162"/>
        <v>1200</v>
      </c>
      <c r="AO31" t="str">
        <f t="shared" ca="1" si="163"/>
        <v>cu</v>
      </c>
      <c r="AP31" t="str">
        <f t="shared" si="164"/>
        <v>EN</v>
      </c>
      <c r="AQ31">
        <f t="shared" si="165"/>
        <v>500</v>
      </c>
      <c r="AR31" t="str">
        <f t="shared" ca="1" si="166"/>
        <v>cu</v>
      </c>
      <c r="AS31" t="str">
        <f t="shared" si="167"/>
        <v>GO</v>
      </c>
      <c r="AT31">
        <f t="shared" si="168"/>
        <v>60000</v>
      </c>
      <c r="AU31" t="str">
        <f t="shared" ca="1" si="169"/>
        <v/>
      </c>
      <c r="AV31" t="str">
        <f t="shared" si="170"/>
        <v/>
      </c>
      <c r="AW31" t="str">
        <f t="shared" si="171"/>
        <v/>
      </c>
      <c r="AX31" t="str">
        <f t="shared" ca="1" si="172"/>
        <v/>
      </c>
      <c r="AY31" t="str">
        <f t="shared" si="173"/>
        <v/>
      </c>
      <c r="AZ31" t="str">
        <f t="shared" si="174"/>
        <v/>
      </c>
      <c r="BA31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1" t="str">
        <f>IF(I31=FALSE,"",
"{"""&amp;E$1&amp;""":"""&amp;E31&amp;""""
&amp;","""&amp;P$1&amp;""":"&amp;P31
&amp;IF(LEN(R31)=0,"",","""&amp;R$1&amp;""":"""&amp;R31&amp;"""")
&amp;IF(LEN(T31)=0,"",","""&amp;T$1&amp;""":"""&amp;T31&amp;"""")
&amp;IF(LEN(U31)=0,"",","""&amp;U$1&amp;""":"&amp;U31)
&amp;IF(LEN(V31)=0,"",","""&amp;V$1&amp;""":"""&amp;V31&amp;"""")
&amp;IF(LEN(X31)=0,"",","""&amp;X$1&amp;""":"""&amp;X31&amp;"""")
&amp;IF(LEN(Y31)=0,"",","""&amp;Y$1&amp;""":"&amp;Y31)
&amp;IF(LEN(Z31)=0,"",","""&amp;Z$1&amp;""":"""&amp;Z31&amp;"""")
&amp;IF(LEN(AB31)=0,"",","""&amp;AB$1&amp;""":"""&amp;AB31&amp;"""")
&amp;IF(LEN(AC31)=0,"",","""&amp;AC$1&amp;""":"&amp;AC31)
&amp;IF(LEN(AD31)=0,"",","""&amp;AD$1&amp;""":"""&amp;AD31&amp;"""")
&amp;IF(LEN(AF31)=0,"",","""&amp;AF$1&amp;""":"""&amp;AF31&amp;"""")
&amp;IF(LEN(AG31)=0,"",","""&amp;AG$1&amp;""":"&amp;AG31)
&amp;IF(LEN(AH31)=0,"",","""&amp;AH$1&amp;""":"""&amp;AH31&amp;"""")
&amp;IF(LEN(AJ31)=0,"",","""&amp;AJ$1&amp;""":"""&amp;AJ31&amp;"""")
&amp;IF(LEN(AK31)=0,"",","""&amp;AK$1&amp;""":"&amp;AK31)&amp;"}")</f>
        <v/>
      </c>
    </row>
    <row r="32" spans="1:69">
      <c r="A32" t="s">
        <v>84</v>
      </c>
      <c r="C32" t="s">
        <v>335</v>
      </c>
      <c r="D32" t="s">
        <v>336</v>
      </c>
      <c r="E32" t="str">
        <f t="shared" si="0"/>
        <v>seventotalgroup3_1</v>
      </c>
      <c r="F32" t="str">
        <f t="shared" si="54"/>
        <v>seventotalgroup3</v>
      </c>
      <c r="G32">
        <f t="shared" si="155"/>
        <v>3</v>
      </c>
      <c r="I32" t="b">
        <v>0</v>
      </c>
      <c r="K32" t="str">
        <f t="shared" si="24"/>
        <v/>
      </c>
      <c r="L32" t="s">
        <v>295</v>
      </c>
      <c r="M32">
        <f t="shared" si="111"/>
        <v>9.99</v>
      </c>
      <c r="N32">
        <f t="shared" si="112"/>
        <v>15000</v>
      </c>
      <c r="O32" t="s">
        <v>84</v>
      </c>
      <c r="P32">
        <v>545</v>
      </c>
      <c r="Q32">
        <f t="shared" si="56"/>
        <v>545</v>
      </c>
      <c r="R32" t="str">
        <f t="shared" ca="1" si="105"/>
        <v>cu</v>
      </c>
      <c r="S32" t="s">
        <v>16</v>
      </c>
      <c r="T32" t="s">
        <v>36</v>
      </c>
      <c r="U32">
        <v>100</v>
      </c>
      <c r="V32" t="str">
        <f t="shared" ca="1" si="156"/>
        <v>cu</v>
      </c>
      <c r="W32" t="s">
        <v>16</v>
      </c>
      <c r="X32" t="s">
        <v>36</v>
      </c>
      <c r="Y32">
        <v>50</v>
      </c>
      <c r="Z32" t="str">
        <f t="shared" ca="1" si="157"/>
        <v>cu</v>
      </c>
      <c r="AA32" t="s">
        <v>16</v>
      </c>
      <c r="AB32" t="s">
        <v>15</v>
      </c>
      <c r="AC32">
        <v>10000</v>
      </c>
      <c r="AD32" t="str">
        <f t="shared" ca="1" si="158"/>
        <v/>
      </c>
      <c r="AH32" t="str">
        <f t="shared" ca="1" si="159"/>
        <v/>
      </c>
      <c r="AL32" t="str">
        <f t="shared" ca="1" si="160"/>
        <v>cu</v>
      </c>
      <c r="AM32" t="str">
        <f t="shared" si="161"/>
        <v>EN</v>
      </c>
      <c r="AN32">
        <f t="shared" si="162"/>
        <v>100</v>
      </c>
      <c r="AO32" t="str">
        <f t="shared" ca="1" si="163"/>
        <v>cu</v>
      </c>
      <c r="AP32" t="str">
        <f t="shared" si="164"/>
        <v>EN</v>
      </c>
      <c r="AQ32">
        <f t="shared" si="165"/>
        <v>50</v>
      </c>
      <c r="AR32" t="str">
        <f t="shared" ca="1" si="166"/>
        <v>cu</v>
      </c>
      <c r="AS32" t="str">
        <f t="shared" si="167"/>
        <v>GO</v>
      </c>
      <c r="AT32">
        <f t="shared" si="168"/>
        <v>10000</v>
      </c>
      <c r="AU32" t="str">
        <f t="shared" ca="1" si="169"/>
        <v/>
      </c>
      <c r="AV32" t="str">
        <f t="shared" si="170"/>
        <v/>
      </c>
      <c r="AW32" t="str">
        <f t="shared" si="171"/>
        <v/>
      </c>
      <c r="AX32" t="str">
        <f t="shared" ca="1" si="172"/>
        <v/>
      </c>
      <c r="AY32" t="str">
        <f t="shared" si="173"/>
        <v/>
      </c>
      <c r="AZ32" t="str">
        <f t="shared" si="174"/>
        <v/>
      </c>
      <c r="BA32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2" t="str">
        <f>IF(I32=FALSE,"",
"{"""&amp;E$1&amp;""":"""&amp;E32&amp;""""
&amp;","""&amp;P$1&amp;""":"&amp;P32
&amp;IF(LEN(R32)=0,"",","""&amp;R$1&amp;""":"""&amp;R32&amp;"""")
&amp;IF(LEN(T32)=0,"",","""&amp;T$1&amp;""":"""&amp;T32&amp;"""")
&amp;IF(LEN(U32)=0,"",","""&amp;U$1&amp;""":"&amp;U32)
&amp;IF(LEN(V32)=0,"",","""&amp;V$1&amp;""":"""&amp;V32&amp;"""")
&amp;IF(LEN(X32)=0,"",","""&amp;X$1&amp;""":"""&amp;X32&amp;"""")
&amp;IF(LEN(Y32)=0,"",","""&amp;Y$1&amp;""":"&amp;Y32)
&amp;IF(LEN(Z32)=0,"",","""&amp;Z$1&amp;""":"""&amp;Z32&amp;"""")
&amp;IF(LEN(AB32)=0,"",","""&amp;AB$1&amp;""":"""&amp;AB32&amp;"""")
&amp;IF(LEN(AC32)=0,"",","""&amp;AC$1&amp;""":"&amp;AC32)
&amp;IF(LEN(AD32)=0,"",","""&amp;AD$1&amp;""":"""&amp;AD32&amp;"""")
&amp;IF(LEN(AF32)=0,"",","""&amp;AF$1&amp;""":"""&amp;AF32&amp;"""")
&amp;IF(LEN(AG32)=0,"",","""&amp;AG$1&amp;""":"&amp;AG32)
&amp;IF(LEN(AH32)=0,"",","""&amp;AH$1&amp;""":"""&amp;AH32&amp;"""")
&amp;IF(LEN(AJ32)=0,"",","""&amp;AJ$1&amp;""":"""&amp;AJ32&amp;"""")
&amp;IF(LEN(AK32)=0,"",","""&amp;AK$1&amp;""":"&amp;AK32)&amp;"}")</f>
        <v/>
      </c>
    </row>
    <row r="33" spans="1:54">
      <c r="A33" t="s">
        <v>85</v>
      </c>
      <c r="C33" t="s">
        <v>337</v>
      </c>
      <c r="D33" t="s">
        <v>338</v>
      </c>
      <c r="E33" t="str">
        <f t="shared" si="0"/>
        <v>seventotalgroup3_2</v>
      </c>
      <c r="F33" t="str">
        <f t="shared" si="54"/>
        <v>seventotalgroup3</v>
      </c>
      <c r="G33">
        <f t="shared" si="155"/>
        <v>3</v>
      </c>
      <c r="I33" t="b">
        <v>0</v>
      </c>
      <c r="K33" t="str">
        <f t="shared" si="24"/>
        <v/>
      </c>
      <c r="L33" t="s">
        <v>299</v>
      </c>
      <c r="M33">
        <f t="shared" si="111"/>
        <v>29.99</v>
      </c>
      <c r="N33">
        <f t="shared" si="112"/>
        <v>45000</v>
      </c>
      <c r="O33" t="s">
        <v>85</v>
      </c>
      <c r="P33">
        <v>231</v>
      </c>
      <c r="Q33">
        <f t="shared" si="56"/>
        <v>231</v>
      </c>
      <c r="R33" t="str">
        <f t="shared" ca="1" si="105"/>
        <v>it</v>
      </c>
      <c r="S33" t="s">
        <v>33</v>
      </c>
      <c r="T33" t="s">
        <v>189</v>
      </c>
      <c r="U33">
        <v>300</v>
      </c>
      <c r="V33" t="str">
        <f t="shared" ca="1" si="156"/>
        <v>cu</v>
      </c>
      <c r="W33" t="s">
        <v>16</v>
      </c>
      <c r="X33" t="s">
        <v>36</v>
      </c>
      <c r="Y33">
        <v>75</v>
      </c>
      <c r="Z33" t="str">
        <f t="shared" ca="1" si="157"/>
        <v>cu</v>
      </c>
      <c r="AA33" t="s">
        <v>16</v>
      </c>
      <c r="AB33" t="s">
        <v>15</v>
      </c>
      <c r="AC33">
        <v>20000</v>
      </c>
      <c r="AD33" t="str">
        <f t="shared" ca="1" si="158"/>
        <v/>
      </c>
      <c r="AH33" t="str">
        <f t="shared" ca="1" si="159"/>
        <v/>
      </c>
      <c r="AL33" t="str">
        <f t="shared" ca="1" si="160"/>
        <v>it</v>
      </c>
      <c r="AM33" t="str">
        <f t="shared" si="161"/>
        <v>Cash_sSevenTotal</v>
      </c>
      <c r="AN33">
        <f t="shared" si="162"/>
        <v>300</v>
      </c>
      <c r="AO33" t="str">
        <f t="shared" ca="1" si="163"/>
        <v>cu</v>
      </c>
      <c r="AP33" t="str">
        <f t="shared" si="164"/>
        <v>EN</v>
      </c>
      <c r="AQ33">
        <f t="shared" si="165"/>
        <v>75</v>
      </c>
      <c r="AR33" t="str">
        <f t="shared" ca="1" si="166"/>
        <v>cu</v>
      </c>
      <c r="AS33" t="str">
        <f t="shared" si="167"/>
        <v>GO</v>
      </c>
      <c r="AT33">
        <f t="shared" si="168"/>
        <v>20000</v>
      </c>
      <c r="AU33" t="str">
        <f t="shared" ca="1" si="169"/>
        <v/>
      </c>
      <c r="AV33" t="str">
        <f t="shared" si="170"/>
        <v/>
      </c>
      <c r="AW33" t="str">
        <f t="shared" si="171"/>
        <v/>
      </c>
      <c r="AX33" t="str">
        <f t="shared" ca="1" si="172"/>
        <v/>
      </c>
      <c r="AY33" t="str">
        <f t="shared" si="173"/>
        <v/>
      </c>
      <c r="AZ33" t="str">
        <f t="shared" si="174"/>
        <v/>
      </c>
      <c r="BA33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3" t="str">
        <f>IF(I33=FALSE,"",
"{"""&amp;E$1&amp;""":"""&amp;E33&amp;""""
&amp;","""&amp;P$1&amp;""":"&amp;P33
&amp;IF(LEN(R33)=0,"",","""&amp;R$1&amp;""":"""&amp;R33&amp;"""")
&amp;IF(LEN(T33)=0,"",","""&amp;T$1&amp;""":"""&amp;T33&amp;"""")
&amp;IF(LEN(U33)=0,"",","""&amp;U$1&amp;""":"&amp;U33)
&amp;IF(LEN(V33)=0,"",","""&amp;V$1&amp;""":"""&amp;V33&amp;"""")
&amp;IF(LEN(X33)=0,"",","""&amp;X$1&amp;""":"""&amp;X33&amp;"""")
&amp;IF(LEN(Y33)=0,"",","""&amp;Y$1&amp;""":"&amp;Y33)
&amp;IF(LEN(Z33)=0,"",","""&amp;Z$1&amp;""":"""&amp;Z33&amp;"""")
&amp;IF(LEN(AB33)=0,"",","""&amp;AB$1&amp;""":"""&amp;AB33&amp;"""")
&amp;IF(LEN(AC33)=0,"",","""&amp;AC$1&amp;""":"&amp;AC33)
&amp;IF(LEN(AD33)=0,"",","""&amp;AD$1&amp;""":"""&amp;AD33&amp;"""")
&amp;IF(LEN(AF33)=0,"",","""&amp;AF$1&amp;""":"""&amp;AF33&amp;"""")
&amp;IF(LEN(AG33)=0,"",","""&amp;AG$1&amp;""":"&amp;AG33)
&amp;IF(LEN(AH33)=0,"",","""&amp;AH$1&amp;""":"""&amp;AH33&amp;"""")
&amp;IF(LEN(AJ33)=0,"",","""&amp;AJ$1&amp;""":"""&amp;AJ33&amp;"""")
&amp;IF(LEN(AK33)=0,"",","""&amp;AK$1&amp;""":"&amp;AK33)&amp;"}")</f>
        <v/>
      </c>
    </row>
    <row r="34" spans="1:54">
      <c r="A34" t="s">
        <v>86</v>
      </c>
      <c r="C34" t="s">
        <v>339</v>
      </c>
      <c r="D34" t="s">
        <v>340</v>
      </c>
      <c r="E34" t="str">
        <f t="shared" si="0"/>
        <v>seventotalgroup3_3</v>
      </c>
      <c r="F34" t="str">
        <f t="shared" si="54"/>
        <v>seventotalgroup3</v>
      </c>
      <c r="G34">
        <f t="shared" si="155"/>
        <v>3</v>
      </c>
      <c r="I34" t="b">
        <v>0</v>
      </c>
      <c r="K34" t="str">
        <f t="shared" si="24"/>
        <v/>
      </c>
      <c r="L34" t="s">
        <v>301</v>
      </c>
      <c r="M34">
        <f t="shared" si="111"/>
        <v>64.989999999999995</v>
      </c>
      <c r="N34">
        <f t="shared" si="112"/>
        <v>99000</v>
      </c>
      <c r="O34" t="s">
        <v>86</v>
      </c>
      <c r="P34">
        <v>654</v>
      </c>
      <c r="Q34">
        <f t="shared" si="56"/>
        <v>654</v>
      </c>
      <c r="R34" t="str">
        <f t="shared" ca="1" si="105"/>
        <v>cu</v>
      </c>
      <c r="S34" t="s">
        <v>16</v>
      </c>
      <c r="T34" t="s">
        <v>36</v>
      </c>
      <c r="U34">
        <v>300</v>
      </c>
      <c r="V34" t="str">
        <f t="shared" ca="1" si="156"/>
        <v>cu</v>
      </c>
      <c r="W34" t="s">
        <v>16</v>
      </c>
      <c r="X34" t="s">
        <v>36</v>
      </c>
      <c r="Y34">
        <v>100</v>
      </c>
      <c r="Z34" t="str">
        <f t="shared" ca="1" si="157"/>
        <v>cu</v>
      </c>
      <c r="AA34" t="s">
        <v>16</v>
      </c>
      <c r="AB34" t="s">
        <v>15</v>
      </c>
      <c r="AC34">
        <v>40000</v>
      </c>
      <c r="AD34" t="str">
        <f t="shared" ca="1" si="158"/>
        <v/>
      </c>
      <c r="AH34" t="str">
        <f t="shared" ca="1" si="159"/>
        <v/>
      </c>
      <c r="AL34" t="str">
        <f t="shared" ca="1" si="160"/>
        <v>cu</v>
      </c>
      <c r="AM34" t="str">
        <f t="shared" si="161"/>
        <v>EN</v>
      </c>
      <c r="AN34">
        <f t="shared" si="162"/>
        <v>300</v>
      </c>
      <c r="AO34" t="str">
        <f t="shared" ca="1" si="163"/>
        <v>cu</v>
      </c>
      <c r="AP34" t="str">
        <f t="shared" si="164"/>
        <v>EN</v>
      </c>
      <c r="AQ34">
        <f t="shared" si="165"/>
        <v>100</v>
      </c>
      <c r="AR34" t="str">
        <f t="shared" ca="1" si="166"/>
        <v>cu</v>
      </c>
      <c r="AS34" t="str">
        <f t="shared" si="167"/>
        <v>GO</v>
      </c>
      <c r="AT34">
        <f t="shared" si="168"/>
        <v>40000</v>
      </c>
      <c r="AU34" t="str">
        <f t="shared" ca="1" si="169"/>
        <v/>
      </c>
      <c r="AV34" t="str">
        <f t="shared" si="170"/>
        <v/>
      </c>
      <c r="AW34" t="str">
        <f t="shared" si="171"/>
        <v/>
      </c>
      <c r="AX34" t="str">
        <f t="shared" ca="1" si="172"/>
        <v/>
      </c>
      <c r="AY34" t="str">
        <f t="shared" si="173"/>
        <v/>
      </c>
      <c r="AZ34" t="str">
        <f t="shared" si="174"/>
        <v/>
      </c>
      <c r="BA34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4" t="str">
        <f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341</v>
      </c>
      <c r="D35" t="s">
        <v>342</v>
      </c>
      <c r="E35" t="str">
        <f t="shared" si="0"/>
        <v>seventotalgroup3_4</v>
      </c>
      <c r="F35" t="str">
        <f t="shared" si="54"/>
        <v>seventotalgroup3</v>
      </c>
      <c r="G35">
        <f t="shared" si="155"/>
        <v>3</v>
      </c>
      <c r="I35" t="b">
        <v>0</v>
      </c>
      <c r="K35" t="str">
        <f t="shared" si="24"/>
        <v/>
      </c>
      <c r="L35" t="s">
        <v>303</v>
      </c>
      <c r="M35">
        <f t="shared" si="111"/>
        <v>99.99</v>
      </c>
      <c r="N35">
        <f t="shared" si="112"/>
        <v>149000</v>
      </c>
      <c r="O35" t="s">
        <v>87</v>
      </c>
      <c r="P35">
        <v>279</v>
      </c>
      <c r="Q35">
        <f t="shared" si="56"/>
        <v>279</v>
      </c>
      <c r="R35" t="str">
        <f t="shared" ca="1" si="105"/>
        <v>it</v>
      </c>
      <c r="S35" t="s">
        <v>33</v>
      </c>
      <c r="T35" t="s">
        <v>189</v>
      </c>
      <c r="U35">
        <v>1000</v>
      </c>
      <c r="V35" t="str">
        <f t="shared" ca="1" si="156"/>
        <v>cu</v>
      </c>
      <c r="W35" t="s">
        <v>16</v>
      </c>
      <c r="X35" t="s">
        <v>36</v>
      </c>
      <c r="Y35">
        <v>500</v>
      </c>
      <c r="Z35" t="str">
        <f t="shared" ca="1" si="157"/>
        <v>cu</v>
      </c>
      <c r="AA35" t="s">
        <v>16</v>
      </c>
      <c r="AB35" t="s">
        <v>15</v>
      </c>
      <c r="AC35">
        <v>60000</v>
      </c>
      <c r="AD35" t="str">
        <f t="shared" ca="1" si="158"/>
        <v/>
      </c>
      <c r="AH35" t="str">
        <f t="shared" ca="1" si="159"/>
        <v/>
      </c>
      <c r="AL35" t="str">
        <f t="shared" ca="1" si="160"/>
        <v>it</v>
      </c>
      <c r="AM35" t="str">
        <f t="shared" si="161"/>
        <v>Cash_sSevenTotal</v>
      </c>
      <c r="AN35">
        <f t="shared" si="162"/>
        <v>1000</v>
      </c>
      <c r="AO35" t="str">
        <f t="shared" ca="1" si="163"/>
        <v>cu</v>
      </c>
      <c r="AP35" t="str">
        <f t="shared" si="164"/>
        <v>EN</v>
      </c>
      <c r="AQ35">
        <f t="shared" si="165"/>
        <v>500</v>
      </c>
      <c r="AR35" t="str">
        <f t="shared" ca="1" si="166"/>
        <v>cu</v>
      </c>
      <c r="AS35" t="str">
        <f t="shared" si="167"/>
        <v>GO</v>
      </c>
      <c r="AT35">
        <f t="shared" si="168"/>
        <v>60000</v>
      </c>
      <c r="AU35" t="str">
        <f t="shared" ca="1" si="169"/>
        <v/>
      </c>
      <c r="AV35" t="str">
        <f t="shared" si="170"/>
        <v/>
      </c>
      <c r="AW35" t="str">
        <f t="shared" si="171"/>
        <v/>
      </c>
      <c r="AX35" t="str">
        <f t="shared" ca="1" si="172"/>
        <v/>
      </c>
      <c r="AY35" t="str">
        <f t="shared" si="173"/>
        <v/>
      </c>
      <c r="AZ35" t="str">
        <f t="shared" si="174"/>
        <v/>
      </c>
      <c r="BA35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5" t="str">
        <f>IF(I35=FALSE,"",
"{"""&amp;E$1&amp;""":"""&amp;E35&amp;""""
&amp;","""&amp;P$1&amp;""":"&amp;P35
&amp;IF(LEN(R35)=0,"",","""&amp;R$1&amp;""":"""&amp;R35&amp;"""")
&amp;IF(LEN(T35)=0,"",","""&amp;T$1&amp;""":"""&amp;T35&amp;"""")
&amp;IF(LEN(U35)=0,"",","""&amp;U$1&amp;""":"&amp;U35)
&amp;IF(LEN(V35)=0,"",","""&amp;V$1&amp;""":"""&amp;V35&amp;"""")
&amp;IF(LEN(X35)=0,"",","""&amp;X$1&amp;""":"""&amp;X35&amp;"""")
&amp;IF(LEN(Y35)=0,"",","""&amp;Y$1&amp;""":"&amp;Y35)
&amp;IF(LEN(Z35)=0,"",","""&amp;Z$1&amp;""":"""&amp;Z35&amp;"""")
&amp;IF(LEN(AB35)=0,"",","""&amp;AB$1&amp;""":"""&amp;AB35&amp;"""")
&amp;IF(LEN(AC35)=0,"",","""&amp;AC$1&amp;""":"&amp;AC35)
&amp;IF(LEN(AD35)=0,"",","""&amp;AD$1&amp;""":"""&amp;AD35&amp;"""")
&amp;IF(LEN(AF35)=0,"",","""&amp;AF$1&amp;""":"""&amp;AF35&amp;"""")
&amp;IF(LEN(AG35)=0,"",","""&amp;AG$1&amp;""":"&amp;AG35)
&amp;IF(LEN(AH35)=0,"",","""&amp;AH$1&amp;""":"""&amp;AH35&amp;"""")
&amp;IF(LEN(AJ35)=0,"",","""&amp;AJ$1&amp;""":"""&amp;AJ35&amp;"""")
&amp;IF(LEN(AK35)=0,"",","""&amp;AK$1&amp;""":"&amp;AK35)&amp;"}")</f>
        <v/>
      </c>
    </row>
    <row r="36" spans="1:54">
      <c r="A36" t="s">
        <v>171</v>
      </c>
      <c r="B36" t="s">
        <v>175</v>
      </c>
      <c r="C36" t="s">
        <v>343</v>
      </c>
      <c r="D36" t="s">
        <v>344</v>
      </c>
      <c r="E36" t="str">
        <f t="shared" si="0"/>
        <v>festivalgroup1_1</v>
      </c>
      <c r="F36" t="str">
        <f t="shared" si="54"/>
        <v>festivalgroup1</v>
      </c>
      <c r="G36">
        <f t="shared" si="155"/>
        <v>3</v>
      </c>
      <c r="I36" t="b">
        <v>0</v>
      </c>
      <c r="K36" t="str">
        <f t="shared" si="24"/>
        <v/>
      </c>
      <c r="L36" t="s">
        <v>292</v>
      </c>
      <c r="M36">
        <f t="shared" si="111"/>
        <v>6.99</v>
      </c>
      <c r="N36">
        <f t="shared" si="112"/>
        <v>9900</v>
      </c>
      <c r="O36" t="s">
        <v>171</v>
      </c>
      <c r="P36">
        <v>359</v>
      </c>
      <c r="Q36">
        <f t="shared" ref="Q36:Q47" si="176">P36</f>
        <v>359</v>
      </c>
      <c r="R36" t="str">
        <f t="shared" ca="1" si="105"/>
        <v>it</v>
      </c>
      <c r="S36" t="s">
        <v>33</v>
      </c>
      <c r="T36" t="s">
        <v>191</v>
      </c>
      <c r="U36">
        <v>500</v>
      </c>
      <c r="V36" t="str">
        <f t="shared" ca="1" si="156"/>
        <v>cu</v>
      </c>
      <c r="W36" t="s">
        <v>16</v>
      </c>
      <c r="X36" t="s">
        <v>56</v>
      </c>
      <c r="Y36">
        <v>75</v>
      </c>
      <c r="Z36" t="str">
        <f t="shared" ca="1" si="157"/>
        <v>cu</v>
      </c>
      <c r="AA36" t="s">
        <v>16</v>
      </c>
      <c r="AB36" t="s">
        <v>176</v>
      </c>
      <c r="AC36">
        <v>20000</v>
      </c>
      <c r="AD36" t="str">
        <f t="shared" ca="1" si="158"/>
        <v/>
      </c>
      <c r="AH36" t="str">
        <f t="shared" ca="1" si="159"/>
        <v/>
      </c>
      <c r="AL36" t="str">
        <f t="shared" ca="1" si="160"/>
        <v>it</v>
      </c>
      <c r="AM36" t="str">
        <f t="shared" si="161"/>
        <v>Cash_sFestivalTotal</v>
      </c>
      <c r="AN36">
        <f t="shared" si="162"/>
        <v>500</v>
      </c>
      <c r="AO36" t="str">
        <f t="shared" ca="1" si="163"/>
        <v>cu</v>
      </c>
      <c r="AP36" t="str">
        <f t="shared" si="164"/>
        <v>EN</v>
      </c>
      <c r="AQ36">
        <f t="shared" si="165"/>
        <v>75</v>
      </c>
      <c r="AR36" t="str">
        <f t="shared" ca="1" si="166"/>
        <v>cu</v>
      </c>
      <c r="AS36" t="str">
        <f t="shared" si="167"/>
        <v>GO</v>
      </c>
      <c r="AT36">
        <f t="shared" si="168"/>
        <v>20000</v>
      </c>
      <c r="AU36" t="str">
        <f t="shared" ca="1" si="169"/>
        <v/>
      </c>
      <c r="AV36" t="str">
        <f t="shared" si="170"/>
        <v/>
      </c>
      <c r="AW36" t="str">
        <f t="shared" si="171"/>
        <v/>
      </c>
      <c r="AX36" t="str">
        <f t="shared" ca="1" si="172"/>
        <v/>
      </c>
      <c r="AY36" t="str">
        <f t="shared" si="173"/>
        <v/>
      </c>
      <c r="AZ36" t="str">
        <f t="shared" si="174"/>
        <v/>
      </c>
      <c r="BA36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6" t="str">
        <f>IF(I36=FALSE,"",
"{"""&amp;E$1&amp;""":"""&amp;E36&amp;""""
&amp;","""&amp;P$1&amp;""":"&amp;P36
&amp;IF(LEN(R36)=0,"",","""&amp;R$1&amp;""":"""&amp;R36&amp;"""")
&amp;IF(LEN(T36)=0,"",","""&amp;T$1&amp;""":"""&amp;T36&amp;"""")
&amp;IF(LEN(U36)=0,"",","""&amp;U$1&amp;""":"&amp;U36)
&amp;IF(LEN(V36)=0,"",","""&amp;V$1&amp;""":"""&amp;V36&amp;"""")
&amp;IF(LEN(X36)=0,"",","""&amp;X$1&amp;""":"""&amp;X36&amp;"""")
&amp;IF(LEN(Y36)=0,"",","""&amp;Y$1&amp;""":"&amp;Y36)
&amp;IF(LEN(Z36)=0,"",","""&amp;Z$1&amp;""":"""&amp;Z36&amp;"""")
&amp;IF(LEN(AB36)=0,"",","""&amp;AB$1&amp;""":"""&amp;AB36&amp;"""")
&amp;IF(LEN(AC36)=0,"",","""&amp;AC$1&amp;""":"&amp;AC36)
&amp;IF(LEN(AD36)=0,"",","""&amp;AD$1&amp;""":"""&amp;AD36&amp;"""")
&amp;IF(LEN(AF36)=0,"",","""&amp;AF$1&amp;""":"""&amp;AF36&amp;"""")
&amp;IF(LEN(AG36)=0,"",","""&amp;AG$1&amp;""":"&amp;AG36)
&amp;IF(LEN(AH36)=0,"",","""&amp;AH$1&amp;""":"""&amp;AH36&amp;"""")
&amp;IF(LEN(AJ36)=0,"",","""&amp;AJ$1&amp;""":"""&amp;AJ36&amp;"""")
&amp;IF(LEN(AK36)=0,"",","""&amp;AK$1&amp;""":"&amp;AK36)&amp;"}")</f>
        <v/>
      </c>
    </row>
    <row r="37" spans="1:54">
      <c r="A37" t="s">
        <v>172</v>
      </c>
      <c r="C37" t="s">
        <v>345</v>
      </c>
      <c r="D37" t="s">
        <v>346</v>
      </c>
      <c r="E37" t="str">
        <f t="shared" si="0"/>
        <v>festivalgroup1_2</v>
      </c>
      <c r="F37" t="str">
        <f t="shared" si="54"/>
        <v>festivalgroup1</v>
      </c>
      <c r="G37">
        <f t="shared" si="155"/>
        <v>3</v>
      </c>
      <c r="I37" t="b">
        <v>0</v>
      </c>
      <c r="K37" t="str">
        <f t="shared" si="24"/>
        <v/>
      </c>
      <c r="L37" t="s">
        <v>297</v>
      </c>
      <c r="M37">
        <f t="shared" si="111"/>
        <v>18.989999999999998</v>
      </c>
      <c r="N37">
        <f t="shared" si="112"/>
        <v>29000</v>
      </c>
      <c r="O37" t="s">
        <v>172</v>
      </c>
      <c r="P37">
        <v>881</v>
      </c>
      <c r="Q37">
        <f t="shared" si="176"/>
        <v>881</v>
      </c>
      <c r="R37" t="str">
        <f t="shared" ca="1" si="105"/>
        <v>cu</v>
      </c>
      <c r="S37" t="s">
        <v>16</v>
      </c>
      <c r="T37" t="s">
        <v>56</v>
      </c>
      <c r="U37">
        <v>300</v>
      </c>
      <c r="V37" t="str">
        <f t="shared" ca="1" si="156"/>
        <v>cu</v>
      </c>
      <c r="W37" t="s">
        <v>16</v>
      </c>
      <c r="X37" t="s">
        <v>56</v>
      </c>
      <c r="Y37">
        <v>100</v>
      </c>
      <c r="Z37" t="str">
        <f t="shared" ca="1" si="157"/>
        <v>cu</v>
      </c>
      <c r="AA37" t="s">
        <v>16</v>
      </c>
      <c r="AB37" t="s">
        <v>176</v>
      </c>
      <c r="AC37">
        <v>40000</v>
      </c>
      <c r="AD37" t="str">
        <f t="shared" ca="1" si="158"/>
        <v/>
      </c>
      <c r="AH37" t="str">
        <f t="shared" ca="1" si="159"/>
        <v/>
      </c>
      <c r="AL37" t="str">
        <f t="shared" ca="1" si="160"/>
        <v>cu</v>
      </c>
      <c r="AM37" t="str">
        <f t="shared" si="161"/>
        <v>EN</v>
      </c>
      <c r="AN37">
        <f t="shared" si="162"/>
        <v>300</v>
      </c>
      <c r="AO37" t="str">
        <f t="shared" ca="1" si="163"/>
        <v>cu</v>
      </c>
      <c r="AP37" t="str">
        <f t="shared" si="164"/>
        <v>EN</v>
      </c>
      <c r="AQ37">
        <f t="shared" si="165"/>
        <v>100</v>
      </c>
      <c r="AR37" t="str">
        <f t="shared" ca="1" si="166"/>
        <v>cu</v>
      </c>
      <c r="AS37" t="str">
        <f t="shared" si="167"/>
        <v>GO</v>
      </c>
      <c r="AT37">
        <f t="shared" si="168"/>
        <v>40000</v>
      </c>
      <c r="AU37" t="str">
        <f t="shared" ca="1" si="169"/>
        <v/>
      </c>
      <c r="AV37" t="str">
        <f t="shared" si="170"/>
        <v/>
      </c>
      <c r="AW37" t="str">
        <f t="shared" si="171"/>
        <v/>
      </c>
      <c r="AX37" t="str">
        <f t="shared" ca="1" si="172"/>
        <v/>
      </c>
      <c r="AY37" t="str">
        <f t="shared" si="173"/>
        <v/>
      </c>
      <c r="AZ37" t="str">
        <f t="shared" si="174"/>
        <v/>
      </c>
      <c r="BA37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7" t="str">
        <f>IF(I37=FALSE,"",
"{"""&amp;E$1&amp;""":"""&amp;E37&amp;""""
&amp;","""&amp;P$1&amp;""":"&amp;P37
&amp;IF(LEN(R37)=0,"",","""&amp;R$1&amp;""":"""&amp;R37&amp;"""")
&amp;IF(LEN(T37)=0,"",","""&amp;T$1&amp;""":"""&amp;T37&amp;"""")
&amp;IF(LEN(U37)=0,"",","""&amp;U$1&amp;""":"&amp;U37)
&amp;IF(LEN(V37)=0,"",","""&amp;V$1&amp;""":"""&amp;V37&amp;"""")
&amp;IF(LEN(X37)=0,"",","""&amp;X$1&amp;""":"""&amp;X37&amp;"""")
&amp;IF(LEN(Y37)=0,"",","""&amp;Y$1&amp;""":"&amp;Y37)
&amp;IF(LEN(Z37)=0,"",","""&amp;Z$1&amp;""":"""&amp;Z37&amp;"""")
&amp;IF(LEN(AB37)=0,"",","""&amp;AB$1&amp;""":"""&amp;AB37&amp;"""")
&amp;IF(LEN(AC37)=0,"",","""&amp;AC$1&amp;""":"&amp;AC37)
&amp;IF(LEN(AD37)=0,"",","""&amp;AD$1&amp;""":"""&amp;AD37&amp;"""")
&amp;IF(LEN(AF37)=0,"",","""&amp;AF$1&amp;""":"""&amp;AF37&amp;"""")
&amp;IF(LEN(AG37)=0,"",","""&amp;AG$1&amp;""":"&amp;AG37)
&amp;IF(LEN(AH37)=0,"",","""&amp;AH$1&amp;""":"""&amp;AH37&amp;"""")
&amp;IF(LEN(AJ37)=0,"",","""&amp;AJ$1&amp;""":"""&amp;AJ37&amp;"""")
&amp;IF(LEN(AK37)=0,"",","""&amp;AK$1&amp;""":"&amp;AK37)&amp;"}")</f>
        <v/>
      </c>
    </row>
    <row r="38" spans="1:54">
      <c r="A38" t="s">
        <v>173</v>
      </c>
      <c r="C38" t="s">
        <v>347</v>
      </c>
      <c r="D38" t="s">
        <v>348</v>
      </c>
      <c r="E38" t="str">
        <f t="shared" si="0"/>
        <v>festivalgroup1_3</v>
      </c>
      <c r="F38" t="str">
        <f t="shared" si="54"/>
        <v>festivalgroup1</v>
      </c>
      <c r="G38">
        <f t="shared" si="155"/>
        <v>3</v>
      </c>
      <c r="I38" t="b">
        <v>0</v>
      </c>
      <c r="K38" t="str">
        <f t="shared" si="24"/>
        <v/>
      </c>
      <c r="L38" t="s">
        <v>299</v>
      </c>
      <c r="M38">
        <f t="shared" si="111"/>
        <v>29.99</v>
      </c>
      <c r="N38">
        <f t="shared" si="112"/>
        <v>45000</v>
      </c>
      <c r="O38" t="s">
        <v>173</v>
      </c>
      <c r="P38">
        <v>108</v>
      </c>
      <c r="Q38">
        <f t="shared" si="176"/>
        <v>108</v>
      </c>
      <c r="R38" t="str">
        <f t="shared" ca="1" si="105"/>
        <v>it</v>
      </c>
      <c r="S38" t="s">
        <v>33</v>
      </c>
      <c r="T38" t="s">
        <v>191</v>
      </c>
      <c r="U38">
        <v>1500</v>
      </c>
      <c r="V38" t="str">
        <f t="shared" ca="1" si="156"/>
        <v>cu</v>
      </c>
      <c r="W38" t="s">
        <v>16</v>
      </c>
      <c r="X38" t="s">
        <v>56</v>
      </c>
      <c r="Y38">
        <v>500</v>
      </c>
      <c r="Z38" t="str">
        <f t="shared" ca="1" si="157"/>
        <v>cu</v>
      </c>
      <c r="AA38" t="s">
        <v>16</v>
      </c>
      <c r="AB38" t="s">
        <v>176</v>
      </c>
      <c r="AC38">
        <v>60000</v>
      </c>
      <c r="AD38" t="str">
        <f t="shared" ca="1" si="158"/>
        <v/>
      </c>
      <c r="AH38" t="str">
        <f t="shared" ca="1" si="159"/>
        <v/>
      </c>
      <c r="AL38" t="str">
        <f t="shared" ca="1" si="160"/>
        <v>it</v>
      </c>
      <c r="AM38" t="str">
        <f t="shared" si="161"/>
        <v>Cash_sFestivalTotal</v>
      </c>
      <c r="AN38">
        <f t="shared" si="162"/>
        <v>1500</v>
      </c>
      <c r="AO38" t="str">
        <f t="shared" ca="1" si="163"/>
        <v>cu</v>
      </c>
      <c r="AP38" t="str">
        <f t="shared" si="164"/>
        <v>EN</v>
      </c>
      <c r="AQ38">
        <f t="shared" si="165"/>
        <v>500</v>
      </c>
      <c r="AR38" t="str">
        <f t="shared" ca="1" si="166"/>
        <v>cu</v>
      </c>
      <c r="AS38" t="str">
        <f t="shared" si="167"/>
        <v>GO</v>
      </c>
      <c r="AT38">
        <f t="shared" si="168"/>
        <v>60000</v>
      </c>
      <c r="AU38" t="str">
        <f t="shared" ca="1" si="169"/>
        <v/>
      </c>
      <c r="AV38" t="str">
        <f t="shared" si="170"/>
        <v/>
      </c>
      <c r="AW38" t="str">
        <f t="shared" si="171"/>
        <v/>
      </c>
      <c r="AX38" t="str">
        <f t="shared" ca="1" si="172"/>
        <v/>
      </c>
      <c r="AY38" t="str">
        <f t="shared" si="173"/>
        <v/>
      </c>
      <c r="AZ38" t="str">
        <f t="shared" si="174"/>
        <v/>
      </c>
      <c r="BA38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8" t="str">
        <f>IF(I38=FALSE,"",
"{"""&amp;E$1&amp;""":"""&amp;E38&amp;""""
&amp;","""&amp;P$1&amp;""":"&amp;P38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
&amp;IF(LEN(AH38)=0,"",","""&amp;AH$1&amp;""":"""&amp;AH38&amp;"""")
&amp;IF(LEN(AJ38)=0,"",","""&amp;AJ$1&amp;""":"""&amp;AJ38&amp;"""")
&amp;IF(LEN(AK38)=0,"",","""&amp;AK$1&amp;""":"&amp;AK38)&amp;"}")</f>
        <v/>
      </c>
    </row>
    <row r="39" spans="1:54">
      <c r="A39" t="s">
        <v>174</v>
      </c>
      <c r="C39" t="s">
        <v>349</v>
      </c>
      <c r="D39" t="s">
        <v>350</v>
      </c>
      <c r="E39" t="str">
        <f t="shared" si="0"/>
        <v>festivalgroup1_4</v>
      </c>
      <c r="F39" t="str">
        <f t="shared" si="54"/>
        <v>festivalgroup1</v>
      </c>
      <c r="G39">
        <f t="shared" si="155"/>
        <v>3</v>
      </c>
      <c r="I39" t="b">
        <v>0</v>
      </c>
      <c r="K39" t="str">
        <f t="shared" si="24"/>
        <v/>
      </c>
      <c r="L39" t="s">
        <v>301</v>
      </c>
      <c r="M39">
        <f t="shared" si="111"/>
        <v>64.989999999999995</v>
      </c>
      <c r="N39">
        <f t="shared" si="112"/>
        <v>99000</v>
      </c>
      <c r="O39" t="s">
        <v>174</v>
      </c>
      <c r="P39">
        <v>550</v>
      </c>
      <c r="Q39">
        <f t="shared" si="176"/>
        <v>550</v>
      </c>
      <c r="R39" t="str">
        <f t="shared" ca="1" si="105"/>
        <v>cu</v>
      </c>
      <c r="S39" t="s">
        <v>16</v>
      </c>
      <c r="T39" t="s">
        <v>56</v>
      </c>
      <c r="U39">
        <v>100</v>
      </c>
      <c r="V39" t="str">
        <f t="shared" ca="1" si="156"/>
        <v>cu</v>
      </c>
      <c r="W39" t="s">
        <v>16</v>
      </c>
      <c r="X39" t="s">
        <v>56</v>
      </c>
      <c r="Y39">
        <v>50</v>
      </c>
      <c r="Z39" t="str">
        <f t="shared" ca="1" si="157"/>
        <v>cu</v>
      </c>
      <c r="AA39" t="s">
        <v>16</v>
      </c>
      <c r="AB39" t="s">
        <v>176</v>
      </c>
      <c r="AC39">
        <v>10000</v>
      </c>
      <c r="AD39" t="str">
        <f t="shared" ca="1" si="158"/>
        <v/>
      </c>
      <c r="AH39" t="str">
        <f t="shared" ca="1" si="159"/>
        <v/>
      </c>
      <c r="AL39" t="str">
        <f t="shared" ca="1" si="160"/>
        <v>cu</v>
      </c>
      <c r="AM39" t="str">
        <f t="shared" si="161"/>
        <v>EN</v>
      </c>
      <c r="AN39">
        <f t="shared" si="162"/>
        <v>100</v>
      </c>
      <c r="AO39" t="str">
        <f t="shared" ca="1" si="163"/>
        <v>cu</v>
      </c>
      <c r="AP39" t="str">
        <f t="shared" si="164"/>
        <v>EN</v>
      </c>
      <c r="AQ39">
        <f t="shared" si="165"/>
        <v>50</v>
      </c>
      <c r="AR39" t="str">
        <f t="shared" ca="1" si="166"/>
        <v>cu</v>
      </c>
      <c r="AS39" t="str">
        <f t="shared" si="167"/>
        <v>GO</v>
      </c>
      <c r="AT39">
        <f t="shared" si="168"/>
        <v>10000</v>
      </c>
      <c r="AU39" t="str">
        <f t="shared" ca="1" si="169"/>
        <v/>
      </c>
      <c r="AV39" t="str">
        <f t="shared" si="170"/>
        <v/>
      </c>
      <c r="AW39" t="str">
        <f t="shared" si="171"/>
        <v/>
      </c>
      <c r="AX39" t="str">
        <f t="shared" ca="1" si="172"/>
        <v/>
      </c>
      <c r="AY39" t="str">
        <f t="shared" si="173"/>
        <v/>
      </c>
      <c r="AZ39" t="str">
        <f t="shared" si="174"/>
        <v/>
      </c>
      <c r="BA39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9" t="str">
        <f>IF(I39=FALSE,"",
"{"""&amp;E$1&amp;""":"""&amp;E39&amp;""""
&amp;","""&amp;P$1&amp;""":"&amp;P39
&amp;IF(LEN(R39)=0,"",","""&amp;R$1&amp;""":"""&amp;R39&amp;"""")
&amp;IF(LEN(T39)=0,"",","""&amp;T$1&amp;""":"""&amp;T39&amp;"""")
&amp;IF(LEN(U39)=0,"",","""&amp;U$1&amp;""":"&amp;U39)
&amp;IF(LEN(V39)=0,"",","""&amp;V$1&amp;""":"""&amp;V39&amp;"""")
&amp;IF(LEN(X39)=0,"",","""&amp;X$1&amp;""":"""&amp;X39&amp;"""")
&amp;IF(LEN(Y39)=0,"",","""&amp;Y$1&amp;""":"&amp;Y39)
&amp;IF(LEN(Z39)=0,"",","""&amp;Z$1&amp;""":"""&amp;Z39&amp;"""")
&amp;IF(LEN(AB39)=0,"",","""&amp;AB$1&amp;""":"""&amp;AB39&amp;"""")
&amp;IF(LEN(AC39)=0,"",","""&amp;AC$1&amp;""":"&amp;AC39)
&amp;IF(LEN(AD39)=0,"",","""&amp;AD$1&amp;""":"""&amp;AD39&amp;"""")
&amp;IF(LEN(AF39)=0,"",","""&amp;AF$1&amp;""":"""&amp;AF39&amp;"""")
&amp;IF(LEN(AG39)=0,"",","""&amp;AG$1&amp;""":"&amp;AG39)
&amp;IF(LEN(AH39)=0,"",","""&amp;AH$1&amp;""":"""&amp;AH39&amp;"""")
&amp;IF(LEN(AJ39)=0,"",","""&amp;AJ$1&amp;""":"""&amp;AJ39&amp;"""")
&amp;IF(LEN(AK39)=0,"",","""&amp;AK$1&amp;""":"&amp;AK39)&amp;"}")</f>
        <v/>
      </c>
    </row>
    <row r="40" spans="1:54">
      <c r="A40" t="s">
        <v>178</v>
      </c>
      <c r="C40" t="s">
        <v>343</v>
      </c>
      <c r="D40" t="s">
        <v>344</v>
      </c>
      <c r="E40" t="str">
        <f t="shared" si="0"/>
        <v>festivalgroup2_1</v>
      </c>
      <c r="F40" t="str">
        <f t="shared" si="54"/>
        <v>festivalgroup2</v>
      </c>
      <c r="G40">
        <f t="shared" si="155"/>
        <v>3</v>
      </c>
      <c r="I40" t="b">
        <v>0</v>
      </c>
      <c r="K40" t="str">
        <f t="shared" si="24"/>
        <v/>
      </c>
      <c r="L40" t="s">
        <v>292</v>
      </c>
      <c r="M40">
        <f t="shared" si="111"/>
        <v>6.99</v>
      </c>
      <c r="N40">
        <f t="shared" si="112"/>
        <v>9900</v>
      </c>
      <c r="O40" t="s">
        <v>177</v>
      </c>
      <c r="P40">
        <v>397</v>
      </c>
      <c r="Q40">
        <f t="shared" si="176"/>
        <v>397</v>
      </c>
      <c r="R40" t="str">
        <f t="shared" ca="1" si="105"/>
        <v>it</v>
      </c>
      <c r="S40" t="s">
        <v>33</v>
      </c>
      <c r="T40" t="s">
        <v>191</v>
      </c>
      <c r="U40">
        <v>500</v>
      </c>
      <c r="V40" t="str">
        <f t="shared" ca="1" si="156"/>
        <v>cu</v>
      </c>
      <c r="W40" t="s">
        <v>16</v>
      </c>
      <c r="X40" t="s">
        <v>56</v>
      </c>
      <c r="Y40">
        <v>75</v>
      </c>
      <c r="Z40" t="str">
        <f t="shared" ca="1" si="157"/>
        <v>cu</v>
      </c>
      <c r="AA40" t="s">
        <v>16</v>
      </c>
      <c r="AB40" t="s">
        <v>176</v>
      </c>
      <c r="AC40">
        <v>20000</v>
      </c>
      <c r="AD40" t="str">
        <f t="shared" ca="1" si="158"/>
        <v/>
      </c>
      <c r="AH40" t="str">
        <f t="shared" ca="1" si="159"/>
        <v/>
      </c>
      <c r="AL40" t="str">
        <f t="shared" ca="1" si="160"/>
        <v>it</v>
      </c>
      <c r="AM40" t="str">
        <f t="shared" si="161"/>
        <v>Cash_sFestivalTotal</v>
      </c>
      <c r="AN40">
        <f t="shared" si="162"/>
        <v>500</v>
      </c>
      <c r="AO40" t="str">
        <f t="shared" ca="1" si="163"/>
        <v>cu</v>
      </c>
      <c r="AP40" t="str">
        <f t="shared" si="164"/>
        <v>EN</v>
      </c>
      <c r="AQ40">
        <f t="shared" si="165"/>
        <v>75</v>
      </c>
      <c r="AR40" t="str">
        <f t="shared" ca="1" si="166"/>
        <v>cu</v>
      </c>
      <c r="AS40" t="str">
        <f t="shared" si="167"/>
        <v>GO</v>
      </c>
      <c r="AT40">
        <f t="shared" si="168"/>
        <v>20000</v>
      </c>
      <c r="AU40" t="str">
        <f t="shared" ca="1" si="169"/>
        <v/>
      </c>
      <c r="AV40" t="str">
        <f t="shared" si="170"/>
        <v/>
      </c>
      <c r="AW40" t="str">
        <f t="shared" si="171"/>
        <v/>
      </c>
      <c r="AX40" t="str">
        <f t="shared" ca="1" si="172"/>
        <v/>
      </c>
      <c r="AY40" t="str">
        <f t="shared" si="173"/>
        <v/>
      </c>
      <c r="AZ40" t="str">
        <f t="shared" si="174"/>
        <v/>
      </c>
      <c r="BA40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0" t="str">
        <f>IF(I40=FALSE,"",
"{"""&amp;E$1&amp;""":"""&amp;E40&amp;""""
&amp;","""&amp;P$1&amp;""":"&amp;P40
&amp;IF(LEN(R40)=0,"",","""&amp;R$1&amp;""":"""&amp;R40&amp;"""")
&amp;IF(LEN(T40)=0,"",","""&amp;T$1&amp;""":"""&amp;T40&amp;"""")
&amp;IF(LEN(U40)=0,"",","""&amp;U$1&amp;""":"&amp;U40)
&amp;IF(LEN(V40)=0,"",","""&amp;V$1&amp;""":"""&amp;V40&amp;"""")
&amp;IF(LEN(X40)=0,"",","""&amp;X$1&amp;""":"""&amp;X40&amp;"""")
&amp;IF(LEN(Y40)=0,"",","""&amp;Y$1&amp;""":"&amp;Y40)
&amp;IF(LEN(Z40)=0,"",","""&amp;Z$1&amp;""":"""&amp;Z40&amp;"""")
&amp;IF(LEN(AB40)=0,"",","""&amp;AB$1&amp;""":"""&amp;AB40&amp;"""")
&amp;IF(LEN(AC40)=0,"",","""&amp;AC$1&amp;""":"&amp;AC40)
&amp;IF(LEN(AD40)=0,"",","""&amp;AD$1&amp;""":"""&amp;AD40&amp;"""")
&amp;IF(LEN(AF40)=0,"",","""&amp;AF$1&amp;""":"""&amp;AF40&amp;"""")
&amp;IF(LEN(AG40)=0,"",","""&amp;AG$1&amp;""":"&amp;AG40)
&amp;IF(LEN(AH40)=0,"",","""&amp;AH$1&amp;""":"""&amp;AH40&amp;"""")
&amp;IF(LEN(AJ40)=0,"",","""&amp;AJ$1&amp;""":"""&amp;AJ40&amp;"""")
&amp;IF(LEN(AK40)=0,"",","""&amp;AK$1&amp;""":"&amp;AK40)&amp;"}")</f>
        <v/>
      </c>
    </row>
    <row r="41" spans="1:54">
      <c r="A41" t="s">
        <v>179</v>
      </c>
      <c r="C41" t="s">
        <v>345</v>
      </c>
      <c r="D41" t="s">
        <v>346</v>
      </c>
      <c r="E41" t="str">
        <f t="shared" si="0"/>
        <v>festivalgroup2_2</v>
      </c>
      <c r="F41" t="str">
        <f t="shared" si="54"/>
        <v>festivalgroup2</v>
      </c>
      <c r="G41">
        <f t="shared" si="155"/>
        <v>3</v>
      </c>
      <c r="I41" t="b">
        <v>0</v>
      </c>
      <c r="K41" t="str">
        <f t="shared" si="24"/>
        <v/>
      </c>
      <c r="L41" t="s">
        <v>297</v>
      </c>
      <c r="M41">
        <f t="shared" si="111"/>
        <v>18.989999999999998</v>
      </c>
      <c r="N41">
        <f t="shared" si="112"/>
        <v>29000</v>
      </c>
      <c r="O41" t="s">
        <v>179</v>
      </c>
      <c r="P41">
        <v>401</v>
      </c>
      <c r="Q41">
        <f t="shared" si="176"/>
        <v>401</v>
      </c>
      <c r="R41" t="str">
        <f t="shared" ca="1" si="105"/>
        <v>cu</v>
      </c>
      <c r="S41" t="s">
        <v>16</v>
      </c>
      <c r="T41" t="s">
        <v>56</v>
      </c>
      <c r="U41">
        <v>300</v>
      </c>
      <c r="V41" t="str">
        <f t="shared" ca="1" si="156"/>
        <v>cu</v>
      </c>
      <c r="W41" t="s">
        <v>16</v>
      </c>
      <c r="X41" t="s">
        <v>56</v>
      </c>
      <c r="Y41">
        <v>100</v>
      </c>
      <c r="Z41" t="str">
        <f t="shared" ca="1" si="157"/>
        <v>cu</v>
      </c>
      <c r="AA41" t="s">
        <v>16</v>
      </c>
      <c r="AB41" t="s">
        <v>176</v>
      </c>
      <c r="AC41">
        <v>40000</v>
      </c>
      <c r="AD41" t="str">
        <f t="shared" ca="1" si="158"/>
        <v/>
      </c>
      <c r="AH41" t="str">
        <f t="shared" ca="1" si="159"/>
        <v/>
      </c>
      <c r="AL41" t="str">
        <f t="shared" ca="1" si="160"/>
        <v>cu</v>
      </c>
      <c r="AM41" t="str">
        <f t="shared" si="161"/>
        <v>EN</v>
      </c>
      <c r="AN41">
        <f t="shared" si="162"/>
        <v>300</v>
      </c>
      <c r="AO41" t="str">
        <f t="shared" ca="1" si="163"/>
        <v>cu</v>
      </c>
      <c r="AP41" t="str">
        <f t="shared" si="164"/>
        <v>EN</v>
      </c>
      <c r="AQ41">
        <f t="shared" si="165"/>
        <v>100</v>
      </c>
      <c r="AR41" t="str">
        <f t="shared" ca="1" si="166"/>
        <v>cu</v>
      </c>
      <c r="AS41" t="str">
        <f t="shared" si="167"/>
        <v>GO</v>
      </c>
      <c r="AT41">
        <f t="shared" si="168"/>
        <v>40000</v>
      </c>
      <c r="AU41" t="str">
        <f t="shared" ca="1" si="169"/>
        <v/>
      </c>
      <c r="AV41" t="str">
        <f t="shared" si="170"/>
        <v/>
      </c>
      <c r="AW41" t="str">
        <f t="shared" si="171"/>
        <v/>
      </c>
      <c r="AX41" t="str">
        <f t="shared" ca="1" si="172"/>
        <v/>
      </c>
      <c r="AY41" t="str">
        <f t="shared" si="173"/>
        <v/>
      </c>
      <c r="AZ41" t="str">
        <f t="shared" si="174"/>
        <v/>
      </c>
      <c r="BA41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1" t="str">
        <f>IF(I41=FALSE,"",
"{"""&amp;E$1&amp;""":"""&amp;E41&amp;""""
&amp;","""&amp;P$1&amp;""":"&amp;P41
&amp;IF(LEN(R41)=0,"",","""&amp;R$1&amp;""":"""&amp;R41&amp;"""")
&amp;IF(LEN(T41)=0,"",","""&amp;T$1&amp;""":"""&amp;T41&amp;"""")
&amp;IF(LEN(U41)=0,"",","""&amp;U$1&amp;""":"&amp;U41)
&amp;IF(LEN(V41)=0,"",","""&amp;V$1&amp;""":"""&amp;V41&amp;"""")
&amp;IF(LEN(X41)=0,"",","""&amp;X$1&amp;""":"""&amp;X41&amp;"""")
&amp;IF(LEN(Y41)=0,"",","""&amp;Y$1&amp;""":"&amp;Y41)
&amp;IF(LEN(Z41)=0,"",","""&amp;Z$1&amp;""":"""&amp;Z41&amp;"""")
&amp;IF(LEN(AB41)=0,"",","""&amp;AB$1&amp;""":"""&amp;AB41&amp;"""")
&amp;IF(LEN(AC41)=0,"",","""&amp;AC$1&amp;""":"&amp;AC41)
&amp;IF(LEN(AD41)=0,"",","""&amp;AD$1&amp;""":"""&amp;AD41&amp;"""")
&amp;IF(LEN(AF41)=0,"",","""&amp;AF$1&amp;""":"""&amp;AF41&amp;"""")
&amp;IF(LEN(AG41)=0,"",","""&amp;AG$1&amp;""":"&amp;AG41)
&amp;IF(LEN(AH41)=0,"",","""&amp;AH$1&amp;""":"""&amp;AH41&amp;"""")
&amp;IF(LEN(AJ41)=0,"",","""&amp;AJ$1&amp;""":"""&amp;AJ41&amp;"""")
&amp;IF(LEN(AK41)=0,"",","""&amp;AK$1&amp;""":"&amp;AK41)&amp;"}")</f>
        <v/>
      </c>
    </row>
    <row r="42" spans="1:54">
      <c r="A42" t="s">
        <v>180</v>
      </c>
      <c r="C42" t="s">
        <v>347</v>
      </c>
      <c r="D42" t="s">
        <v>348</v>
      </c>
      <c r="E42" t="str">
        <f t="shared" si="0"/>
        <v>festivalgroup2_3</v>
      </c>
      <c r="F42" t="str">
        <f t="shared" si="54"/>
        <v>festivalgroup2</v>
      </c>
      <c r="G42">
        <f t="shared" si="155"/>
        <v>3</v>
      </c>
      <c r="I42" t="b">
        <v>0</v>
      </c>
      <c r="K42" t="str">
        <f t="shared" si="24"/>
        <v/>
      </c>
      <c r="L42" t="s">
        <v>299</v>
      </c>
      <c r="M42">
        <f t="shared" si="111"/>
        <v>29.99</v>
      </c>
      <c r="N42">
        <f t="shared" si="112"/>
        <v>45000</v>
      </c>
      <c r="O42" t="s">
        <v>180</v>
      </c>
      <c r="P42">
        <v>177</v>
      </c>
      <c r="Q42">
        <f t="shared" si="176"/>
        <v>177</v>
      </c>
      <c r="R42" t="str">
        <f t="shared" ca="1" si="105"/>
        <v>it</v>
      </c>
      <c r="S42" t="s">
        <v>33</v>
      </c>
      <c r="T42" t="s">
        <v>191</v>
      </c>
      <c r="U42">
        <v>1500</v>
      </c>
      <c r="V42" t="str">
        <f t="shared" ca="1" si="156"/>
        <v>cu</v>
      </c>
      <c r="W42" t="s">
        <v>16</v>
      </c>
      <c r="X42" t="s">
        <v>56</v>
      </c>
      <c r="Y42">
        <v>500</v>
      </c>
      <c r="Z42" t="str">
        <f t="shared" ca="1" si="157"/>
        <v>cu</v>
      </c>
      <c r="AA42" t="s">
        <v>16</v>
      </c>
      <c r="AB42" t="s">
        <v>176</v>
      </c>
      <c r="AC42">
        <v>60000</v>
      </c>
      <c r="AD42" t="str">
        <f t="shared" ca="1" si="158"/>
        <v/>
      </c>
      <c r="AH42" t="str">
        <f t="shared" ca="1" si="159"/>
        <v/>
      </c>
      <c r="AL42" t="str">
        <f t="shared" ca="1" si="160"/>
        <v>it</v>
      </c>
      <c r="AM42" t="str">
        <f t="shared" si="161"/>
        <v>Cash_sFestivalTotal</v>
      </c>
      <c r="AN42">
        <f t="shared" si="162"/>
        <v>1500</v>
      </c>
      <c r="AO42" t="str">
        <f t="shared" ca="1" si="163"/>
        <v>cu</v>
      </c>
      <c r="AP42" t="str">
        <f t="shared" si="164"/>
        <v>EN</v>
      </c>
      <c r="AQ42">
        <f t="shared" si="165"/>
        <v>500</v>
      </c>
      <c r="AR42" t="str">
        <f t="shared" ca="1" si="166"/>
        <v>cu</v>
      </c>
      <c r="AS42" t="str">
        <f t="shared" si="167"/>
        <v>GO</v>
      </c>
      <c r="AT42">
        <f t="shared" si="168"/>
        <v>60000</v>
      </c>
      <c r="AU42" t="str">
        <f t="shared" ca="1" si="169"/>
        <v/>
      </c>
      <c r="AV42" t="str">
        <f t="shared" si="170"/>
        <v/>
      </c>
      <c r="AW42" t="str">
        <f t="shared" si="171"/>
        <v/>
      </c>
      <c r="AX42" t="str">
        <f t="shared" ca="1" si="172"/>
        <v/>
      </c>
      <c r="AY42" t="str">
        <f t="shared" si="173"/>
        <v/>
      </c>
      <c r="AZ42" t="str">
        <f t="shared" si="174"/>
        <v/>
      </c>
      <c r="BA42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2" t="str">
        <f>IF(I42=FALSE,"",
"{"""&amp;E$1&amp;""":"""&amp;E42&amp;""""
&amp;","""&amp;P$1&amp;""":"&amp;P42
&amp;IF(LEN(R42)=0,"",","""&amp;R$1&amp;""":"""&amp;R42&amp;"""")
&amp;IF(LEN(T42)=0,"",","""&amp;T$1&amp;""":"""&amp;T42&amp;"""")
&amp;IF(LEN(U42)=0,"",","""&amp;U$1&amp;""":"&amp;U42)
&amp;IF(LEN(V42)=0,"",","""&amp;V$1&amp;""":"""&amp;V42&amp;"""")
&amp;IF(LEN(X42)=0,"",","""&amp;X$1&amp;""":"""&amp;X42&amp;"""")
&amp;IF(LEN(Y42)=0,"",","""&amp;Y$1&amp;""":"&amp;Y42)
&amp;IF(LEN(Z42)=0,"",","""&amp;Z$1&amp;""":"""&amp;Z42&amp;"""")
&amp;IF(LEN(AB42)=0,"",","""&amp;AB$1&amp;""":"""&amp;AB42&amp;"""")
&amp;IF(LEN(AC42)=0,"",","""&amp;AC$1&amp;""":"&amp;AC42)
&amp;IF(LEN(AD42)=0,"",","""&amp;AD$1&amp;""":"""&amp;AD42&amp;"""")
&amp;IF(LEN(AF42)=0,"",","""&amp;AF$1&amp;""":"""&amp;AF42&amp;"""")
&amp;IF(LEN(AG42)=0,"",","""&amp;AG$1&amp;""":"&amp;AG42)
&amp;IF(LEN(AH42)=0,"",","""&amp;AH$1&amp;""":"""&amp;AH42&amp;"""")
&amp;IF(LEN(AJ42)=0,"",","""&amp;AJ$1&amp;""":"""&amp;AJ42&amp;"""")
&amp;IF(LEN(AK42)=0,"",","""&amp;AK$1&amp;""":"&amp;AK42)&amp;"}")</f>
        <v/>
      </c>
    </row>
    <row r="43" spans="1:54">
      <c r="A43" t="s">
        <v>181</v>
      </c>
      <c r="C43" t="s">
        <v>349</v>
      </c>
      <c r="D43" t="s">
        <v>350</v>
      </c>
      <c r="E43" t="str">
        <f t="shared" si="0"/>
        <v>festivalgroup2_4</v>
      </c>
      <c r="F43" t="str">
        <f t="shared" si="54"/>
        <v>festivalgroup2</v>
      </c>
      <c r="G43">
        <f t="shared" si="155"/>
        <v>3</v>
      </c>
      <c r="I43" t="b">
        <v>0</v>
      </c>
      <c r="K43" t="str">
        <f t="shared" si="24"/>
        <v/>
      </c>
      <c r="L43" t="s">
        <v>301</v>
      </c>
      <c r="M43">
        <f t="shared" si="111"/>
        <v>64.989999999999995</v>
      </c>
      <c r="N43">
        <f t="shared" si="112"/>
        <v>99000</v>
      </c>
      <c r="O43" t="s">
        <v>181</v>
      </c>
      <c r="P43">
        <v>506</v>
      </c>
      <c r="Q43">
        <f t="shared" si="176"/>
        <v>506</v>
      </c>
      <c r="R43" t="str">
        <f t="shared" ca="1" si="105"/>
        <v>cu</v>
      </c>
      <c r="S43" t="s">
        <v>16</v>
      </c>
      <c r="T43" t="s">
        <v>56</v>
      </c>
      <c r="U43">
        <v>100</v>
      </c>
      <c r="V43" t="str">
        <f t="shared" ca="1" si="156"/>
        <v>cu</v>
      </c>
      <c r="W43" t="s">
        <v>16</v>
      </c>
      <c r="X43" t="s">
        <v>56</v>
      </c>
      <c r="Y43">
        <v>50</v>
      </c>
      <c r="Z43" t="str">
        <f t="shared" ca="1" si="157"/>
        <v>cu</v>
      </c>
      <c r="AA43" t="s">
        <v>16</v>
      </c>
      <c r="AB43" t="s">
        <v>176</v>
      </c>
      <c r="AC43">
        <v>10000</v>
      </c>
      <c r="AD43" t="str">
        <f t="shared" ca="1" si="158"/>
        <v/>
      </c>
      <c r="AH43" t="str">
        <f t="shared" ca="1" si="159"/>
        <v/>
      </c>
      <c r="AL43" t="str">
        <f t="shared" ca="1" si="160"/>
        <v>cu</v>
      </c>
      <c r="AM43" t="str">
        <f t="shared" si="161"/>
        <v>EN</v>
      </c>
      <c r="AN43">
        <f t="shared" si="162"/>
        <v>100</v>
      </c>
      <c r="AO43" t="str">
        <f t="shared" ca="1" si="163"/>
        <v>cu</v>
      </c>
      <c r="AP43" t="str">
        <f t="shared" si="164"/>
        <v>EN</v>
      </c>
      <c r="AQ43">
        <f t="shared" si="165"/>
        <v>50</v>
      </c>
      <c r="AR43" t="str">
        <f t="shared" ca="1" si="166"/>
        <v>cu</v>
      </c>
      <c r="AS43" t="str">
        <f t="shared" si="167"/>
        <v>GO</v>
      </c>
      <c r="AT43">
        <f t="shared" si="168"/>
        <v>10000</v>
      </c>
      <c r="AU43" t="str">
        <f t="shared" ca="1" si="169"/>
        <v/>
      </c>
      <c r="AV43" t="str">
        <f t="shared" si="170"/>
        <v/>
      </c>
      <c r="AW43" t="str">
        <f t="shared" si="171"/>
        <v/>
      </c>
      <c r="AX43" t="str">
        <f t="shared" ca="1" si="172"/>
        <v/>
      </c>
      <c r="AY43" t="str">
        <f t="shared" si="173"/>
        <v/>
      </c>
      <c r="AZ43" t="str">
        <f t="shared" si="174"/>
        <v/>
      </c>
      <c r="BA43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3" t="str">
        <f>IF(I43=FALSE,"",
"{"""&amp;E$1&amp;""":"""&amp;E43&amp;""""
&amp;","""&amp;P$1&amp;""":"&amp;P43
&amp;IF(LEN(R43)=0,"",","""&amp;R$1&amp;""":"""&amp;R43&amp;"""")
&amp;IF(LEN(T43)=0,"",","""&amp;T$1&amp;""":"""&amp;T43&amp;"""")
&amp;IF(LEN(U43)=0,"",","""&amp;U$1&amp;""":"&amp;U43)
&amp;IF(LEN(V43)=0,"",","""&amp;V$1&amp;""":"""&amp;V43&amp;"""")
&amp;IF(LEN(X43)=0,"",","""&amp;X$1&amp;""":"""&amp;X43&amp;"""")
&amp;IF(LEN(Y43)=0,"",","""&amp;Y$1&amp;""":"&amp;Y43)
&amp;IF(LEN(Z43)=0,"",","""&amp;Z$1&amp;""":"""&amp;Z43&amp;"""")
&amp;IF(LEN(AB43)=0,"",","""&amp;AB$1&amp;""":"""&amp;AB43&amp;"""")
&amp;IF(LEN(AC43)=0,"",","""&amp;AC$1&amp;""":"&amp;AC43)
&amp;IF(LEN(AD43)=0,"",","""&amp;AD$1&amp;""":"""&amp;AD43&amp;"""")
&amp;IF(LEN(AF43)=0,"",","""&amp;AF$1&amp;""":"""&amp;AF43&amp;"""")
&amp;IF(LEN(AG43)=0,"",","""&amp;AG$1&amp;""":"&amp;AG43)
&amp;IF(LEN(AH43)=0,"",","""&amp;AH$1&amp;""":"""&amp;AH43&amp;"""")
&amp;IF(LEN(AJ43)=0,"",","""&amp;AJ$1&amp;""":"""&amp;AJ43&amp;"""")
&amp;IF(LEN(AK43)=0,"",","""&amp;AK$1&amp;""":"&amp;AK43)&amp;"}")</f>
        <v/>
      </c>
    </row>
    <row r="44" spans="1:54">
      <c r="A44" t="s">
        <v>183</v>
      </c>
      <c r="C44" t="s">
        <v>343</v>
      </c>
      <c r="D44" t="s">
        <v>344</v>
      </c>
      <c r="E44" t="str">
        <f t="shared" si="0"/>
        <v>festivalgroup3_1</v>
      </c>
      <c r="F44" t="str">
        <f t="shared" si="54"/>
        <v>festivalgroup3</v>
      </c>
      <c r="G44">
        <f t="shared" si="155"/>
        <v>3</v>
      </c>
      <c r="I44" t="b">
        <v>0</v>
      </c>
      <c r="K44" t="str">
        <f t="shared" si="24"/>
        <v/>
      </c>
      <c r="L44" t="s">
        <v>295</v>
      </c>
      <c r="M44">
        <f t="shared" si="111"/>
        <v>9.99</v>
      </c>
      <c r="N44">
        <f t="shared" si="112"/>
        <v>15000</v>
      </c>
      <c r="O44" t="s">
        <v>182</v>
      </c>
      <c r="P44">
        <v>741</v>
      </c>
      <c r="Q44">
        <f t="shared" si="176"/>
        <v>741</v>
      </c>
      <c r="R44" t="str">
        <f t="shared" ca="1" si="105"/>
        <v>it</v>
      </c>
      <c r="S44" t="s">
        <v>33</v>
      </c>
      <c r="T44" t="s">
        <v>191</v>
      </c>
      <c r="U44">
        <v>500</v>
      </c>
      <c r="V44" t="str">
        <f t="shared" ca="1" si="156"/>
        <v>cu</v>
      </c>
      <c r="W44" t="s">
        <v>16</v>
      </c>
      <c r="X44" t="s">
        <v>56</v>
      </c>
      <c r="Y44">
        <v>75</v>
      </c>
      <c r="Z44" t="str">
        <f t="shared" ca="1" si="157"/>
        <v>cu</v>
      </c>
      <c r="AA44" t="s">
        <v>16</v>
      </c>
      <c r="AB44" t="s">
        <v>176</v>
      </c>
      <c r="AC44">
        <v>20000</v>
      </c>
      <c r="AD44" t="str">
        <f t="shared" ca="1" si="158"/>
        <v/>
      </c>
      <c r="AH44" t="str">
        <f t="shared" ca="1" si="159"/>
        <v/>
      </c>
      <c r="AL44" t="str">
        <f t="shared" ca="1" si="160"/>
        <v>it</v>
      </c>
      <c r="AM44" t="str">
        <f t="shared" si="161"/>
        <v>Cash_sFestivalTotal</v>
      </c>
      <c r="AN44">
        <f t="shared" si="162"/>
        <v>500</v>
      </c>
      <c r="AO44" t="str">
        <f t="shared" ca="1" si="163"/>
        <v>cu</v>
      </c>
      <c r="AP44" t="str">
        <f t="shared" si="164"/>
        <v>EN</v>
      </c>
      <c r="AQ44">
        <f t="shared" si="165"/>
        <v>75</v>
      </c>
      <c r="AR44" t="str">
        <f t="shared" ca="1" si="166"/>
        <v>cu</v>
      </c>
      <c r="AS44" t="str">
        <f t="shared" si="167"/>
        <v>GO</v>
      </c>
      <c r="AT44">
        <f t="shared" si="168"/>
        <v>20000</v>
      </c>
      <c r="AU44" t="str">
        <f t="shared" ca="1" si="169"/>
        <v/>
      </c>
      <c r="AV44" t="str">
        <f t="shared" si="170"/>
        <v/>
      </c>
      <c r="AW44" t="str">
        <f t="shared" si="171"/>
        <v/>
      </c>
      <c r="AX44" t="str">
        <f t="shared" ca="1" si="172"/>
        <v/>
      </c>
      <c r="AY44" t="str">
        <f t="shared" si="173"/>
        <v/>
      </c>
      <c r="AZ44" t="str">
        <f t="shared" si="174"/>
        <v/>
      </c>
      <c r="BA44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4" t="str">
        <f>IF(I44=FALSE,"",
"{"""&amp;E$1&amp;""":"""&amp;E44&amp;""""
&amp;","""&amp;P$1&amp;""":"&amp;P44
&amp;IF(LEN(R44)=0,"",","""&amp;R$1&amp;""":"""&amp;R44&amp;"""")
&amp;IF(LEN(T44)=0,"",","""&amp;T$1&amp;""":"""&amp;T44&amp;"""")
&amp;IF(LEN(U44)=0,"",","""&amp;U$1&amp;""":"&amp;U44)
&amp;IF(LEN(V44)=0,"",","""&amp;V$1&amp;""":"""&amp;V44&amp;"""")
&amp;IF(LEN(X44)=0,"",","""&amp;X$1&amp;""":"""&amp;X44&amp;"""")
&amp;IF(LEN(Y44)=0,"",","""&amp;Y$1&amp;""":"&amp;Y44)
&amp;IF(LEN(Z44)=0,"",","""&amp;Z$1&amp;""":"""&amp;Z44&amp;"""")
&amp;IF(LEN(AB44)=0,"",","""&amp;AB$1&amp;""":"""&amp;AB44&amp;"""")
&amp;IF(LEN(AC44)=0,"",","""&amp;AC$1&amp;""":"&amp;AC44)
&amp;IF(LEN(AD44)=0,"",","""&amp;AD$1&amp;""":"""&amp;AD44&amp;"""")
&amp;IF(LEN(AF44)=0,"",","""&amp;AF$1&amp;""":"""&amp;AF44&amp;"""")
&amp;IF(LEN(AG44)=0,"",","""&amp;AG$1&amp;""":"&amp;AG44)
&amp;IF(LEN(AH44)=0,"",","""&amp;AH$1&amp;""":"""&amp;AH44&amp;"""")
&amp;IF(LEN(AJ44)=0,"",","""&amp;AJ$1&amp;""":"""&amp;AJ44&amp;"""")
&amp;IF(LEN(AK44)=0,"",","""&amp;AK$1&amp;""":"&amp;AK44)&amp;"}")</f>
        <v/>
      </c>
    </row>
    <row r="45" spans="1:54">
      <c r="A45" t="s">
        <v>184</v>
      </c>
      <c r="C45" t="s">
        <v>345</v>
      </c>
      <c r="D45" t="s">
        <v>346</v>
      </c>
      <c r="E45" t="str">
        <f t="shared" si="0"/>
        <v>festivalgroup3_2</v>
      </c>
      <c r="F45" t="str">
        <f t="shared" si="54"/>
        <v>festivalgroup3</v>
      </c>
      <c r="G45">
        <f t="shared" si="155"/>
        <v>3</v>
      </c>
      <c r="I45" t="b">
        <v>0</v>
      </c>
      <c r="K45" t="str">
        <f t="shared" si="24"/>
        <v/>
      </c>
      <c r="L45" t="s">
        <v>299</v>
      </c>
      <c r="M45">
        <f t="shared" si="111"/>
        <v>29.99</v>
      </c>
      <c r="N45">
        <f t="shared" si="112"/>
        <v>45000</v>
      </c>
      <c r="O45" t="s">
        <v>184</v>
      </c>
      <c r="P45">
        <v>578</v>
      </c>
      <c r="Q45">
        <f t="shared" si="176"/>
        <v>578</v>
      </c>
      <c r="R45" t="str">
        <f t="shared" ca="1" si="105"/>
        <v>cu</v>
      </c>
      <c r="S45" t="s">
        <v>16</v>
      </c>
      <c r="T45" t="s">
        <v>56</v>
      </c>
      <c r="U45">
        <v>300</v>
      </c>
      <c r="V45" t="str">
        <f t="shared" ca="1" si="156"/>
        <v>cu</v>
      </c>
      <c r="W45" t="s">
        <v>16</v>
      </c>
      <c r="X45" t="s">
        <v>56</v>
      </c>
      <c r="Y45">
        <v>100</v>
      </c>
      <c r="Z45" t="str">
        <f t="shared" ca="1" si="157"/>
        <v>cu</v>
      </c>
      <c r="AA45" t="s">
        <v>16</v>
      </c>
      <c r="AB45" t="s">
        <v>176</v>
      </c>
      <c r="AC45">
        <v>40000</v>
      </c>
      <c r="AD45" t="str">
        <f t="shared" ca="1" si="158"/>
        <v/>
      </c>
      <c r="AH45" t="str">
        <f t="shared" ca="1" si="159"/>
        <v/>
      </c>
      <c r="AL45" t="str">
        <f t="shared" ca="1" si="160"/>
        <v>cu</v>
      </c>
      <c r="AM45" t="str">
        <f t="shared" si="161"/>
        <v>EN</v>
      </c>
      <c r="AN45">
        <f t="shared" si="162"/>
        <v>300</v>
      </c>
      <c r="AO45" t="str">
        <f t="shared" ca="1" si="163"/>
        <v>cu</v>
      </c>
      <c r="AP45" t="str">
        <f t="shared" si="164"/>
        <v>EN</v>
      </c>
      <c r="AQ45">
        <f t="shared" si="165"/>
        <v>100</v>
      </c>
      <c r="AR45" t="str">
        <f t="shared" ca="1" si="166"/>
        <v>cu</v>
      </c>
      <c r="AS45" t="str">
        <f t="shared" si="167"/>
        <v>GO</v>
      </c>
      <c r="AT45">
        <f t="shared" si="168"/>
        <v>40000</v>
      </c>
      <c r="AU45" t="str">
        <f t="shared" ca="1" si="169"/>
        <v/>
      </c>
      <c r="AV45" t="str">
        <f t="shared" si="170"/>
        <v/>
      </c>
      <c r="AW45" t="str">
        <f t="shared" si="171"/>
        <v/>
      </c>
      <c r="AX45" t="str">
        <f t="shared" ca="1" si="172"/>
        <v/>
      </c>
      <c r="AY45" t="str">
        <f t="shared" si="173"/>
        <v/>
      </c>
      <c r="AZ45" t="str">
        <f t="shared" si="174"/>
        <v/>
      </c>
      <c r="BA45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5" t="str">
        <f>IF(I45=FALSE,"",
"{"""&amp;E$1&amp;""":"""&amp;E45&amp;""""
&amp;","""&amp;P$1&amp;""":"&amp;P45
&amp;IF(LEN(R45)=0,"",","""&amp;R$1&amp;""":"""&amp;R45&amp;"""")
&amp;IF(LEN(T45)=0,"",","""&amp;T$1&amp;""":"""&amp;T45&amp;"""")
&amp;IF(LEN(U45)=0,"",","""&amp;U$1&amp;""":"&amp;U45)
&amp;IF(LEN(V45)=0,"",","""&amp;V$1&amp;""":"""&amp;V45&amp;"""")
&amp;IF(LEN(X45)=0,"",","""&amp;X$1&amp;""":"""&amp;X45&amp;"""")
&amp;IF(LEN(Y45)=0,"",","""&amp;Y$1&amp;""":"&amp;Y45)
&amp;IF(LEN(Z45)=0,"",","""&amp;Z$1&amp;""":"""&amp;Z45&amp;"""")
&amp;IF(LEN(AB45)=0,"",","""&amp;AB$1&amp;""":"""&amp;AB45&amp;"""")
&amp;IF(LEN(AC45)=0,"",","""&amp;AC$1&amp;""":"&amp;AC45)
&amp;IF(LEN(AD45)=0,"",","""&amp;AD$1&amp;""":"""&amp;AD45&amp;"""")
&amp;IF(LEN(AF45)=0,"",","""&amp;AF$1&amp;""":"""&amp;AF45&amp;"""")
&amp;IF(LEN(AG45)=0,"",","""&amp;AG$1&amp;""":"&amp;AG45)
&amp;IF(LEN(AH45)=0,"",","""&amp;AH$1&amp;""":"""&amp;AH45&amp;"""")
&amp;IF(LEN(AJ45)=0,"",","""&amp;AJ$1&amp;""":"""&amp;AJ45&amp;"""")
&amp;IF(LEN(AK45)=0,"",","""&amp;AK$1&amp;""":"&amp;AK45)&amp;"}")</f>
        <v/>
      </c>
    </row>
    <row r="46" spans="1:54">
      <c r="A46" t="s">
        <v>185</v>
      </c>
      <c r="C46" t="s">
        <v>347</v>
      </c>
      <c r="D46" t="s">
        <v>348</v>
      </c>
      <c r="E46" t="str">
        <f t="shared" si="0"/>
        <v>festivalgroup3_3</v>
      </c>
      <c r="F46" t="str">
        <f t="shared" si="54"/>
        <v>festivalgroup3</v>
      </c>
      <c r="G46">
        <f t="shared" si="155"/>
        <v>3</v>
      </c>
      <c r="I46" t="b">
        <v>0</v>
      </c>
      <c r="K46" t="str">
        <f t="shared" si="24"/>
        <v/>
      </c>
      <c r="L46" t="s">
        <v>301</v>
      </c>
      <c r="M46">
        <f t="shared" si="111"/>
        <v>64.989999999999995</v>
      </c>
      <c r="N46">
        <f t="shared" si="112"/>
        <v>99000</v>
      </c>
      <c r="O46" t="s">
        <v>185</v>
      </c>
      <c r="P46">
        <v>106</v>
      </c>
      <c r="Q46">
        <f t="shared" si="176"/>
        <v>106</v>
      </c>
      <c r="R46" t="str">
        <f t="shared" ca="1" si="105"/>
        <v>it</v>
      </c>
      <c r="S46" t="s">
        <v>33</v>
      </c>
      <c r="T46" t="s">
        <v>191</v>
      </c>
      <c r="U46">
        <v>1500</v>
      </c>
      <c r="V46" t="str">
        <f t="shared" ca="1" si="156"/>
        <v>cu</v>
      </c>
      <c r="W46" t="s">
        <v>16</v>
      </c>
      <c r="X46" t="s">
        <v>56</v>
      </c>
      <c r="Y46">
        <v>500</v>
      </c>
      <c r="Z46" t="str">
        <f t="shared" ca="1" si="157"/>
        <v>cu</v>
      </c>
      <c r="AA46" t="s">
        <v>16</v>
      </c>
      <c r="AB46" t="s">
        <v>176</v>
      </c>
      <c r="AC46">
        <v>60000</v>
      </c>
      <c r="AD46" t="str">
        <f t="shared" ca="1" si="158"/>
        <v/>
      </c>
      <c r="AH46" t="str">
        <f t="shared" ca="1" si="159"/>
        <v/>
      </c>
      <c r="AL46" t="str">
        <f t="shared" ca="1" si="160"/>
        <v>it</v>
      </c>
      <c r="AM46" t="str">
        <f t="shared" si="161"/>
        <v>Cash_sFestivalTotal</v>
      </c>
      <c r="AN46">
        <f t="shared" si="162"/>
        <v>1500</v>
      </c>
      <c r="AO46" t="str">
        <f t="shared" ca="1" si="163"/>
        <v>cu</v>
      </c>
      <c r="AP46" t="str">
        <f t="shared" si="164"/>
        <v>EN</v>
      </c>
      <c r="AQ46">
        <f t="shared" si="165"/>
        <v>500</v>
      </c>
      <c r="AR46" t="str">
        <f t="shared" ca="1" si="166"/>
        <v>cu</v>
      </c>
      <c r="AS46" t="str">
        <f t="shared" si="167"/>
        <v>GO</v>
      </c>
      <c r="AT46">
        <f t="shared" si="168"/>
        <v>60000</v>
      </c>
      <c r="AU46" t="str">
        <f t="shared" ca="1" si="169"/>
        <v/>
      </c>
      <c r="AV46" t="str">
        <f t="shared" si="170"/>
        <v/>
      </c>
      <c r="AW46" t="str">
        <f t="shared" si="171"/>
        <v/>
      </c>
      <c r="AX46" t="str">
        <f t="shared" ca="1" si="172"/>
        <v/>
      </c>
      <c r="AY46" t="str">
        <f t="shared" si="173"/>
        <v/>
      </c>
      <c r="AZ46" t="str">
        <f t="shared" si="174"/>
        <v/>
      </c>
      <c r="BA46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6" t="str">
        <f>IF(I46=FALSE,"",
"{"""&amp;E$1&amp;""":"""&amp;E46&amp;""""
&amp;","""&amp;P$1&amp;""":"&amp;P46
&amp;IF(LEN(R46)=0,"",","""&amp;R$1&amp;""":"""&amp;R46&amp;"""")
&amp;IF(LEN(T46)=0,"",","""&amp;T$1&amp;""":"""&amp;T46&amp;"""")
&amp;IF(LEN(U46)=0,"",","""&amp;U$1&amp;""":"&amp;U46)
&amp;IF(LEN(V46)=0,"",","""&amp;V$1&amp;""":"""&amp;V46&amp;"""")
&amp;IF(LEN(X46)=0,"",","""&amp;X$1&amp;""":"""&amp;X46&amp;"""")
&amp;IF(LEN(Y46)=0,"",","""&amp;Y$1&amp;""":"&amp;Y46)
&amp;IF(LEN(Z46)=0,"",","""&amp;Z$1&amp;""":"""&amp;Z46&amp;"""")
&amp;IF(LEN(AB46)=0,"",","""&amp;AB$1&amp;""":"""&amp;AB46&amp;"""")
&amp;IF(LEN(AC46)=0,"",","""&amp;AC$1&amp;""":"&amp;AC46)
&amp;IF(LEN(AD46)=0,"",","""&amp;AD$1&amp;""":"""&amp;AD46&amp;"""")
&amp;IF(LEN(AF46)=0,"",","""&amp;AF$1&amp;""":"""&amp;AF46&amp;"""")
&amp;IF(LEN(AG46)=0,"",","""&amp;AG$1&amp;""":"&amp;AG46)
&amp;IF(LEN(AH46)=0,"",","""&amp;AH$1&amp;""":"""&amp;AH46&amp;"""")
&amp;IF(LEN(AJ46)=0,"",","""&amp;AJ$1&amp;""":"""&amp;AJ46&amp;"""")
&amp;IF(LEN(AK46)=0,"",","""&amp;AK$1&amp;""":"&amp;AK46)&amp;"}")</f>
        <v/>
      </c>
    </row>
    <row r="47" spans="1:54">
      <c r="A47" t="s">
        <v>186</v>
      </c>
      <c r="C47" t="s">
        <v>349</v>
      </c>
      <c r="D47" t="s">
        <v>350</v>
      </c>
      <c r="E47" t="str">
        <f t="shared" si="0"/>
        <v>festivalgroup3_4</v>
      </c>
      <c r="F47" t="str">
        <f t="shared" si="54"/>
        <v>festivalgroup3</v>
      </c>
      <c r="G47">
        <f t="shared" si="155"/>
        <v>3</v>
      </c>
      <c r="I47" t="b">
        <v>0</v>
      </c>
      <c r="K47" t="str">
        <f t="shared" si="24"/>
        <v/>
      </c>
      <c r="L47" t="s">
        <v>303</v>
      </c>
      <c r="M47">
        <f t="shared" si="111"/>
        <v>99.99</v>
      </c>
      <c r="N47">
        <f t="shared" si="112"/>
        <v>149000</v>
      </c>
      <c r="O47" t="s">
        <v>186</v>
      </c>
      <c r="P47">
        <v>440</v>
      </c>
      <c r="Q47">
        <f t="shared" si="176"/>
        <v>440</v>
      </c>
      <c r="R47" t="str">
        <f t="shared" ca="1" si="105"/>
        <v>cu</v>
      </c>
      <c r="S47" t="s">
        <v>16</v>
      </c>
      <c r="T47" t="s">
        <v>56</v>
      </c>
      <c r="U47">
        <v>100</v>
      </c>
      <c r="V47" t="str">
        <f t="shared" ca="1" si="156"/>
        <v>cu</v>
      </c>
      <c r="W47" t="s">
        <v>16</v>
      </c>
      <c r="X47" t="s">
        <v>56</v>
      </c>
      <c r="Y47">
        <v>50</v>
      </c>
      <c r="Z47" t="str">
        <f t="shared" ca="1" si="157"/>
        <v>cu</v>
      </c>
      <c r="AA47" t="s">
        <v>16</v>
      </c>
      <c r="AB47" t="s">
        <v>176</v>
      </c>
      <c r="AC47">
        <v>10000</v>
      </c>
      <c r="AD47" t="str">
        <f t="shared" ca="1" si="158"/>
        <v/>
      </c>
      <c r="AH47" t="str">
        <f t="shared" ca="1" si="159"/>
        <v/>
      </c>
      <c r="AL47" t="str">
        <f t="shared" ca="1" si="160"/>
        <v>cu</v>
      </c>
      <c r="AM47" t="str">
        <f t="shared" si="161"/>
        <v>EN</v>
      </c>
      <c r="AN47">
        <f t="shared" si="162"/>
        <v>100</v>
      </c>
      <c r="AO47" t="str">
        <f t="shared" ca="1" si="163"/>
        <v>cu</v>
      </c>
      <c r="AP47" t="str">
        <f t="shared" si="164"/>
        <v>EN</v>
      </c>
      <c r="AQ47">
        <f t="shared" si="165"/>
        <v>50</v>
      </c>
      <c r="AR47" t="str">
        <f t="shared" ca="1" si="166"/>
        <v>cu</v>
      </c>
      <c r="AS47" t="str">
        <f t="shared" si="167"/>
        <v>GO</v>
      </c>
      <c r="AT47">
        <f t="shared" si="168"/>
        <v>10000</v>
      </c>
      <c r="AU47" t="str">
        <f t="shared" ca="1" si="169"/>
        <v/>
      </c>
      <c r="AV47" t="str">
        <f t="shared" si="170"/>
        <v/>
      </c>
      <c r="AW47" t="str">
        <f t="shared" si="171"/>
        <v/>
      </c>
      <c r="AX47" t="str">
        <f t="shared" ca="1" si="172"/>
        <v/>
      </c>
      <c r="AY47" t="str">
        <f t="shared" si="173"/>
        <v/>
      </c>
      <c r="AZ47" t="str">
        <f t="shared" si="174"/>
        <v/>
      </c>
      <c r="BA47" t="str">
        <f t="shared" ca="1" si="1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7" t="str">
        <f>IF(I47=FALSE,"",
"{"""&amp;E$1&amp;""":"""&amp;E47&amp;""""
&amp;","""&amp;P$1&amp;""":"&amp;P47
&amp;IF(LEN(R47)=0,"",","""&amp;R$1&amp;""":"""&amp;R47&amp;"""")
&amp;IF(LEN(T47)=0,"",","""&amp;T$1&amp;""":"""&amp;T47&amp;"""")
&amp;IF(LEN(U47)=0,"",","""&amp;U$1&amp;""":"&amp;U47)
&amp;IF(LEN(V47)=0,"",","""&amp;V$1&amp;""":"""&amp;V47&amp;"""")
&amp;IF(LEN(X47)=0,"",","""&amp;X$1&amp;""":"""&amp;X47&amp;"""")
&amp;IF(LEN(Y47)=0,"",","""&amp;Y$1&amp;""":"&amp;Y47)
&amp;IF(LEN(Z47)=0,"",","""&amp;Z$1&amp;""":"""&amp;Z47&amp;"""")
&amp;IF(LEN(AB47)=0,"",","""&amp;AB$1&amp;""":"""&amp;AB47&amp;"""")
&amp;IF(LEN(AC47)=0,"",","""&amp;AC$1&amp;""":"&amp;AC47)
&amp;IF(LEN(AD47)=0,"",","""&amp;AD$1&amp;""":"""&amp;AD47&amp;"""")
&amp;IF(LEN(AF47)=0,"",","""&amp;AF$1&amp;""":"""&amp;AF47&amp;"""")
&amp;IF(LEN(AG47)=0,"",","""&amp;AG$1&amp;""":"&amp;AG47)
&amp;IF(LEN(AH47)=0,"",","""&amp;AH$1&amp;""":"""&amp;AH47&amp;"""")
&amp;IF(LEN(AJ47)=0,"",","""&amp;AJ$1&amp;""":"""&amp;AJ47&amp;"""")
&amp;IF(LEN(AK47)=0,"",","""&amp;AK$1&amp;""":"&amp;AK47)&amp;"}")</f>
        <v/>
      </c>
    </row>
    <row r="48" spans="1:54">
      <c r="A48" t="s">
        <v>96</v>
      </c>
      <c r="B48" t="s">
        <v>130</v>
      </c>
      <c r="C48" t="s">
        <v>351</v>
      </c>
      <c r="D48" t="s">
        <v>352</v>
      </c>
      <c r="E48" t="str">
        <f t="shared" ref="E48:E90" si="177">A48</f>
        <v>cashshopenergy_1</v>
      </c>
      <c r="F48" t="str">
        <f t="shared" si="54"/>
        <v>cashshopenergy</v>
      </c>
      <c r="G48">
        <f t="shared" ref="G48:G88" si="178">COUNTA(S48,W48,AA48,AE48,AI48)</f>
        <v>1</v>
      </c>
      <c r="I48" t="b">
        <v>0</v>
      </c>
      <c r="K48" t="str">
        <f t="shared" si="24"/>
        <v/>
      </c>
      <c r="L48" t="s">
        <v>286</v>
      </c>
      <c r="M48">
        <f t="shared" si="111"/>
        <v>0.99</v>
      </c>
      <c r="N48">
        <f t="shared" si="112"/>
        <v>1100</v>
      </c>
      <c r="O48" t="s">
        <v>95</v>
      </c>
      <c r="P48">
        <v>713</v>
      </c>
      <c r="Q48">
        <f t="shared" si="56"/>
        <v>713</v>
      </c>
      <c r="R48" t="str">
        <f t="shared" ref="R48:R84" ca="1" si="179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0">IF(ISBLANK(W48),"",
VLOOKUP(W48,OFFSET(INDIRECT("$A:$B"),0,MATCH(W$1&amp;"_Verify",INDIRECT("$1:$1"),0)-1),2,0)
)</f>
        <v/>
      </c>
      <c r="Z48" t="str">
        <f t="shared" ref="Z48:Z88" ca="1" si="181">IF(ISBLANK(AA48),"",
VLOOKUP(AA48,OFFSET(INDIRECT("$A:$B"),0,MATCH(AA$1&amp;"_Verify",INDIRECT("$1:$1"),0)-1),2,0)
)</f>
        <v/>
      </c>
      <c r="AD48" t="str">
        <f t="shared" ref="AD48:AD88" ca="1" si="182">IF(ISBLANK(AE48),"",
VLOOKUP(AE48,OFFSET(INDIRECT("$A:$B"),0,MATCH(AE$1&amp;"_Verify",INDIRECT("$1:$1"),0)-1),2,0)
)</f>
        <v/>
      </c>
      <c r="AH48" t="str">
        <f t="shared" ref="AH48:AH88" ca="1" si="183">IF(ISBLANK(AI48),"",
VLOOKUP(AI48,OFFSET(INDIRECT("$A:$B"),0,MATCH(AI$1&amp;"_Verify",INDIRECT("$1:$1"),0)-1),2,0)
)</f>
        <v/>
      </c>
      <c r="AL48" t="str">
        <f t="shared" ref="AL48:AL71" ca="1" si="184">IF(LEN(R48)=0,"",R48)</f>
        <v>cu</v>
      </c>
      <c r="AM48" t="str">
        <f t="shared" ref="AM48:AM71" si="185">IF(LEN(T48)=0,"",T48)</f>
        <v>EN</v>
      </c>
      <c r="AN48">
        <f t="shared" ref="AN48:AN71" si="186">IF(LEN(U48)=0,"",U48)</f>
        <v>30</v>
      </c>
      <c r="AO48" t="str">
        <f t="shared" ref="AO48:AO71" ca="1" si="187">IF(LEN(V48)=0,"",V48)</f>
        <v/>
      </c>
      <c r="AP48" t="str">
        <f t="shared" ref="AP48:AP71" si="188">IF(LEN(X48)=0,"",X48)</f>
        <v/>
      </c>
      <c r="AQ48" t="str">
        <f t="shared" ref="AQ48:AQ71" si="189">IF(LEN(Y48)=0,"",Y48)</f>
        <v/>
      </c>
      <c r="AR48" t="str">
        <f t="shared" ref="AR48:AR71" ca="1" si="190">IF(LEN(Z48)=0,"",Z48)</f>
        <v/>
      </c>
      <c r="AS48" t="str">
        <f t="shared" ref="AS48:AS71" si="191">IF(LEN(AB48)=0,"",AB48)</f>
        <v/>
      </c>
      <c r="AT48" t="str">
        <f t="shared" ref="AT48:AT71" si="192">IF(LEN(AC48)=0,"",AC48)</f>
        <v/>
      </c>
      <c r="AU48" t="str">
        <f t="shared" ref="AU48:AU71" ca="1" si="193">IF(LEN(AD48)=0,"",AD48)</f>
        <v/>
      </c>
      <c r="AV48" t="str">
        <f t="shared" ref="AV48:AV71" si="194">IF(LEN(AF48)=0,"",AF48)</f>
        <v/>
      </c>
      <c r="AW48" t="str">
        <f t="shared" ref="AW48:AW71" si="195">IF(LEN(AG48)=0,"",AG48)</f>
        <v/>
      </c>
      <c r="AX48" t="str">
        <f t="shared" ref="AX48:AX71" ca="1" si="196">IF(LEN(AH48)=0,"",AH48)</f>
        <v/>
      </c>
      <c r="AY48" t="str">
        <f t="shared" ref="AY48:AY71" si="197">IF(LEN(AJ48)=0,"",AJ48)</f>
        <v/>
      </c>
      <c r="AZ48" t="str">
        <f t="shared" ref="AZ48:AZ71" si="198">IF(LEN(AK48)=0,"",AK48)</f>
        <v/>
      </c>
      <c r="BA48" t="str">
        <f t="shared" ref="BA48:BA71" ca="1" si="199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8" t="str">
        <f>IF(I48=FALSE,"",
"{"""&amp;E$1&amp;""":"""&amp;E48&amp;""""
&amp;","""&amp;P$1&amp;""":"&amp;P48
&amp;IF(LEN(R48)=0,"",","""&amp;R$1&amp;""":"""&amp;R48&amp;"""")
&amp;IF(LEN(T48)=0,"",","""&amp;T$1&amp;""":"""&amp;T48&amp;"""")
&amp;IF(LEN(U48)=0,"",","""&amp;U$1&amp;""":"&amp;U48)
&amp;IF(LEN(V48)=0,"",","""&amp;V$1&amp;""":"""&amp;V48&amp;"""")
&amp;IF(LEN(X48)=0,"",","""&amp;X$1&amp;""":"""&amp;X48&amp;"""")
&amp;IF(LEN(Y48)=0,"",","""&amp;Y$1&amp;""":"&amp;Y48)
&amp;IF(LEN(Z48)=0,"",","""&amp;Z$1&amp;""":"""&amp;Z48&amp;"""")
&amp;IF(LEN(AB48)=0,"",","""&amp;AB$1&amp;""":"""&amp;AB48&amp;"""")
&amp;IF(LEN(AC48)=0,"",","""&amp;AC$1&amp;""":"&amp;AC48)
&amp;IF(LEN(AD48)=0,"",","""&amp;AD$1&amp;""":"""&amp;AD48&amp;"""")
&amp;IF(LEN(AF48)=0,"",","""&amp;AF$1&amp;""":"""&amp;AF48&amp;"""")
&amp;IF(LEN(AG48)=0,"",","""&amp;AG$1&amp;""":"&amp;AG48)
&amp;IF(LEN(AH48)=0,"",","""&amp;AH$1&amp;""":"""&amp;AH48&amp;"""")
&amp;IF(LEN(AJ48)=0,"",","""&amp;AJ$1&amp;""":"""&amp;AJ48&amp;"""")
&amp;IF(LEN(AK48)=0,"",","""&amp;AK$1&amp;""":"&amp;AK48)&amp;"}")</f>
        <v/>
      </c>
    </row>
    <row r="49" spans="1:54">
      <c r="A49" t="s">
        <v>97</v>
      </c>
      <c r="C49" t="s">
        <v>353</v>
      </c>
      <c r="D49" t="s">
        <v>354</v>
      </c>
      <c r="E49" t="str">
        <f t="shared" si="177"/>
        <v>cashshopenergy_2</v>
      </c>
      <c r="F49" t="str">
        <f t="shared" si="54"/>
        <v>cashshopenergy</v>
      </c>
      <c r="G49">
        <f t="shared" si="178"/>
        <v>1</v>
      </c>
      <c r="I49" t="b">
        <v>0</v>
      </c>
      <c r="K49" t="str">
        <f t="shared" si="24"/>
        <v/>
      </c>
      <c r="L49" t="s">
        <v>289</v>
      </c>
      <c r="M49">
        <f t="shared" si="111"/>
        <v>3.99</v>
      </c>
      <c r="N49">
        <f t="shared" si="112"/>
        <v>6000</v>
      </c>
      <c r="O49" t="s">
        <v>97</v>
      </c>
      <c r="P49">
        <v>794</v>
      </c>
      <c r="Q49">
        <f t="shared" si="56"/>
        <v>794</v>
      </c>
      <c r="R49" t="str">
        <f t="shared" ca="1" si="179"/>
        <v>cu</v>
      </c>
      <c r="S49" t="s">
        <v>16</v>
      </c>
      <c r="T49" t="s">
        <v>56</v>
      </c>
      <c r="U49">
        <v>90</v>
      </c>
      <c r="V49" t="str">
        <f t="shared" ca="1" si="180"/>
        <v/>
      </c>
      <c r="Z49" t="str">
        <f t="shared" ca="1" si="181"/>
        <v/>
      </c>
      <c r="AD49" t="str">
        <f t="shared" ca="1" si="182"/>
        <v/>
      </c>
      <c r="AH49" t="str">
        <f t="shared" ca="1" si="183"/>
        <v/>
      </c>
      <c r="AL49" t="str">
        <f t="shared" ca="1" si="184"/>
        <v>cu</v>
      </c>
      <c r="AM49" t="str">
        <f t="shared" si="185"/>
        <v>EN</v>
      </c>
      <c r="AN49">
        <f t="shared" si="186"/>
        <v>90</v>
      </c>
      <c r="AO49" t="str">
        <f t="shared" ca="1" si="187"/>
        <v/>
      </c>
      <c r="AP49" t="str">
        <f t="shared" si="188"/>
        <v/>
      </c>
      <c r="AQ49" t="str">
        <f t="shared" si="189"/>
        <v/>
      </c>
      <c r="AR49" t="str">
        <f t="shared" ca="1" si="190"/>
        <v/>
      </c>
      <c r="AS49" t="str">
        <f t="shared" si="191"/>
        <v/>
      </c>
      <c r="AT49" t="str">
        <f t="shared" si="192"/>
        <v/>
      </c>
      <c r="AU49" t="str">
        <f t="shared" ca="1" si="193"/>
        <v/>
      </c>
      <c r="AV49" t="str">
        <f t="shared" si="194"/>
        <v/>
      </c>
      <c r="AW49" t="str">
        <f t="shared" si="195"/>
        <v/>
      </c>
      <c r="AX49" t="str">
        <f t="shared" ca="1" si="196"/>
        <v/>
      </c>
      <c r="AY49" t="str">
        <f t="shared" si="197"/>
        <v/>
      </c>
      <c r="AZ49" t="str">
        <f t="shared" si="198"/>
        <v/>
      </c>
      <c r="BA4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9" t="str">
        <f>IF(I49=FALSE,"",
"{"""&amp;E$1&amp;""":"""&amp;E49&amp;""""
&amp;","""&amp;P$1&amp;""":"&amp;P49
&amp;IF(LEN(R49)=0,"",","""&amp;R$1&amp;""":"""&amp;R49&amp;"""")
&amp;IF(LEN(T49)=0,"",","""&amp;T$1&amp;""":"""&amp;T49&amp;"""")
&amp;IF(LEN(U49)=0,"",","""&amp;U$1&amp;""":"&amp;U49)
&amp;IF(LEN(V49)=0,"",","""&amp;V$1&amp;""":"""&amp;V49&amp;"""")
&amp;IF(LEN(X49)=0,"",","""&amp;X$1&amp;""":"""&amp;X49&amp;"""")
&amp;IF(LEN(Y49)=0,"",","""&amp;Y$1&amp;""":"&amp;Y49)
&amp;IF(LEN(Z49)=0,"",","""&amp;Z$1&amp;""":"""&amp;Z49&amp;"""")
&amp;IF(LEN(AB49)=0,"",","""&amp;AB$1&amp;""":"""&amp;AB49&amp;"""")
&amp;IF(LEN(AC49)=0,"",","""&amp;AC$1&amp;""":"&amp;AC49)
&amp;IF(LEN(AD49)=0,"",","""&amp;AD$1&amp;""":"""&amp;AD49&amp;"""")
&amp;IF(LEN(AF49)=0,"",","""&amp;AF$1&amp;""":"""&amp;AF49&amp;"""")
&amp;IF(LEN(AG49)=0,"",","""&amp;AG$1&amp;""":"&amp;AG49)
&amp;IF(LEN(AH49)=0,"",","""&amp;AH$1&amp;""":"""&amp;AH49&amp;"""")
&amp;IF(LEN(AJ49)=0,"",","""&amp;AJ$1&amp;""":"""&amp;AJ49&amp;"""")
&amp;IF(LEN(AK49)=0,"",","""&amp;AK$1&amp;""":"&amp;AK49)&amp;"}")</f>
        <v/>
      </c>
    </row>
    <row r="50" spans="1:54">
      <c r="A50" t="s">
        <v>98</v>
      </c>
      <c r="C50" t="s">
        <v>355</v>
      </c>
      <c r="D50" t="s">
        <v>356</v>
      </c>
      <c r="E50" t="str">
        <f t="shared" si="177"/>
        <v>cashshopenergy_3</v>
      </c>
      <c r="F50" t="str">
        <f t="shared" si="54"/>
        <v>cashshopenergy</v>
      </c>
      <c r="G50">
        <f t="shared" si="178"/>
        <v>1</v>
      </c>
      <c r="I50" t="b">
        <v>0</v>
      </c>
      <c r="K50" t="str">
        <f t="shared" si="24"/>
        <v/>
      </c>
      <c r="L50" t="s">
        <v>293</v>
      </c>
      <c r="M50">
        <f t="shared" si="111"/>
        <v>7.99</v>
      </c>
      <c r="N50">
        <f t="shared" si="112"/>
        <v>12000</v>
      </c>
      <c r="O50" t="s">
        <v>98</v>
      </c>
      <c r="P50">
        <v>121</v>
      </c>
      <c r="Q50">
        <f t="shared" si="56"/>
        <v>121</v>
      </c>
      <c r="R50" t="str">
        <f t="shared" ca="1" si="179"/>
        <v>cu</v>
      </c>
      <c r="S50" t="s">
        <v>16</v>
      </c>
      <c r="T50" t="s">
        <v>56</v>
      </c>
      <c r="U50">
        <v>260</v>
      </c>
      <c r="V50" t="str">
        <f t="shared" ca="1" si="180"/>
        <v/>
      </c>
      <c r="Z50" t="str">
        <f t="shared" ca="1" si="181"/>
        <v/>
      </c>
      <c r="AD50" t="str">
        <f t="shared" ca="1" si="182"/>
        <v/>
      </c>
      <c r="AH50" t="str">
        <f t="shared" ca="1" si="183"/>
        <v/>
      </c>
      <c r="AL50" t="str">
        <f t="shared" ca="1" si="184"/>
        <v>cu</v>
      </c>
      <c r="AM50" t="str">
        <f t="shared" si="185"/>
        <v>EN</v>
      </c>
      <c r="AN50">
        <f t="shared" si="186"/>
        <v>260</v>
      </c>
      <c r="AO50" t="str">
        <f t="shared" ca="1" si="187"/>
        <v/>
      </c>
      <c r="AP50" t="str">
        <f t="shared" si="188"/>
        <v/>
      </c>
      <c r="AQ50" t="str">
        <f t="shared" si="189"/>
        <v/>
      </c>
      <c r="AR50" t="str">
        <f t="shared" ca="1" si="190"/>
        <v/>
      </c>
      <c r="AS50" t="str">
        <f t="shared" si="191"/>
        <v/>
      </c>
      <c r="AT50" t="str">
        <f t="shared" si="192"/>
        <v/>
      </c>
      <c r="AU50" t="str">
        <f t="shared" ca="1" si="193"/>
        <v/>
      </c>
      <c r="AV50" t="str">
        <f t="shared" si="194"/>
        <v/>
      </c>
      <c r="AW50" t="str">
        <f t="shared" si="195"/>
        <v/>
      </c>
      <c r="AX50" t="str">
        <f t="shared" ca="1" si="196"/>
        <v/>
      </c>
      <c r="AY50" t="str">
        <f t="shared" si="197"/>
        <v/>
      </c>
      <c r="AZ50" t="str">
        <f t="shared" si="198"/>
        <v/>
      </c>
      <c r="BA5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0" t="str">
        <f>IF(I50=FALSE,"",
"{"""&amp;E$1&amp;""":"""&amp;E50&amp;""""
&amp;","""&amp;P$1&amp;""":"&amp;P50
&amp;IF(LEN(R50)=0,"",","""&amp;R$1&amp;""":"""&amp;R50&amp;"""")
&amp;IF(LEN(T50)=0,"",","""&amp;T$1&amp;""":"""&amp;T50&amp;"""")
&amp;IF(LEN(U50)=0,"",","""&amp;U$1&amp;""":"&amp;U50)
&amp;IF(LEN(V50)=0,"",","""&amp;V$1&amp;""":"""&amp;V50&amp;"""")
&amp;IF(LEN(X50)=0,"",","""&amp;X$1&amp;""":"""&amp;X50&amp;"""")
&amp;IF(LEN(Y50)=0,"",","""&amp;Y$1&amp;""":"&amp;Y50)
&amp;IF(LEN(Z50)=0,"",","""&amp;Z$1&amp;""":"""&amp;Z50&amp;"""")
&amp;IF(LEN(AB50)=0,"",","""&amp;AB$1&amp;""":"""&amp;AB50&amp;"""")
&amp;IF(LEN(AC50)=0,"",","""&amp;AC$1&amp;""":"&amp;AC50)
&amp;IF(LEN(AD50)=0,"",","""&amp;AD$1&amp;""":"""&amp;AD50&amp;"""")
&amp;IF(LEN(AF50)=0,"",","""&amp;AF$1&amp;""":"""&amp;AF50&amp;"""")
&amp;IF(LEN(AG50)=0,"",","""&amp;AG$1&amp;""":"&amp;AG50)
&amp;IF(LEN(AH50)=0,"",","""&amp;AH$1&amp;""":"""&amp;AH50&amp;"""")
&amp;IF(LEN(AJ50)=0,"",","""&amp;AJ$1&amp;""":"""&amp;AJ50&amp;"""")
&amp;IF(LEN(AK50)=0,"",","""&amp;AK$1&amp;""":"&amp;AK50)&amp;"}")</f>
        <v/>
      </c>
    </row>
    <row r="51" spans="1:54">
      <c r="A51" t="s">
        <v>99</v>
      </c>
      <c r="C51" t="s">
        <v>357</v>
      </c>
      <c r="D51" t="s">
        <v>358</v>
      </c>
      <c r="E51" t="str">
        <f t="shared" si="177"/>
        <v>cashshopenergy_4</v>
      </c>
      <c r="F51" t="str">
        <f t="shared" si="54"/>
        <v>cashshopenergy</v>
      </c>
      <c r="G51">
        <f t="shared" si="178"/>
        <v>1</v>
      </c>
      <c r="I51" t="b">
        <v>0</v>
      </c>
      <c r="K51" t="str">
        <f t="shared" si="24"/>
        <v/>
      </c>
      <c r="L51" t="s">
        <v>297</v>
      </c>
      <c r="M51">
        <f t="shared" si="111"/>
        <v>18.989999999999998</v>
      </c>
      <c r="N51">
        <f t="shared" si="112"/>
        <v>29000</v>
      </c>
      <c r="O51" t="s">
        <v>99</v>
      </c>
      <c r="P51">
        <v>114</v>
      </c>
      <c r="Q51">
        <f t="shared" si="56"/>
        <v>114</v>
      </c>
      <c r="R51" t="str">
        <f t="shared" ca="1" si="179"/>
        <v>cu</v>
      </c>
      <c r="S51" t="s">
        <v>16</v>
      </c>
      <c r="T51" t="s">
        <v>56</v>
      </c>
      <c r="U51">
        <v>525</v>
      </c>
      <c r="V51" t="str">
        <f t="shared" ca="1" si="180"/>
        <v/>
      </c>
      <c r="Z51" t="str">
        <f t="shared" ca="1" si="181"/>
        <v/>
      </c>
      <c r="AD51" t="str">
        <f t="shared" ca="1" si="182"/>
        <v/>
      </c>
      <c r="AH51" t="str">
        <f t="shared" ca="1" si="183"/>
        <v/>
      </c>
      <c r="AL51" t="str">
        <f t="shared" ca="1" si="184"/>
        <v>cu</v>
      </c>
      <c r="AM51" t="str">
        <f t="shared" si="185"/>
        <v>EN</v>
      </c>
      <c r="AN51">
        <f t="shared" si="186"/>
        <v>525</v>
      </c>
      <c r="AO51" t="str">
        <f t="shared" ca="1" si="187"/>
        <v/>
      </c>
      <c r="AP51" t="str">
        <f t="shared" si="188"/>
        <v/>
      </c>
      <c r="AQ51" t="str">
        <f t="shared" si="189"/>
        <v/>
      </c>
      <c r="AR51" t="str">
        <f t="shared" ca="1" si="190"/>
        <v/>
      </c>
      <c r="AS51" t="str">
        <f t="shared" si="191"/>
        <v/>
      </c>
      <c r="AT51" t="str">
        <f t="shared" si="192"/>
        <v/>
      </c>
      <c r="AU51" t="str">
        <f t="shared" ca="1" si="193"/>
        <v/>
      </c>
      <c r="AV51" t="str">
        <f t="shared" si="194"/>
        <v/>
      </c>
      <c r="AW51" t="str">
        <f t="shared" si="195"/>
        <v/>
      </c>
      <c r="AX51" t="str">
        <f t="shared" ca="1" si="196"/>
        <v/>
      </c>
      <c r="AY51" t="str">
        <f t="shared" si="197"/>
        <v/>
      </c>
      <c r="AZ51" t="str">
        <f t="shared" si="198"/>
        <v/>
      </c>
      <c r="BA5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1" t="str">
        <f>IF(I51=FALSE,"",
"{"""&amp;E$1&amp;""":"""&amp;E51&amp;""""
&amp;","""&amp;P$1&amp;""":"&amp;P51
&amp;IF(LEN(R51)=0,"",","""&amp;R$1&amp;""":"""&amp;R51&amp;"""")
&amp;IF(LEN(T51)=0,"",","""&amp;T$1&amp;""":"""&amp;T51&amp;"""")
&amp;IF(LEN(U51)=0,"",","""&amp;U$1&amp;""":"&amp;U51)
&amp;IF(LEN(V51)=0,"",","""&amp;V$1&amp;""":"""&amp;V51&amp;"""")
&amp;IF(LEN(X51)=0,"",","""&amp;X$1&amp;""":"""&amp;X51&amp;"""")
&amp;IF(LEN(Y51)=0,"",","""&amp;Y$1&amp;""":"&amp;Y51)
&amp;IF(LEN(Z51)=0,"",","""&amp;Z$1&amp;""":"""&amp;Z51&amp;"""")
&amp;IF(LEN(AB51)=0,"",","""&amp;AB$1&amp;""":"""&amp;AB51&amp;"""")
&amp;IF(LEN(AC51)=0,"",","""&amp;AC$1&amp;""":"&amp;AC51)
&amp;IF(LEN(AD51)=0,"",","""&amp;AD$1&amp;""":"""&amp;AD51&amp;"""")
&amp;IF(LEN(AF51)=0,"",","""&amp;AF$1&amp;""":"""&amp;AF51&amp;"""")
&amp;IF(LEN(AG51)=0,"",","""&amp;AG$1&amp;""":"&amp;AG51)
&amp;IF(LEN(AH51)=0,"",","""&amp;AH$1&amp;""":"""&amp;AH51&amp;"""")
&amp;IF(LEN(AJ51)=0,"",","""&amp;AJ$1&amp;""":"""&amp;AJ51&amp;"""")
&amp;IF(LEN(AK51)=0,"",","""&amp;AK$1&amp;""":"&amp;AK51)&amp;"}")</f>
        <v/>
      </c>
    </row>
    <row r="52" spans="1:54">
      <c r="A52" t="s">
        <v>100</v>
      </c>
      <c r="C52" t="s">
        <v>359</v>
      </c>
      <c r="D52" t="s">
        <v>360</v>
      </c>
      <c r="E52" t="str">
        <f t="shared" si="177"/>
        <v>cashshopenergy_5</v>
      </c>
      <c r="F52" t="str">
        <f t="shared" si="54"/>
        <v>cashshopenergy</v>
      </c>
      <c r="G52">
        <f t="shared" si="178"/>
        <v>1</v>
      </c>
      <c r="I52" t="b">
        <v>0</v>
      </c>
      <c r="K52" t="str">
        <f t="shared" si="24"/>
        <v/>
      </c>
      <c r="L52" t="s">
        <v>299</v>
      </c>
      <c r="M52">
        <f t="shared" si="111"/>
        <v>29.99</v>
      </c>
      <c r="N52">
        <f t="shared" si="112"/>
        <v>45000</v>
      </c>
      <c r="O52" t="s">
        <v>100</v>
      </c>
      <c r="P52">
        <v>950</v>
      </c>
      <c r="Q52">
        <f t="shared" si="56"/>
        <v>950</v>
      </c>
      <c r="R52" t="str">
        <f t="shared" ca="1" si="179"/>
        <v>cu</v>
      </c>
      <c r="S52" t="s">
        <v>16</v>
      </c>
      <c r="T52" t="s">
        <v>56</v>
      </c>
      <c r="U52">
        <v>1600</v>
      </c>
      <c r="V52" t="str">
        <f t="shared" ca="1" si="180"/>
        <v/>
      </c>
      <c r="Z52" t="str">
        <f t="shared" ca="1" si="181"/>
        <v/>
      </c>
      <c r="AD52" t="str">
        <f t="shared" ca="1" si="182"/>
        <v/>
      </c>
      <c r="AH52" t="str">
        <f t="shared" ca="1" si="183"/>
        <v/>
      </c>
      <c r="AL52" t="str">
        <f t="shared" ca="1" si="184"/>
        <v>cu</v>
      </c>
      <c r="AM52" t="str">
        <f t="shared" si="185"/>
        <v>EN</v>
      </c>
      <c r="AN52">
        <f t="shared" si="186"/>
        <v>1600</v>
      </c>
      <c r="AO52" t="str">
        <f t="shared" ca="1" si="187"/>
        <v/>
      </c>
      <c r="AP52" t="str">
        <f t="shared" si="188"/>
        <v/>
      </c>
      <c r="AQ52" t="str">
        <f t="shared" si="189"/>
        <v/>
      </c>
      <c r="AR52" t="str">
        <f t="shared" ca="1" si="190"/>
        <v/>
      </c>
      <c r="AS52" t="str">
        <f t="shared" si="191"/>
        <v/>
      </c>
      <c r="AT52" t="str">
        <f t="shared" si="192"/>
        <v/>
      </c>
      <c r="AU52" t="str">
        <f t="shared" ca="1" si="193"/>
        <v/>
      </c>
      <c r="AV52" t="str">
        <f t="shared" si="194"/>
        <v/>
      </c>
      <c r="AW52" t="str">
        <f t="shared" si="195"/>
        <v/>
      </c>
      <c r="AX52" t="str">
        <f t="shared" ca="1" si="196"/>
        <v/>
      </c>
      <c r="AY52" t="str">
        <f t="shared" si="197"/>
        <v/>
      </c>
      <c r="AZ52" t="str">
        <f t="shared" si="198"/>
        <v/>
      </c>
      <c r="BA5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2" t="str">
        <f>IF(I52=FALSE,"",
"{"""&amp;E$1&amp;""":"""&amp;E52&amp;""""
&amp;","""&amp;P$1&amp;""":"&amp;P52
&amp;IF(LEN(R52)=0,"",","""&amp;R$1&amp;""":"""&amp;R52&amp;"""")
&amp;IF(LEN(T52)=0,"",","""&amp;T$1&amp;""":"""&amp;T52&amp;"""")
&amp;IF(LEN(U52)=0,"",","""&amp;U$1&amp;""":"&amp;U52)
&amp;IF(LEN(V52)=0,"",","""&amp;V$1&amp;""":"""&amp;V52&amp;"""")
&amp;IF(LEN(X52)=0,"",","""&amp;X$1&amp;""":"""&amp;X52&amp;"""")
&amp;IF(LEN(Y52)=0,"",","""&amp;Y$1&amp;""":"&amp;Y52)
&amp;IF(LEN(Z52)=0,"",","""&amp;Z$1&amp;""":"""&amp;Z52&amp;"""")
&amp;IF(LEN(AB52)=0,"",","""&amp;AB$1&amp;""":"""&amp;AB52&amp;"""")
&amp;IF(LEN(AC52)=0,"",","""&amp;AC$1&amp;""":"&amp;AC52)
&amp;IF(LEN(AD52)=0,"",","""&amp;AD$1&amp;""":"""&amp;AD52&amp;"""")
&amp;IF(LEN(AF52)=0,"",","""&amp;AF$1&amp;""":"""&amp;AF52&amp;"""")
&amp;IF(LEN(AG52)=0,"",","""&amp;AG$1&amp;""":"&amp;AG52)
&amp;IF(LEN(AH52)=0,"",","""&amp;AH$1&amp;""":"""&amp;AH52&amp;"""")
&amp;IF(LEN(AJ52)=0,"",","""&amp;AJ$1&amp;""":"""&amp;AJ52&amp;"""")
&amp;IF(LEN(AK52)=0,"",","""&amp;AK$1&amp;""":"&amp;AK52)&amp;"}")</f>
        <v/>
      </c>
    </row>
    <row r="53" spans="1:54">
      <c r="A53" t="s">
        <v>101</v>
      </c>
      <c r="C53" t="s">
        <v>361</v>
      </c>
      <c r="D53" t="s">
        <v>362</v>
      </c>
      <c r="E53" t="str">
        <f t="shared" si="177"/>
        <v>cashshopenergy_6</v>
      </c>
      <c r="F53" t="str">
        <f t="shared" si="54"/>
        <v>cashshopenergy</v>
      </c>
      <c r="G53">
        <f t="shared" si="178"/>
        <v>1</v>
      </c>
      <c r="I53" t="b">
        <v>0</v>
      </c>
      <c r="K53" t="str">
        <f t="shared" si="24"/>
        <v/>
      </c>
      <c r="L53" t="s">
        <v>301</v>
      </c>
      <c r="M53">
        <f t="shared" si="111"/>
        <v>64.989999999999995</v>
      </c>
      <c r="N53">
        <f t="shared" si="112"/>
        <v>99000</v>
      </c>
      <c r="O53" t="s">
        <v>101</v>
      </c>
      <c r="P53">
        <v>490</v>
      </c>
      <c r="Q53">
        <f t="shared" si="56"/>
        <v>490</v>
      </c>
      <c r="R53" t="str">
        <f t="shared" ca="1" si="179"/>
        <v>cu</v>
      </c>
      <c r="S53" t="s">
        <v>16</v>
      </c>
      <c r="T53" t="s">
        <v>56</v>
      </c>
      <c r="U53">
        <v>3600</v>
      </c>
      <c r="V53" t="str">
        <f t="shared" ca="1" si="180"/>
        <v/>
      </c>
      <c r="Z53" t="str">
        <f t="shared" ca="1" si="181"/>
        <v/>
      </c>
      <c r="AD53" t="str">
        <f t="shared" ca="1" si="182"/>
        <v/>
      </c>
      <c r="AH53" t="str">
        <f t="shared" ca="1" si="183"/>
        <v/>
      </c>
      <c r="AL53" t="str">
        <f t="shared" ca="1" si="184"/>
        <v>cu</v>
      </c>
      <c r="AM53" t="str">
        <f t="shared" si="185"/>
        <v>EN</v>
      </c>
      <c r="AN53">
        <f t="shared" si="186"/>
        <v>3600</v>
      </c>
      <c r="AO53" t="str">
        <f t="shared" ca="1" si="187"/>
        <v/>
      </c>
      <c r="AP53" t="str">
        <f t="shared" si="188"/>
        <v/>
      </c>
      <c r="AQ53" t="str">
        <f t="shared" si="189"/>
        <v/>
      </c>
      <c r="AR53" t="str">
        <f t="shared" ca="1" si="190"/>
        <v/>
      </c>
      <c r="AS53" t="str">
        <f t="shared" si="191"/>
        <v/>
      </c>
      <c r="AT53" t="str">
        <f t="shared" si="192"/>
        <v/>
      </c>
      <c r="AU53" t="str">
        <f t="shared" ca="1" si="193"/>
        <v/>
      </c>
      <c r="AV53" t="str">
        <f t="shared" si="194"/>
        <v/>
      </c>
      <c r="AW53" t="str">
        <f t="shared" si="195"/>
        <v/>
      </c>
      <c r="AX53" t="str">
        <f t="shared" ca="1" si="196"/>
        <v/>
      </c>
      <c r="AY53" t="str">
        <f t="shared" si="197"/>
        <v/>
      </c>
      <c r="AZ53" t="str">
        <f t="shared" si="198"/>
        <v/>
      </c>
      <c r="BA5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3" t="str">
        <f>IF(I53=FALSE,"",
"{"""&amp;E$1&amp;""":"""&amp;E53&amp;""""
&amp;","""&amp;P$1&amp;""":"&amp;P53
&amp;IF(LEN(R53)=0,"",","""&amp;R$1&amp;""":"""&amp;R53&amp;"""")
&amp;IF(LEN(T53)=0,"",","""&amp;T$1&amp;""":"""&amp;T53&amp;"""")
&amp;IF(LEN(U53)=0,"",","""&amp;U$1&amp;""":"&amp;U53)
&amp;IF(LEN(V53)=0,"",","""&amp;V$1&amp;""":"""&amp;V53&amp;"""")
&amp;IF(LEN(X53)=0,"",","""&amp;X$1&amp;""":"""&amp;X53&amp;"""")
&amp;IF(LEN(Y53)=0,"",","""&amp;Y$1&amp;""":"&amp;Y53)
&amp;IF(LEN(Z53)=0,"",","""&amp;Z$1&amp;""":"""&amp;Z53&amp;"""")
&amp;IF(LEN(AB53)=0,"",","""&amp;AB$1&amp;""":"""&amp;AB53&amp;"""")
&amp;IF(LEN(AC53)=0,"",","""&amp;AC$1&amp;""":"&amp;AC53)
&amp;IF(LEN(AD53)=0,"",","""&amp;AD$1&amp;""":"""&amp;AD53&amp;"""")
&amp;IF(LEN(AF53)=0,"",","""&amp;AF$1&amp;""":"""&amp;AF53&amp;"""")
&amp;IF(LEN(AG53)=0,"",","""&amp;AG$1&amp;""":"&amp;AG53)
&amp;IF(LEN(AH53)=0,"",","""&amp;AH$1&amp;""":"""&amp;AH53&amp;"""")
&amp;IF(LEN(AJ53)=0,"",","""&amp;AJ$1&amp;""":"""&amp;AJ53&amp;"""")
&amp;IF(LEN(AK53)=0,"",","""&amp;AK$1&amp;""":"&amp;AK53)&amp;"}")</f>
        <v/>
      </c>
    </row>
    <row r="54" spans="1:54">
      <c r="A54" t="s">
        <v>103</v>
      </c>
      <c r="B54" t="s">
        <v>131</v>
      </c>
      <c r="C54" t="s">
        <v>351</v>
      </c>
      <c r="D54" t="s">
        <v>352</v>
      </c>
      <c r="E54" t="str">
        <f t="shared" si="177"/>
        <v>cashshopenergy_1_more</v>
      </c>
      <c r="F54" t="str">
        <f t="shared" si="54"/>
        <v>cashshopenergy</v>
      </c>
      <c r="G54">
        <f t="shared" si="178"/>
        <v>1</v>
      </c>
      <c r="I54" t="b">
        <v>0</v>
      </c>
      <c r="K54" t="str">
        <f t="shared" si="24"/>
        <v/>
      </c>
      <c r="L54" t="s">
        <v>286</v>
      </c>
      <c r="M54">
        <f t="shared" si="111"/>
        <v>0.99</v>
      </c>
      <c r="N54">
        <f t="shared" si="112"/>
        <v>1100</v>
      </c>
      <c r="O54" t="s">
        <v>102</v>
      </c>
      <c r="P54">
        <v>338</v>
      </c>
      <c r="Q54">
        <f t="shared" si="56"/>
        <v>338</v>
      </c>
      <c r="R54" t="str">
        <f t="shared" ca="1" si="179"/>
        <v>cu</v>
      </c>
      <c r="S54" t="s">
        <v>16</v>
      </c>
      <c r="T54" t="s">
        <v>56</v>
      </c>
      <c r="U54">
        <v>90</v>
      </c>
      <c r="V54" t="str">
        <f t="shared" ca="1" si="180"/>
        <v/>
      </c>
      <c r="Z54" t="str">
        <f t="shared" ca="1" si="181"/>
        <v/>
      </c>
      <c r="AD54" t="str">
        <f t="shared" ca="1" si="182"/>
        <v/>
      </c>
      <c r="AH54" t="str">
        <f t="shared" ca="1" si="183"/>
        <v/>
      </c>
      <c r="AL54" t="str">
        <f t="shared" ca="1" si="184"/>
        <v>cu</v>
      </c>
      <c r="AM54" t="str">
        <f t="shared" si="185"/>
        <v>EN</v>
      </c>
      <c r="AN54">
        <f t="shared" si="186"/>
        <v>90</v>
      </c>
      <c r="AO54" t="str">
        <f t="shared" ca="1" si="187"/>
        <v/>
      </c>
      <c r="AP54" t="str">
        <f t="shared" si="188"/>
        <v/>
      </c>
      <c r="AQ54" t="str">
        <f t="shared" si="189"/>
        <v/>
      </c>
      <c r="AR54" t="str">
        <f t="shared" ca="1" si="190"/>
        <v/>
      </c>
      <c r="AS54" t="str">
        <f t="shared" si="191"/>
        <v/>
      </c>
      <c r="AT54" t="str">
        <f t="shared" si="192"/>
        <v/>
      </c>
      <c r="AU54" t="str">
        <f t="shared" ca="1" si="193"/>
        <v/>
      </c>
      <c r="AV54" t="str">
        <f t="shared" si="194"/>
        <v/>
      </c>
      <c r="AW54" t="str">
        <f t="shared" si="195"/>
        <v/>
      </c>
      <c r="AX54" t="str">
        <f t="shared" ca="1" si="196"/>
        <v/>
      </c>
      <c r="AY54" t="str">
        <f t="shared" si="197"/>
        <v/>
      </c>
      <c r="AZ54" t="str">
        <f t="shared" si="198"/>
        <v/>
      </c>
      <c r="BA5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4" t="str">
        <f>IF(I54=FALSE,"",
"{"""&amp;E$1&amp;""":"""&amp;E54&amp;""""
&amp;","""&amp;P$1&amp;""":"&amp;P54
&amp;IF(LEN(R54)=0,"",","""&amp;R$1&amp;""":"""&amp;R54&amp;"""")
&amp;IF(LEN(T54)=0,"",","""&amp;T$1&amp;""":"""&amp;T54&amp;"""")
&amp;IF(LEN(U54)=0,"",","""&amp;U$1&amp;""":"&amp;U54)
&amp;IF(LEN(V54)=0,"",","""&amp;V$1&amp;""":"""&amp;V54&amp;"""")
&amp;IF(LEN(X54)=0,"",","""&amp;X$1&amp;""":"""&amp;X54&amp;"""")
&amp;IF(LEN(Y54)=0,"",","""&amp;Y$1&amp;""":"&amp;Y54)
&amp;IF(LEN(Z54)=0,"",","""&amp;Z$1&amp;""":"""&amp;Z54&amp;"""")
&amp;IF(LEN(AB54)=0,"",","""&amp;AB$1&amp;""":"""&amp;AB54&amp;"""")
&amp;IF(LEN(AC54)=0,"",","""&amp;AC$1&amp;""":"&amp;AC54)
&amp;IF(LEN(AD54)=0,"",","""&amp;AD$1&amp;""":"""&amp;AD54&amp;"""")
&amp;IF(LEN(AF54)=0,"",","""&amp;AF$1&amp;""":"""&amp;AF54&amp;"""")
&amp;IF(LEN(AG54)=0,"",","""&amp;AG$1&amp;""":"&amp;AG54)
&amp;IF(LEN(AH54)=0,"",","""&amp;AH$1&amp;""":"""&amp;AH54&amp;"""")
&amp;IF(LEN(AJ54)=0,"",","""&amp;AJ$1&amp;""":"""&amp;AJ54&amp;"""")
&amp;IF(LEN(AK54)=0,"",","""&amp;AK$1&amp;""":"&amp;AK54)&amp;"}")</f>
        <v/>
      </c>
    </row>
    <row r="55" spans="1:54">
      <c r="A55" t="s">
        <v>104</v>
      </c>
      <c r="C55" t="s">
        <v>353</v>
      </c>
      <c r="D55" t="s">
        <v>354</v>
      </c>
      <c r="E55" t="str">
        <f t="shared" si="177"/>
        <v>cashshopenergy_2_more</v>
      </c>
      <c r="F55" t="str">
        <f t="shared" si="54"/>
        <v>cashshopenergy</v>
      </c>
      <c r="G55">
        <f t="shared" si="178"/>
        <v>1</v>
      </c>
      <c r="I55" t="b">
        <v>0</v>
      </c>
      <c r="K55" t="str">
        <f t="shared" si="24"/>
        <v/>
      </c>
      <c r="L55" t="s">
        <v>289</v>
      </c>
      <c r="M55">
        <f t="shared" si="111"/>
        <v>3.99</v>
      </c>
      <c r="N55">
        <f t="shared" si="112"/>
        <v>6000</v>
      </c>
      <c r="O55" t="s">
        <v>104</v>
      </c>
      <c r="P55">
        <v>215</v>
      </c>
      <c r="Q55">
        <f t="shared" si="56"/>
        <v>215</v>
      </c>
      <c r="R55" t="str">
        <f t="shared" ca="1" si="179"/>
        <v>cu</v>
      </c>
      <c r="S55" t="s">
        <v>16</v>
      </c>
      <c r="T55" t="s">
        <v>56</v>
      </c>
      <c r="U55">
        <v>270</v>
      </c>
      <c r="V55" t="str">
        <f t="shared" ca="1" si="180"/>
        <v/>
      </c>
      <c r="Z55" t="str">
        <f t="shared" ca="1" si="181"/>
        <v/>
      </c>
      <c r="AD55" t="str">
        <f t="shared" ca="1" si="182"/>
        <v/>
      </c>
      <c r="AH55" t="str">
        <f t="shared" ca="1" si="183"/>
        <v/>
      </c>
      <c r="AL55" t="str">
        <f t="shared" ca="1" si="184"/>
        <v>cu</v>
      </c>
      <c r="AM55" t="str">
        <f t="shared" si="185"/>
        <v>EN</v>
      </c>
      <c r="AN55">
        <f t="shared" si="186"/>
        <v>270</v>
      </c>
      <c r="AO55" t="str">
        <f t="shared" ca="1" si="187"/>
        <v/>
      </c>
      <c r="AP55" t="str">
        <f t="shared" si="188"/>
        <v/>
      </c>
      <c r="AQ55" t="str">
        <f t="shared" si="189"/>
        <v/>
      </c>
      <c r="AR55" t="str">
        <f t="shared" ca="1" si="190"/>
        <v/>
      </c>
      <c r="AS55" t="str">
        <f t="shared" si="191"/>
        <v/>
      </c>
      <c r="AT55" t="str">
        <f t="shared" si="192"/>
        <v/>
      </c>
      <c r="AU55" t="str">
        <f t="shared" ca="1" si="193"/>
        <v/>
      </c>
      <c r="AV55" t="str">
        <f t="shared" si="194"/>
        <v/>
      </c>
      <c r="AW55" t="str">
        <f t="shared" si="195"/>
        <v/>
      </c>
      <c r="AX55" t="str">
        <f t="shared" ca="1" si="196"/>
        <v/>
      </c>
      <c r="AY55" t="str">
        <f t="shared" si="197"/>
        <v/>
      </c>
      <c r="AZ55" t="str">
        <f t="shared" si="198"/>
        <v/>
      </c>
      <c r="BA5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5" t="str">
        <f>IF(I55=FALSE,"",
"{"""&amp;E$1&amp;""":"""&amp;E55&amp;""""
&amp;","""&amp;P$1&amp;""":"&amp;P55
&amp;IF(LEN(R55)=0,"",","""&amp;R$1&amp;""":"""&amp;R55&amp;"""")
&amp;IF(LEN(T55)=0,"",","""&amp;T$1&amp;""":"""&amp;T55&amp;"""")
&amp;IF(LEN(U55)=0,"",","""&amp;U$1&amp;""":"&amp;U55)
&amp;IF(LEN(V55)=0,"",","""&amp;V$1&amp;""":"""&amp;V55&amp;"""")
&amp;IF(LEN(X55)=0,"",","""&amp;X$1&amp;""":"""&amp;X55&amp;"""")
&amp;IF(LEN(Y55)=0,"",","""&amp;Y$1&amp;""":"&amp;Y55)
&amp;IF(LEN(Z55)=0,"",","""&amp;Z$1&amp;""":"""&amp;Z55&amp;"""")
&amp;IF(LEN(AB55)=0,"",","""&amp;AB$1&amp;""":"""&amp;AB55&amp;"""")
&amp;IF(LEN(AC55)=0,"",","""&amp;AC$1&amp;""":"&amp;AC55)
&amp;IF(LEN(AD55)=0,"",","""&amp;AD$1&amp;""":"""&amp;AD55&amp;"""")
&amp;IF(LEN(AF55)=0,"",","""&amp;AF$1&amp;""":"""&amp;AF55&amp;"""")
&amp;IF(LEN(AG55)=0,"",","""&amp;AG$1&amp;""":"&amp;AG55)
&amp;IF(LEN(AH55)=0,"",","""&amp;AH$1&amp;""":"""&amp;AH55&amp;"""")
&amp;IF(LEN(AJ55)=0,"",","""&amp;AJ$1&amp;""":"""&amp;AJ55&amp;"""")
&amp;IF(LEN(AK55)=0,"",","""&amp;AK$1&amp;""":"&amp;AK55)&amp;"}")</f>
        <v/>
      </c>
    </row>
    <row r="56" spans="1:54">
      <c r="A56" t="s">
        <v>105</v>
      </c>
      <c r="C56" t="s">
        <v>355</v>
      </c>
      <c r="D56" t="s">
        <v>356</v>
      </c>
      <c r="E56" t="str">
        <f t="shared" si="177"/>
        <v>cashshopenergy_3_more</v>
      </c>
      <c r="F56" t="str">
        <f t="shared" si="54"/>
        <v>cashshopenergy</v>
      </c>
      <c r="G56">
        <f t="shared" si="178"/>
        <v>1</v>
      </c>
      <c r="I56" t="b">
        <v>0</v>
      </c>
      <c r="K56" t="str">
        <f t="shared" si="24"/>
        <v/>
      </c>
      <c r="L56" t="s">
        <v>293</v>
      </c>
      <c r="M56">
        <f t="shared" si="111"/>
        <v>7.99</v>
      </c>
      <c r="N56">
        <f t="shared" si="112"/>
        <v>12000</v>
      </c>
      <c r="O56" t="s">
        <v>105</v>
      </c>
      <c r="P56">
        <v>674</v>
      </c>
      <c r="Q56">
        <f t="shared" si="56"/>
        <v>674</v>
      </c>
      <c r="R56" t="str">
        <f t="shared" ca="1" si="179"/>
        <v>cu</v>
      </c>
      <c r="S56" t="s">
        <v>16</v>
      </c>
      <c r="T56" t="s">
        <v>56</v>
      </c>
      <c r="U56">
        <v>780</v>
      </c>
      <c r="V56" t="str">
        <f t="shared" ca="1" si="180"/>
        <v/>
      </c>
      <c r="Z56" t="str">
        <f t="shared" ca="1" si="181"/>
        <v/>
      </c>
      <c r="AD56" t="str">
        <f t="shared" ca="1" si="182"/>
        <v/>
      </c>
      <c r="AH56" t="str">
        <f t="shared" ca="1" si="183"/>
        <v/>
      </c>
      <c r="AL56" t="str">
        <f t="shared" ca="1" si="184"/>
        <v>cu</v>
      </c>
      <c r="AM56" t="str">
        <f t="shared" si="185"/>
        <v>EN</v>
      </c>
      <c r="AN56">
        <f t="shared" si="186"/>
        <v>780</v>
      </c>
      <c r="AO56" t="str">
        <f t="shared" ca="1" si="187"/>
        <v/>
      </c>
      <c r="AP56" t="str">
        <f t="shared" si="188"/>
        <v/>
      </c>
      <c r="AQ56" t="str">
        <f t="shared" si="189"/>
        <v/>
      </c>
      <c r="AR56" t="str">
        <f t="shared" ca="1" si="190"/>
        <v/>
      </c>
      <c r="AS56" t="str">
        <f t="shared" si="191"/>
        <v/>
      </c>
      <c r="AT56" t="str">
        <f t="shared" si="192"/>
        <v/>
      </c>
      <c r="AU56" t="str">
        <f t="shared" ca="1" si="193"/>
        <v/>
      </c>
      <c r="AV56" t="str">
        <f t="shared" si="194"/>
        <v/>
      </c>
      <c r="AW56" t="str">
        <f t="shared" si="195"/>
        <v/>
      </c>
      <c r="AX56" t="str">
        <f t="shared" ca="1" si="196"/>
        <v/>
      </c>
      <c r="AY56" t="str">
        <f t="shared" si="197"/>
        <v/>
      </c>
      <c r="AZ56" t="str">
        <f t="shared" si="198"/>
        <v/>
      </c>
      <c r="BA5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6" t="str">
        <f>IF(I56=FALSE,"",
"{"""&amp;E$1&amp;""":"""&amp;E56&amp;""""
&amp;","""&amp;P$1&amp;""":"&amp;P56
&amp;IF(LEN(R56)=0,"",","""&amp;R$1&amp;""":"""&amp;R56&amp;"""")
&amp;IF(LEN(T56)=0,"",","""&amp;T$1&amp;""":"""&amp;T56&amp;"""")
&amp;IF(LEN(U56)=0,"",","""&amp;U$1&amp;""":"&amp;U56)
&amp;IF(LEN(V56)=0,"",","""&amp;V$1&amp;""":"""&amp;V56&amp;"""")
&amp;IF(LEN(X56)=0,"",","""&amp;X$1&amp;""":"""&amp;X56&amp;"""")
&amp;IF(LEN(Y56)=0,"",","""&amp;Y$1&amp;""":"&amp;Y56)
&amp;IF(LEN(Z56)=0,"",","""&amp;Z$1&amp;""":"""&amp;Z56&amp;"""")
&amp;IF(LEN(AB56)=0,"",","""&amp;AB$1&amp;""":"""&amp;AB56&amp;"""")
&amp;IF(LEN(AC56)=0,"",","""&amp;AC$1&amp;""":"&amp;AC56)
&amp;IF(LEN(AD56)=0,"",","""&amp;AD$1&amp;""":"""&amp;AD56&amp;"""")
&amp;IF(LEN(AF56)=0,"",","""&amp;AF$1&amp;""":"""&amp;AF56&amp;"""")
&amp;IF(LEN(AG56)=0,"",","""&amp;AG$1&amp;""":"&amp;AG56)
&amp;IF(LEN(AH56)=0,"",","""&amp;AH$1&amp;""":"""&amp;AH56&amp;"""")
&amp;IF(LEN(AJ56)=0,"",","""&amp;AJ$1&amp;""":"""&amp;AJ56&amp;"""")
&amp;IF(LEN(AK56)=0,"",","""&amp;AK$1&amp;""":"&amp;AK56)&amp;"}")</f>
        <v/>
      </c>
    </row>
    <row r="57" spans="1:54">
      <c r="A57" t="s">
        <v>106</v>
      </c>
      <c r="C57" t="s">
        <v>357</v>
      </c>
      <c r="D57" t="s">
        <v>358</v>
      </c>
      <c r="E57" t="str">
        <f t="shared" si="177"/>
        <v>cashshopenergy_4_more</v>
      </c>
      <c r="F57" t="str">
        <f t="shared" si="54"/>
        <v>cashshopenergy</v>
      </c>
      <c r="G57">
        <f t="shared" si="178"/>
        <v>1</v>
      </c>
      <c r="I57" t="b">
        <v>0</v>
      </c>
      <c r="K57" t="str">
        <f t="shared" si="24"/>
        <v/>
      </c>
      <c r="L57" t="s">
        <v>297</v>
      </c>
      <c r="M57">
        <f t="shared" si="111"/>
        <v>18.989999999999998</v>
      </c>
      <c r="N57">
        <f t="shared" si="112"/>
        <v>29000</v>
      </c>
      <c r="O57" t="s">
        <v>106</v>
      </c>
      <c r="P57">
        <v>145</v>
      </c>
      <c r="Q57">
        <f t="shared" si="56"/>
        <v>145</v>
      </c>
      <c r="R57" t="str">
        <f t="shared" ca="1" si="179"/>
        <v>cu</v>
      </c>
      <c r="S57" t="s">
        <v>16</v>
      </c>
      <c r="T57" t="s">
        <v>56</v>
      </c>
      <c r="U57">
        <v>1575</v>
      </c>
      <c r="V57" t="str">
        <f t="shared" ca="1" si="180"/>
        <v/>
      </c>
      <c r="Z57" t="str">
        <f t="shared" ca="1" si="181"/>
        <v/>
      </c>
      <c r="AD57" t="str">
        <f t="shared" ca="1" si="182"/>
        <v/>
      </c>
      <c r="AH57" t="str">
        <f t="shared" ca="1" si="183"/>
        <v/>
      </c>
      <c r="AL57" t="str">
        <f t="shared" ca="1" si="184"/>
        <v>cu</v>
      </c>
      <c r="AM57" t="str">
        <f t="shared" si="185"/>
        <v>EN</v>
      </c>
      <c r="AN57">
        <f t="shared" si="186"/>
        <v>1575</v>
      </c>
      <c r="AO57" t="str">
        <f t="shared" ca="1" si="187"/>
        <v/>
      </c>
      <c r="AP57" t="str">
        <f t="shared" si="188"/>
        <v/>
      </c>
      <c r="AQ57" t="str">
        <f t="shared" si="189"/>
        <v/>
      </c>
      <c r="AR57" t="str">
        <f t="shared" ca="1" si="190"/>
        <v/>
      </c>
      <c r="AS57" t="str">
        <f t="shared" si="191"/>
        <v/>
      </c>
      <c r="AT57" t="str">
        <f t="shared" si="192"/>
        <v/>
      </c>
      <c r="AU57" t="str">
        <f t="shared" ca="1" si="193"/>
        <v/>
      </c>
      <c r="AV57" t="str">
        <f t="shared" si="194"/>
        <v/>
      </c>
      <c r="AW57" t="str">
        <f t="shared" si="195"/>
        <v/>
      </c>
      <c r="AX57" t="str">
        <f t="shared" ca="1" si="196"/>
        <v/>
      </c>
      <c r="AY57" t="str">
        <f t="shared" si="197"/>
        <v/>
      </c>
      <c r="AZ57" t="str">
        <f t="shared" si="198"/>
        <v/>
      </c>
      <c r="BA5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7" t="str">
        <f>IF(I57=FALSE,"",
"{"""&amp;E$1&amp;""":"""&amp;E57&amp;""""
&amp;","""&amp;P$1&amp;""":"&amp;P57
&amp;IF(LEN(R57)=0,"",","""&amp;R$1&amp;""":"""&amp;R57&amp;"""")
&amp;IF(LEN(T57)=0,"",","""&amp;T$1&amp;""":"""&amp;T57&amp;"""")
&amp;IF(LEN(U57)=0,"",","""&amp;U$1&amp;""":"&amp;U57)
&amp;IF(LEN(V57)=0,"",","""&amp;V$1&amp;""":"""&amp;V57&amp;"""")
&amp;IF(LEN(X57)=0,"",","""&amp;X$1&amp;""":"""&amp;X57&amp;"""")
&amp;IF(LEN(Y57)=0,"",","""&amp;Y$1&amp;""":"&amp;Y57)
&amp;IF(LEN(Z57)=0,"",","""&amp;Z$1&amp;""":"""&amp;Z57&amp;"""")
&amp;IF(LEN(AB57)=0,"",","""&amp;AB$1&amp;""":"""&amp;AB57&amp;"""")
&amp;IF(LEN(AC57)=0,"",","""&amp;AC$1&amp;""":"&amp;AC57)
&amp;IF(LEN(AD57)=0,"",","""&amp;AD$1&amp;""":"""&amp;AD57&amp;"""")
&amp;IF(LEN(AF57)=0,"",","""&amp;AF$1&amp;""":"""&amp;AF57&amp;"""")
&amp;IF(LEN(AG57)=0,"",","""&amp;AG$1&amp;""":"&amp;AG57)
&amp;IF(LEN(AH57)=0,"",","""&amp;AH$1&amp;""":"""&amp;AH57&amp;"""")
&amp;IF(LEN(AJ57)=0,"",","""&amp;AJ$1&amp;""":"""&amp;AJ57&amp;"""")
&amp;IF(LEN(AK57)=0,"",","""&amp;AK$1&amp;""":"&amp;AK57)&amp;"}")</f>
        <v/>
      </c>
    </row>
    <row r="58" spans="1:54">
      <c r="A58" t="s">
        <v>107</v>
      </c>
      <c r="C58" t="s">
        <v>359</v>
      </c>
      <c r="D58" t="s">
        <v>360</v>
      </c>
      <c r="E58" t="str">
        <f t="shared" si="177"/>
        <v>cashshopenergy_5_more</v>
      </c>
      <c r="F58" t="str">
        <f t="shared" si="54"/>
        <v>cashshopenergy</v>
      </c>
      <c r="G58">
        <f t="shared" si="178"/>
        <v>1</v>
      </c>
      <c r="I58" t="b">
        <v>0</v>
      </c>
      <c r="K58" t="str">
        <f t="shared" si="24"/>
        <v/>
      </c>
      <c r="L58" t="s">
        <v>299</v>
      </c>
      <c r="M58">
        <f t="shared" si="111"/>
        <v>29.99</v>
      </c>
      <c r="N58">
        <f t="shared" si="112"/>
        <v>45000</v>
      </c>
      <c r="O58" t="s">
        <v>107</v>
      </c>
      <c r="P58">
        <v>858</v>
      </c>
      <c r="Q58">
        <f t="shared" si="56"/>
        <v>858</v>
      </c>
      <c r="R58" t="str">
        <f t="shared" ca="1" si="179"/>
        <v>cu</v>
      </c>
      <c r="S58" t="s">
        <v>16</v>
      </c>
      <c r="T58" t="s">
        <v>56</v>
      </c>
      <c r="U58">
        <v>4800</v>
      </c>
      <c r="V58" t="str">
        <f t="shared" ca="1" si="180"/>
        <v/>
      </c>
      <c r="Z58" t="str">
        <f t="shared" ca="1" si="181"/>
        <v/>
      </c>
      <c r="AD58" t="str">
        <f t="shared" ca="1" si="182"/>
        <v/>
      </c>
      <c r="AH58" t="str">
        <f t="shared" ca="1" si="183"/>
        <v/>
      </c>
      <c r="AL58" t="str">
        <f t="shared" ca="1" si="184"/>
        <v>cu</v>
      </c>
      <c r="AM58" t="str">
        <f t="shared" si="185"/>
        <v>EN</v>
      </c>
      <c r="AN58">
        <f t="shared" si="186"/>
        <v>4800</v>
      </c>
      <c r="AO58" t="str">
        <f t="shared" ca="1" si="187"/>
        <v/>
      </c>
      <c r="AP58" t="str">
        <f t="shared" si="188"/>
        <v/>
      </c>
      <c r="AQ58" t="str">
        <f t="shared" si="189"/>
        <v/>
      </c>
      <c r="AR58" t="str">
        <f t="shared" ca="1" si="190"/>
        <v/>
      </c>
      <c r="AS58" t="str">
        <f t="shared" si="191"/>
        <v/>
      </c>
      <c r="AT58" t="str">
        <f t="shared" si="192"/>
        <v/>
      </c>
      <c r="AU58" t="str">
        <f t="shared" ca="1" si="193"/>
        <v/>
      </c>
      <c r="AV58" t="str">
        <f t="shared" si="194"/>
        <v/>
      </c>
      <c r="AW58" t="str">
        <f t="shared" si="195"/>
        <v/>
      </c>
      <c r="AX58" t="str">
        <f t="shared" ca="1" si="196"/>
        <v/>
      </c>
      <c r="AY58" t="str">
        <f t="shared" si="197"/>
        <v/>
      </c>
      <c r="AZ58" t="str">
        <f t="shared" si="198"/>
        <v/>
      </c>
      <c r="BA5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8" t="str">
        <f>IF(I58=FALSE,"",
"{"""&amp;E$1&amp;""":"""&amp;E58&amp;""""
&amp;","""&amp;P$1&amp;""":"&amp;P58
&amp;IF(LEN(R58)=0,"",","""&amp;R$1&amp;""":"""&amp;R58&amp;"""")
&amp;IF(LEN(T58)=0,"",","""&amp;T$1&amp;""":"""&amp;T58&amp;"""")
&amp;IF(LEN(U58)=0,"",","""&amp;U$1&amp;""":"&amp;U58)
&amp;IF(LEN(V58)=0,"",","""&amp;V$1&amp;""":"""&amp;V58&amp;"""")
&amp;IF(LEN(X58)=0,"",","""&amp;X$1&amp;""":"""&amp;X58&amp;"""")
&amp;IF(LEN(Y58)=0,"",","""&amp;Y$1&amp;""":"&amp;Y58)
&amp;IF(LEN(Z58)=0,"",","""&amp;Z$1&amp;""":"""&amp;Z58&amp;"""")
&amp;IF(LEN(AB58)=0,"",","""&amp;AB$1&amp;""":"""&amp;AB58&amp;"""")
&amp;IF(LEN(AC58)=0,"",","""&amp;AC$1&amp;""":"&amp;AC58)
&amp;IF(LEN(AD58)=0,"",","""&amp;AD$1&amp;""":"""&amp;AD58&amp;"""")
&amp;IF(LEN(AF58)=0,"",","""&amp;AF$1&amp;""":"""&amp;AF58&amp;"""")
&amp;IF(LEN(AG58)=0,"",","""&amp;AG$1&amp;""":"&amp;AG58)
&amp;IF(LEN(AH58)=0,"",","""&amp;AH$1&amp;""":"""&amp;AH58&amp;"""")
&amp;IF(LEN(AJ58)=0,"",","""&amp;AJ$1&amp;""":"""&amp;AJ58&amp;"""")
&amp;IF(LEN(AK58)=0,"",","""&amp;AK$1&amp;""":"&amp;AK58)&amp;"}")</f>
        <v/>
      </c>
    </row>
    <row r="59" spans="1:54">
      <c r="A59" t="s">
        <v>108</v>
      </c>
      <c r="C59" t="s">
        <v>361</v>
      </c>
      <c r="D59" t="s">
        <v>362</v>
      </c>
      <c r="E59" t="str">
        <f t="shared" si="177"/>
        <v>cashshopenergy_6_more</v>
      </c>
      <c r="F59" t="str">
        <f t="shared" si="54"/>
        <v>cashshopenergy</v>
      </c>
      <c r="G59">
        <f t="shared" si="178"/>
        <v>1</v>
      </c>
      <c r="I59" t="b">
        <v>0</v>
      </c>
      <c r="K59" t="str">
        <f t="shared" si="24"/>
        <v/>
      </c>
      <c r="L59" t="s">
        <v>301</v>
      </c>
      <c r="M59">
        <f t="shared" si="111"/>
        <v>64.989999999999995</v>
      </c>
      <c r="N59">
        <f t="shared" si="112"/>
        <v>99000</v>
      </c>
      <c r="O59" t="s">
        <v>108</v>
      </c>
      <c r="P59">
        <v>173</v>
      </c>
      <c r="Q59">
        <f t="shared" si="56"/>
        <v>173</v>
      </c>
      <c r="R59" t="str">
        <f t="shared" ca="1" si="179"/>
        <v>cu</v>
      </c>
      <c r="S59" t="s">
        <v>16</v>
      </c>
      <c r="T59" t="s">
        <v>56</v>
      </c>
      <c r="U59">
        <v>10800</v>
      </c>
      <c r="V59" t="str">
        <f t="shared" ca="1" si="180"/>
        <v/>
      </c>
      <c r="Z59" t="str">
        <f t="shared" ca="1" si="181"/>
        <v/>
      </c>
      <c r="AD59" t="str">
        <f t="shared" ca="1" si="182"/>
        <v/>
      </c>
      <c r="AH59" t="str">
        <f t="shared" ca="1" si="183"/>
        <v/>
      </c>
      <c r="AL59" t="str">
        <f t="shared" ca="1" si="184"/>
        <v>cu</v>
      </c>
      <c r="AM59" t="str">
        <f t="shared" si="185"/>
        <v>EN</v>
      </c>
      <c r="AN59">
        <f t="shared" si="186"/>
        <v>10800</v>
      </c>
      <c r="AO59" t="str">
        <f t="shared" ca="1" si="187"/>
        <v/>
      </c>
      <c r="AP59" t="str">
        <f t="shared" si="188"/>
        <v/>
      </c>
      <c r="AQ59" t="str">
        <f t="shared" si="189"/>
        <v/>
      </c>
      <c r="AR59" t="str">
        <f t="shared" ca="1" si="190"/>
        <v/>
      </c>
      <c r="AS59" t="str">
        <f t="shared" si="191"/>
        <v/>
      </c>
      <c r="AT59" t="str">
        <f t="shared" si="192"/>
        <v/>
      </c>
      <c r="AU59" t="str">
        <f t="shared" ca="1" si="193"/>
        <v/>
      </c>
      <c r="AV59" t="str">
        <f t="shared" si="194"/>
        <v/>
      </c>
      <c r="AW59" t="str">
        <f t="shared" si="195"/>
        <v/>
      </c>
      <c r="AX59" t="str">
        <f t="shared" ca="1" si="196"/>
        <v/>
      </c>
      <c r="AY59" t="str">
        <f t="shared" si="197"/>
        <v/>
      </c>
      <c r="AZ59" t="str">
        <f t="shared" si="198"/>
        <v/>
      </c>
      <c r="BA5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9" t="str">
        <f>IF(I59=FALSE,"",
"{"""&amp;E$1&amp;""":"""&amp;E59&amp;""""
&amp;","""&amp;P$1&amp;""":"&amp;P59
&amp;IF(LEN(R59)=0,"",","""&amp;R$1&amp;""":"""&amp;R59&amp;"""")
&amp;IF(LEN(T59)=0,"",","""&amp;T$1&amp;""":"""&amp;T59&amp;"""")
&amp;IF(LEN(U59)=0,"",","""&amp;U$1&amp;""":"&amp;U59)
&amp;IF(LEN(V59)=0,"",","""&amp;V$1&amp;""":"""&amp;V59&amp;"""")
&amp;IF(LEN(X59)=0,"",","""&amp;X$1&amp;""":"""&amp;X59&amp;"""")
&amp;IF(LEN(Y59)=0,"",","""&amp;Y$1&amp;""":"&amp;Y59)
&amp;IF(LEN(Z59)=0,"",","""&amp;Z$1&amp;""":"""&amp;Z59&amp;"""")
&amp;IF(LEN(AB59)=0,"",","""&amp;AB$1&amp;""":"""&amp;AB59&amp;"""")
&amp;IF(LEN(AC59)=0,"",","""&amp;AC$1&amp;""":"&amp;AC59)
&amp;IF(LEN(AD59)=0,"",","""&amp;AD$1&amp;""":"""&amp;AD59&amp;"""")
&amp;IF(LEN(AF59)=0,"",","""&amp;AF$1&amp;""":"""&amp;AF59&amp;"""")
&amp;IF(LEN(AG59)=0,"",","""&amp;AG$1&amp;""":"&amp;AG59)
&amp;IF(LEN(AH59)=0,"",","""&amp;AH$1&amp;""":"""&amp;AH59&amp;"""")
&amp;IF(LEN(AJ59)=0,"",","""&amp;AJ$1&amp;""":"""&amp;AJ59&amp;"""")
&amp;IF(LEN(AK59)=0,"",","""&amp;AK$1&amp;""":"&amp;AK59)&amp;"}")</f>
        <v/>
      </c>
    </row>
    <row r="60" spans="1:54">
      <c r="A60" t="s">
        <v>110</v>
      </c>
      <c r="C60" t="s">
        <v>363</v>
      </c>
      <c r="D60" t="s">
        <v>364</v>
      </c>
      <c r="E60" t="str">
        <f t="shared" si="177"/>
        <v>cashshopgold_1</v>
      </c>
      <c r="F60" t="str">
        <f t="shared" si="54"/>
        <v>cashshopgold</v>
      </c>
      <c r="G60">
        <f t="shared" si="178"/>
        <v>1</v>
      </c>
      <c r="I60" t="b">
        <v>0</v>
      </c>
      <c r="K60" t="str">
        <f t="shared" si="24"/>
        <v/>
      </c>
      <c r="L60" t="s">
        <v>286</v>
      </c>
      <c r="M60">
        <f t="shared" si="111"/>
        <v>0.99</v>
      </c>
      <c r="N60">
        <f t="shared" si="112"/>
        <v>1100</v>
      </c>
      <c r="O60" t="s">
        <v>109</v>
      </c>
      <c r="P60">
        <v>201</v>
      </c>
      <c r="Q60">
        <f t="shared" si="56"/>
        <v>201</v>
      </c>
      <c r="R60" t="str">
        <f t="shared" ca="1" si="179"/>
        <v>cu</v>
      </c>
      <c r="S60" t="s">
        <v>16</v>
      </c>
      <c r="T60" t="s">
        <v>15</v>
      </c>
      <c r="U60">
        <v>400000</v>
      </c>
      <c r="V60" t="str">
        <f t="shared" ca="1" si="180"/>
        <v/>
      </c>
      <c r="Z60" t="str">
        <f t="shared" ca="1" si="181"/>
        <v/>
      </c>
      <c r="AD60" t="str">
        <f t="shared" ca="1" si="182"/>
        <v/>
      </c>
      <c r="AH60" t="str">
        <f t="shared" ca="1" si="183"/>
        <v/>
      </c>
      <c r="AL60" t="str">
        <f t="shared" ca="1" si="184"/>
        <v>cu</v>
      </c>
      <c r="AM60" t="str">
        <f t="shared" si="185"/>
        <v>GO</v>
      </c>
      <c r="AN60">
        <f t="shared" si="186"/>
        <v>400000</v>
      </c>
      <c r="AO60" t="str">
        <f t="shared" ca="1" si="187"/>
        <v/>
      </c>
      <c r="AP60" t="str">
        <f t="shared" si="188"/>
        <v/>
      </c>
      <c r="AQ60" t="str">
        <f t="shared" si="189"/>
        <v/>
      </c>
      <c r="AR60" t="str">
        <f t="shared" ca="1" si="190"/>
        <v/>
      </c>
      <c r="AS60" t="str">
        <f t="shared" si="191"/>
        <v/>
      </c>
      <c r="AT60" t="str">
        <f t="shared" si="192"/>
        <v/>
      </c>
      <c r="AU60" t="str">
        <f t="shared" ca="1" si="193"/>
        <v/>
      </c>
      <c r="AV60" t="str">
        <f t="shared" si="194"/>
        <v/>
      </c>
      <c r="AW60" t="str">
        <f t="shared" si="195"/>
        <v/>
      </c>
      <c r="AX60" t="str">
        <f t="shared" ca="1" si="196"/>
        <v/>
      </c>
      <c r="AY60" t="str">
        <f t="shared" si="197"/>
        <v/>
      </c>
      <c r="AZ60" t="str">
        <f t="shared" si="198"/>
        <v/>
      </c>
      <c r="BA6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0" t="str">
        <f>IF(I60=FALSE,"",
"{"""&amp;E$1&amp;""":"""&amp;E60&amp;""""
&amp;","""&amp;P$1&amp;""":"&amp;P60
&amp;IF(LEN(R60)=0,"",","""&amp;R$1&amp;""":"""&amp;R60&amp;"""")
&amp;IF(LEN(T60)=0,"",","""&amp;T$1&amp;""":"""&amp;T60&amp;"""")
&amp;IF(LEN(U60)=0,"",","""&amp;U$1&amp;""":"&amp;U60)
&amp;IF(LEN(V60)=0,"",","""&amp;V$1&amp;""":"""&amp;V60&amp;"""")
&amp;IF(LEN(X60)=0,"",","""&amp;X$1&amp;""":"""&amp;X60&amp;"""")
&amp;IF(LEN(Y60)=0,"",","""&amp;Y$1&amp;""":"&amp;Y60)
&amp;IF(LEN(Z60)=0,"",","""&amp;Z$1&amp;""":"""&amp;Z60&amp;"""")
&amp;IF(LEN(AB60)=0,"",","""&amp;AB$1&amp;""":"""&amp;AB60&amp;"""")
&amp;IF(LEN(AC60)=0,"",","""&amp;AC$1&amp;""":"&amp;AC60)
&amp;IF(LEN(AD60)=0,"",","""&amp;AD$1&amp;""":"""&amp;AD60&amp;"""")
&amp;IF(LEN(AF60)=0,"",","""&amp;AF$1&amp;""":"""&amp;AF60&amp;"""")
&amp;IF(LEN(AG60)=0,"",","""&amp;AG$1&amp;""":"&amp;AG60)
&amp;IF(LEN(AH60)=0,"",","""&amp;AH$1&amp;""":"""&amp;AH60&amp;"""")
&amp;IF(LEN(AJ60)=0,"",","""&amp;AJ$1&amp;""":"""&amp;AJ60&amp;"""")
&amp;IF(LEN(AK60)=0,"",","""&amp;AK$1&amp;""":"&amp;AK60)&amp;"}")</f>
        <v/>
      </c>
    </row>
    <row r="61" spans="1:54">
      <c r="A61" t="s">
        <v>111</v>
      </c>
      <c r="C61" t="s">
        <v>365</v>
      </c>
      <c r="D61" t="s">
        <v>366</v>
      </c>
      <c r="E61" t="str">
        <f t="shared" si="177"/>
        <v>cashshopgold_2</v>
      </c>
      <c r="F61" t="str">
        <f t="shared" si="54"/>
        <v>cashshopgold</v>
      </c>
      <c r="G61">
        <f t="shared" si="178"/>
        <v>1</v>
      </c>
      <c r="I61" t="b">
        <v>0</v>
      </c>
      <c r="K61" t="str">
        <f t="shared" si="24"/>
        <v/>
      </c>
      <c r="L61" t="s">
        <v>289</v>
      </c>
      <c r="M61">
        <f t="shared" si="111"/>
        <v>3.99</v>
      </c>
      <c r="N61">
        <f t="shared" si="112"/>
        <v>6000</v>
      </c>
      <c r="O61" t="s">
        <v>111</v>
      </c>
      <c r="P61">
        <v>803</v>
      </c>
      <c r="Q61">
        <f t="shared" si="56"/>
        <v>803</v>
      </c>
      <c r="R61" t="str">
        <f t="shared" ca="1" si="179"/>
        <v>cu</v>
      </c>
      <c r="S61" t="s">
        <v>16</v>
      </c>
      <c r="T61" t="s">
        <v>15</v>
      </c>
      <c r="U61">
        <v>1050000</v>
      </c>
      <c r="V61" t="str">
        <f t="shared" ca="1" si="180"/>
        <v/>
      </c>
      <c r="Z61" t="str">
        <f t="shared" ca="1" si="181"/>
        <v/>
      </c>
      <c r="AD61" t="str">
        <f t="shared" ca="1" si="182"/>
        <v/>
      </c>
      <c r="AH61" t="str">
        <f t="shared" ca="1" si="183"/>
        <v/>
      </c>
      <c r="AL61" t="str">
        <f t="shared" ca="1" si="184"/>
        <v>cu</v>
      </c>
      <c r="AM61" t="str">
        <f t="shared" si="185"/>
        <v>GO</v>
      </c>
      <c r="AN61">
        <f t="shared" si="186"/>
        <v>1050000</v>
      </c>
      <c r="AO61" t="str">
        <f t="shared" ca="1" si="187"/>
        <v/>
      </c>
      <c r="AP61" t="str">
        <f t="shared" si="188"/>
        <v/>
      </c>
      <c r="AQ61" t="str">
        <f t="shared" si="189"/>
        <v/>
      </c>
      <c r="AR61" t="str">
        <f t="shared" ca="1" si="190"/>
        <v/>
      </c>
      <c r="AS61" t="str">
        <f t="shared" si="191"/>
        <v/>
      </c>
      <c r="AT61" t="str">
        <f t="shared" si="192"/>
        <v/>
      </c>
      <c r="AU61" t="str">
        <f t="shared" ca="1" si="193"/>
        <v/>
      </c>
      <c r="AV61" t="str">
        <f t="shared" si="194"/>
        <v/>
      </c>
      <c r="AW61" t="str">
        <f t="shared" si="195"/>
        <v/>
      </c>
      <c r="AX61" t="str">
        <f t="shared" ca="1" si="196"/>
        <v/>
      </c>
      <c r="AY61" t="str">
        <f t="shared" si="197"/>
        <v/>
      </c>
      <c r="AZ61" t="str">
        <f t="shared" si="198"/>
        <v/>
      </c>
      <c r="BA6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1" t="str">
        <f>IF(I61=FALSE,"",
"{"""&amp;E$1&amp;""":"""&amp;E61&amp;""""
&amp;","""&amp;P$1&amp;""":"&amp;P61
&amp;IF(LEN(R61)=0,"",","""&amp;R$1&amp;""":"""&amp;R61&amp;"""")
&amp;IF(LEN(T61)=0,"",","""&amp;T$1&amp;""":"""&amp;T61&amp;"""")
&amp;IF(LEN(U61)=0,"",","""&amp;U$1&amp;""":"&amp;U61)
&amp;IF(LEN(V61)=0,"",","""&amp;V$1&amp;""":"""&amp;V61&amp;"""")
&amp;IF(LEN(X61)=0,"",","""&amp;X$1&amp;""":"""&amp;X61&amp;"""")
&amp;IF(LEN(Y61)=0,"",","""&amp;Y$1&amp;""":"&amp;Y61)
&amp;IF(LEN(Z61)=0,"",","""&amp;Z$1&amp;""":"""&amp;Z61&amp;"""")
&amp;IF(LEN(AB61)=0,"",","""&amp;AB$1&amp;""":"""&amp;AB61&amp;"""")
&amp;IF(LEN(AC61)=0,"",","""&amp;AC$1&amp;""":"&amp;AC61)
&amp;IF(LEN(AD61)=0,"",","""&amp;AD$1&amp;""":"""&amp;AD61&amp;"""")
&amp;IF(LEN(AF61)=0,"",","""&amp;AF$1&amp;""":"""&amp;AF61&amp;"""")
&amp;IF(LEN(AG61)=0,"",","""&amp;AG$1&amp;""":"&amp;AG61)
&amp;IF(LEN(AH61)=0,"",","""&amp;AH$1&amp;""":"""&amp;AH61&amp;"""")
&amp;IF(LEN(AJ61)=0,"",","""&amp;AJ$1&amp;""":"""&amp;AJ61&amp;"""")
&amp;IF(LEN(AK61)=0,"",","""&amp;AK$1&amp;""":"&amp;AK61)&amp;"}")</f>
        <v/>
      </c>
    </row>
    <row r="62" spans="1:54">
      <c r="A62" t="s">
        <v>112</v>
      </c>
      <c r="C62" t="s">
        <v>367</v>
      </c>
      <c r="D62" t="s">
        <v>368</v>
      </c>
      <c r="E62" t="str">
        <f t="shared" si="177"/>
        <v>cashshopgold_3</v>
      </c>
      <c r="F62" t="str">
        <f t="shared" si="54"/>
        <v>cashshopgold</v>
      </c>
      <c r="G62">
        <f t="shared" si="178"/>
        <v>1</v>
      </c>
      <c r="I62" t="b">
        <v>0</v>
      </c>
      <c r="K62" t="str">
        <f t="shared" si="24"/>
        <v/>
      </c>
      <c r="L62" t="s">
        <v>293</v>
      </c>
      <c r="M62">
        <f t="shared" si="111"/>
        <v>7.99</v>
      </c>
      <c r="N62">
        <f t="shared" si="112"/>
        <v>12000</v>
      </c>
      <c r="O62" t="s">
        <v>112</v>
      </c>
      <c r="P62">
        <v>650</v>
      </c>
      <c r="Q62">
        <f t="shared" si="56"/>
        <v>650</v>
      </c>
      <c r="R62" t="str">
        <f t="shared" ca="1" si="179"/>
        <v>cu</v>
      </c>
      <c r="S62" t="s">
        <v>16</v>
      </c>
      <c r="T62" t="s">
        <v>15</v>
      </c>
      <c r="U62">
        <v>2500000</v>
      </c>
      <c r="V62" t="str">
        <f t="shared" ca="1" si="180"/>
        <v/>
      </c>
      <c r="Z62" t="str">
        <f t="shared" ca="1" si="181"/>
        <v/>
      </c>
      <c r="AD62" t="str">
        <f t="shared" ca="1" si="182"/>
        <v/>
      </c>
      <c r="AH62" t="str">
        <f t="shared" ca="1" si="183"/>
        <v/>
      </c>
      <c r="AL62" t="str">
        <f t="shared" ca="1" si="184"/>
        <v>cu</v>
      </c>
      <c r="AM62" t="str">
        <f t="shared" si="185"/>
        <v>GO</v>
      </c>
      <c r="AN62">
        <f t="shared" si="186"/>
        <v>2500000</v>
      </c>
      <c r="AO62" t="str">
        <f t="shared" ca="1" si="187"/>
        <v/>
      </c>
      <c r="AP62" t="str">
        <f t="shared" si="188"/>
        <v/>
      </c>
      <c r="AQ62" t="str">
        <f t="shared" si="189"/>
        <v/>
      </c>
      <c r="AR62" t="str">
        <f t="shared" ca="1" si="190"/>
        <v/>
      </c>
      <c r="AS62" t="str">
        <f t="shared" si="191"/>
        <v/>
      </c>
      <c r="AT62" t="str">
        <f t="shared" si="192"/>
        <v/>
      </c>
      <c r="AU62" t="str">
        <f t="shared" ca="1" si="193"/>
        <v/>
      </c>
      <c r="AV62" t="str">
        <f t="shared" si="194"/>
        <v/>
      </c>
      <c r="AW62" t="str">
        <f t="shared" si="195"/>
        <v/>
      </c>
      <c r="AX62" t="str">
        <f t="shared" ca="1" si="196"/>
        <v/>
      </c>
      <c r="AY62" t="str">
        <f t="shared" si="197"/>
        <v/>
      </c>
      <c r="AZ62" t="str">
        <f t="shared" si="198"/>
        <v/>
      </c>
      <c r="BA62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2" t="str">
        <f>IF(I62=FALSE,"",
"{"""&amp;E$1&amp;""":"""&amp;E62&amp;""""
&amp;","""&amp;P$1&amp;""":"&amp;P62
&amp;IF(LEN(R62)=0,"",","""&amp;R$1&amp;""":"""&amp;R62&amp;"""")
&amp;IF(LEN(T62)=0,"",","""&amp;T$1&amp;""":"""&amp;T62&amp;"""")
&amp;IF(LEN(U62)=0,"",","""&amp;U$1&amp;""":"&amp;U62)
&amp;IF(LEN(V62)=0,"",","""&amp;V$1&amp;""":"""&amp;V62&amp;"""")
&amp;IF(LEN(X62)=0,"",","""&amp;X$1&amp;""":"""&amp;X62&amp;"""")
&amp;IF(LEN(Y62)=0,"",","""&amp;Y$1&amp;""":"&amp;Y62)
&amp;IF(LEN(Z62)=0,"",","""&amp;Z$1&amp;""":"""&amp;Z62&amp;"""")
&amp;IF(LEN(AB62)=0,"",","""&amp;AB$1&amp;""":"""&amp;AB62&amp;"""")
&amp;IF(LEN(AC62)=0,"",","""&amp;AC$1&amp;""":"&amp;AC62)
&amp;IF(LEN(AD62)=0,"",","""&amp;AD$1&amp;""":"""&amp;AD62&amp;"""")
&amp;IF(LEN(AF62)=0,"",","""&amp;AF$1&amp;""":"""&amp;AF62&amp;"""")
&amp;IF(LEN(AG62)=0,"",","""&amp;AG$1&amp;""":"&amp;AG62)
&amp;IF(LEN(AH62)=0,"",","""&amp;AH$1&amp;""":"""&amp;AH62&amp;"""")
&amp;IF(LEN(AJ62)=0,"",","""&amp;AJ$1&amp;""":"""&amp;AJ62&amp;"""")
&amp;IF(LEN(AK62)=0,"",","""&amp;AK$1&amp;""":"&amp;AK62)&amp;"}")</f>
        <v/>
      </c>
    </row>
    <row r="63" spans="1:54">
      <c r="A63" t="s">
        <v>113</v>
      </c>
      <c r="C63" t="s">
        <v>369</v>
      </c>
      <c r="D63" t="s">
        <v>370</v>
      </c>
      <c r="E63" t="str">
        <f t="shared" si="177"/>
        <v>cashshopgold_4</v>
      </c>
      <c r="F63" t="str">
        <f t="shared" si="54"/>
        <v>cashshopgold</v>
      </c>
      <c r="G63">
        <f t="shared" si="178"/>
        <v>1</v>
      </c>
      <c r="I63" t="b">
        <v>0</v>
      </c>
      <c r="K63" t="str">
        <f t="shared" si="24"/>
        <v/>
      </c>
      <c r="L63" t="s">
        <v>297</v>
      </c>
      <c r="M63">
        <f t="shared" si="111"/>
        <v>18.989999999999998</v>
      </c>
      <c r="N63">
        <f t="shared" si="112"/>
        <v>29000</v>
      </c>
      <c r="O63" t="s">
        <v>113</v>
      </c>
      <c r="P63">
        <v>953</v>
      </c>
      <c r="Q63">
        <f t="shared" si="56"/>
        <v>953</v>
      </c>
      <c r="R63" t="str">
        <f t="shared" ca="1" si="179"/>
        <v>cu</v>
      </c>
      <c r="S63" t="s">
        <v>16</v>
      </c>
      <c r="T63" t="s">
        <v>15</v>
      </c>
      <c r="U63">
        <v>6000000</v>
      </c>
      <c r="V63" t="str">
        <f t="shared" ca="1" si="180"/>
        <v/>
      </c>
      <c r="Z63" t="str">
        <f t="shared" ca="1" si="181"/>
        <v/>
      </c>
      <c r="AD63" t="str">
        <f t="shared" ca="1" si="182"/>
        <v/>
      </c>
      <c r="AH63" t="str">
        <f t="shared" ca="1" si="183"/>
        <v/>
      </c>
      <c r="AL63" t="str">
        <f t="shared" ca="1" si="184"/>
        <v>cu</v>
      </c>
      <c r="AM63" t="str">
        <f t="shared" si="185"/>
        <v>GO</v>
      </c>
      <c r="AN63">
        <f t="shared" si="186"/>
        <v>6000000</v>
      </c>
      <c r="AO63" t="str">
        <f t="shared" ca="1" si="187"/>
        <v/>
      </c>
      <c r="AP63" t="str">
        <f t="shared" si="188"/>
        <v/>
      </c>
      <c r="AQ63" t="str">
        <f t="shared" si="189"/>
        <v/>
      </c>
      <c r="AR63" t="str">
        <f t="shared" ca="1" si="190"/>
        <v/>
      </c>
      <c r="AS63" t="str">
        <f t="shared" si="191"/>
        <v/>
      </c>
      <c r="AT63" t="str">
        <f t="shared" si="192"/>
        <v/>
      </c>
      <c r="AU63" t="str">
        <f t="shared" ca="1" si="193"/>
        <v/>
      </c>
      <c r="AV63" t="str">
        <f t="shared" si="194"/>
        <v/>
      </c>
      <c r="AW63" t="str">
        <f t="shared" si="195"/>
        <v/>
      </c>
      <c r="AX63" t="str">
        <f t="shared" ca="1" si="196"/>
        <v/>
      </c>
      <c r="AY63" t="str">
        <f t="shared" si="197"/>
        <v/>
      </c>
      <c r="AZ63" t="str">
        <f t="shared" si="198"/>
        <v/>
      </c>
      <c r="BA63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3" t="str">
        <f>IF(I63=FALSE,"",
"{"""&amp;E$1&amp;""":"""&amp;E63&amp;""""
&amp;","""&amp;P$1&amp;""":"&amp;P63
&amp;IF(LEN(R63)=0,"",","""&amp;R$1&amp;""":"""&amp;R63&amp;"""")
&amp;IF(LEN(T63)=0,"",","""&amp;T$1&amp;""":"""&amp;T63&amp;"""")
&amp;IF(LEN(U63)=0,"",","""&amp;U$1&amp;""":"&amp;U63)
&amp;IF(LEN(V63)=0,"",","""&amp;V$1&amp;""":"""&amp;V63&amp;"""")
&amp;IF(LEN(X63)=0,"",","""&amp;X$1&amp;""":"""&amp;X63&amp;"""")
&amp;IF(LEN(Y63)=0,"",","""&amp;Y$1&amp;""":"&amp;Y63)
&amp;IF(LEN(Z63)=0,"",","""&amp;Z$1&amp;""":"""&amp;Z63&amp;"""")
&amp;IF(LEN(AB63)=0,"",","""&amp;AB$1&amp;""":"""&amp;AB63&amp;"""")
&amp;IF(LEN(AC63)=0,"",","""&amp;AC$1&amp;""":"&amp;AC63)
&amp;IF(LEN(AD63)=0,"",","""&amp;AD$1&amp;""":"""&amp;AD63&amp;"""")
&amp;IF(LEN(AF63)=0,"",","""&amp;AF$1&amp;""":"""&amp;AF63&amp;"""")
&amp;IF(LEN(AG63)=0,"",","""&amp;AG$1&amp;""":"&amp;AG63)
&amp;IF(LEN(AH63)=0,"",","""&amp;AH$1&amp;""":"""&amp;AH63&amp;"""")
&amp;IF(LEN(AJ63)=0,"",","""&amp;AJ$1&amp;""":"""&amp;AJ63&amp;"""")
&amp;IF(LEN(AK63)=0,"",","""&amp;AK$1&amp;""":"&amp;AK63)&amp;"}")</f>
        <v/>
      </c>
    </row>
    <row r="64" spans="1:54">
      <c r="A64" t="s">
        <v>114</v>
      </c>
      <c r="C64" t="s">
        <v>371</v>
      </c>
      <c r="D64" t="s">
        <v>372</v>
      </c>
      <c r="E64" t="str">
        <f t="shared" si="177"/>
        <v>cashshopgold_5</v>
      </c>
      <c r="F64" t="str">
        <f t="shared" si="54"/>
        <v>cashshopgold</v>
      </c>
      <c r="G64">
        <f t="shared" si="178"/>
        <v>1</v>
      </c>
      <c r="I64" t="b">
        <v>0</v>
      </c>
      <c r="K64" t="str">
        <f t="shared" si="24"/>
        <v/>
      </c>
      <c r="L64" t="s">
        <v>299</v>
      </c>
      <c r="M64">
        <f t="shared" si="111"/>
        <v>29.99</v>
      </c>
      <c r="N64">
        <f t="shared" si="112"/>
        <v>45000</v>
      </c>
      <c r="O64" t="s">
        <v>114</v>
      </c>
      <c r="P64">
        <v>640</v>
      </c>
      <c r="Q64">
        <f t="shared" si="56"/>
        <v>640</v>
      </c>
      <c r="R64" t="str">
        <f t="shared" ca="1" si="179"/>
        <v>cu</v>
      </c>
      <c r="S64" t="s">
        <v>16</v>
      </c>
      <c r="T64" t="s">
        <v>15</v>
      </c>
      <c r="U64">
        <v>19000000</v>
      </c>
      <c r="V64" t="str">
        <f t="shared" ca="1" si="180"/>
        <v/>
      </c>
      <c r="Z64" t="str">
        <f t="shared" ca="1" si="181"/>
        <v/>
      </c>
      <c r="AD64" t="str">
        <f t="shared" ca="1" si="182"/>
        <v/>
      </c>
      <c r="AH64" t="str">
        <f t="shared" ca="1" si="183"/>
        <v/>
      </c>
      <c r="AL64" t="str">
        <f t="shared" ca="1" si="184"/>
        <v>cu</v>
      </c>
      <c r="AM64" t="str">
        <f t="shared" si="185"/>
        <v>GO</v>
      </c>
      <c r="AN64">
        <f t="shared" si="186"/>
        <v>19000000</v>
      </c>
      <c r="AO64" t="str">
        <f t="shared" ca="1" si="187"/>
        <v/>
      </c>
      <c r="AP64" t="str">
        <f t="shared" si="188"/>
        <v/>
      </c>
      <c r="AQ64" t="str">
        <f t="shared" si="189"/>
        <v/>
      </c>
      <c r="AR64" t="str">
        <f t="shared" ca="1" si="190"/>
        <v/>
      </c>
      <c r="AS64" t="str">
        <f t="shared" si="191"/>
        <v/>
      </c>
      <c r="AT64" t="str">
        <f t="shared" si="192"/>
        <v/>
      </c>
      <c r="AU64" t="str">
        <f t="shared" ca="1" si="193"/>
        <v/>
      </c>
      <c r="AV64" t="str">
        <f t="shared" si="194"/>
        <v/>
      </c>
      <c r="AW64" t="str">
        <f t="shared" si="195"/>
        <v/>
      </c>
      <c r="AX64" t="str">
        <f t="shared" ca="1" si="196"/>
        <v/>
      </c>
      <c r="AY64" t="str">
        <f t="shared" si="197"/>
        <v/>
      </c>
      <c r="AZ64" t="str">
        <f t="shared" si="198"/>
        <v/>
      </c>
      <c r="BA64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4" t="str">
        <f>IF(I64=FALSE,"",
"{"""&amp;E$1&amp;""":"""&amp;E64&amp;""""
&amp;","""&amp;P$1&amp;""":"&amp;P64
&amp;IF(LEN(R64)=0,"",","""&amp;R$1&amp;""":"""&amp;R64&amp;"""")
&amp;IF(LEN(T64)=0,"",","""&amp;T$1&amp;""":"""&amp;T64&amp;"""")
&amp;IF(LEN(U64)=0,"",","""&amp;U$1&amp;""":"&amp;U64)
&amp;IF(LEN(V64)=0,"",","""&amp;V$1&amp;""":"""&amp;V64&amp;"""")
&amp;IF(LEN(X64)=0,"",","""&amp;X$1&amp;""":"""&amp;X64&amp;"""")
&amp;IF(LEN(Y64)=0,"",","""&amp;Y$1&amp;""":"&amp;Y64)
&amp;IF(LEN(Z64)=0,"",","""&amp;Z$1&amp;""":"""&amp;Z64&amp;"""")
&amp;IF(LEN(AB64)=0,"",","""&amp;AB$1&amp;""":"""&amp;AB64&amp;"""")
&amp;IF(LEN(AC64)=0,"",","""&amp;AC$1&amp;""":"&amp;AC64)
&amp;IF(LEN(AD64)=0,"",","""&amp;AD$1&amp;""":"""&amp;AD64&amp;"""")
&amp;IF(LEN(AF64)=0,"",","""&amp;AF$1&amp;""":"""&amp;AF64&amp;"""")
&amp;IF(LEN(AG64)=0,"",","""&amp;AG$1&amp;""":"&amp;AG64)
&amp;IF(LEN(AH64)=0,"",","""&amp;AH$1&amp;""":"""&amp;AH64&amp;"""")
&amp;IF(LEN(AJ64)=0,"",","""&amp;AJ$1&amp;""":"""&amp;AJ64&amp;"""")
&amp;IF(LEN(AK64)=0,"",","""&amp;AK$1&amp;""":"&amp;AK64)&amp;"}")</f>
        <v/>
      </c>
    </row>
    <row r="65" spans="1:54">
      <c r="A65" t="s">
        <v>115</v>
      </c>
      <c r="C65" t="s">
        <v>373</v>
      </c>
      <c r="D65" t="s">
        <v>374</v>
      </c>
      <c r="E65" t="str">
        <f t="shared" si="177"/>
        <v>cashshopgold_6</v>
      </c>
      <c r="F65" t="str">
        <f t="shared" si="54"/>
        <v>cashshopgold</v>
      </c>
      <c r="G65">
        <f t="shared" si="178"/>
        <v>1</v>
      </c>
      <c r="I65" t="b">
        <v>0</v>
      </c>
      <c r="K65" t="str">
        <f t="shared" si="24"/>
        <v/>
      </c>
      <c r="L65" t="s">
        <v>301</v>
      </c>
      <c r="M65">
        <f t="shared" si="111"/>
        <v>64.989999999999995</v>
      </c>
      <c r="N65">
        <f t="shared" si="112"/>
        <v>99000</v>
      </c>
      <c r="O65" t="s">
        <v>115</v>
      </c>
      <c r="P65">
        <v>553</v>
      </c>
      <c r="Q65">
        <f t="shared" si="56"/>
        <v>553</v>
      </c>
      <c r="R65" t="str">
        <f t="shared" ca="1" si="179"/>
        <v>cu</v>
      </c>
      <c r="S65" t="s">
        <v>16</v>
      </c>
      <c r="T65" t="s">
        <v>15</v>
      </c>
      <c r="U65">
        <v>45000000</v>
      </c>
      <c r="V65" t="str">
        <f t="shared" ca="1" si="180"/>
        <v/>
      </c>
      <c r="Z65" t="str">
        <f t="shared" ca="1" si="181"/>
        <v/>
      </c>
      <c r="AD65" t="str">
        <f t="shared" ca="1" si="182"/>
        <v/>
      </c>
      <c r="AH65" t="str">
        <f t="shared" ca="1" si="183"/>
        <v/>
      </c>
      <c r="AL65" t="str">
        <f t="shared" ca="1" si="184"/>
        <v>cu</v>
      </c>
      <c r="AM65" t="str">
        <f t="shared" si="185"/>
        <v>GO</v>
      </c>
      <c r="AN65">
        <f t="shared" si="186"/>
        <v>45000000</v>
      </c>
      <c r="AO65" t="str">
        <f t="shared" ca="1" si="187"/>
        <v/>
      </c>
      <c r="AP65" t="str">
        <f t="shared" si="188"/>
        <v/>
      </c>
      <c r="AQ65" t="str">
        <f t="shared" si="189"/>
        <v/>
      </c>
      <c r="AR65" t="str">
        <f t="shared" ca="1" si="190"/>
        <v/>
      </c>
      <c r="AS65" t="str">
        <f t="shared" si="191"/>
        <v/>
      </c>
      <c r="AT65" t="str">
        <f t="shared" si="192"/>
        <v/>
      </c>
      <c r="AU65" t="str">
        <f t="shared" ca="1" si="193"/>
        <v/>
      </c>
      <c r="AV65" t="str">
        <f t="shared" si="194"/>
        <v/>
      </c>
      <c r="AW65" t="str">
        <f t="shared" si="195"/>
        <v/>
      </c>
      <c r="AX65" t="str">
        <f t="shared" ca="1" si="196"/>
        <v/>
      </c>
      <c r="AY65" t="str">
        <f t="shared" si="197"/>
        <v/>
      </c>
      <c r="AZ65" t="str">
        <f t="shared" si="198"/>
        <v/>
      </c>
      <c r="BA65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5" t="str">
        <f>IF(I65=FALSE,"",
"{"""&amp;E$1&amp;""":"""&amp;E65&amp;""""
&amp;","""&amp;P$1&amp;""":"&amp;P65
&amp;IF(LEN(R65)=0,"",","""&amp;R$1&amp;""":"""&amp;R65&amp;"""")
&amp;IF(LEN(T65)=0,"",","""&amp;T$1&amp;""":"""&amp;T65&amp;"""")
&amp;IF(LEN(U65)=0,"",","""&amp;U$1&amp;""":"&amp;U65)
&amp;IF(LEN(V65)=0,"",","""&amp;V$1&amp;""":"""&amp;V65&amp;"""")
&amp;IF(LEN(X65)=0,"",","""&amp;X$1&amp;""":"""&amp;X65&amp;"""")
&amp;IF(LEN(Y65)=0,"",","""&amp;Y$1&amp;""":"&amp;Y65)
&amp;IF(LEN(Z65)=0,"",","""&amp;Z$1&amp;""":"""&amp;Z65&amp;"""")
&amp;IF(LEN(AB65)=0,"",","""&amp;AB$1&amp;""":"""&amp;AB65&amp;"""")
&amp;IF(LEN(AC65)=0,"",","""&amp;AC$1&amp;""":"&amp;AC65)
&amp;IF(LEN(AD65)=0,"",","""&amp;AD$1&amp;""":"""&amp;AD65&amp;"""")
&amp;IF(LEN(AF65)=0,"",","""&amp;AF$1&amp;""":"""&amp;AF65&amp;"""")
&amp;IF(LEN(AG65)=0,"",","""&amp;AG$1&amp;""":"&amp;AG65)
&amp;IF(LEN(AH65)=0,"",","""&amp;AH$1&amp;""":"""&amp;AH65&amp;"""")
&amp;IF(LEN(AJ65)=0,"",","""&amp;AJ$1&amp;""":"""&amp;AJ65&amp;"""")
&amp;IF(LEN(AK65)=0,"",","""&amp;AK$1&amp;""":"&amp;AK65)&amp;"}")</f>
        <v/>
      </c>
    </row>
    <row r="66" spans="1:54">
      <c r="A66" t="s">
        <v>117</v>
      </c>
      <c r="C66" t="s">
        <v>363</v>
      </c>
      <c r="D66" t="s">
        <v>364</v>
      </c>
      <c r="E66" t="str">
        <f t="shared" si="177"/>
        <v>cashshopgold_1_more</v>
      </c>
      <c r="F66" t="str">
        <f t="shared" si="54"/>
        <v>cashshopgold</v>
      </c>
      <c r="G66">
        <f t="shared" si="178"/>
        <v>1</v>
      </c>
      <c r="I66" t="b">
        <v>0</v>
      </c>
      <c r="K66" t="str">
        <f t="shared" si="24"/>
        <v/>
      </c>
      <c r="L66" t="s">
        <v>286</v>
      </c>
      <c r="M66">
        <f t="shared" si="111"/>
        <v>0.99</v>
      </c>
      <c r="N66">
        <f t="shared" si="112"/>
        <v>1100</v>
      </c>
      <c r="O66" t="s">
        <v>116</v>
      </c>
      <c r="P66">
        <v>963</v>
      </c>
      <c r="Q66">
        <f t="shared" si="56"/>
        <v>963</v>
      </c>
      <c r="R66" t="str">
        <f t="shared" ca="1" si="179"/>
        <v>cu</v>
      </c>
      <c r="S66" t="s">
        <v>16</v>
      </c>
      <c r="T66" t="s">
        <v>15</v>
      </c>
      <c r="U66">
        <v>1200000</v>
      </c>
      <c r="V66" t="str">
        <f t="shared" ca="1" si="180"/>
        <v/>
      </c>
      <c r="Z66" t="str">
        <f t="shared" ca="1" si="181"/>
        <v/>
      </c>
      <c r="AD66" t="str">
        <f t="shared" ca="1" si="182"/>
        <v/>
      </c>
      <c r="AH66" t="str">
        <f t="shared" ca="1" si="183"/>
        <v/>
      </c>
      <c r="AL66" t="str">
        <f t="shared" ca="1" si="184"/>
        <v>cu</v>
      </c>
      <c r="AM66" t="str">
        <f t="shared" si="185"/>
        <v>GO</v>
      </c>
      <c r="AN66">
        <f t="shared" si="186"/>
        <v>1200000</v>
      </c>
      <c r="AO66" t="str">
        <f t="shared" ca="1" si="187"/>
        <v/>
      </c>
      <c r="AP66" t="str">
        <f t="shared" si="188"/>
        <v/>
      </c>
      <c r="AQ66" t="str">
        <f t="shared" si="189"/>
        <v/>
      </c>
      <c r="AR66" t="str">
        <f t="shared" ca="1" si="190"/>
        <v/>
      </c>
      <c r="AS66" t="str">
        <f t="shared" si="191"/>
        <v/>
      </c>
      <c r="AT66" t="str">
        <f t="shared" si="192"/>
        <v/>
      </c>
      <c r="AU66" t="str">
        <f t="shared" ca="1" si="193"/>
        <v/>
      </c>
      <c r="AV66" t="str">
        <f t="shared" si="194"/>
        <v/>
      </c>
      <c r="AW66" t="str">
        <f t="shared" si="195"/>
        <v/>
      </c>
      <c r="AX66" t="str">
        <f t="shared" ca="1" si="196"/>
        <v/>
      </c>
      <c r="AY66" t="str">
        <f t="shared" si="197"/>
        <v/>
      </c>
      <c r="AZ66" t="str">
        <f t="shared" si="198"/>
        <v/>
      </c>
      <c r="BA66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6" t="str">
        <f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365</v>
      </c>
      <c r="D67" t="s">
        <v>366</v>
      </c>
      <c r="E67" t="str">
        <f t="shared" si="177"/>
        <v>cashshopgold_2_more</v>
      </c>
      <c r="F67" t="str">
        <f t="shared" si="54"/>
        <v>cashshopgold</v>
      </c>
      <c r="G67">
        <f t="shared" si="178"/>
        <v>1</v>
      </c>
      <c r="I67" t="b">
        <v>0</v>
      </c>
      <c r="K67" t="str">
        <f t="shared" ref="K67:K117" si="200">IF(AND(I67=FALSE,ISBLANK(L67)),"가격필요","")</f>
        <v/>
      </c>
      <c r="L67" t="s">
        <v>289</v>
      </c>
      <c r="M67">
        <f t="shared" si="111"/>
        <v>3.99</v>
      </c>
      <c r="N67">
        <f t="shared" si="112"/>
        <v>6000</v>
      </c>
      <c r="O67" t="s">
        <v>118</v>
      </c>
      <c r="P67">
        <v>340</v>
      </c>
      <c r="Q67">
        <f t="shared" si="56"/>
        <v>340</v>
      </c>
      <c r="R67" t="str">
        <f t="shared" ca="1" si="179"/>
        <v>cu</v>
      </c>
      <c r="S67" t="s">
        <v>16</v>
      </c>
      <c r="T67" t="s">
        <v>15</v>
      </c>
      <c r="U67">
        <v>3150000</v>
      </c>
      <c r="V67" t="str">
        <f t="shared" ca="1" si="180"/>
        <v/>
      </c>
      <c r="Z67" t="str">
        <f t="shared" ca="1" si="181"/>
        <v/>
      </c>
      <c r="AD67" t="str">
        <f t="shared" ca="1" si="182"/>
        <v/>
      </c>
      <c r="AH67" t="str">
        <f t="shared" ca="1" si="183"/>
        <v/>
      </c>
      <c r="AL67" t="str">
        <f t="shared" ca="1" si="184"/>
        <v>cu</v>
      </c>
      <c r="AM67" t="str">
        <f t="shared" si="185"/>
        <v>GO</v>
      </c>
      <c r="AN67">
        <f t="shared" si="186"/>
        <v>3150000</v>
      </c>
      <c r="AO67" t="str">
        <f t="shared" ca="1" si="187"/>
        <v/>
      </c>
      <c r="AP67" t="str">
        <f t="shared" si="188"/>
        <v/>
      </c>
      <c r="AQ67" t="str">
        <f t="shared" si="189"/>
        <v/>
      </c>
      <c r="AR67" t="str">
        <f t="shared" ca="1" si="190"/>
        <v/>
      </c>
      <c r="AS67" t="str">
        <f t="shared" si="191"/>
        <v/>
      </c>
      <c r="AT67" t="str">
        <f t="shared" si="192"/>
        <v/>
      </c>
      <c r="AU67" t="str">
        <f t="shared" ca="1" si="193"/>
        <v/>
      </c>
      <c r="AV67" t="str">
        <f t="shared" si="194"/>
        <v/>
      </c>
      <c r="AW67" t="str">
        <f t="shared" si="195"/>
        <v/>
      </c>
      <c r="AX67" t="str">
        <f t="shared" ca="1" si="196"/>
        <v/>
      </c>
      <c r="AY67" t="str">
        <f t="shared" si="197"/>
        <v/>
      </c>
      <c r="AZ67" t="str">
        <f t="shared" si="198"/>
        <v/>
      </c>
      <c r="BA67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7" t="str">
        <f>IF(I67=FALSE,"",
"{"""&amp;E$1&amp;""":"""&amp;E67&amp;""""
&amp;","""&amp;P$1&amp;""":"&amp;P67
&amp;IF(LEN(R67)=0,"",","""&amp;R$1&amp;""":"""&amp;R67&amp;"""")
&amp;IF(LEN(T67)=0,"",","""&amp;T$1&amp;""":"""&amp;T67&amp;"""")
&amp;IF(LEN(U67)=0,"",","""&amp;U$1&amp;""":"&amp;U67)
&amp;IF(LEN(V67)=0,"",","""&amp;V$1&amp;""":"""&amp;V67&amp;"""")
&amp;IF(LEN(X67)=0,"",","""&amp;X$1&amp;""":"""&amp;X67&amp;"""")
&amp;IF(LEN(Y67)=0,"",","""&amp;Y$1&amp;""":"&amp;Y67)
&amp;IF(LEN(Z67)=0,"",","""&amp;Z$1&amp;""":"""&amp;Z67&amp;"""")
&amp;IF(LEN(AB67)=0,"",","""&amp;AB$1&amp;""":"""&amp;AB67&amp;"""")
&amp;IF(LEN(AC67)=0,"",","""&amp;AC$1&amp;""":"&amp;AC67)
&amp;IF(LEN(AD67)=0,"",","""&amp;AD$1&amp;""":"""&amp;AD67&amp;"""")
&amp;IF(LEN(AF67)=0,"",","""&amp;AF$1&amp;""":"""&amp;AF67&amp;"""")
&amp;IF(LEN(AG67)=0,"",","""&amp;AG$1&amp;""":"&amp;AG67)
&amp;IF(LEN(AH67)=0,"",","""&amp;AH$1&amp;""":"""&amp;AH67&amp;"""")
&amp;IF(LEN(AJ67)=0,"",","""&amp;AJ$1&amp;""":"""&amp;AJ67&amp;"""")
&amp;IF(LEN(AK67)=0,"",","""&amp;AK$1&amp;""":"&amp;AK67)&amp;"}")</f>
        <v/>
      </c>
    </row>
    <row r="68" spans="1:54">
      <c r="A68" t="s">
        <v>119</v>
      </c>
      <c r="C68" t="s">
        <v>367</v>
      </c>
      <c r="D68" t="s">
        <v>368</v>
      </c>
      <c r="E68" t="str">
        <f t="shared" si="177"/>
        <v>cashshopgold_3_more</v>
      </c>
      <c r="F68" t="str">
        <f t="shared" si="54"/>
        <v>cashshopgold</v>
      </c>
      <c r="G68">
        <f t="shared" si="178"/>
        <v>1</v>
      </c>
      <c r="I68" t="b">
        <v>0</v>
      </c>
      <c r="K68" t="str">
        <f t="shared" si="200"/>
        <v/>
      </c>
      <c r="L68" t="s">
        <v>293</v>
      </c>
      <c r="M68">
        <f t="shared" si="111"/>
        <v>7.99</v>
      </c>
      <c r="N68">
        <f t="shared" si="112"/>
        <v>12000</v>
      </c>
      <c r="O68" t="s">
        <v>119</v>
      </c>
      <c r="P68">
        <v>420</v>
      </c>
      <c r="Q68">
        <f t="shared" si="56"/>
        <v>420</v>
      </c>
      <c r="R68" t="str">
        <f t="shared" ca="1" si="179"/>
        <v>cu</v>
      </c>
      <c r="S68" t="s">
        <v>16</v>
      </c>
      <c r="T68" t="s">
        <v>15</v>
      </c>
      <c r="U68">
        <v>7500000</v>
      </c>
      <c r="V68" t="str">
        <f t="shared" ca="1" si="180"/>
        <v/>
      </c>
      <c r="Z68" t="str">
        <f t="shared" ca="1" si="181"/>
        <v/>
      </c>
      <c r="AD68" t="str">
        <f t="shared" ca="1" si="182"/>
        <v/>
      </c>
      <c r="AH68" t="str">
        <f t="shared" ca="1" si="183"/>
        <v/>
      </c>
      <c r="AL68" t="str">
        <f t="shared" ca="1" si="184"/>
        <v>cu</v>
      </c>
      <c r="AM68" t="str">
        <f t="shared" si="185"/>
        <v>GO</v>
      </c>
      <c r="AN68">
        <f t="shared" si="186"/>
        <v>7500000</v>
      </c>
      <c r="AO68" t="str">
        <f t="shared" ca="1" si="187"/>
        <v/>
      </c>
      <c r="AP68" t="str">
        <f t="shared" si="188"/>
        <v/>
      </c>
      <c r="AQ68" t="str">
        <f t="shared" si="189"/>
        <v/>
      </c>
      <c r="AR68" t="str">
        <f t="shared" ca="1" si="190"/>
        <v/>
      </c>
      <c r="AS68" t="str">
        <f t="shared" si="191"/>
        <v/>
      </c>
      <c r="AT68" t="str">
        <f t="shared" si="192"/>
        <v/>
      </c>
      <c r="AU68" t="str">
        <f t="shared" ca="1" si="193"/>
        <v/>
      </c>
      <c r="AV68" t="str">
        <f t="shared" si="194"/>
        <v/>
      </c>
      <c r="AW68" t="str">
        <f t="shared" si="195"/>
        <v/>
      </c>
      <c r="AX68" t="str">
        <f t="shared" ca="1" si="196"/>
        <v/>
      </c>
      <c r="AY68" t="str">
        <f t="shared" si="197"/>
        <v/>
      </c>
      <c r="AZ68" t="str">
        <f t="shared" si="198"/>
        <v/>
      </c>
      <c r="BA68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8" t="str">
        <f>IF(I68=FALSE,"",
"{"""&amp;E$1&amp;""":"""&amp;E68&amp;""""
&amp;","""&amp;P$1&amp;""":"&amp;P68
&amp;IF(LEN(R68)=0,"",","""&amp;R$1&amp;""":"""&amp;R68&amp;"""")
&amp;IF(LEN(T68)=0,"",","""&amp;T$1&amp;""":"""&amp;T68&amp;"""")
&amp;IF(LEN(U68)=0,"",","""&amp;U$1&amp;""":"&amp;U68)
&amp;IF(LEN(V68)=0,"",","""&amp;V$1&amp;""":"""&amp;V68&amp;"""")
&amp;IF(LEN(X68)=0,"",","""&amp;X$1&amp;""":"""&amp;X68&amp;"""")
&amp;IF(LEN(Y68)=0,"",","""&amp;Y$1&amp;""":"&amp;Y68)
&amp;IF(LEN(Z68)=0,"",","""&amp;Z$1&amp;""":"""&amp;Z68&amp;"""")
&amp;IF(LEN(AB68)=0,"",","""&amp;AB$1&amp;""":"""&amp;AB68&amp;"""")
&amp;IF(LEN(AC68)=0,"",","""&amp;AC$1&amp;""":"&amp;AC68)
&amp;IF(LEN(AD68)=0,"",","""&amp;AD$1&amp;""":"""&amp;AD68&amp;"""")
&amp;IF(LEN(AF68)=0,"",","""&amp;AF$1&amp;""":"""&amp;AF68&amp;"""")
&amp;IF(LEN(AG68)=0,"",","""&amp;AG$1&amp;""":"&amp;AG68)
&amp;IF(LEN(AH68)=0,"",","""&amp;AH$1&amp;""":"""&amp;AH68&amp;"""")
&amp;IF(LEN(AJ68)=0,"",","""&amp;AJ$1&amp;""":"""&amp;AJ68&amp;"""")
&amp;IF(LEN(AK68)=0,"",","""&amp;AK$1&amp;""":"&amp;AK68)&amp;"}")</f>
        <v/>
      </c>
    </row>
    <row r="69" spans="1:54">
      <c r="A69" t="s">
        <v>120</v>
      </c>
      <c r="C69" t="s">
        <v>369</v>
      </c>
      <c r="D69" t="s">
        <v>370</v>
      </c>
      <c r="E69" t="str">
        <f t="shared" si="177"/>
        <v>cashshopgold_4_more</v>
      </c>
      <c r="F69" t="str">
        <f t="shared" si="54"/>
        <v>cashshopgold</v>
      </c>
      <c r="G69">
        <f t="shared" si="178"/>
        <v>1</v>
      </c>
      <c r="I69" t="b">
        <v>0</v>
      </c>
      <c r="K69" t="str">
        <f t="shared" si="200"/>
        <v/>
      </c>
      <c r="L69" t="s">
        <v>297</v>
      </c>
      <c r="M69">
        <f t="shared" si="111"/>
        <v>18.989999999999998</v>
      </c>
      <c r="N69">
        <f t="shared" si="112"/>
        <v>29000</v>
      </c>
      <c r="O69" t="s">
        <v>120</v>
      </c>
      <c r="P69">
        <v>756</v>
      </c>
      <c r="Q69">
        <f t="shared" si="56"/>
        <v>756</v>
      </c>
      <c r="R69" t="str">
        <f t="shared" ca="1" si="179"/>
        <v>cu</v>
      </c>
      <c r="S69" t="s">
        <v>16</v>
      </c>
      <c r="T69" t="s">
        <v>15</v>
      </c>
      <c r="U69">
        <v>18000000</v>
      </c>
      <c r="V69" t="str">
        <f t="shared" ca="1" si="180"/>
        <v/>
      </c>
      <c r="Z69" t="str">
        <f t="shared" ca="1" si="181"/>
        <v/>
      </c>
      <c r="AD69" t="str">
        <f t="shared" ca="1" si="182"/>
        <v/>
      </c>
      <c r="AH69" t="str">
        <f t="shared" ca="1" si="183"/>
        <v/>
      </c>
      <c r="AL69" t="str">
        <f t="shared" ca="1" si="184"/>
        <v>cu</v>
      </c>
      <c r="AM69" t="str">
        <f t="shared" si="185"/>
        <v>GO</v>
      </c>
      <c r="AN69">
        <f t="shared" si="186"/>
        <v>18000000</v>
      </c>
      <c r="AO69" t="str">
        <f t="shared" ca="1" si="187"/>
        <v/>
      </c>
      <c r="AP69" t="str">
        <f t="shared" si="188"/>
        <v/>
      </c>
      <c r="AQ69" t="str">
        <f t="shared" si="189"/>
        <v/>
      </c>
      <c r="AR69" t="str">
        <f t="shared" ca="1" si="190"/>
        <v/>
      </c>
      <c r="AS69" t="str">
        <f t="shared" si="191"/>
        <v/>
      </c>
      <c r="AT69" t="str">
        <f t="shared" si="192"/>
        <v/>
      </c>
      <c r="AU69" t="str">
        <f t="shared" ca="1" si="193"/>
        <v/>
      </c>
      <c r="AV69" t="str">
        <f t="shared" si="194"/>
        <v/>
      </c>
      <c r="AW69" t="str">
        <f t="shared" si="195"/>
        <v/>
      </c>
      <c r="AX69" t="str">
        <f t="shared" ca="1" si="196"/>
        <v/>
      </c>
      <c r="AY69" t="str">
        <f t="shared" si="197"/>
        <v/>
      </c>
      <c r="AZ69" t="str">
        <f t="shared" si="198"/>
        <v/>
      </c>
      <c r="BA69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9" t="str">
        <f>IF(I69=FALSE,"",
"{"""&amp;E$1&amp;""":"""&amp;E69&amp;""""
&amp;","""&amp;P$1&amp;""":"&amp;P69
&amp;IF(LEN(R69)=0,"",","""&amp;R$1&amp;""":"""&amp;R69&amp;"""")
&amp;IF(LEN(T69)=0,"",","""&amp;T$1&amp;""":"""&amp;T69&amp;"""")
&amp;IF(LEN(U69)=0,"",","""&amp;U$1&amp;""":"&amp;U69)
&amp;IF(LEN(V69)=0,"",","""&amp;V$1&amp;""":"""&amp;V69&amp;"""")
&amp;IF(LEN(X69)=0,"",","""&amp;X$1&amp;""":"""&amp;X69&amp;"""")
&amp;IF(LEN(Y69)=0,"",","""&amp;Y$1&amp;""":"&amp;Y69)
&amp;IF(LEN(Z69)=0,"",","""&amp;Z$1&amp;""":"""&amp;Z69&amp;"""")
&amp;IF(LEN(AB69)=0,"",","""&amp;AB$1&amp;""":"""&amp;AB69&amp;"""")
&amp;IF(LEN(AC69)=0,"",","""&amp;AC$1&amp;""":"&amp;AC69)
&amp;IF(LEN(AD69)=0,"",","""&amp;AD$1&amp;""":"""&amp;AD69&amp;"""")
&amp;IF(LEN(AF69)=0,"",","""&amp;AF$1&amp;""":"""&amp;AF69&amp;"""")
&amp;IF(LEN(AG69)=0,"",","""&amp;AG$1&amp;""":"&amp;AG69)
&amp;IF(LEN(AH69)=0,"",","""&amp;AH$1&amp;""":"""&amp;AH69&amp;"""")
&amp;IF(LEN(AJ69)=0,"",","""&amp;AJ$1&amp;""":"""&amp;AJ69&amp;"""")
&amp;IF(LEN(AK69)=0,"",","""&amp;AK$1&amp;""":"&amp;AK69)&amp;"}")</f>
        <v/>
      </c>
    </row>
    <row r="70" spans="1:54">
      <c r="A70" t="s">
        <v>121</v>
      </c>
      <c r="C70" t="s">
        <v>371</v>
      </c>
      <c r="D70" t="s">
        <v>372</v>
      </c>
      <c r="E70" t="str">
        <f t="shared" si="177"/>
        <v>cashshopgold_5_more</v>
      </c>
      <c r="F70" t="str">
        <f t="shared" si="54"/>
        <v>cashshopgold</v>
      </c>
      <c r="G70">
        <f t="shared" si="178"/>
        <v>1</v>
      </c>
      <c r="I70" t="b">
        <v>0</v>
      </c>
      <c r="K70" t="str">
        <f t="shared" si="200"/>
        <v/>
      </c>
      <c r="L70" t="s">
        <v>299</v>
      </c>
      <c r="M70">
        <f t="shared" si="111"/>
        <v>29.99</v>
      </c>
      <c r="N70">
        <f t="shared" si="112"/>
        <v>45000</v>
      </c>
      <c r="O70" t="s">
        <v>121</v>
      </c>
      <c r="P70">
        <v>979</v>
      </c>
      <c r="Q70">
        <f t="shared" si="56"/>
        <v>979</v>
      </c>
      <c r="R70" t="str">
        <f t="shared" ca="1" si="179"/>
        <v>cu</v>
      </c>
      <c r="S70" t="s">
        <v>16</v>
      </c>
      <c r="T70" t="s">
        <v>15</v>
      </c>
      <c r="U70">
        <v>57000000</v>
      </c>
      <c r="V70" t="str">
        <f t="shared" ca="1" si="180"/>
        <v/>
      </c>
      <c r="Z70" t="str">
        <f t="shared" ca="1" si="181"/>
        <v/>
      </c>
      <c r="AD70" t="str">
        <f t="shared" ca="1" si="182"/>
        <v/>
      </c>
      <c r="AH70" t="str">
        <f t="shared" ca="1" si="183"/>
        <v/>
      </c>
      <c r="AL70" t="str">
        <f t="shared" ca="1" si="184"/>
        <v>cu</v>
      </c>
      <c r="AM70" t="str">
        <f t="shared" si="185"/>
        <v>GO</v>
      </c>
      <c r="AN70">
        <f t="shared" si="186"/>
        <v>57000000</v>
      </c>
      <c r="AO70" t="str">
        <f t="shared" ca="1" si="187"/>
        <v/>
      </c>
      <c r="AP70" t="str">
        <f t="shared" si="188"/>
        <v/>
      </c>
      <c r="AQ70" t="str">
        <f t="shared" si="189"/>
        <v/>
      </c>
      <c r="AR70" t="str">
        <f t="shared" ca="1" si="190"/>
        <v/>
      </c>
      <c r="AS70" t="str">
        <f t="shared" si="191"/>
        <v/>
      </c>
      <c r="AT70" t="str">
        <f t="shared" si="192"/>
        <v/>
      </c>
      <c r="AU70" t="str">
        <f t="shared" ca="1" si="193"/>
        <v/>
      </c>
      <c r="AV70" t="str">
        <f t="shared" si="194"/>
        <v/>
      </c>
      <c r="AW70" t="str">
        <f t="shared" si="195"/>
        <v/>
      </c>
      <c r="AX70" t="str">
        <f t="shared" ca="1" si="196"/>
        <v/>
      </c>
      <c r="AY70" t="str">
        <f t="shared" si="197"/>
        <v/>
      </c>
      <c r="AZ70" t="str">
        <f t="shared" si="198"/>
        <v/>
      </c>
      <c r="BA70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0" t="str">
        <f>IF(I70=FALSE,"",
"{"""&amp;E$1&amp;""":"""&amp;E70&amp;""""
&amp;","""&amp;P$1&amp;""":"&amp;P70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
&amp;IF(LEN(AH70)=0,"",","""&amp;AH$1&amp;""":"""&amp;AH70&amp;"""")
&amp;IF(LEN(AJ70)=0,"",","""&amp;AJ$1&amp;""":"""&amp;AJ70&amp;"""")
&amp;IF(LEN(AK70)=0,"",","""&amp;AK$1&amp;""":"&amp;AK70)&amp;"}")</f>
        <v/>
      </c>
    </row>
    <row r="71" spans="1:54">
      <c r="A71" t="s">
        <v>122</v>
      </c>
      <c r="C71" t="s">
        <v>373</v>
      </c>
      <c r="D71" t="s">
        <v>374</v>
      </c>
      <c r="E71" t="str">
        <f t="shared" si="177"/>
        <v>cashshopgold_6_more</v>
      </c>
      <c r="F71" t="str">
        <f t="shared" si="54"/>
        <v>cashshopgold</v>
      </c>
      <c r="G71">
        <f t="shared" si="178"/>
        <v>1</v>
      </c>
      <c r="I71" t="b">
        <v>0</v>
      </c>
      <c r="K71" t="str">
        <f t="shared" si="200"/>
        <v/>
      </c>
      <c r="L71" t="s">
        <v>301</v>
      </c>
      <c r="M71">
        <f t="shared" si="111"/>
        <v>64.989999999999995</v>
      </c>
      <c r="N71">
        <f t="shared" si="112"/>
        <v>99000</v>
      </c>
      <c r="O71" t="s">
        <v>122</v>
      </c>
      <c r="P71">
        <v>435</v>
      </c>
      <c r="Q71">
        <f t="shared" si="56"/>
        <v>435</v>
      </c>
      <c r="R71" t="str">
        <f t="shared" ca="1" si="179"/>
        <v>cu</v>
      </c>
      <c r="S71" t="s">
        <v>16</v>
      </c>
      <c r="T71" t="s">
        <v>15</v>
      </c>
      <c r="U71">
        <v>135000000</v>
      </c>
      <c r="V71" t="str">
        <f t="shared" ca="1" si="180"/>
        <v/>
      </c>
      <c r="Z71" t="str">
        <f t="shared" ca="1" si="181"/>
        <v/>
      </c>
      <c r="AD71" t="str">
        <f t="shared" ca="1" si="182"/>
        <v/>
      </c>
      <c r="AH71" t="str">
        <f t="shared" ca="1" si="183"/>
        <v/>
      </c>
      <c r="AL71" t="str">
        <f t="shared" ca="1" si="184"/>
        <v>cu</v>
      </c>
      <c r="AM71" t="str">
        <f t="shared" si="185"/>
        <v>GO</v>
      </c>
      <c r="AN71">
        <f t="shared" si="186"/>
        <v>135000000</v>
      </c>
      <c r="AO71" t="str">
        <f t="shared" ca="1" si="187"/>
        <v/>
      </c>
      <c r="AP71" t="str">
        <f t="shared" si="188"/>
        <v/>
      </c>
      <c r="AQ71" t="str">
        <f t="shared" si="189"/>
        <v/>
      </c>
      <c r="AR71" t="str">
        <f t="shared" ca="1" si="190"/>
        <v/>
      </c>
      <c r="AS71" t="str">
        <f t="shared" si="191"/>
        <v/>
      </c>
      <c r="AT71" t="str">
        <f t="shared" si="192"/>
        <v/>
      </c>
      <c r="AU71" t="str">
        <f t="shared" ca="1" si="193"/>
        <v/>
      </c>
      <c r="AV71" t="str">
        <f t="shared" si="194"/>
        <v/>
      </c>
      <c r="AW71" t="str">
        <f t="shared" si="195"/>
        <v/>
      </c>
      <c r="AX71" t="str">
        <f t="shared" ca="1" si="196"/>
        <v/>
      </c>
      <c r="AY71" t="str">
        <f t="shared" si="197"/>
        <v/>
      </c>
      <c r="AZ71" t="str">
        <f t="shared" si="198"/>
        <v/>
      </c>
      <c r="BA71" t="str">
        <f t="shared" ca="1" si="1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1" t="str">
        <f>IF(I71=FALSE,"",
"{"""&amp;E$1&amp;""":"""&amp;E71&amp;""""
&amp;","""&amp;P$1&amp;""":"&amp;P71
&amp;IF(LEN(R71)=0,"",","""&amp;R$1&amp;""":"""&amp;R71&amp;"""")
&amp;IF(LEN(T71)=0,"",","""&amp;T$1&amp;""":"""&amp;T71&amp;"""")
&amp;IF(LEN(U71)=0,"",","""&amp;U$1&amp;""":"&amp;U71)
&amp;IF(LEN(V71)=0,"",","""&amp;V$1&amp;""":"""&amp;V71&amp;"""")
&amp;IF(LEN(X71)=0,"",","""&amp;X$1&amp;""":"""&amp;X71&amp;"""")
&amp;IF(LEN(Y71)=0,"",","""&amp;Y$1&amp;""":"&amp;Y71)
&amp;IF(LEN(Z71)=0,"",","""&amp;Z$1&amp;""":"""&amp;Z71&amp;"""")
&amp;IF(LEN(AB71)=0,"",","""&amp;AB$1&amp;""":"""&amp;AB71&amp;"""")
&amp;IF(LEN(AC71)=0,"",","""&amp;AC$1&amp;""":"&amp;AC71)
&amp;IF(LEN(AD71)=0,"",","""&amp;AD$1&amp;""":"""&amp;AD71&amp;"""")
&amp;IF(LEN(AF71)=0,"",","""&amp;AF$1&amp;""":"""&amp;AF71&amp;"""")
&amp;IF(LEN(AG71)=0,"",","""&amp;AG$1&amp;""":"&amp;AG71)
&amp;IF(LEN(AH71)=0,"",","""&amp;AH$1&amp;""":"""&amp;AH71&amp;"""")
&amp;IF(LEN(AJ71)=0,"",","""&amp;AJ$1&amp;""":"""&amp;AJ71&amp;"""")
&amp;IF(LEN(AK71)=0,"",","""&amp;AK$1&amp;""":"&amp;AK71)&amp;"}")</f>
        <v/>
      </c>
    </row>
    <row r="72" spans="1:54">
      <c r="A72" t="s">
        <v>265</v>
      </c>
      <c r="C72" t="s">
        <v>375</v>
      </c>
      <c r="D72" t="s">
        <v>376</v>
      </c>
      <c r="E72" t="str">
        <f t="shared" ref="E72:E83" si="201">A72</f>
        <v>cashshopgem_1</v>
      </c>
      <c r="F72" t="str">
        <f t="shared" ref="F72:F83" si="202">IF(ISERROR(FIND("_",A72)),A72,
LEFT(A72,FIND("_",A72)-1))</f>
        <v>cashshopgem</v>
      </c>
      <c r="G72">
        <f t="shared" ref="G72:G83" si="203">COUNTA(S72,W72,AA72,AE72,AI72)</f>
        <v>1</v>
      </c>
      <c r="I72" t="b">
        <v>0</v>
      </c>
      <c r="K72" t="str">
        <f t="shared" si="200"/>
        <v/>
      </c>
      <c r="L72" t="s">
        <v>286</v>
      </c>
      <c r="M72">
        <f t="shared" si="111"/>
        <v>0.99</v>
      </c>
      <c r="N72">
        <f t="shared" si="112"/>
        <v>1100</v>
      </c>
      <c r="O72" t="s">
        <v>109</v>
      </c>
      <c r="P72">
        <v>407</v>
      </c>
      <c r="Q72">
        <f t="shared" ref="Q72:Q83" si="204">P72</f>
        <v>407</v>
      </c>
      <c r="R72" t="str">
        <f t="shared" ref="R72:R83" ca="1" si="205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06">IF(ISBLANK(W72),"",
VLOOKUP(W72,OFFSET(INDIRECT("$A:$B"),0,MATCH(W$1&amp;"_Verify",INDIRECT("$1:$1"),0)-1),2,0)
)</f>
        <v/>
      </c>
      <c r="Z72" t="str">
        <f t="shared" ref="Z72:Z83" ca="1" si="207">IF(ISBLANK(AA72),"",
VLOOKUP(AA72,OFFSET(INDIRECT("$A:$B"),0,MATCH(AA$1&amp;"_Verify",INDIRECT("$1:$1"),0)-1),2,0)
)</f>
        <v/>
      </c>
      <c r="AD72" t="str">
        <f t="shared" ref="AD72:AD83" ca="1" si="208">IF(ISBLANK(AE72),"",
VLOOKUP(AE72,OFFSET(INDIRECT("$A:$B"),0,MATCH(AE$1&amp;"_Verify",INDIRECT("$1:$1"),0)-1),2,0)
)</f>
        <v/>
      </c>
      <c r="AH72" t="str">
        <f t="shared" ref="AH72:AH83" ca="1" si="209">IF(ISBLANK(AI72),"",
VLOOKUP(AI72,OFFSET(INDIRECT("$A:$B"),0,MATCH(AI$1&amp;"_Verify",INDIRECT("$1:$1"),0)-1),2,0)
)</f>
        <v/>
      </c>
      <c r="AL72" t="str">
        <f t="shared" ref="AL72:AL83" ca="1" si="210">IF(LEN(R72)=0,"",R72)</f>
        <v>cu</v>
      </c>
      <c r="AM72" t="str">
        <f t="shared" ref="AM72:AM83" si="211">IF(LEN(T72)=0,"",T72)</f>
        <v>DI</v>
      </c>
      <c r="AN72">
        <f t="shared" ref="AN72:AN83" si="212">IF(LEN(U72)=0,"",U72)</f>
        <v>400</v>
      </c>
      <c r="AO72" t="str">
        <f t="shared" ref="AO72:AO83" ca="1" si="213">IF(LEN(V72)=0,"",V72)</f>
        <v/>
      </c>
      <c r="AP72" t="str">
        <f t="shared" ref="AP72:AP83" si="214">IF(LEN(X72)=0,"",X72)</f>
        <v/>
      </c>
      <c r="AQ72" t="str">
        <f t="shared" ref="AQ72:AQ83" si="215">IF(LEN(Y72)=0,"",Y72)</f>
        <v/>
      </c>
      <c r="AR72" t="str">
        <f t="shared" ref="AR72:AR83" ca="1" si="216">IF(LEN(Z72)=0,"",Z72)</f>
        <v/>
      </c>
      <c r="AS72" t="str">
        <f t="shared" ref="AS72:AS83" si="217">IF(LEN(AB72)=0,"",AB72)</f>
        <v/>
      </c>
      <c r="AT72" t="str">
        <f t="shared" ref="AT72:AT83" si="218">IF(LEN(AC72)=0,"",AC72)</f>
        <v/>
      </c>
      <c r="AU72" t="str">
        <f t="shared" ref="AU72:AU83" ca="1" si="219">IF(LEN(AD72)=0,"",AD72)</f>
        <v/>
      </c>
      <c r="AV72" t="str">
        <f t="shared" ref="AV72:AV83" si="220">IF(LEN(AF72)=0,"",AF72)</f>
        <v/>
      </c>
      <c r="AW72" t="str">
        <f t="shared" ref="AW72:AW83" si="221">IF(LEN(AG72)=0,"",AG72)</f>
        <v/>
      </c>
      <c r="AX72" t="str">
        <f t="shared" ref="AX72:AX83" ca="1" si="222">IF(LEN(AH72)=0,"",AH72)</f>
        <v/>
      </c>
      <c r="AY72" t="str">
        <f t="shared" ref="AY72:AY83" si="223">IF(LEN(AJ72)=0,"",AJ72)</f>
        <v/>
      </c>
      <c r="AZ72" t="str">
        <f t="shared" ref="AZ72:AZ83" si="224">IF(LEN(AK72)=0,"",AK72)</f>
        <v/>
      </c>
      <c r="BA72" t="str">
        <f t="shared" ref="BA72:BA83" ca="1" si="225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2" t="str">
        <f>IF(I72=FALSE,"",
"{"""&amp;E$1&amp;""":"""&amp;E72&amp;""""
&amp;","""&amp;P$1&amp;""":"&amp;P72
&amp;IF(LEN(R72)=0,"",","""&amp;R$1&amp;""":"""&amp;R72&amp;"""")
&amp;IF(LEN(T72)=0,"",","""&amp;T$1&amp;""":"""&amp;T72&amp;"""")
&amp;IF(LEN(U72)=0,"",","""&amp;U$1&amp;""":"&amp;U72)
&amp;IF(LEN(V72)=0,"",","""&amp;V$1&amp;""":"""&amp;V72&amp;"""")
&amp;IF(LEN(X72)=0,"",","""&amp;X$1&amp;""":"""&amp;X72&amp;"""")
&amp;IF(LEN(Y72)=0,"",","""&amp;Y$1&amp;""":"&amp;Y72)
&amp;IF(LEN(Z72)=0,"",","""&amp;Z$1&amp;""":"""&amp;Z72&amp;"""")
&amp;IF(LEN(AB72)=0,"",","""&amp;AB$1&amp;""":"""&amp;AB72&amp;"""")
&amp;IF(LEN(AC72)=0,"",","""&amp;AC$1&amp;""":"&amp;AC72)
&amp;IF(LEN(AD72)=0,"",","""&amp;AD$1&amp;""":"""&amp;AD72&amp;"""")
&amp;IF(LEN(AF72)=0,"",","""&amp;AF$1&amp;""":"""&amp;AF72&amp;"""")
&amp;IF(LEN(AG72)=0,"",","""&amp;AG$1&amp;""":"&amp;AG72)
&amp;IF(LEN(AH72)=0,"",","""&amp;AH$1&amp;""":"""&amp;AH72&amp;"""")
&amp;IF(LEN(AJ72)=0,"",","""&amp;AJ$1&amp;""":"""&amp;AJ72&amp;"""")
&amp;IF(LEN(AK72)=0,"",","""&amp;AK$1&amp;""":"&amp;AK72)&amp;"}")</f>
        <v/>
      </c>
    </row>
    <row r="73" spans="1:54">
      <c r="A73" t="s">
        <v>266</v>
      </c>
      <c r="C73" t="s">
        <v>377</v>
      </c>
      <c r="D73" t="s">
        <v>378</v>
      </c>
      <c r="E73" t="str">
        <f t="shared" si="201"/>
        <v>cashshopgem_2</v>
      </c>
      <c r="F73" t="str">
        <f t="shared" si="202"/>
        <v>cashshopgem</v>
      </c>
      <c r="G73">
        <f t="shared" si="203"/>
        <v>1</v>
      </c>
      <c r="I73" t="b">
        <v>0</v>
      </c>
      <c r="K73" t="str">
        <f t="shared" si="200"/>
        <v/>
      </c>
      <c r="L73" t="s">
        <v>289</v>
      </c>
      <c r="M73">
        <f t="shared" si="111"/>
        <v>3.99</v>
      </c>
      <c r="N73">
        <f t="shared" si="112"/>
        <v>6000</v>
      </c>
      <c r="O73" t="s">
        <v>111</v>
      </c>
      <c r="P73">
        <v>934</v>
      </c>
      <c r="Q73">
        <f t="shared" si="204"/>
        <v>934</v>
      </c>
      <c r="R73" t="str">
        <f t="shared" ca="1" si="205"/>
        <v>cu</v>
      </c>
      <c r="S73" t="s">
        <v>16</v>
      </c>
      <c r="T73" t="s">
        <v>207</v>
      </c>
      <c r="U73">
        <v>1050</v>
      </c>
      <c r="V73" t="str">
        <f t="shared" ca="1" si="206"/>
        <v/>
      </c>
      <c r="Z73" t="str">
        <f t="shared" ca="1" si="207"/>
        <v/>
      </c>
      <c r="AD73" t="str">
        <f t="shared" ca="1" si="208"/>
        <v/>
      </c>
      <c r="AH73" t="str">
        <f t="shared" ca="1" si="209"/>
        <v/>
      </c>
      <c r="AL73" t="str">
        <f t="shared" ca="1" si="210"/>
        <v>cu</v>
      </c>
      <c r="AM73" t="str">
        <f t="shared" si="211"/>
        <v>DI</v>
      </c>
      <c r="AN73">
        <f t="shared" si="212"/>
        <v>1050</v>
      </c>
      <c r="AO73" t="str">
        <f t="shared" ca="1" si="213"/>
        <v/>
      </c>
      <c r="AP73" t="str">
        <f t="shared" si="214"/>
        <v/>
      </c>
      <c r="AQ73" t="str">
        <f t="shared" si="215"/>
        <v/>
      </c>
      <c r="AR73" t="str">
        <f t="shared" ca="1" si="216"/>
        <v/>
      </c>
      <c r="AS73" t="str">
        <f t="shared" si="217"/>
        <v/>
      </c>
      <c r="AT73" t="str">
        <f t="shared" si="218"/>
        <v/>
      </c>
      <c r="AU73" t="str">
        <f t="shared" ca="1" si="219"/>
        <v/>
      </c>
      <c r="AV73" t="str">
        <f t="shared" si="220"/>
        <v/>
      </c>
      <c r="AW73" t="str">
        <f t="shared" si="221"/>
        <v/>
      </c>
      <c r="AX73" t="str">
        <f t="shared" ca="1" si="222"/>
        <v/>
      </c>
      <c r="AY73" t="str">
        <f t="shared" si="223"/>
        <v/>
      </c>
      <c r="AZ73" t="str">
        <f t="shared" si="224"/>
        <v/>
      </c>
      <c r="BA73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3" t="str">
        <f>IF(I73=FALSE,"",
"{"""&amp;E$1&amp;""":"""&amp;E73&amp;""""
&amp;","""&amp;P$1&amp;""":"&amp;P73
&amp;IF(LEN(R73)=0,"",","""&amp;R$1&amp;""":"""&amp;R73&amp;"""")
&amp;IF(LEN(T73)=0,"",","""&amp;T$1&amp;""":"""&amp;T73&amp;"""")
&amp;IF(LEN(U73)=0,"",","""&amp;U$1&amp;""":"&amp;U73)
&amp;IF(LEN(V73)=0,"",","""&amp;V$1&amp;""":"""&amp;V73&amp;"""")
&amp;IF(LEN(X73)=0,"",","""&amp;X$1&amp;""":"""&amp;X73&amp;"""")
&amp;IF(LEN(Y73)=0,"",","""&amp;Y$1&amp;""":"&amp;Y73)
&amp;IF(LEN(Z73)=0,"",","""&amp;Z$1&amp;""":"""&amp;Z73&amp;"""")
&amp;IF(LEN(AB73)=0,"",","""&amp;AB$1&amp;""":"""&amp;AB73&amp;"""")
&amp;IF(LEN(AC73)=0,"",","""&amp;AC$1&amp;""":"&amp;AC73)
&amp;IF(LEN(AD73)=0,"",","""&amp;AD$1&amp;""":"""&amp;AD73&amp;"""")
&amp;IF(LEN(AF73)=0,"",","""&amp;AF$1&amp;""":"""&amp;AF73&amp;"""")
&amp;IF(LEN(AG73)=0,"",","""&amp;AG$1&amp;""":"&amp;AG73)
&amp;IF(LEN(AH73)=0,"",","""&amp;AH$1&amp;""":"""&amp;AH73&amp;"""")
&amp;IF(LEN(AJ73)=0,"",","""&amp;AJ$1&amp;""":"""&amp;AJ73&amp;"""")
&amp;IF(LEN(AK73)=0,"",","""&amp;AK$1&amp;""":"&amp;AK73)&amp;"}")</f>
        <v/>
      </c>
    </row>
    <row r="74" spans="1:54">
      <c r="A74" t="s">
        <v>267</v>
      </c>
      <c r="C74" t="s">
        <v>379</v>
      </c>
      <c r="D74" t="s">
        <v>380</v>
      </c>
      <c r="E74" t="str">
        <f t="shared" si="201"/>
        <v>cashshopgem_3</v>
      </c>
      <c r="F74" t="str">
        <f t="shared" si="202"/>
        <v>cashshopgem</v>
      </c>
      <c r="G74">
        <f t="shared" si="203"/>
        <v>1</v>
      </c>
      <c r="I74" t="b">
        <v>0</v>
      </c>
      <c r="K74" t="str">
        <f t="shared" si="200"/>
        <v/>
      </c>
      <c r="L74" t="s">
        <v>293</v>
      </c>
      <c r="M74">
        <f t="shared" si="111"/>
        <v>7.99</v>
      </c>
      <c r="N74">
        <f t="shared" si="112"/>
        <v>12000</v>
      </c>
      <c r="O74" t="s">
        <v>112</v>
      </c>
      <c r="P74">
        <v>626</v>
      </c>
      <c r="Q74">
        <f t="shared" si="204"/>
        <v>626</v>
      </c>
      <c r="R74" t="str">
        <f t="shared" ca="1" si="205"/>
        <v>cu</v>
      </c>
      <c r="S74" t="s">
        <v>16</v>
      </c>
      <c r="T74" t="s">
        <v>207</v>
      </c>
      <c r="U74">
        <v>2500</v>
      </c>
      <c r="V74" t="str">
        <f t="shared" ca="1" si="206"/>
        <v/>
      </c>
      <c r="Z74" t="str">
        <f t="shared" ca="1" si="207"/>
        <v/>
      </c>
      <c r="AD74" t="str">
        <f t="shared" ca="1" si="208"/>
        <v/>
      </c>
      <c r="AH74" t="str">
        <f t="shared" ca="1" si="209"/>
        <v/>
      </c>
      <c r="AL74" t="str">
        <f t="shared" ca="1" si="210"/>
        <v>cu</v>
      </c>
      <c r="AM74" t="str">
        <f t="shared" si="211"/>
        <v>DI</v>
      </c>
      <c r="AN74">
        <f t="shared" si="212"/>
        <v>2500</v>
      </c>
      <c r="AO74" t="str">
        <f t="shared" ca="1" si="213"/>
        <v/>
      </c>
      <c r="AP74" t="str">
        <f t="shared" si="214"/>
        <v/>
      </c>
      <c r="AQ74" t="str">
        <f t="shared" si="215"/>
        <v/>
      </c>
      <c r="AR74" t="str">
        <f t="shared" ca="1" si="216"/>
        <v/>
      </c>
      <c r="AS74" t="str">
        <f t="shared" si="217"/>
        <v/>
      </c>
      <c r="AT74" t="str">
        <f t="shared" si="218"/>
        <v/>
      </c>
      <c r="AU74" t="str">
        <f t="shared" ca="1" si="219"/>
        <v/>
      </c>
      <c r="AV74" t="str">
        <f t="shared" si="220"/>
        <v/>
      </c>
      <c r="AW74" t="str">
        <f t="shared" si="221"/>
        <v/>
      </c>
      <c r="AX74" t="str">
        <f t="shared" ca="1" si="222"/>
        <v/>
      </c>
      <c r="AY74" t="str">
        <f t="shared" si="223"/>
        <v/>
      </c>
      <c r="AZ74" t="str">
        <f t="shared" si="224"/>
        <v/>
      </c>
      <c r="BA74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4" t="str">
        <f>IF(I74=FALSE,"",
"{"""&amp;E$1&amp;""":"""&amp;E74&amp;""""
&amp;","""&amp;P$1&amp;""":"&amp;P74
&amp;IF(LEN(R74)=0,"",","""&amp;R$1&amp;""":"""&amp;R74&amp;"""")
&amp;IF(LEN(T74)=0,"",","""&amp;T$1&amp;""":"""&amp;T74&amp;"""")
&amp;IF(LEN(U74)=0,"",","""&amp;U$1&amp;""":"&amp;U74)
&amp;IF(LEN(V74)=0,"",","""&amp;V$1&amp;""":"""&amp;V74&amp;"""")
&amp;IF(LEN(X74)=0,"",","""&amp;X$1&amp;""":"""&amp;X74&amp;"""")
&amp;IF(LEN(Y74)=0,"",","""&amp;Y$1&amp;""":"&amp;Y74)
&amp;IF(LEN(Z74)=0,"",","""&amp;Z$1&amp;""":"""&amp;Z74&amp;"""")
&amp;IF(LEN(AB74)=0,"",","""&amp;AB$1&amp;""":"""&amp;AB74&amp;"""")
&amp;IF(LEN(AC74)=0,"",","""&amp;AC$1&amp;""":"&amp;AC74)
&amp;IF(LEN(AD74)=0,"",","""&amp;AD$1&amp;""":"""&amp;AD74&amp;"""")
&amp;IF(LEN(AF74)=0,"",","""&amp;AF$1&amp;""":"""&amp;AF74&amp;"""")
&amp;IF(LEN(AG74)=0,"",","""&amp;AG$1&amp;""":"&amp;AG74)
&amp;IF(LEN(AH74)=0,"",","""&amp;AH$1&amp;""":"""&amp;AH74&amp;"""")
&amp;IF(LEN(AJ74)=0,"",","""&amp;AJ$1&amp;""":"""&amp;AJ74&amp;"""")
&amp;IF(LEN(AK74)=0,"",","""&amp;AK$1&amp;""":"&amp;AK74)&amp;"}")</f>
        <v/>
      </c>
    </row>
    <row r="75" spans="1:54">
      <c r="A75" t="s">
        <v>268</v>
      </c>
      <c r="C75" t="s">
        <v>381</v>
      </c>
      <c r="D75" t="s">
        <v>382</v>
      </c>
      <c r="E75" t="str">
        <f t="shared" si="201"/>
        <v>cashshopgem_4</v>
      </c>
      <c r="F75" t="str">
        <f t="shared" si="202"/>
        <v>cashshopgem</v>
      </c>
      <c r="G75">
        <f t="shared" si="203"/>
        <v>1</v>
      </c>
      <c r="I75" t="b">
        <v>0</v>
      </c>
      <c r="K75" t="str">
        <f t="shared" si="200"/>
        <v/>
      </c>
      <c r="L75" t="s">
        <v>297</v>
      </c>
      <c r="M75">
        <f t="shared" si="111"/>
        <v>18.989999999999998</v>
      </c>
      <c r="N75">
        <f t="shared" si="112"/>
        <v>29000</v>
      </c>
      <c r="O75" t="s">
        <v>113</v>
      </c>
      <c r="P75">
        <v>910</v>
      </c>
      <c r="Q75">
        <f t="shared" si="204"/>
        <v>910</v>
      </c>
      <c r="R75" t="str">
        <f t="shared" ca="1" si="205"/>
        <v>cu</v>
      </c>
      <c r="S75" t="s">
        <v>16</v>
      </c>
      <c r="T75" t="s">
        <v>207</v>
      </c>
      <c r="U75">
        <v>6000</v>
      </c>
      <c r="V75" t="str">
        <f t="shared" ca="1" si="206"/>
        <v/>
      </c>
      <c r="Z75" t="str">
        <f t="shared" ca="1" si="207"/>
        <v/>
      </c>
      <c r="AD75" t="str">
        <f t="shared" ca="1" si="208"/>
        <v/>
      </c>
      <c r="AH75" t="str">
        <f t="shared" ca="1" si="209"/>
        <v/>
      </c>
      <c r="AL75" t="str">
        <f t="shared" ca="1" si="210"/>
        <v>cu</v>
      </c>
      <c r="AM75" t="str">
        <f t="shared" si="211"/>
        <v>DI</v>
      </c>
      <c r="AN75">
        <f t="shared" si="212"/>
        <v>6000</v>
      </c>
      <c r="AO75" t="str">
        <f t="shared" ca="1" si="213"/>
        <v/>
      </c>
      <c r="AP75" t="str">
        <f t="shared" si="214"/>
        <v/>
      </c>
      <c r="AQ75" t="str">
        <f t="shared" si="215"/>
        <v/>
      </c>
      <c r="AR75" t="str">
        <f t="shared" ca="1" si="216"/>
        <v/>
      </c>
      <c r="AS75" t="str">
        <f t="shared" si="217"/>
        <v/>
      </c>
      <c r="AT75" t="str">
        <f t="shared" si="218"/>
        <v/>
      </c>
      <c r="AU75" t="str">
        <f t="shared" ca="1" si="219"/>
        <v/>
      </c>
      <c r="AV75" t="str">
        <f t="shared" si="220"/>
        <v/>
      </c>
      <c r="AW75" t="str">
        <f t="shared" si="221"/>
        <v/>
      </c>
      <c r="AX75" t="str">
        <f t="shared" ca="1" si="222"/>
        <v/>
      </c>
      <c r="AY75" t="str">
        <f t="shared" si="223"/>
        <v/>
      </c>
      <c r="AZ75" t="str">
        <f t="shared" si="224"/>
        <v/>
      </c>
      <c r="BA75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5" t="str">
        <f>IF(I75=FALSE,"",
"{"""&amp;E$1&amp;""":"""&amp;E75&amp;""""
&amp;","""&amp;P$1&amp;""":"&amp;P75
&amp;IF(LEN(R75)=0,"",","""&amp;R$1&amp;""":"""&amp;R75&amp;"""")
&amp;IF(LEN(T75)=0,"",","""&amp;T$1&amp;""":"""&amp;T75&amp;"""")
&amp;IF(LEN(U75)=0,"",","""&amp;U$1&amp;""":"&amp;U75)
&amp;IF(LEN(V75)=0,"",","""&amp;V$1&amp;""":"""&amp;V75&amp;"""")
&amp;IF(LEN(X75)=0,"",","""&amp;X$1&amp;""":"""&amp;X75&amp;"""")
&amp;IF(LEN(Y75)=0,"",","""&amp;Y$1&amp;""":"&amp;Y75)
&amp;IF(LEN(Z75)=0,"",","""&amp;Z$1&amp;""":"""&amp;Z75&amp;"""")
&amp;IF(LEN(AB75)=0,"",","""&amp;AB$1&amp;""":"""&amp;AB75&amp;"""")
&amp;IF(LEN(AC75)=0,"",","""&amp;AC$1&amp;""":"&amp;AC75)
&amp;IF(LEN(AD75)=0,"",","""&amp;AD$1&amp;""":"""&amp;AD75&amp;"""")
&amp;IF(LEN(AF75)=0,"",","""&amp;AF$1&amp;""":"""&amp;AF75&amp;"""")
&amp;IF(LEN(AG75)=0,"",","""&amp;AG$1&amp;""":"&amp;AG75)
&amp;IF(LEN(AH75)=0,"",","""&amp;AH$1&amp;""":"""&amp;AH75&amp;"""")
&amp;IF(LEN(AJ75)=0,"",","""&amp;AJ$1&amp;""":"""&amp;AJ75&amp;"""")
&amp;IF(LEN(AK75)=0,"",","""&amp;AK$1&amp;""":"&amp;AK75)&amp;"}")</f>
        <v/>
      </c>
    </row>
    <row r="76" spans="1:54">
      <c r="A76" t="s">
        <v>269</v>
      </c>
      <c r="C76" t="s">
        <v>383</v>
      </c>
      <c r="D76" t="s">
        <v>384</v>
      </c>
      <c r="E76" t="str">
        <f t="shared" si="201"/>
        <v>cashshopgem_5</v>
      </c>
      <c r="F76" t="str">
        <f t="shared" si="202"/>
        <v>cashshopgem</v>
      </c>
      <c r="G76">
        <f t="shared" si="203"/>
        <v>1</v>
      </c>
      <c r="I76" t="b">
        <v>0</v>
      </c>
      <c r="K76" t="str">
        <f t="shared" si="200"/>
        <v/>
      </c>
      <c r="L76" t="s">
        <v>299</v>
      </c>
      <c r="M76">
        <f t="shared" si="111"/>
        <v>29.99</v>
      </c>
      <c r="N76">
        <f t="shared" si="112"/>
        <v>45000</v>
      </c>
      <c r="O76" t="s">
        <v>114</v>
      </c>
      <c r="P76">
        <v>258</v>
      </c>
      <c r="Q76">
        <f t="shared" si="204"/>
        <v>258</v>
      </c>
      <c r="R76" t="str">
        <f t="shared" ca="1" si="205"/>
        <v>cu</v>
      </c>
      <c r="S76" t="s">
        <v>16</v>
      </c>
      <c r="T76" t="s">
        <v>207</v>
      </c>
      <c r="U76">
        <v>19000</v>
      </c>
      <c r="V76" t="str">
        <f t="shared" ca="1" si="206"/>
        <v/>
      </c>
      <c r="Z76" t="str">
        <f t="shared" ca="1" si="207"/>
        <v/>
      </c>
      <c r="AD76" t="str">
        <f t="shared" ca="1" si="208"/>
        <v/>
      </c>
      <c r="AH76" t="str">
        <f t="shared" ca="1" si="209"/>
        <v/>
      </c>
      <c r="AL76" t="str">
        <f t="shared" ca="1" si="210"/>
        <v>cu</v>
      </c>
      <c r="AM76" t="str">
        <f t="shared" si="211"/>
        <v>DI</v>
      </c>
      <c r="AN76">
        <f t="shared" si="212"/>
        <v>19000</v>
      </c>
      <c r="AO76" t="str">
        <f t="shared" ca="1" si="213"/>
        <v/>
      </c>
      <c r="AP76" t="str">
        <f t="shared" si="214"/>
        <v/>
      </c>
      <c r="AQ76" t="str">
        <f t="shared" si="215"/>
        <v/>
      </c>
      <c r="AR76" t="str">
        <f t="shared" ca="1" si="216"/>
        <v/>
      </c>
      <c r="AS76" t="str">
        <f t="shared" si="217"/>
        <v/>
      </c>
      <c r="AT76" t="str">
        <f t="shared" si="218"/>
        <v/>
      </c>
      <c r="AU76" t="str">
        <f t="shared" ca="1" si="219"/>
        <v/>
      </c>
      <c r="AV76" t="str">
        <f t="shared" si="220"/>
        <v/>
      </c>
      <c r="AW76" t="str">
        <f t="shared" si="221"/>
        <v/>
      </c>
      <c r="AX76" t="str">
        <f t="shared" ca="1" si="222"/>
        <v/>
      </c>
      <c r="AY76" t="str">
        <f t="shared" si="223"/>
        <v/>
      </c>
      <c r="AZ76" t="str">
        <f t="shared" si="224"/>
        <v/>
      </c>
      <c r="BA76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6" t="str">
        <f>IF(I76=FALSE,"",
"{"""&amp;E$1&amp;""":"""&amp;E76&amp;""""
&amp;","""&amp;P$1&amp;""":"&amp;P76
&amp;IF(LEN(R76)=0,"",","""&amp;R$1&amp;""":"""&amp;R76&amp;"""")
&amp;IF(LEN(T76)=0,"",","""&amp;T$1&amp;""":"""&amp;T76&amp;"""")
&amp;IF(LEN(U76)=0,"",","""&amp;U$1&amp;""":"&amp;U76)
&amp;IF(LEN(V76)=0,"",","""&amp;V$1&amp;""":"""&amp;V76&amp;"""")
&amp;IF(LEN(X76)=0,"",","""&amp;X$1&amp;""":"""&amp;X76&amp;"""")
&amp;IF(LEN(Y76)=0,"",","""&amp;Y$1&amp;""":"&amp;Y76)
&amp;IF(LEN(Z76)=0,"",","""&amp;Z$1&amp;""":"""&amp;Z76&amp;"""")
&amp;IF(LEN(AB76)=0,"",","""&amp;AB$1&amp;""":"""&amp;AB76&amp;"""")
&amp;IF(LEN(AC76)=0,"",","""&amp;AC$1&amp;""":"&amp;AC76)
&amp;IF(LEN(AD76)=0,"",","""&amp;AD$1&amp;""":"""&amp;AD76&amp;"""")
&amp;IF(LEN(AF76)=0,"",","""&amp;AF$1&amp;""":"""&amp;AF76&amp;"""")
&amp;IF(LEN(AG76)=0,"",","""&amp;AG$1&amp;""":"&amp;AG76)
&amp;IF(LEN(AH76)=0,"",","""&amp;AH$1&amp;""":"""&amp;AH76&amp;"""")
&amp;IF(LEN(AJ76)=0,"",","""&amp;AJ$1&amp;""":"""&amp;AJ76&amp;"""")
&amp;IF(LEN(AK76)=0,"",","""&amp;AK$1&amp;""":"&amp;AK76)&amp;"}")</f>
        <v/>
      </c>
    </row>
    <row r="77" spans="1:54">
      <c r="A77" t="s">
        <v>270</v>
      </c>
      <c r="C77" t="s">
        <v>385</v>
      </c>
      <c r="D77" t="s">
        <v>386</v>
      </c>
      <c r="E77" t="str">
        <f t="shared" si="201"/>
        <v>cashshopgem_6</v>
      </c>
      <c r="F77" t="str">
        <f t="shared" si="202"/>
        <v>cashshopgem</v>
      </c>
      <c r="G77">
        <f t="shared" si="203"/>
        <v>1</v>
      </c>
      <c r="I77" t="b">
        <v>0</v>
      </c>
      <c r="K77" t="str">
        <f t="shared" si="200"/>
        <v/>
      </c>
      <c r="L77" t="s">
        <v>301</v>
      </c>
      <c r="M77">
        <f t="shared" si="111"/>
        <v>64.989999999999995</v>
      </c>
      <c r="N77">
        <f t="shared" si="112"/>
        <v>99000</v>
      </c>
      <c r="O77" t="s">
        <v>115</v>
      </c>
      <c r="P77">
        <v>872</v>
      </c>
      <c r="Q77">
        <f t="shared" si="204"/>
        <v>872</v>
      </c>
      <c r="R77" t="str">
        <f t="shared" ca="1" si="205"/>
        <v>cu</v>
      </c>
      <c r="S77" t="s">
        <v>16</v>
      </c>
      <c r="T77" t="s">
        <v>207</v>
      </c>
      <c r="U77">
        <v>45000</v>
      </c>
      <c r="V77" t="str">
        <f t="shared" ca="1" si="206"/>
        <v/>
      </c>
      <c r="Z77" t="str">
        <f t="shared" ca="1" si="207"/>
        <v/>
      </c>
      <c r="AD77" t="str">
        <f t="shared" ca="1" si="208"/>
        <v/>
      </c>
      <c r="AH77" t="str">
        <f t="shared" ca="1" si="209"/>
        <v/>
      </c>
      <c r="AL77" t="str">
        <f t="shared" ca="1" si="210"/>
        <v>cu</v>
      </c>
      <c r="AM77" t="str">
        <f t="shared" si="211"/>
        <v>DI</v>
      </c>
      <c r="AN77">
        <f t="shared" si="212"/>
        <v>45000</v>
      </c>
      <c r="AO77" t="str">
        <f t="shared" ca="1" si="213"/>
        <v/>
      </c>
      <c r="AP77" t="str">
        <f t="shared" si="214"/>
        <v/>
      </c>
      <c r="AQ77" t="str">
        <f t="shared" si="215"/>
        <v/>
      </c>
      <c r="AR77" t="str">
        <f t="shared" ca="1" si="216"/>
        <v/>
      </c>
      <c r="AS77" t="str">
        <f t="shared" si="217"/>
        <v/>
      </c>
      <c r="AT77" t="str">
        <f t="shared" si="218"/>
        <v/>
      </c>
      <c r="AU77" t="str">
        <f t="shared" ca="1" si="219"/>
        <v/>
      </c>
      <c r="AV77" t="str">
        <f t="shared" si="220"/>
        <v/>
      </c>
      <c r="AW77" t="str">
        <f t="shared" si="221"/>
        <v/>
      </c>
      <c r="AX77" t="str">
        <f t="shared" ca="1" si="222"/>
        <v/>
      </c>
      <c r="AY77" t="str">
        <f t="shared" si="223"/>
        <v/>
      </c>
      <c r="AZ77" t="str">
        <f t="shared" si="224"/>
        <v/>
      </c>
      <c r="BA77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7" t="str">
        <f>IF(I77=FALSE,"",
"{"""&amp;E$1&amp;""":"""&amp;E77&amp;""""
&amp;","""&amp;P$1&amp;""":"&amp;P77
&amp;IF(LEN(R77)=0,"",","""&amp;R$1&amp;""":"""&amp;R77&amp;"""")
&amp;IF(LEN(T77)=0,"",","""&amp;T$1&amp;""":"""&amp;T77&amp;"""")
&amp;IF(LEN(U77)=0,"",","""&amp;U$1&amp;""":"&amp;U77)
&amp;IF(LEN(V77)=0,"",","""&amp;V$1&amp;""":"""&amp;V77&amp;"""")
&amp;IF(LEN(X77)=0,"",","""&amp;X$1&amp;""":"""&amp;X77&amp;"""")
&amp;IF(LEN(Y77)=0,"",","""&amp;Y$1&amp;""":"&amp;Y77)
&amp;IF(LEN(Z77)=0,"",","""&amp;Z$1&amp;""":"""&amp;Z77&amp;"""")
&amp;IF(LEN(AB77)=0,"",","""&amp;AB$1&amp;""":"""&amp;AB77&amp;"""")
&amp;IF(LEN(AC77)=0,"",","""&amp;AC$1&amp;""":"&amp;AC77)
&amp;IF(LEN(AD77)=0,"",","""&amp;AD$1&amp;""":"""&amp;AD77&amp;"""")
&amp;IF(LEN(AF77)=0,"",","""&amp;AF$1&amp;""":"""&amp;AF77&amp;"""")
&amp;IF(LEN(AG77)=0,"",","""&amp;AG$1&amp;""":"&amp;AG77)
&amp;IF(LEN(AH77)=0,"",","""&amp;AH$1&amp;""":"""&amp;AH77&amp;"""")
&amp;IF(LEN(AJ77)=0,"",","""&amp;AJ$1&amp;""":"""&amp;AJ77&amp;"""")
&amp;IF(LEN(AK77)=0,"",","""&amp;AK$1&amp;""":"&amp;AK77)&amp;"}")</f>
        <v/>
      </c>
    </row>
    <row r="78" spans="1:54">
      <c r="A78" t="s">
        <v>271</v>
      </c>
      <c r="C78" t="s">
        <v>375</v>
      </c>
      <c r="D78" t="s">
        <v>376</v>
      </c>
      <c r="E78" t="str">
        <f t="shared" si="201"/>
        <v>cashshopgem_1_more</v>
      </c>
      <c r="F78" t="str">
        <f t="shared" si="202"/>
        <v>cashshopgem</v>
      </c>
      <c r="G78">
        <f t="shared" si="203"/>
        <v>1</v>
      </c>
      <c r="I78" t="b">
        <v>0</v>
      </c>
      <c r="K78" t="str">
        <f t="shared" si="200"/>
        <v/>
      </c>
      <c r="L78" t="s">
        <v>286</v>
      </c>
      <c r="M78">
        <f t="shared" si="111"/>
        <v>0.99</v>
      </c>
      <c r="N78">
        <f t="shared" si="112"/>
        <v>1100</v>
      </c>
      <c r="O78" t="s">
        <v>116</v>
      </c>
      <c r="P78">
        <v>357</v>
      </c>
      <c r="Q78">
        <f t="shared" si="204"/>
        <v>357</v>
      </c>
      <c r="R78" t="str">
        <f t="shared" ca="1" si="205"/>
        <v>cu</v>
      </c>
      <c r="S78" t="s">
        <v>16</v>
      </c>
      <c r="T78" t="s">
        <v>207</v>
      </c>
      <c r="U78">
        <v>1200</v>
      </c>
      <c r="V78" t="str">
        <f t="shared" ca="1" si="206"/>
        <v/>
      </c>
      <c r="Z78" t="str">
        <f t="shared" ca="1" si="207"/>
        <v/>
      </c>
      <c r="AD78" t="str">
        <f t="shared" ca="1" si="208"/>
        <v/>
      </c>
      <c r="AH78" t="str">
        <f t="shared" ca="1" si="209"/>
        <v/>
      </c>
      <c r="AL78" t="str">
        <f t="shared" ca="1" si="210"/>
        <v>cu</v>
      </c>
      <c r="AM78" t="str">
        <f t="shared" si="211"/>
        <v>DI</v>
      </c>
      <c r="AN78">
        <f t="shared" si="212"/>
        <v>1200</v>
      </c>
      <c r="AO78" t="str">
        <f t="shared" ca="1" si="213"/>
        <v/>
      </c>
      <c r="AP78" t="str">
        <f t="shared" si="214"/>
        <v/>
      </c>
      <c r="AQ78" t="str">
        <f t="shared" si="215"/>
        <v/>
      </c>
      <c r="AR78" t="str">
        <f t="shared" ca="1" si="216"/>
        <v/>
      </c>
      <c r="AS78" t="str">
        <f t="shared" si="217"/>
        <v/>
      </c>
      <c r="AT78" t="str">
        <f t="shared" si="218"/>
        <v/>
      </c>
      <c r="AU78" t="str">
        <f t="shared" ca="1" si="219"/>
        <v/>
      </c>
      <c r="AV78" t="str">
        <f t="shared" si="220"/>
        <v/>
      </c>
      <c r="AW78" t="str">
        <f t="shared" si="221"/>
        <v/>
      </c>
      <c r="AX78" t="str">
        <f t="shared" ca="1" si="222"/>
        <v/>
      </c>
      <c r="AY78" t="str">
        <f t="shared" si="223"/>
        <v/>
      </c>
      <c r="AZ78" t="str">
        <f t="shared" si="224"/>
        <v/>
      </c>
      <c r="BA78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8" t="str">
        <f>IF(I78=FALSE,"",
"{"""&amp;E$1&amp;""":"""&amp;E78&amp;""""
&amp;","""&amp;P$1&amp;""":"&amp;P78
&amp;IF(LEN(R78)=0,"",","""&amp;R$1&amp;""":"""&amp;R78&amp;"""")
&amp;IF(LEN(T78)=0,"",","""&amp;T$1&amp;""":"""&amp;T78&amp;"""")
&amp;IF(LEN(U78)=0,"",","""&amp;U$1&amp;""":"&amp;U78)
&amp;IF(LEN(V78)=0,"",","""&amp;V$1&amp;""":"""&amp;V78&amp;"""")
&amp;IF(LEN(X78)=0,"",","""&amp;X$1&amp;""":"""&amp;X78&amp;"""")
&amp;IF(LEN(Y78)=0,"",","""&amp;Y$1&amp;""":"&amp;Y78)
&amp;IF(LEN(Z78)=0,"",","""&amp;Z$1&amp;""":"""&amp;Z78&amp;"""")
&amp;IF(LEN(AB78)=0,"",","""&amp;AB$1&amp;""":"""&amp;AB78&amp;"""")
&amp;IF(LEN(AC78)=0,"",","""&amp;AC$1&amp;""":"&amp;AC78)
&amp;IF(LEN(AD78)=0,"",","""&amp;AD$1&amp;""":"""&amp;AD78&amp;"""")
&amp;IF(LEN(AF78)=0,"",","""&amp;AF$1&amp;""":"""&amp;AF78&amp;"""")
&amp;IF(LEN(AG78)=0,"",","""&amp;AG$1&amp;""":"&amp;AG78)
&amp;IF(LEN(AH78)=0,"",","""&amp;AH$1&amp;""":"""&amp;AH78&amp;"""")
&amp;IF(LEN(AJ78)=0,"",","""&amp;AJ$1&amp;""":"""&amp;AJ78&amp;"""")
&amp;IF(LEN(AK78)=0,"",","""&amp;AK$1&amp;""":"&amp;AK78)&amp;"}")</f>
        <v/>
      </c>
    </row>
    <row r="79" spans="1:54">
      <c r="A79" t="s">
        <v>272</v>
      </c>
      <c r="C79" t="s">
        <v>377</v>
      </c>
      <c r="D79" t="s">
        <v>378</v>
      </c>
      <c r="E79" t="str">
        <f t="shared" si="201"/>
        <v>cashshopgem_2_more</v>
      </c>
      <c r="F79" t="str">
        <f t="shared" si="202"/>
        <v>cashshopgem</v>
      </c>
      <c r="G79">
        <f t="shared" si="203"/>
        <v>1</v>
      </c>
      <c r="I79" t="b">
        <v>0</v>
      </c>
      <c r="K79" t="str">
        <f t="shared" si="200"/>
        <v/>
      </c>
      <c r="L79" t="s">
        <v>289</v>
      </c>
      <c r="M79">
        <f t="shared" si="111"/>
        <v>3.99</v>
      </c>
      <c r="N79">
        <f t="shared" si="112"/>
        <v>6000</v>
      </c>
      <c r="O79" t="s">
        <v>118</v>
      </c>
      <c r="P79">
        <v>866</v>
      </c>
      <c r="Q79">
        <f t="shared" si="204"/>
        <v>866</v>
      </c>
      <c r="R79" t="str">
        <f t="shared" ca="1" si="205"/>
        <v>cu</v>
      </c>
      <c r="S79" t="s">
        <v>16</v>
      </c>
      <c r="T79" t="s">
        <v>207</v>
      </c>
      <c r="U79">
        <v>3150</v>
      </c>
      <c r="V79" t="str">
        <f t="shared" ca="1" si="206"/>
        <v/>
      </c>
      <c r="Z79" t="str">
        <f t="shared" ca="1" si="207"/>
        <v/>
      </c>
      <c r="AD79" t="str">
        <f t="shared" ca="1" si="208"/>
        <v/>
      </c>
      <c r="AH79" t="str">
        <f t="shared" ca="1" si="209"/>
        <v/>
      </c>
      <c r="AL79" t="str">
        <f t="shared" ca="1" si="210"/>
        <v>cu</v>
      </c>
      <c r="AM79" t="str">
        <f t="shared" si="211"/>
        <v>DI</v>
      </c>
      <c r="AN79">
        <f t="shared" si="212"/>
        <v>3150</v>
      </c>
      <c r="AO79" t="str">
        <f t="shared" ca="1" si="213"/>
        <v/>
      </c>
      <c r="AP79" t="str">
        <f t="shared" si="214"/>
        <v/>
      </c>
      <c r="AQ79" t="str">
        <f t="shared" si="215"/>
        <v/>
      </c>
      <c r="AR79" t="str">
        <f t="shared" ca="1" si="216"/>
        <v/>
      </c>
      <c r="AS79" t="str">
        <f t="shared" si="217"/>
        <v/>
      </c>
      <c r="AT79" t="str">
        <f t="shared" si="218"/>
        <v/>
      </c>
      <c r="AU79" t="str">
        <f t="shared" ca="1" si="219"/>
        <v/>
      </c>
      <c r="AV79" t="str">
        <f t="shared" si="220"/>
        <v/>
      </c>
      <c r="AW79" t="str">
        <f t="shared" si="221"/>
        <v/>
      </c>
      <c r="AX79" t="str">
        <f t="shared" ca="1" si="222"/>
        <v/>
      </c>
      <c r="AY79" t="str">
        <f t="shared" si="223"/>
        <v/>
      </c>
      <c r="AZ79" t="str">
        <f t="shared" si="224"/>
        <v/>
      </c>
      <c r="BA79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9" t="str">
        <f>IF(I79=FALSE,"",
"{"""&amp;E$1&amp;""":"""&amp;E79&amp;""""
&amp;","""&amp;P$1&amp;""":"&amp;P79
&amp;IF(LEN(R79)=0,"",","""&amp;R$1&amp;""":"""&amp;R79&amp;"""")
&amp;IF(LEN(T79)=0,"",","""&amp;T$1&amp;""":"""&amp;T79&amp;"""")
&amp;IF(LEN(U79)=0,"",","""&amp;U$1&amp;""":"&amp;U79)
&amp;IF(LEN(V79)=0,"",","""&amp;V$1&amp;""":"""&amp;V79&amp;"""")
&amp;IF(LEN(X79)=0,"",","""&amp;X$1&amp;""":"""&amp;X79&amp;"""")
&amp;IF(LEN(Y79)=0,"",","""&amp;Y$1&amp;""":"&amp;Y79)
&amp;IF(LEN(Z79)=0,"",","""&amp;Z$1&amp;""":"""&amp;Z79&amp;"""")
&amp;IF(LEN(AB79)=0,"",","""&amp;AB$1&amp;""":"""&amp;AB79&amp;"""")
&amp;IF(LEN(AC79)=0,"",","""&amp;AC$1&amp;""":"&amp;AC79)
&amp;IF(LEN(AD79)=0,"",","""&amp;AD$1&amp;""":"""&amp;AD79&amp;"""")
&amp;IF(LEN(AF79)=0,"",","""&amp;AF$1&amp;""":"""&amp;AF79&amp;"""")
&amp;IF(LEN(AG79)=0,"",","""&amp;AG$1&amp;""":"&amp;AG79)
&amp;IF(LEN(AH79)=0,"",","""&amp;AH$1&amp;""":"""&amp;AH79&amp;"""")
&amp;IF(LEN(AJ79)=0,"",","""&amp;AJ$1&amp;""":"""&amp;AJ79&amp;"""")
&amp;IF(LEN(AK79)=0,"",","""&amp;AK$1&amp;""":"&amp;AK79)&amp;"}")</f>
        <v/>
      </c>
    </row>
    <row r="80" spans="1:54">
      <c r="A80" t="s">
        <v>273</v>
      </c>
      <c r="C80" t="s">
        <v>379</v>
      </c>
      <c r="D80" t="s">
        <v>380</v>
      </c>
      <c r="E80" t="str">
        <f t="shared" si="201"/>
        <v>cashshopgem_3_more</v>
      </c>
      <c r="F80" t="str">
        <f t="shared" si="202"/>
        <v>cashshopgem</v>
      </c>
      <c r="G80">
        <f t="shared" si="203"/>
        <v>1</v>
      </c>
      <c r="I80" t="b">
        <v>0</v>
      </c>
      <c r="K80" t="str">
        <f t="shared" si="200"/>
        <v/>
      </c>
      <c r="L80" t="s">
        <v>293</v>
      </c>
      <c r="M80">
        <f t="shared" si="111"/>
        <v>7.99</v>
      </c>
      <c r="N80">
        <f t="shared" si="112"/>
        <v>12000</v>
      </c>
      <c r="O80" t="s">
        <v>119</v>
      </c>
      <c r="P80">
        <v>240</v>
      </c>
      <c r="Q80">
        <f t="shared" si="204"/>
        <v>240</v>
      </c>
      <c r="R80" t="str">
        <f t="shared" ca="1" si="205"/>
        <v>cu</v>
      </c>
      <c r="S80" t="s">
        <v>16</v>
      </c>
      <c r="T80" t="s">
        <v>207</v>
      </c>
      <c r="U80">
        <v>7500</v>
      </c>
      <c r="V80" t="str">
        <f t="shared" ca="1" si="206"/>
        <v/>
      </c>
      <c r="Z80" t="str">
        <f t="shared" ca="1" si="207"/>
        <v/>
      </c>
      <c r="AD80" t="str">
        <f t="shared" ca="1" si="208"/>
        <v/>
      </c>
      <c r="AH80" t="str">
        <f t="shared" ca="1" si="209"/>
        <v/>
      </c>
      <c r="AL80" t="str">
        <f t="shared" ca="1" si="210"/>
        <v>cu</v>
      </c>
      <c r="AM80" t="str">
        <f t="shared" si="211"/>
        <v>DI</v>
      </c>
      <c r="AN80">
        <f t="shared" si="212"/>
        <v>7500</v>
      </c>
      <c r="AO80" t="str">
        <f t="shared" ca="1" si="213"/>
        <v/>
      </c>
      <c r="AP80" t="str">
        <f t="shared" si="214"/>
        <v/>
      </c>
      <c r="AQ80" t="str">
        <f t="shared" si="215"/>
        <v/>
      </c>
      <c r="AR80" t="str">
        <f t="shared" ca="1" si="216"/>
        <v/>
      </c>
      <c r="AS80" t="str">
        <f t="shared" si="217"/>
        <v/>
      </c>
      <c r="AT80" t="str">
        <f t="shared" si="218"/>
        <v/>
      </c>
      <c r="AU80" t="str">
        <f t="shared" ca="1" si="219"/>
        <v/>
      </c>
      <c r="AV80" t="str">
        <f t="shared" si="220"/>
        <v/>
      </c>
      <c r="AW80" t="str">
        <f t="shared" si="221"/>
        <v/>
      </c>
      <c r="AX80" t="str">
        <f t="shared" ca="1" si="222"/>
        <v/>
      </c>
      <c r="AY80" t="str">
        <f t="shared" si="223"/>
        <v/>
      </c>
      <c r="AZ80" t="str">
        <f t="shared" si="224"/>
        <v/>
      </c>
      <c r="BA80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0" t="str">
        <f>IF(I80=FALSE,"",
"{"""&amp;E$1&amp;""":"""&amp;E80&amp;""""
&amp;","""&amp;P$1&amp;""":"&amp;P80
&amp;IF(LEN(R80)=0,"",","""&amp;R$1&amp;""":"""&amp;R80&amp;"""")
&amp;IF(LEN(T80)=0,"",","""&amp;T$1&amp;""":"""&amp;T80&amp;"""")
&amp;IF(LEN(U80)=0,"",","""&amp;U$1&amp;""":"&amp;U80)
&amp;IF(LEN(V80)=0,"",","""&amp;V$1&amp;""":"""&amp;V80&amp;"""")
&amp;IF(LEN(X80)=0,"",","""&amp;X$1&amp;""":"""&amp;X80&amp;"""")
&amp;IF(LEN(Y80)=0,"",","""&amp;Y$1&amp;""":"&amp;Y80)
&amp;IF(LEN(Z80)=0,"",","""&amp;Z$1&amp;""":"""&amp;Z80&amp;"""")
&amp;IF(LEN(AB80)=0,"",","""&amp;AB$1&amp;""":"""&amp;AB80&amp;"""")
&amp;IF(LEN(AC80)=0,"",","""&amp;AC$1&amp;""":"&amp;AC80)
&amp;IF(LEN(AD80)=0,"",","""&amp;AD$1&amp;""":"""&amp;AD80&amp;"""")
&amp;IF(LEN(AF80)=0,"",","""&amp;AF$1&amp;""":"""&amp;AF80&amp;"""")
&amp;IF(LEN(AG80)=0,"",","""&amp;AG$1&amp;""":"&amp;AG80)
&amp;IF(LEN(AH80)=0,"",","""&amp;AH$1&amp;""":"""&amp;AH80&amp;"""")
&amp;IF(LEN(AJ80)=0,"",","""&amp;AJ$1&amp;""":"""&amp;AJ80&amp;"""")
&amp;IF(LEN(AK80)=0,"",","""&amp;AK$1&amp;""":"&amp;AK80)&amp;"}")</f>
        <v/>
      </c>
    </row>
    <row r="81" spans="1:54">
      <c r="A81" t="s">
        <v>274</v>
      </c>
      <c r="C81" t="s">
        <v>381</v>
      </c>
      <c r="D81" t="s">
        <v>382</v>
      </c>
      <c r="E81" t="str">
        <f t="shared" si="201"/>
        <v>cashshopgem_4_more</v>
      </c>
      <c r="F81" t="str">
        <f t="shared" si="202"/>
        <v>cashshopgem</v>
      </c>
      <c r="G81">
        <f t="shared" si="203"/>
        <v>1</v>
      </c>
      <c r="I81" t="b">
        <v>0</v>
      </c>
      <c r="K81" t="str">
        <f t="shared" si="200"/>
        <v/>
      </c>
      <c r="L81" t="s">
        <v>297</v>
      </c>
      <c r="M81">
        <f t="shared" si="111"/>
        <v>18.989999999999998</v>
      </c>
      <c r="N81">
        <f t="shared" si="112"/>
        <v>29000</v>
      </c>
      <c r="O81" t="s">
        <v>120</v>
      </c>
      <c r="P81">
        <v>722</v>
      </c>
      <c r="Q81">
        <f t="shared" si="204"/>
        <v>722</v>
      </c>
      <c r="R81" t="str">
        <f t="shared" ca="1" si="205"/>
        <v>cu</v>
      </c>
      <c r="S81" t="s">
        <v>16</v>
      </c>
      <c r="T81" t="s">
        <v>207</v>
      </c>
      <c r="U81">
        <v>18000</v>
      </c>
      <c r="V81" t="str">
        <f t="shared" ca="1" si="206"/>
        <v/>
      </c>
      <c r="Z81" t="str">
        <f t="shared" ca="1" si="207"/>
        <v/>
      </c>
      <c r="AD81" t="str">
        <f t="shared" ca="1" si="208"/>
        <v/>
      </c>
      <c r="AH81" t="str">
        <f t="shared" ca="1" si="209"/>
        <v/>
      </c>
      <c r="AL81" t="str">
        <f t="shared" ca="1" si="210"/>
        <v>cu</v>
      </c>
      <c r="AM81" t="str">
        <f t="shared" si="211"/>
        <v>DI</v>
      </c>
      <c r="AN81">
        <f t="shared" si="212"/>
        <v>18000</v>
      </c>
      <c r="AO81" t="str">
        <f t="shared" ca="1" si="213"/>
        <v/>
      </c>
      <c r="AP81" t="str">
        <f t="shared" si="214"/>
        <v/>
      </c>
      <c r="AQ81" t="str">
        <f t="shared" si="215"/>
        <v/>
      </c>
      <c r="AR81" t="str">
        <f t="shared" ca="1" si="216"/>
        <v/>
      </c>
      <c r="AS81" t="str">
        <f t="shared" si="217"/>
        <v/>
      </c>
      <c r="AT81" t="str">
        <f t="shared" si="218"/>
        <v/>
      </c>
      <c r="AU81" t="str">
        <f t="shared" ca="1" si="219"/>
        <v/>
      </c>
      <c r="AV81" t="str">
        <f t="shared" si="220"/>
        <v/>
      </c>
      <c r="AW81" t="str">
        <f t="shared" si="221"/>
        <v/>
      </c>
      <c r="AX81" t="str">
        <f t="shared" ca="1" si="222"/>
        <v/>
      </c>
      <c r="AY81" t="str">
        <f t="shared" si="223"/>
        <v/>
      </c>
      <c r="AZ81" t="str">
        <f t="shared" si="224"/>
        <v/>
      </c>
      <c r="BA81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1" t="str">
        <f>IF(I81=FALSE,"",
"{"""&amp;E$1&amp;""":"""&amp;E81&amp;""""
&amp;","""&amp;P$1&amp;""":"&amp;P81
&amp;IF(LEN(R81)=0,"",","""&amp;R$1&amp;""":"""&amp;R81&amp;"""")
&amp;IF(LEN(T81)=0,"",","""&amp;T$1&amp;""":"""&amp;T81&amp;"""")
&amp;IF(LEN(U81)=0,"",","""&amp;U$1&amp;""":"&amp;U81)
&amp;IF(LEN(V81)=0,"",","""&amp;V$1&amp;""":"""&amp;V81&amp;"""")
&amp;IF(LEN(X81)=0,"",","""&amp;X$1&amp;""":"""&amp;X81&amp;"""")
&amp;IF(LEN(Y81)=0,"",","""&amp;Y$1&amp;""":"&amp;Y81)
&amp;IF(LEN(Z81)=0,"",","""&amp;Z$1&amp;""":"""&amp;Z81&amp;"""")
&amp;IF(LEN(AB81)=0,"",","""&amp;AB$1&amp;""":"""&amp;AB81&amp;"""")
&amp;IF(LEN(AC81)=0,"",","""&amp;AC$1&amp;""":"&amp;AC81)
&amp;IF(LEN(AD81)=0,"",","""&amp;AD$1&amp;""":"""&amp;AD81&amp;"""")
&amp;IF(LEN(AF81)=0,"",","""&amp;AF$1&amp;""":"""&amp;AF81&amp;"""")
&amp;IF(LEN(AG81)=0,"",","""&amp;AG$1&amp;""":"&amp;AG81)
&amp;IF(LEN(AH81)=0,"",","""&amp;AH$1&amp;""":"""&amp;AH81&amp;"""")
&amp;IF(LEN(AJ81)=0,"",","""&amp;AJ$1&amp;""":"""&amp;AJ81&amp;"""")
&amp;IF(LEN(AK81)=0,"",","""&amp;AK$1&amp;""":"&amp;AK81)&amp;"}")</f>
        <v/>
      </c>
    </row>
    <row r="82" spans="1:54">
      <c r="A82" t="s">
        <v>275</v>
      </c>
      <c r="C82" t="s">
        <v>383</v>
      </c>
      <c r="D82" t="s">
        <v>384</v>
      </c>
      <c r="E82" t="str">
        <f t="shared" si="201"/>
        <v>cashshopgem_5_more</v>
      </c>
      <c r="F82" t="str">
        <f t="shared" si="202"/>
        <v>cashshopgem</v>
      </c>
      <c r="G82">
        <f t="shared" si="203"/>
        <v>1</v>
      </c>
      <c r="I82" t="b">
        <v>0</v>
      </c>
      <c r="K82" t="str">
        <f t="shared" si="200"/>
        <v/>
      </c>
      <c r="L82" t="s">
        <v>299</v>
      </c>
      <c r="M82">
        <f t="shared" ref="M82:M90" si="226">IF(ISBLANK($L82),"",VLOOKUP($L82,$BN:$BP,MATCH($BO$1,$BN$1:$BP$1,0),0))</f>
        <v>29.99</v>
      </c>
      <c r="N82">
        <f t="shared" ref="N82:N90" si="227">IF(ISBLANK($L82),"",VLOOKUP($L82,$BN:$BP,MATCH($BP$1,$BN$1:$BP$1,0),0))</f>
        <v>45000</v>
      </c>
      <c r="O82" t="s">
        <v>121</v>
      </c>
      <c r="P82">
        <v>517</v>
      </c>
      <c r="Q82">
        <f t="shared" si="204"/>
        <v>517</v>
      </c>
      <c r="R82" t="str">
        <f t="shared" ca="1" si="205"/>
        <v>cu</v>
      </c>
      <c r="S82" t="s">
        <v>16</v>
      </c>
      <c r="T82" t="s">
        <v>207</v>
      </c>
      <c r="U82">
        <v>57000</v>
      </c>
      <c r="V82" t="str">
        <f t="shared" ca="1" si="206"/>
        <v/>
      </c>
      <c r="Z82" t="str">
        <f t="shared" ca="1" si="207"/>
        <v/>
      </c>
      <c r="AD82" t="str">
        <f t="shared" ca="1" si="208"/>
        <v/>
      </c>
      <c r="AH82" t="str">
        <f t="shared" ca="1" si="209"/>
        <v/>
      </c>
      <c r="AL82" t="str">
        <f t="shared" ca="1" si="210"/>
        <v>cu</v>
      </c>
      <c r="AM82" t="str">
        <f t="shared" si="211"/>
        <v>DI</v>
      </c>
      <c r="AN82">
        <f t="shared" si="212"/>
        <v>57000</v>
      </c>
      <c r="AO82" t="str">
        <f t="shared" ca="1" si="213"/>
        <v/>
      </c>
      <c r="AP82" t="str">
        <f t="shared" si="214"/>
        <v/>
      </c>
      <c r="AQ82" t="str">
        <f t="shared" si="215"/>
        <v/>
      </c>
      <c r="AR82" t="str">
        <f t="shared" ca="1" si="216"/>
        <v/>
      </c>
      <c r="AS82" t="str">
        <f t="shared" si="217"/>
        <v/>
      </c>
      <c r="AT82" t="str">
        <f t="shared" si="218"/>
        <v/>
      </c>
      <c r="AU82" t="str">
        <f t="shared" ca="1" si="219"/>
        <v/>
      </c>
      <c r="AV82" t="str">
        <f t="shared" si="220"/>
        <v/>
      </c>
      <c r="AW82" t="str">
        <f t="shared" si="221"/>
        <v/>
      </c>
      <c r="AX82" t="str">
        <f t="shared" ca="1" si="222"/>
        <v/>
      </c>
      <c r="AY82" t="str">
        <f t="shared" si="223"/>
        <v/>
      </c>
      <c r="AZ82" t="str">
        <f t="shared" si="224"/>
        <v/>
      </c>
      <c r="BA82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2" t="str">
        <f>IF(I82=FALSE,"",
"{"""&amp;E$1&amp;""":"""&amp;E82&amp;""""
&amp;","""&amp;P$1&amp;""":"&amp;P82
&amp;IF(LEN(R82)=0,"",","""&amp;R$1&amp;""":"""&amp;R82&amp;"""")
&amp;IF(LEN(T82)=0,"",","""&amp;T$1&amp;""":"""&amp;T82&amp;"""")
&amp;IF(LEN(U82)=0,"",","""&amp;U$1&amp;""":"&amp;U82)
&amp;IF(LEN(V82)=0,"",","""&amp;V$1&amp;""":"""&amp;V82&amp;"""")
&amp;IF(LEN(X82)=0,"",","""&amp;X$1&amp;""":"""&amp;X82&amp;"""")
&amp;IF(LEN(Y82)=0,"",","""&amp;Y$1&amp;""":"&amp;Y82)
&amp;IF(LEN(Z82)=0,"",","""&amp;Z$1&amp;""":"""&amp;Z82&amp;"""")
&amp;IF(LEN(AB82)=0,"",","""&amp;AB$1&amp;""":"""&amp;AB82&amp;"""")
&amp;IF(LEN(AC82)=0,"",","""&amp;AC$1&amp;""":"&amp;AC82)
&amp;IF(LEN(AD82)=0,"",","""&amp;AD$1&amp;""":"""&amp;AD82&amp;"""")
&amp;IF(LEN(AF82)=0,"",","""&amp;AF$1&amp;""":"""&amp;AF82&amp;"""")
&amp;IF(LEN(AG82)=0,"",","""&amp;AG$1&amp;""":"&amp;AG82)
&amp;IF(LEN(AH82)=0,"",","""&amp;AH$1&amp;""":"""&amp;AH82&amp;"""")
&amp;IF(LEN(AJ82)=0,"",","""&amp;AJ$1&amp;""":"""&amp;AJ82&amp;"""")
&amp;IF(LEN(AK82)=0,"",","""&amp;AK$1&amp;""":"&amp;AK82)&amp;"}")</f>
        <v/>
      </c>
    </row>
    <row r="83" spans="1:54">
      <c r="A83" t="s">
        <v>276</v>
      </c>
      <c r="C83" t="s">
        <v>385</v>
      </c>
      <c r="D83" t="s">
        <v>386</v>
      </c>
      <c r="E83" t="str">
        <f t="shared" si="201"/>
        <v>cashshopgem_6_more</v>
      </c>
      <c r="F83" t="str">
        <f t="shared" si="202"/>
        <v>cashshopgem</v>
      </c>
      <c r="G83">
        <f t="shared" si="203"/>
        <v>1</v>
      </c>
      <c r="I83" t="b">
        <v>0</v>
      </c>
      <c r="K83" t="str">
        <f t="shared" si="200"/>
        <v/>
      </c>
      <c r="L83" t="s">
        <v>301</v>
      </c>
      <c r="M83">
        <f t="shared" si="226"/>
        <v>64.989999999999995</v>
      </c>
      <c r="N83">
        <f t="shared" si="227"/>
        <v>99000</v>
      </c>
      <c r="O83" t="s">
        <v>122</v>
      </c>
      <c r="P83">
        <v>526</v>
      </c>
      <c r="Q83">
        <f t="shared" si="204"/>
        <v>526</v>
      </c>
      <c r="R83" t="str">
        <f t="shared" ca="1" si="205"/>
        <v>cu</v>
      </c>
      <c r="S83" t="s">
        <v>16</v>
      </c>
      <c r="T83" t="s">
        <v>207</v>
      </c>
      <c r="U83">
        <v>135000</v>
      </c>
      <c r="V83" t="str">
        <f t="shared" ca="1" si="206"/>
        <v/>
      </c>
      <c r="Z83" t="str">
        <f t="shared" ca="1" si="207"/>
        <v/>
      </c>
      <c r="AD83" t="str">
        <f t="shared" ca="1" si="208"/>
        <v/>
      </c>
      <c r="AH83" t="str">
        <f t="shared" ca="1" si="209"/>
        <v/>
      </c>
      <c r="AL83" t="str">
        <f t="shared" ca="1" si="210"/>
        <v>cu</v>
      </c>
      <c r="AM83" t="str">
        <f t="shared" si="211"/>
        <v>DI</v>
      </c>
      <c r="AN83">
        <f t="shared" si="212"/>
        <v>135000</v>
      </c>
      <c r="AO83" t="str">
        <f t="shared" ca="1" si="213"/>
        <v/>
      </c>
      <c r="AP83" t="str">
        <f t="shared" si="214"/>
        <v/>
      </c>
      <c r="AQ83" t="str">
        <f t="shared" si="215"/>
        <v/>
      </c>
      <c r="AR83" t="str">
        <f t="shared" ca="1" si="216"/>
        <v/>
      </c>
      <c r="AS83" t="str">
        <f t="shared" si="217"/>
        <v/>
      </c>
      <c r="AT83" t="str">
        <f t="shared" si="218"/>
        <v/>
      </c>
      <c r="AU83" t="str">
        <f t="shared" ca="1" si="219"/>
        <v/>
      </c>
      <c r="AV83" t="str">
        <f t="shared" si="220"/>
        <v/>
      </c>
      <c r="AW83" t="str">
        <f t="shared" si="221"/>
        <v/>
      </c>
      <c r="AX83" t="str">
        <f t="shared" ca="1" si="222"/>
        <v/>
      </c>
      <c r="AY83" t="str">
        <f t="shared" si="223"/>
        <v/>
      </c>
      <c r="AZ83" t="str">
        <f t="shared" si="224"/>
        <v/>
      </c>
      <c r="BA83" t="str">
        <f t="shared" ca="1" si="2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3" t="str">
        <f>IF(I83=FALSE,"",
"{"""&amp;E$1&amp;""":"""&amp;E83&amp;""""
&amp;","""&amp;P$1&amp;""":"&amp;P83
&amp;IF(LEN(R83)=0,"",","""&amp;R$1&amp;""":"""&amp;R83&amp;"""")
&amp;IF(LEN(T83)=0,"",","""&amp;T$1&amp;""":"""&amp;T83&amp;"""")
&amp;IF(LEN(U83)=0,"",","""&amp;U$1&amp;""":"&amp;U83)
&amp;IF(LEN(V83)=0,"",","""&amp;V$1&amp;""":"""&amp;V83&amp;"""")
&amp;IF(LEN(X83)=0,"",","""&amp;X$1&amp;""":"""&amp;X83&amp;"""")
&amp;IF(LEN(Y83)=0,"",","""&amp;Y$1&amp;""":"&amp;Y83)
&amp;IF(LEN(Z83)=0,"",","""&amp;Z$1&amp;""":"""&amp;Z83&amp;"""")
&amp;IF(LEN(AB83)=0,"",","""&amp;AB$1&amp;""":"""&amp;AB83&amp;"""")
&amp;IF(LEN(AC83)=0,"",","""&amp;AC$1&amp;""":"&amp;AC83)
&amp;IF(LEN(AD83)=0,"",","""&amp;AD$1&amp;""":"""&amp;AD83&amp;"""")
&amp;IF(LEN(AF83)=0,"",","""&amp;AF$1&amp;""":"""&amp;AF83&amp;"""")
&amp;IF(LEN(AG83)=0,"",","""&amp;AG$1&amp;""":"&amp;AG83)
&amp;IF(LEN(AH83)=0,"",","""&amp;AH$1&amp;""":"""&amp;AH83&amp;"""")
&amp;IF(LEN(AJ83)=0,"",","""&amp;AJ$1&amp;""":"""&amp;AJ83&amp;"""")
&amp;IF(LEN(AK83)=0,"",","""&amp;AK$1&amp;""":"&amp;AK83)&amp;"}")</f>
        <v/>
      </c>
    </row>
    <row r="84" spans="1:54">
      <c r="A84" t="s">
        <v>124</v>
      </c>
      <c r="B84" t="s">
        <v>129</v>
      </c>
      <c r="C84" t="s">
        <v>387</v>
      </c>
      <c r="D84" t="s">
        <v>388</v>
      </c>
      <c r="E84" t="str">
        <f t="shared" si="177"/>
        <v>petsale_1</v>
      </c>
      <c r="F84" t="str">
        <f t="shared" si="54"/>
        <v>petsale</v>
      </c>
      <c r="G84">
        <f t="shared" si="178"/>
        <v>1</v>
      </c>
      <c r="I84" t="b">
        <v>0</v>
      </c>
      <c r="K84" t="str">
        <f t="shared" si="200"/>
        <v/>
      </c>
      <c r="L84" t="s">
        <v>287</v>
      </c>
      <c r="M84">
        <f t="shared" si="226"/>
        <v>1.99</v>
      </c>
      <c r="N84">
        <f t="shared" si="227"/>
        <v>3000</v>
      </c>
      <c r="O84" t="s">
        <v>123</v>
      </c>
      <c r="P84">
        <v>781</v>
      </c>
      <c r="Q84">
        <f t="shared" si="56"/>
        <v>781</v>
      </c>
      <c r="R84" t="str">
        <f t="shared" ca="1" si="179"/>
        <v>it</v>
      </c>
      <c r="S84" t="s">
        <v>33</v>
      </c>
      <c r="T84" s="4" t="s">
        <v>165</v>
      </c>
      <c r="U84">
        <v>1</v>
      </c>
      <c r="V84" t="str">
        <f t="shared" ca="1" si="180"/>
        <v/>
      </c>
      <c r="Z84" t="str">
        <f t="shared" ca="1" si="181"/>
        <v/>
      </c>
      <c r="AD84" t="str">
        <f t="shared" ca="1" si="182"/>
        <v/>
      </c>
      <c r="AH84" t="str">
        <f t="shared" ca="1" si="183"/>
        <v/>
      </c>
      <c r="AL84" t="str">
        <f t="shared" ref="AL84:AL90" ca="1" si="228">IF(LEN(R84)=0,"",R84)</f>
        <v>it</v>
      </c>
      <c r="AM84" t="str">
        <f t="shared" ref="AM84:AM90" si="229">IF(LEN(T84)=0,"",T84)</f>
        <v>Cash_sPetSale</v>
      </c>
      <c r="AN84">
        <f t="shared" ref="AN84:AN90" si="230">IF(LEN(U84)=0,"",U84)</f>
        <v>1</v>
      </c>
      <c r="AO84" t="str">
        <f t="shared" ref="AO84:AO90" ca="1" si="231">IF(LEN(V84)=0,"",V84)</f>
        <v/>
      </c>
      <c r="AP84" t="str">
        <f t="shared" ref="AP84:AP90" si="232">IF(LEN(X84)=0,"",X84)</f>
        <v/>
      </c>
      <c r="AQ84" t="str">
        <f t="shared" ref="AQ84:AQ90" si="233">IF(LEN(Y84)=0,"",Y84)</f>
        <v/>
      </c>
      <c r="AR84" t="str">
        <f t="shared" ref="AR84:AR90" ca="1" si="234">IF(LEN(Z84)=0,"",Z84)</f>
        <v/>
      </c>
      <c r="AS84" t="str">
        <f t="shared" ref="AS84:AS90" si="235">IF(LEN(AB84)=0,"",AB84)</f>
        <v/>
      </c>
      <c r="AT84" t="str">
        <f t="shared" ref="AT84:AT90" si="236">IF(LEN(AC84)=0,"",AC84)</f>
        <v/>
      </c>
      <c r="AU84" t="str">
        <f t="shared" ref="AU84:AU90" ca="1" si="237">IF(LEN(AD84)=0,"",AD84)</f>
        <v/>
      </c>
      <c r="AV84" t="str">
        <f t="shared" ref="AV84:AV90" si="238">IF(LEN(AF84)=0,"",AF84)</f>
        <v/>
      </c>
      <c r="AW84" t="str">
        <f t="shared" ref="AW84:AW90" si="239">IF(LEN(AG84)=0,"",AG84)</f>
        <v/>
      </c>
      <c r="AX84" t="str">
        <f t="shared" ref="AX84:AX90" ca="1" si="240">IF(LEN(AH84)=0,"",AH84)</f>
        <v/>
      </c>
      <c r="AY84" t="str">
        <f t="shared" ref="AY84:AY90" si="241">IF(LEN(AJ84)=0,"",AJ84)</f>
        <v/>
      </c>
      <c r="AZ84" t="str">
        <f t="shared" ref="AZ84:AZ90" si="242">IF(LEN(AK84)=0,"",AK84)</f>
        <v/>
      </c>
      <c r="BA84" t="str">
        <f t="shared" ref="BA84:BA90" ca="1" si="243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4" t="str">
        <f>IF(I84=FALSE,"",
"{"""&amp;E$1&amp;""":"""&amp;E84&amp;""""
&amp;","""&amp;P$1&amp;""":"&amp;P84
&amp;IF(LEN(R84)=0,"",","""&amp;R$1&amp;""":"""&amp;R84&amp;"""")
&amp;IF(LEN(T84)=0,"",","""&amp;T$1&amp;""":"""&amp;T84&amp;"""")
&amp;IF(LEN(U84)=0,"",","""&amp;U$1&amp;""":"&amp;U84)
&amp;IF(LEN(V84)=0,"",","""&amp;V$1&amp;""":"""&amp;V84&amp;"""")
&amp;IF(LEN(X84)=0,"",","""&amp;X$1&amp;""":"""&amp;X84&amp;"""")
&amp;IF(LEN(Y84)=0,"",","""&amp;Y$1&amp;""":"&amp;Y84)
&amp;IF(LEN(Z84)=0,"",","""&amp;Z$1&amp;""":"""&amp;Z84&amp;"""")
&amp;IF(LEN(AB84)=0,"",","""&amp;AB$1&amp;""":"""&amp;AB84&amp;"""")
&amp;IF(LEN(AC84)=0,"",","""&amp;AC$1&amp;""":"&amp;AC84)
&amp;IF(LEN(AD84)=0,"",","""&amp;AD$1&amp;""":"""&amp;AD84&amp;"""")
&amp;IF(LEN(AF84)=0,"",","""&amp;AF$1&amp;""":"""&amp;AF84&amp;"""")
&amp;IF(LEN(AG84)=0,"",","""&amp;AG$1&amp;""":"&amp;AG84)
&amp;IF(LEN(AH84)=0,"",","""&amp;AH$1&amp;""":"""&amp;AH84&amp;"""")
&amp;IF(LEN(AJ84)=0,"",","""&amp;AJ$1&amp;""":"""&amp;AJ84&amp;"""")
&amp;IF(LEN(AK84)=0,"",","""&amp;AK$1&amp;""":"&amp;AK84)&amp;"}")</f>
        <v/>
      </c>
    </row>
    <row r="85" spans="1:54">
      <c r="A85" t="s">
        <v>125</v>
      </c>
      <c r="C85" t="s">
        <v>389</v>
      </c>
      <c r="D85" t="s">
        <v>390</v>
      </c>
      <c r="E85" t="str">
        <f t="shared" si="177"/>
        <v>petsale_2</v>
      </c>
      <c r="F85" t="str">
        <f t="shared" si="54"/>
        <v>petsale</v>
      </c>
      <c r="G85">
        <f t="shared" si="178"/>
        <v>1</v>
      </c>
      <c r="I85" t="b">
        <v>0</v>
      </c>
      <c r="K85" t="str">
        <f t="shared" si="200"/>
        <v/>
      </c>
      <c r="L85" t="s">
        <v>290</v>
      </c>
      <c r="M85">
        <f t="shared" si="226"/>
        <v>4.99</v>
      </c>
      <c r="N85">
        <f t="shared" si="227"/>
        <v>7500</v>
      </c>
      <c r="O85" t="s">
        <v>125</v>
      </c>
      <c r="P85">
        <v>142</v>
      </c>
      <c r="Q85">
        <f t="shared" si="56"/>
        <v>142</v>
      </c>
      <c r="R85" t="str">
        <f t="shared" ref="R85:R88" ca="1" si="244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0"/>
        <v/>
      </c>
      <c r="Z85" t="str">
        <f t="shared" ca="1" si="181"/>
        <v/>
      </c>
      <c r="AD85" t="str">
        <f t="shared" ca="1" si="182"/>
        <v/>
      </c>
      <c r="AH85" t="str">
        <f t="shared" ca="1" si="183"/>
        <v/>
      </c>
      <c r="AL85" t="str">
        <f t="shared" ca="1" si="228"/>
        <v>it</v>
      </c>
      <c r="AM85" t="str">
        <f t="shared" si="229"/>
        <v>Cash_sPetSale</v>
      </c>
      <c r="AN85">
        <f t="shared" si="230"/>
        <v>1</v>
      </c>
      <c r="AO85" t="str">
        <f t="shared" ca="1" si="231"/>
        <v/>
      </c>
      <c r="AP85" t="str">
        <f t="shared" si="232"/>
        <v/>
      </c>
      <c r="AQ85" t="str">
        <f t="shared" si="233"/>
        <v/>
      </c>
      <c r="AR85" t="str">
        <f t="shared" ca="1" si="234"/>
        <v/>
      </c>
      <c r="AS85" t="str">
        <f t="shared" si="235"/>
        <v/>
      </c>
      <c r="AT85" t="str">
        <f t="shared" si="236"/>
        <v/>
      </c>
      <c r="AU85" t="str">
        <f t="shared" ca="1" si="237"/>
        <v/>
      </c>
      <c r="AV85" t="str">
        <f t="shared" si="238"/>
        <v/>
      </c>
      <c r="AW85" t="str">
        <f t="shared" si="239"/>
        <v/>
      </c>
      <c r="AX85" t="str">
        <f t="shared" ca="1" si="240"/>
        <v/>
      </c>
      <c r="AY85" t="str">
        <f t="shared" si="241"/>
        <v/>
      </c>
      <c r="AZ85" t="str">
        <f t="shared" si="242"/>
        <v/>
      </c>
      <c r="BA85" t="str">
        <f t="shared" ca="1" si="2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5" t="str">
        <f>IF(I85=FALSE,"",
"{"""&amp;E$1&amp;""":"""&amp;E85&amp;""""
&amp;","""&amp;P$1&amp;""":"&amp;P85
&amp;IF(LEN(R85)=0,"",","""&amp;R$1&amp;""":"""&amp;R85&amp;"""")
&amp;IF(LEN(T85)=0,"",","""&amp;T$1&amp;""":"""&amp;T85&amp;"""")
&amp;IF(LEN(U85)=0,"",","""&amp;U$1&amp;""":"&amp;U85)
&amp;IF(LEN(V85)=0,"",","""&amp;V$1&amp;""":"""&amp;V85&amp;"""")
&amp;IF(LEN(X85)=0,"",","""&amp;X$1&amp;""":"""&amp;X85&amp;"""")
&amp;IF(LEN(Y85)=0,"",","""&amp;Y$1&amp;""":"&amp;Y85)
&amp;IF(LEN(Z85)=0,"",","""&amp;Z$1&amp;""":"""&amp;Z85&amp;"""")
&amp;IF(LEN(AB85)=0,"",","""&amp;AB$1&amp;""":"""&amp;AB85&amp;"""")
&amp;IF(LEN(AC85)=0,"",","""&amp;AC$1&amp;""":"&amp;AC85)
&amp;IF(LEN(AD85)=0,"",","""&amp;AD$1&amp;""":"""&amp;AD85&amp;"""")
&amp;IF(LEN(AF85)=0,"",","""&amp;AF$1&amp;""":"""&amp;AF85&amp;"""")
&amp;IF(LEN(AG85)=0,"",","""&amp;AG$1&amp;""":"&amp;AG85)
&amp;IF(LEN(AH85)=0,"",","""&amp;AH$1&amp;""":"""&amp;AH85&amp;"""")
&amp;IF(LEN(AJ85)=0,"",","""&amp;AJ$1&amp;""":"""&amp;AJ85&amp;"""")
&amp;IF(LEN(AK85)=0,"",","""&amp;AK$1&amp;""":"&amp;AK85)&amp;"}")</f>
        <v/>
      </c>
    </row>
    <row r="86" spans="1:54">
      <c r="A86" t="s">
        <v>126</v>
      </c>
      <c r="C86" t="s">
        <v>391</v>
      </c>
      <c r="D86" t="s">
        <v>392</v>
      </c>
      <c r="E86" t="str">
        <f t="shared" si="177"/>
        <v>petsale_3</v>
      </c>
      <c r="F86" t="str">
        <f t="shared" si="54"/>
        <v>petsale</v>
      </c>
      <c r="G86">
        <f t="shared" si="178"/>
        <v>1</v>
      </c>
      <c r="I86" t="b">
        <v>0</v>
      </c>
      <c r="K86" t="str">
        <f t="shared" si="200"/>
        <v/>
      </c>
      <c r="L86" t="s">
        <v>294</v>
      </c>
      <c r="M86">
        <f t="shared" si="226"/>
        <v>8.99</v>
      </c>
      <c r="N86">
        <f t="shared" si="227"/>
        <v>14000</v>
      </c>
      <c r="O86" t="s">
        <v>126</v>
      </c>
      <c r="P86">
        <v>610</v>
      </c>
      <c r="Q86">
        <f t="shared" si="56"/>
        <v>610</v>
      </c>
      <c r="R86" t="str">
        <f t="shared" ca="1" si="244"/>
        <v>it</v>
      </c>
      <c r="S86" t="s">
        <v>33</v>
      </c>
      <c r="T86" t="s">
        <v>165</v>
      </c>
      <c r="U86">
        <v>1</v>
      </c>
      <c r="V86" t="str">
        <f t="shared" ca="1" si="180"/>
        <v/>
      </c>
      <c r="Z86" t="str">
        <f t="shared" ca="1" si="181"/>
        <v/>
      </c>
      <c r="AD86" t="str">
        <f t="shared" ca="1" si="182"/>
        <v/>
      </c>
      <c r="AH86" t="str">
        <f t="shared" ca="1" si="183"/>
        <v/>
      </c>
      <c r="AL86" t="str">
        <f t="shared" ca="1" si="228"/>
        <v>it</v>
      </c>
      <c r="AM86" t="str">
        <f t="shared" si="229"/>
        <v>Cash_sPetSale</v>
      </c>
      <c r="AN86">
        <f t="shared" si="230"/>
        <v>1</v>
      </c>
      <c r="AO86" t="str">
        <f t="shared" ca="1" si="231"/>
        <v/>
      </c>
      <c r="AP86" t="str">
        <f t="shared" si="232"/>
        <v/>
      </c>
      <c r="AQ86" t="str">
        <f t="shared" si="233"/>
        <v/>
      </c>
      <c r="AR86" t="str">
        <f t="shared" ca="1" si="234"/>
        <v/>
      </c>
      <c r="AS86" t="str">
        <f t="shared" si="235"/>
        <v/>
      </c>
      <c r="AT86" t="str">
        <f t="shared" si="236"/>
        <v/>
      </c>
      <c r="AU86" t="str">
        <f t="shared" ca="1" si="237"/>
        <v/>
      </c>
      <c r="AV86" t="str">
        <f t="shared" si="238"/>
        <v/>
      </c>
      <c r="AW86" t="str">
        <f t="shared" si="239"/>
        <v/>
      </c>
      <c r="AX86" t="str">
        <f t="shared" ca="1" si="240"/>
        <v/>
      </c>
      <c r="AY86" t="str">
        <f t="shared" si="241"/>
        <v/>
      </c>
      <c r="AZ86" t="str">
        <f t="shared" si="242"/>
        <v/>
      </c>
      <c r="BA86" t="str">
        <f t="shared" ca="1" si="2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6" t="str">
        <f>IF(I86=FALSE,"",
"{"""&amp;E$1&amp;""":"""&amp;E86&amp;""""
&amp;","""&amp;P$1&amp;""":"&amp;P86
&amp;IF(LEN(R86)=0,"",","""&amp;R$1&amp;""":"""&amp;R86&amp;"""")
&amp;IF(LEN(T86)=0,"",","""&amp;T$1&amp;""":"""&amp;T86&amp;"""")
&amp;IF(LEN(U86)=0,"",","""&amp;U$1&amp;""":"&amp;U86)
&amp;IF(LEN(V86)=0,"",","""&amp;V$1&amp;""":"""&amp;V86&amp;"""")
&amp;IF(LEN(X86)=0,"",","""&amp;X$1&amp;""":"""&amp;X86&amp;"""")
&amp;IF(LEN(Y86)=0,"",","""&amp;Y$1&amp;""":"&amp;Y86)
&amp;IF(LEN(Z86)=0,"",","""&amp;Z$1&amp;""":"""&amp;Z86&amp;"""")
&amp;IF(LEN(AB86)=0,"",","""&amp;AB$1&amp;""":"""&amp;AB86&amp;"""")
&amp;IF(LEN(AC86)=0,"",","""&amp;AC$1&amp;""":"&amp;AC86)
&amp;IF(LEN(AD86)=0,"",","""&amp;AD$1&amp;""":"""&amp;AD86&amp;"""")
&amp;IF(LEN(AF86)=0,"",","""&amp;AF$1&amp;""":"""&amp;AF86&amp;"""")
&amp;IF(LEN(AG86)=0,"",","""&amp;AG$1&amp;""":"&amp;AG86)
&amp;IF(LEN(AH86)=0,"",","""&amp;AH$1&amp;""":"""&amp;AH86&amp;"""")
&amp;IF(LEN(AJ86)=0,"",","""&amp;AJ$1&amp;""":"""&amp;AJ86&amp;"""")
&amp;IF(LEN(AK86)=0,"",","""&amp;AK$1&amp;""":"&amp;AK86)&amp;"}")</f>
        <v/>
      </c>
    </row>
    <row r="87" spans="1:54">
      <c r="A87" t="s">
        <v>127</v>
      </c>
      <c r="C87" t="s">
        <v>393</v>
      </c>
      <c r="D87" t="s">
        <v>394</v>
      </c>
      <c r="E87" t="str">
        <f t="shared" si="177"/>
        <v>petsale_4</v>
      </c>
      <c r="F87" t="str">
        <f t="shared" ref="F87:F106" si="245">IF(ISERROR(FIND("_",A87)),A87,
LEFT(A87,FIND("_",A87)-1))</f>
        <v>petsale</v>
      </c>
      <c r="G87">
        <f t="shared" si="178"/>
        <v>1</v>
      </c>
      <c r="I87" t="b">
        <v>0</v>
      </c>
      <c r="K87" t="str">
        <f t="shared" si="200"/>
        <v/>
      </c>
      <c r="L87" t="s">
        <v>297</v>
      </c>
      <c r="M87">
        <f t="shared" si="226"/>
        <v>18.989999999999998</v>
      </c>
      <c r="N87">
        <f t="shared" si="227"/>
        <v>29000</v>
      </c>
      <c r="O87" t="s">
        <v>127</v>
      </c>
      <c r="P87">
        <v>433</v>
      </c>
      <c r="Q87">
        <f t="shared" si="56"/>
        <v>433</v>
      </c>
      <c r="R87" t="str">
        <f t="shared" ca="1" si="244"/>
        <v>it</v>
      </c>
      <c r="S87" t="s">
        <v>33</v>
      </c>
      <c r="T87" t="s">
        <v>165</v>
      </c>
      <c r="U87">
        <v>1</v>
      </c>
      <c r="V87" t="str">
        <f t="shared" ca="1" si="180"/>
        <v/>
      </c>
      <c r="Z87" t="str">
        <f t="shared" ca="1" si="181"/>
        <v/>
      </c>
      <c r="AD87" t="str">
        <f t="shared" ca="1" si="182"/>
        <v/>
      </c>
      <c r="AH87" t="str">
        <f t="shared" ca="1" si="183"/>
        <v/>
      </c>
      <c r="AL87" t="str">
        <f t="shared" ca="1" si="228"/>
        <v>it</v>
      </c>
      <c r="AM87" t="str">
        <f t="shared" si="229"/>
        <v>Cash_sPetSale</v>
      </c>
      <c r="AN87">
        <f t="shared" si="230"/>
        <v>1</v>
      </c>
      <c r="AO87" t="str">
        <f t="shared" ca="1" si="231"/>
        <v/>
      </c>
      <c r="AP87" t="str">
        <f t="shared" si="232"/>
        <v/>
      </c>
      <c r="AQ87" t="str">
        <f t="shared" si="233"/>
        <v/>
      </c>
      <c r="AR87" t="str">
        <f t="shared" ca="1" si="234"/>
        <v/>
      </c>
      <c r="AS87" t="str">
        <f t="shared" si="235"/>
        <v/>
      </c>
      <c r="AT87" t="str">
        <f t="shared" si="236"/>
        <v/>
      </c>
      <c r="AU87" t="str">
        <f t="shared" ca="1" si="237"/>
        <v/>
      </c>
      <c r="AV87" t="str">
        <f t="shared" si="238"/>
        <v/>
      </c>
      <c r="AW87" t="str">
        <f t="shared" si="239"/>
        <v/>
      </c>
      <c r="AX87" t="str">
        <f t="shared" ca="1" si="240"/>
        <v/>
      </c>
      <c r="AY87" t="str">
        <f t="shared" si="241"/>
        <v/>
      </c>
      <c r="AZ87" t="str">
        <f t="shared" si="242"/>
        <v/>
      </c>
      <c r="BA87" t="str">
        <f t="shared" ca="1" si="2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7" t="str">
        <f>IF(I87=FALSE,"",
"{"""&amp;E$1&amp;""":"""&amp;E87&amp;""""
&amp;","""&amp;P$1&amp;""":"&amp;P87
&amp;IF(LEN(R87)=0,"",","""&amp;R$1&amp;""":"""&amp;R87&amp;"""")
&amp;IF(LEN(T87)=0,"",","""&amp;T$1&amp;""":"""&amp;T87&amp;"""")
&amp;IF(LEN(U87)=0,"",","""&amp;U$1&amp;""":"&amp;U87)
&amp;IF(LEN(V87)=0,"",","""&amp;V$1&amp;""":"""&amp;V87&amp;"""")
&amp;IF(LEN(X87)=0,"",","""&amp;X$1&amp;""":"""&amp;X87&amp;"""")
&amp;IF(LEN(Y87)=0,"",","""&amp;Y$1&amp;""":"&amp;Y87)
&amp;IF(LEN(Z87)=0,"",","""&amp;Z$1&amp;""":"""&amp;Z87&amp;"""")
&amp;IF(LEN(AB87)=0,"",","""&amp;AB$1&amp;""":"""&amp;AB87&amp;"""")
&amp;IF(LEN(AC87)=0,"",","""&amp;AC$1&amp;""":"&amp;AC87)
&amp;IF(LEN(AD87)=0,"",","""&amp;AD$1&amp;""":"""&amp;AD87&amp;"""")
&amp;IF(LEN(AF87)=0,"",","""&amp;AF$1&amp;""":"""&amp;AF87&amp;"""")
&amp;IF(LEN(AG87)=0,"",","""&amp;AG$1&amp;""":"&amp;AG87)
&amp;IF(LEN(AH87)=0,"",","""&amp;AH$1&amp;""":"""&amp;AH87&amp;"""")
&amp;IF(LEN(AJ87)=0,"",","""&amp;AJ$1&amp;""":"""&amp;AJ87&amp;"""")
&amp;IF(LEN(AK87)=0,"",","""&amp;AK$1&amp;""":"&amp;AK87)&amp;"}")</f>
        <v/>
      </c>
    </row>
    <row r="88" spans="1:54">
      <c r="A88" t="s">
        <v>128</v>
      </c>
      <c r="C88" t="s">
        <v>395</v>
      </c>
      <c r="D88" t="s">
        <v>396</v>
      </c>
      <c r="E88" t="str">
        <f t="shared" si="177"/>
        <v>petsale_5</v>
      </c>
      <c r="F88" t="str">
        <f t="shared" si="245"/>
        <v>petsale</v>
      </c>
      <c r="G88">
        <f t="shared" si="178"/>
        <v>1</v>
      </c>
      <c r="I88" t="b">
        <v>0</v>
      </c>
      <c r="K88" t="str">
        <f t="shared" si="200"/>
        <v/>
      </c>
      <c r="L88" t="s">
        <v>300</v>
      </c>
      <c r="M88">
        <f t="shared" si="226"/>
        <v>49.99</v>
      </c>
      <c r="N88">
        <f t="shared" si="227"/>
        <v>79000</v>
      </c>
      <c r="O88" t="s">
        <v>128</v>
      </c>
      <c r="P88">
        <v>604</v>
      </c>
      <c r="Q88">
        <f t="shared" si="56"/>
        <v>604</v>
      </c>
      <c r="R88" t="str">
        <f t="shared" ca="1" si="244"/>
        <v>it</v>
      </c>
      <c r="S88" t="s">
        <v>33</v>
      </c>
      <c r="T88" t="s">
        <v>165</v>
      </c>
      <c r="U88">
        <v>1</v>
      </c>
      <c r="V88" t="str">
        <f t="shared" ca="1" si="180"/>
        <v/>
      </c>
      <c r="Z88" t="str">
        <f t="shared" ca="1" si="181"/>
        <v/>
      </c>
      <c r="AD88" t="str">
        <f t="shared" ca="1" si="182"/>
        <v/>
      </c>
      <c r="AH88" t="str">
        <f t="shared" ca="1" si="183"/>
        <v/>
      </c>
      <c r="AL88" t="str">
        <f t="shared" ca="1" si="228"/>
        <v>it</v>
      </c>
      <c r="AM88" t="str">
        <f t="shared" si="229"/>
        <v>Cash_sPetSale</v>
      </c>
      <c r="AN88">
        <f t="shared" si="230"/>
        <v>1</v>
      </c>
      <c r="AO88" t="str">
        <f t="shared" ca="1" si="231"/>
        <v/>
      </c>
      <c r="AP88" t="str">
        <f t="shared" si="232"/>
        <v/>
      </c>
      <c r="AQ88" t="str">
        <f t="shared" si="233"/>
        <v/>
      </c>
      <c r="AR88" t="str">
        <f t="shared" ca="1" si="234"/>
        <v/>
      </c>
      <c r="AS88" t="str">
        <f t="shared" si="235"/>
        <v/>
      </c>
      <c r="AT88" t="str">
        <f t="shared" si="236"/>
        <v/>
      </c>
      <c r="AU88" t="str">
        <f t="shared" ca="1" si="237"/>
        <v/>
      </c>
      <c r="AV88" t="str">
        <f t="shared" si="238"/>
        <v/>
      </c>
      <c r="AW88" t="str">
        <f t="shared" si="239"/>
        <v/>
      </c>
      <c r="AX88" t="str">
        <f t="shared" ca="1" si="240"/>
        <v/>
      </c>
      <c r="AY88" t="str">
        <f t="shared" si="241"/>
        <v/>
      </c>
      <c r="AZ88" t="str">
        <f t="shared" si="242"/>
        <v/>
      </c>
      <c r="BA88" t="str">
        <f t="shared" ca="1" si="2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8" t="str">
        <f>IF(I88=FALSE,"",
"{"""&amp;E$1&amp;""":"""&amp;E88&amp;""""
&amp;","""&amp;P$1&amp;""":"&amp;P88
&amp;IF(LEN(R88)=0,"",","""&amp;R$1&amp;""":"""&amp;R88&amp;"""")
&amp;IF(LEN(T88)=0,"",","""&amp;T$1&amp;""":"""&amp;T88&amp;"""")
&amp;IF(LEN(U88)=0,"",","""&amp;U$1&amp;""":"&amp;U88)
&amp;IF(LEN(V88)=0,"",","""&amp;V$1&amp;""":"""&amp;V88&amp;"""")
&amp;IF(LEN(X88)=0,"",","""&amp;X$1&amp;""":"""&amp;X88&amp;"""")
&amp;IF(LEN(Y88)=0,"",","""&amp;Y$1&amp;""":"&amp;Y88)
&amp;IF(LEN(Z88)=0,"",","""&amp;Z$1&amp;""":"""&amp;Z88&amp;"""")
&amp;IF(LEN(AB88)=0,"",","""&amp;AB$1&amp;""":"""&amp;AB88&amp;"""")
&amp;IF(LEN(AC88)=0,"",","""&amp;AC$1&amp;""":"&amp;AC88)
&amp;IF(LEN(AD88)=0,"",","""&amp;AD$1&amp;""":"""&amp;AD88&amp;"""")
&amp;IF(LEN(AF88)=0,"",","""&amp;AF$1&amp;""":"""&amp;AF88&amp;"""")
&amp;IF(LEN(AG88)=0,"",","""&amp;AG$1&amp;""":"&amp;AG88)
&amp;IF(LEN(AH88)=0,"",","""&amp;AH$1&amp;""":"""&amp;AH88&amp;"""")
&amp;IF(LEN(AJ88)=0,"",","""&amp;AJ$1&amp;""":"""&amp;AJ88&amp;"""")
&amp;IF(LEN(AK88)=0,"",","""&amp;AK$1&amp;""":"&amp;AK88)&amp;"}")</f>
        <v/>
      </c>
    </row>
    <row r="89" spans="1:54">
      <c r="A89" t="s">
        <v>133</v>
      </c>
      <c r="B89" t="s">
        <v>135</v>
      </c>
      <c r="C89" t="s">
        <v>397</v>
      </c>
      <c r="D89" t="s">
        <v>398</v>
      </c>
      <c r="E89" t="str">
        <f t="shared" si="177"/>
        <v>petcapture_better</v>
      </c>
      <c r="F89" t="str">
        <f t="shared" si="245"/>
        <v>petcapture</v>
      </c>
      <c r="G89">
        <f t="shared" ref="G89:G90" si="246">COUNTA(S89,W89,AA89,AE89,AI89)</f>
        <v>1</v>
      </c>
      <c r="I89" t="b">
        <v>0</v>
      </c>
      <c r="K89" t="str">
        <f t="shared" si="200"/>
        <v/>
      </c>
      <c r="L89" t="s">
        <v>286</v>
      </c>
      <c r="M89">
        <f t="shared" si="226"/>
        <v>0.99</v>
      </c>
      <c r="N89">
        <f t="shared" si="227"/>
        <v>1100</v>
      </c>
      <c r="O89" t="s">
        <v>133</v>
      </c>
      <c r="P89">
        <v>902</v>
      </c>
      <c r="Q89">
        <f t="shared" si="56"/>
        <v>902</v>
      </c>
      <c r="R89" t="str">
        <f t="shared" ref="R89" ca="1" si="247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48">IF(ISBLANK(W89),"",
VLOOKUP(W89,OFFSET(INDIRECT("$A:$B"),0,MATCH(W$1&amp;"_Verify",INDIRECT("$1:$1"),0)-1),2,0)
)</f>
        <v/>
      </c>
      <c r="Z89" t="str">
        <f t="shared" ref="Z89:Z93" ca="1" si="249">IF(ISBLANK(AA89),"",
VLOOKUP(AA89,OFFSET(INDIRECT("$A:$B"),0,MATCH(AA$1&amp;"_Verify",INDIRECT("$1:$1"),0)-1),2,0)
)</f>
        <v/>
      </c>
      <c r="AD89" t="str">
        <f t="shared" ref="AD89:AD90" ca="1" si="250">IF(ISBLANK(AE89),"",
VLOOKUP(AE89,OFFSET(INDIRECT("$A:$B"),0,MATCH(AE$1&amp;"_Verify",INDIRECT("$1:$1"),0)-1),2,0)
)</f>
        <v/>
      </c>
      <c r="AH89" t="str">
        <f t="shared" ref="AH89:AH90" ca="1" si="251">IF(ISBLANK(AI89),"",
VLOOKUP(AI89,OFFSET(INDIRECT("$A:$B"),0,MATCH(AI$1&amp;"_Verify",INDIRECT("$1:$1"),0)-1),2,0)
)</f>
        <v/>
      </c>
      <c r="AL89" t="str">
        <f t="shared" ca="1" si="228"/>
        <v>it</v>
      </c>
      <c r="AM89" t="str">
        <f t="shared" si="229"/>
        <v>Item_cCaptureBetter</v>
      </c>
      <c r="AN89">
        <f t="shared" si="230"/>
        <v>5</v>
      </c>
      <c r="AO89" t="str">
        <f t="shared" ca="1" si="231"/>
        <v/>
      </c>
      <c r="AP89" t="str">
        <f t="shared" si="232"/>
        <v/>
      </c>
      <c r="AQ89" t="str">
        <f t="shared" si="233"/>
        <v/>
      </c>
      <c r="AR89" t="str">
        <f t="shared" ca="1" si="234"/>
        <v/>
      </c>
      <c r="AS89" t="str">
        <f t="shared" si="235"/>
        <v/>
      </c>
      <c r="AT89" t="str">
        <f t="shared" si="236"/>
        <v/>
      </c>
      <c r="AU89" t="str">
        <f t="shared" ca="1" si="237"/>
        <v/>
      </c>
      <c r="AV89" t="str">
        <f t="shared" si="238"/>
        <v/>
      </c>
      <c r="AW89" t="str">
        <f t="shared" si="239"/>
        <v/>
      </c>
      <c r="AX89" t="str">
        <f t="shared" ca="1" si="240"/>
        <v/>
      </c>
      <c r="AY89" t="str">
        <f t="shared" si="241"/>
        <v/>
      </c>
      <c r="AZ89" t="str">
        <f t="shared" si="242"/>
        <v/>
      </c>
      <c r="BA89" t="str">
        <f t="shared" ca="1" si="2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9" t="str">
        <f>IF(I89=FALSE,"",
"{"""&amp;E$1&amp;""":"""&amp;E89&amp;""""
&amp;","""&amp;P$1&amp;""":"&amp;P89
&amp;IF(LEN(R89)=0,"",","""&amp;R$1&amp;""":"""&amp;R89&amp;"""")
&amp;IF(LEN(T89)=0,"",","""&amp;T$1&amp;""":"""&amp;T89&amp;"""")
&amp;IF(LEN(U89)=0,"",","""&amp;U$1&amp;""":"&amp;U89)
&amp;IF(LEN(V89)=0,"",","""&amp;V$1&amp;""":"""&amp;V89&amp;"""")
&amp;IF(LEN(X89)=0,"",","""&amp;X$1&amp;""":"""&amp;X89&amp;"""")
&amp;IF(LEN(Y89)=0,"",","""&amp;Y$1&amp;""":"&amp;Y89)
&amp;IF(LEN(Z89)=0,"",","""&amp;Z$1&amp;""":"""&amp;Z89&amp;"""")
&amp;IF(LEN(AB89)=0,"",","""&amp;AB$1&amp;""":"""&amp;AB89&amp;"""")
&amp;IF(LEN(AC89)=0,"",","""&amp;AC$1&amp;""":"&amp;AC89)
&amp;IF(LEN(AD89)=0,"",","""&amp;AD$1&amp;""":"""&amp;AD89&amp;"""")
&amp;IF(LEN(AF89)=0,"",","""&amp;AF$1&amp;""":"""&amp;AF89&amp;"""")
&amp;IF(LEN(AG89)=0,"",","""&amp;AG$1&amp;""":"&amp;AG89)
&amp;IF(LEN(AH89)=0,"",","""&amp;AH$1&amp;""":"""&amp;AH89&amp;"""")
&amp;IF(LEN(AJ89)=0,"",","""&amp;AJ$1&amp;""":"""&amp;AJ89&amp;"""")
&amp;IF(LEN(AK89)=0,"",","""&amp;AK$1&amp;""":"&amp;AK89)&amp;"}")</f>
        <v/>
      </c>
    </row>
    <row r="90" spans="1:54">
      <c r="A90" t="s">
        <v>134</v>
      </c>
      <c r="C90" t="s">
        <v>399</v>
      </c>
      <c r="D90" t="s">
        <v>400</v>
      </c>
      <c r="E90" t="str">
        <f t="shared" si="177"/>
        <v>petcapture_best</v>
      </c>
      <c r="F90" t="str">
        <f t="shared" si="245"/>
        <v>petcapture</v>
      </c>
      <c r="G90">
        <f t="shared" si="246"/>
        <v>1</v>
      </c>
      <c r="I90" t="b">
        <v>0</v>
      </c>
      <c r="K90" t="str">
        <f t="shared" si="200"/>
        <v/>
      </c>
      <c r="L90" t="s">
        <v>289</v>
      </c>
      <c r="M90">
        <f t="shared" si="226"/>
        <v>3.99</v>
      </c>
      <c r="N90">
        <f t="shared" si="227"/>
        <v>6000</v>
      </c>
      <c r="O90" t="s">
        <v>134</v>
      </c>
      <c r="P90">
        <v>924</v>
      </c>
      <c r="Q90">
        <f t="shared" si="56"/>
        <v>924</v>
      </c>
      <c r="R90" t="str">
        <f t="shared" ref="R90" ca="1" si="252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48"/>
        <v/>
      </c>
      <c r="Z90" t="str">
        <f t="shared" ca="1" si="249"/>
        <v/>
      </c>
      <c r="AD90" t="str">
        <f t="shared" ca="1" si="250"/>
        <v/>
      </c>
      <c r="AH90" t="str">
        <f t="shared" ca="1" si="251"/>
        <v/>
      </c>
      <c r="AL90" t="str">
        <f t="shared" ca="1" si="228"/>
        <v>it</v>
      </c>
      <c r="AM90" t="str">
        <f t="shared" si="229"/>
        <v>Item_cCaptureBest</v>
      </c>
      <c r="AN90">
        <f t="shared" si="230"/>
        <v>5</v>
      </c>
      <c r="AO90" t="str">
        <f t="shared" ca="1" si="231"/>
        <v/>
      </c>
      <c r="AP90" t="str">
        <f t="shared" si="232"/>
        <v/>
      </c>
      <c r="AQ90" t="str">
        <f t="shared" si="233"/>
        <v/>
      </c>
      <c r="AR90" t="str">
        <f t="shared" ca="1" si="234"/>
        <v/>
      </c>
      <c r="AS90" t="str">
        <f t="shared" si="235"/>
        <v/>
      </c>
      <c r="AT90" t="str">
        <f t="shared" si="236"/>
        <v/>
      </c>
      <c r="AU90" t="str">
        <f t="shared" ca="1" si="237"/>
        <v/>
      </c>
      <c r="AV90" t="str">
        <f t="shared" si="238"/>
        <v/>
      </c>
      <c r="AW90" t="str">
        <f t="shared" si="239"/>
        <v/>
      </c>
      <c r="AX90" t="str">
        <f t="shared" ca="1" si="240"/>
        <v/>
      </c>
      <c r="AY90" t="str">
        <f t="shared" si="241"/>
        <v/>
      </c>
      <c r="AZ90" t="str">
        <f t="shared" si="242"/>
        <v/>
      </c>
      <c r="BA90" t="str">
        <f t="shared" ca="1" si="24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0" t="str">
        <f>IF(I90=FALSE,"",
"{"""&amp;E$1&amp;""":"""&amp;E90&amp;""""
&amp;","""&amp;P$1&amp;""":"&amp;P90
&amp;IF(LEN(R90)=0,"",","""&amp;R$1&amp;""":"""&amp;R90&amp;"""")
&amp;IF(LEN(T90)=0,"",","""&amp;T$1&amp;""":"""&amp;T90&amp;"""")
&amp;IF(LEN(U90)=0,"",","""&amp;U$1&amp;""":"&amp;U90)
&amp;IF(LEN(V90)=0,"",","""&amp;V$1&amp;""":"""&amp;V90&amp;"""")
&amp;IF(LEN(X90)=0,"",","""&amp;X$1&amp;""":"""&amp;X90&amp;"""")
&amp;IF(LEN(Y90)=0,"",","""&amp;Y$1&amp;""":"&amp;Y90)
&amp;IF(LEN(Z90)=0,"",","""&amp;Z$1&amp;""":"""&amp;Z90&amp;"""")
&amp;IF(LEN(AB90)=0,"",","""&amp;AB$1&amp;""":"""&amp;AB90&amp;"""")
&amp;IF(LEN(AC90)=0,"",","""&amp;AC$1&amp;""":"&amp;AC90)
&amp;IF(LEN(AD90)=0,"",","""&amp;AD$1&amp;""":"""&amp;AD90&amp;"""")
&amp;IF(LEN(AF90)=0,"",","""&amp;AF$1&amp;""":"""&amp;AF90&amp;"""")
&amp;IF(LEN(AG90)=0,"",","""&amp;AG$1&amp;""":"&amp;AG90)
&amp;IF(LEN(AH90)=0,"",","""&amp;AH$1&amp;""":"""&amp;AH90&amp;"""")
&amp;IF(LEN(AJ90)=0,"",","""&amp;AJ$1&amp;""":"""&amp;AJ90&amp;"""")
&amp;IF(LEN(AK90)=0,"",","""&amp;AK$1&amp;""":"&amp;AK90)&amp;"}")</f>
        <v/>
      </c>
    </row>
    <row r="91" spans="1:54">
      <c r="A91" s="4" t="s">
        <v>138</v>
      </c>
      <c r="B91" t="s">
        <v>146</v>
      </c>
      <c r="E91" t="str">
        <f t="shared" ref="E91:E106" si="253">A91</f>
        <v>stageclear_1</v>
      </c>
      <c r="F91" t="str">
        <f t="shared" si="245"/>
        <v>stageclear</v>
      </c>
      <c r="G91">
        <f t="shared" ref="G91:G96" si="254">COUNTA(S91,W91,AA91,AE91,AI91)</f>
        <v>4</v>
      </c>
      <c r="I91" t="b">
        <v>0</v>
      </c>
      <c r="J91">
        <v>4</v>
      </c>
      <c r="K91" t="str">
        <f t="shared" si="200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6"/>
        <v>802</v>
      </c>
      <c r="R91" t="str">
        <f t="shared" ref="R91:R93" ca="1" si="255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48"/>
        <v>cu</v>
      </c>
      <c r="W91" t="s">
        <v>16</v>
      </c>
      <c r="X91" t="s">
        <v>15</v>
      </c>
      <c r="Y91">
        <v>25000</v>
      </c>
      <c r="Z91" t="str">
        <f t="shared" ca="1" si="249"/>
        <v>cu</v>
      </c>
      <c r="AA91" t="s">
        <v>16</v>
      </c>
      <c r="AB91" t="s">
        <v>56</v>
      </c>
      <c r="AC91">
        <v>100</v>
      </c>
      <c r="AD91" t="str">
        <f t="shared" ref="AD91:AD93" ca="1" si="256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57">IF(LEN(R91)=0,"",R91)</f>
        <v>cu</v>
      </c>
      <c r="AM91" t="str">
        <f t="shared" ref="AM91:AM96" si="258">IF(LEN(T91)=0,"",T91)</f>
        <v>EN</v>
      </c>
      <c r="AN91">
        <f t="shared" ref="AN91:AN96" si="259">IF(LEN(U91)=0,"",U91)</f>
        <v>30</v>
      </c>
      <c r="AO91" t="str">
        <f t="shared" ref="AO91:AO96" ca="1" si="260">IF(LEN(V91)=0,"",V91)</f>
        <v>cu</v>
      </c>
      <c r="AP91" t="str">
        <f t="shared" ref="AP91:AP96" si="261">IF(LEN(X91)=0,"",X91)</f>
        <v>GO</v>
      </c>
      <c r="AQ91">
        <f t="shared" ref="AQ91:AQ96" si="262">IF(LEN(Y91)=0,"",Y91)</f>
        <v>25000</v>
      </c>
      <c r="AR91" t="str">
        <f t="shared" ref="AR91:AR96" ca="1" si="263">IF(LEN(Z91)=0,"",Z91)</f>
        <v>cu</v>
      </c>
      <c r="AS91" t="str">
        <f t="shared" ref="AS91:AS96" si="264">IF(LEN(AB91)=0,"",AB91)</f>
        <v>EN</v>
      </c>
      <c r="AT91">
        <f t="shared" ref="AT91:AT96" si="265">IF(LEN(AC91)=0,"",AC91)</f>
        <v>100</v>
      </c>
      <c r="AU91" t="str">
        <f t="shared" ref="AU91:AU96" ca="1" si="266">IF(LEN(AD91)=0,"",AD91)</f>
        <v>cu</v>
      </c>
      <c r="AV91" t="str">
        <f t="shared" ref="AV91:AV96" si="267">IF(LEN(AF91)=0,"",AF91)</f>
        <v>GO</v>
      </c>
      <c r="AW91">
        <f t="shared" ref="AW91:AW96" si="268">IF(LEN(AG91)=0,"",AG91)</f>
        <v>35000</v>
      </c>
      <c r="AX91" t="str">
        <f t="shared" ref="AX91:AX96" si="269">IF(LEN(AH91)=0,"",AH91)</f>
        <v/>
      </c>
      <c r="AY91" t="str">
        <f t="shared" ref="AY91:AY96" si="270">IF(LEN(AJ91)=0,"",AJ91)</f>
        <v/>
      </c>
      <c r="AZ91" t="str">
        <f t="shared" ref="AZ91:AZ96" si="271">IF(LEN(AK91)=0,"",AK91)</f>
        <v/>
      </c>
      <c r="BA91" t="str">
        <f t="shared" ref="BA91:BA96" ca="1" si="272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1" t="str">
        <f>IF(I91=FALSE,"",
"{"""&amp;E$1&amp;""":"""&amp;E91&amp;""""
&amp;","""&amp;P$1&amp;""":"&amp;P91
&amp;IF(LEN(R91)=0,"",","""&amp;R$1&amp;""":"""&amp;R91&amp;"""")
&amp;IF(LEN(T91)=0,"",","""&amp;T$1&amp;""":"""&amp;T91&amp;"""")
&amp;IF(LEN(U91)=0,"",","""&amp;U$1&amp;""":"&amp;U91)
&amp;IF(LEN(V91)=0,"",","""&amp;V$1&amp;""":"""&amp;V91&amp;"""")
&amp;IF(LEN(X91)=0,"",","""&amp;X$1&amp;""":"""&amp;X91&amp;"""")
&amp;IF(LEN(Y91)=0,"",","""&amp;Y$1&amp;""":"&amp;Y91)
&amp;IF(LEN(Z91)=0,"",","""&amp;Z$1&amp;""":"""&amp;Z91&amp;"""")
&amp;IF(LEN(AB91)=0,"",","""&amp;AB$1&amp;""":"""&amp;AB91&amp;"""")
&amp;IF(LEN(AC91)=0,"",","""&amp;AC$1&amp;""":"&amp;AC91)
&amp;IF(LEN(AD91)=0,"",","""&amp;AD$1&amp;""":"""&amp;AD91&amp;"""")
&amp;IF(LEN(AF91)=0,"",","""&amp;AF$1&amp;""":"""&amp;AF91&amp;"""")
&amp;IF(LEN(AG91)=0,"",","""&amp;AG$1&amp;""":"&amp;AG91)
&amp;IF(LEN(AH91)=0,"",","""&amp;AH$1&amp;""":"""&amp;AH91&amp;"""")
&amp;IF(LEN(AJ91)=0,"",","""&amp;AJ$1&amp;""":"""&amp;AJ91&amp;"""")
&amp;IF(LEN(AK91)=0,"",","""&amp;AK$1&amp;""":"&amp;AK91)&amp;"}")</f>
        <v/>
      </c>
    </row>
    <row r="92" spans="1:54">
      <c r="A92" t="s">
        <v>139</v>
      </c>
      <c r="E92" t="str">
        <f t="shared" si="253"/>
        <v>stageclear_2</v>
      </c>
      <c r="F92" t="str">
        <f t="shared" si="245"/>
        <v>stageclear</v>
      </c>
      <c r="G92">
        <f t="shared" si="254"/>
        <v>4</v>
      </c>
      <c r="I92" t="b">
        <v>0</v>
      </c>
      <c r="J92">
        <v>4</v>
      </c>
      <c r="K92" t="str">
        <f t="shared" si="200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6"/>
        <v>585</v>
      </c>
      <c r="R92" t="str">
        <f t="shared" ca="1" si="255"/>
        <v>cu</v>
      </c>
      <c r="S92" t="s">
        <v>16</v>
      </c>
      <c r="T92" t="s">
        <v>56</v>
      </c>
      <c r="U92">
        <v>60</v>
      </c>
      <c r="V92" t="str">
        <f t="shared" ca="1" si="248"/>
        <v>cu</v>
      </c>
      <c r="W92" t="s">
        <v>16</v>
      </c>
      <c r="X92" t="s">
        <v>15</v>
      </c>
      <c r="Y92">
        <v>15000</v>
      </c>
      <c r="Z92" t="str">
        <f t="shared" ca="1" si="249"/>
        <v>cu</v>
      </c>
      <c r="AA92" t="s">
        <v>16</v>
      </c>
      <c r="AB92" t="s">
        <v>56</v>
      </c>
      <c r="AC92">
        <v>120</v>
      </c>
      <c r="AD92" t="str">
        <f t="shared" ca="1" si="256"/>
        <v>cu</v>
      </c>
      <c r="AE92" t="s">
        <v>16</v>
      </c>
      <c r="AF92" t="s">
        <v>15</v>
      </c>
      <c r="AG92">
        <v>25000</v>
      </c>
      <c r="AL92" t="str">
        <f t="shared" ca="1" si="257"/>
        <v>cu</v>
      </c>
      <c r="AM92" t="str">
        <f t="shared" si="258"/>
        <v>EN</v>
      </c>
      <c r="AN92">
        <f t="shared" si="259"/>
        <v>60</v>
      </c>
      <c r="AO92" t="str">
        <f t="shared" ca="1" si="260"/>
        <v>cu</v>
      </c>
      <c r="AP92" t="str">
        <f t="shared" si="261"/>
        <v>GO</v>
      </c>
      <c r="AQ92">
        <f t="shared" si="262"/>
        <v>15000</v>
      </c>
      <c r="AR92" t="str">
        <f t="shared" ca="1" si="263"/>
        <v>cu</v>
      </c>
      <c r="AS92" t="str">
        <f t="shared" si="264"/>
        <v>EN</v>
      </c>
      <c r="AT92">
        <f t="shared" si="265"/>
        <v>120</v>
      </c>
      <c r="AU92" t="str">
        <f t="shared" ca="1" si="266"/>
        <v>cu</v>
      </c>
      <c r="AV92" t="str">
        <f t="shared" si="267"/>
        <v>GO</v>
      </c>
      <c r="AW92">
        <f t="shared" si="268"/>
        <v>25000</v>
      </c>
      <c r="AX92" t="str">
        <f t="shared" si="269"/>
        <v/>
      </c>
      <c r="AY92" t="str">
        <f t="shared" si="270"/>
        <v/>
      </c>
      <c r="AZ92" t="str">
        <f t="shared" si="271"/>
        <v/>
      </c>
      <c r="BA92" t="str">
        <f t="shared" ca="1" si="2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2" t="str">
        <f>IF(I92=FALSE,"",
"{"""&amp;E$1&amp;""":"""&amp;E92&amp;""""
&amp;","""&amp;P$1&amp;""":"&amp;P92
&amp;IF(LEN(R92)=0,"",","""&amp;R$1&amp;""":"""&amp;R92&amp;"""")
&amp;IF(LEN(T92)=0,"",","""&amp;T$1&amp;""":"""&amp;T92&amp;"""")
&amp;IF(LEN(U92)=0,"",","""&amp;U$1&amp;""":"&amp;U92)
&amp;IF(LEN(V92)=0,"",","""&amp;V$1&amp;""":"""&amp;V92&amp;"""")
&amp;IF(LEN(X92)=0,"",","""&amp;X$1&amp;""":"""&amp;X92&amp;"""")
&amp;IF(LEN(Y92)=0,"",","""&amp;Y$1&amp;""":"&amp;Y92)
&amp;IF(LEN(Z92)=0,"",","""&amp;Z$1&amp;""":"""&amp;Z92&amp;"""")
&amp;IF(LEN(AB92)=0,"",","""&amp;AB$1&amp;""":"""&amp;AB92&amp;"""")
&amp;IF(LEN(AC92)=0,"",","""&amp;AC$1&amp;""":"&amp;AC92)
&amp;IF(LEN(AD92)=0,"",","""&amp;AD$1&amp;""":"""&amp;AD92&amp;"""")
&amp;IF(LEN(AF92)=0,"",","""&amp;AF$1&amp;""":"""&amp;AF92&amp;"""")
&amp;IF(LEN(AG92)=0,"",","""&amp;AG$1&amp;""":"&amp;AG92)
&amp;IF(LEN(AH92)=0,"",","""&amp;AH$1&amp;""":"""&amp;AH92&amp;"""")
&amp;IF(LEN(AJ92)=0,"",","""&amp;AJ$1&amp;""":"""&amp;AJ92&amp;"""")
&amp;IF(LEN(AK92)=0,"",","""&amp;AK$1&amp;""":"&amp;AK92)&amp;"}")</f>
        <v/>
      </c>
    </row>
    <row r="93" spans="1:54">
      <c r="A93" t="s">
        <v>140</v>
      </c>
      <c r="E93" t="str">
        <f t="shared" si="253"/>
        <v>stageclear_3</v>
      </c>
      <c r="F93" t="str">
        <f t="shared" si="245"/>
        <v>stageclear</v>
      </c>
      <c r="G93">
        <f t="shared" si="254"/>
        <v>4</v>
      </c>
      <c r="I93" t="b">
        <v>0</v>
      </c>
      <c r="J93">
        <v>4</v>
      </c>
      <c r="K93" t="str">
        <f t="shared" si="200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6"/>
        <v>634</v>
      </c>
      <c r="R93" t="str">
        <f t="shared" ca="1" si="255"/>
        <v>cu</v>
      </c>
      <c r="S93" t="s">
        <v>16</v>
      </c>
      <c r="T93" t="s">
        <v>56</v>
      </c>
      <c r="U93">
        <v>90</v>
      </c>
      <c r="V93" t="str">
        <f t="shared" ca="1" si="248"/>
        <v>cu</v>
      </c>
      <c r="W93" t="s">
        <v>16</v>
      </c>
      <c r="X93" t="s">
        <v>15</v>
      </c>
      <c r="Y93">
        <v>30000</v>
      </c>
      <c r="Z93" t="str">
        <f t="shared" ca="1" si="249"/>
        <v>cu</v>
      </c>
      <c r="AA93" t="s">
        <v>16</v>
      </c>
      <c r="AB93" t="s">
        <v>56</v>
      </c>
      <c r="AC93">
        <v>150</v>
      </c>
      <c r="AD93" t="str">
        <f t="shared" ca="1" si="256"/>
        <v>cu</v>
      </c>
      <c r="AE93" t="s">
        <v>16</v>
      </c>
      <c r="AF93" t="s">
        <v>56</v>
      </c>
      <c r="AG93">
        <v>300</v>
      </c>
      <c r="AL93" t="str">
        <f t="shared" ca="1" si="257"/>
        <v>cu</v>
      </c>
      <c r="AM93" t="str">
        <f t="shared" si="258"/>
        <v>EN</v>
      </c>
      <c r="AN93">
        <f t="shared" si="259"/>
        <v>90</v>
      </c>
      <c r="AO93" t="str">
        <f t="shared" ca="1" si="260"/>
        <v>cu</v>
      </c>
      <c r="AP93" t="str">
        <f t="shared" si="261"/>
        <v>GO</v>
      </c>
      <c r="AQ93">
        <f t="shared" si="262"/>
        <v>30000</v>
      </c>
      <c r="AR93" t="str">
        <f t="shared" ca="1" si="263"/>
        <v>cu</v>
      </c>
      <c r="AS93" t="str">
        <f t="shared" si="264"/>
        <v>EN</v>
      </c>
      <c r="AT93">
        <f t="shared" si="265"/>
        <v>150</v>
      </c>
      <c r="AU93" t="str">
        <f t="shared" ca="1" si="266"/>
        <v>cu</v>
      </c>
      <c r="AV93" t="str">
        <f t="shared" si="267"/>
        <v>EN</v>
      </c>
      <c r="AW93">
        <f t="shared" si="268"/>
        <v>300</v>
      </c>
      <c r="AX93" t="str">
        <f t="shared" si="269"/>
        <v/>
      </c>
      <c r="AY93" t="str">
        <f t="shared" si="270"/>
        <v/>
      </c>
      <c r="AZ93" t="str">
        <f t="shared" si="271"/>
        <v/>
      </c>
      <c r="BA93" t="str">
        <f t="shared" ca="1" si="2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3" t="str">
        <f>IF(I93=FALSE,"",
"{"""&amp;E$1&amp;""":"""&amp;E93&amp;""""
&amp;","""&amp;P$1&amp;""":"&amp;P93
&amp;IF(LEN(R93)=0,"",","""&amp;R$1&amp;""":"""&amp;R93&amp;"""")
&amp;IF(LEN(T93)=0,"",","""&amp;T$1&amp;""":"""&amp;T93&amp;"""")
&amp;IF(LEN(U93)=0,"",","""&amp;U$1&amp;""":"&amp;U93)
&amp;IF(LEN(V93)=0,"",","""&amp;V$1&amp;""":"""&amp;V93&amp;"""")
&amp;IF(LEN(X93)=0,"",","""&amp;X$1&amp;""":"""&amp;X93&amp;"""")
&amp;IF(LEN(Y93)=0,"",","""&amp;Y$1&amp;""":"&amp;Y93)
&amp;IF(LEN(Z93)=0,"",","""&amp;Z$1&amp;""":"""&amp;Z93&amp;"""")
&amp;IF(LEN(AB93)=0,"",","""&amp;AB$1&amp;""":"""&amp;AB93&amp;"""")
&amp;IF(LEN(AC93)=0,"",","""&amp;AC$1&amp;""":"&amp;AC93)
&amp;IF(LEN(AD93)=0,"",","""&amp;AD$1&amp;""":"""&amp;AD93&amp;"""")
&amp;IF(LEN(AF93)=0,"",","""&amp;AF$1&amp;""":"""&amp;AF93&amp;"""")
&amp;IF(LEN(AG93)=0,"",","""&amp;AG$1&amp;""":"&amp;AG93)
&amp;IF(LEN(AH93)=0,"",","""&amp;AH$1&amp;""":"""&amp;AH93&amp;"""")
&amp;IF(LEN(AJ93)=0,"",","""&amp;AJ$1&amp;""":"""&amp;AJ93&amp;"""")
&amp;IF(LEN(AK93)=0,"",","""&amp;AK$1&amp;""":"&amp;AK93)&amp;"}")</f>
        <v/>
      </c>
    </row>
    <row r="94" spans="1:54">
      <c r="A94" t="s">
        <v>141</v>
      </c>
      <c r="E94" t="str">
        <f t="shared" si="253"/>
        <v>stageclear_5</v>
      </c>
      <c r="F94" t="str">
        <f t="shared" si="245"/>
        <v>stageclear</v>
      </c>
      <c r="G94">
        <f t="shared" si="254"/>
        <v>4</v>
      </c>
      <c r="I94" t="b">
        <v>0</v>
      </c>
      <c r="J94">
        <v>4</v>
      </c>
      <c r="K94" t="str">
        <f t="shared" si="200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6"/>
        <v>791</v>
      </c>
      <c r="R94" t="str">
        <f t="shared" ref="R94:R95" ca="1" si="273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4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75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76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57"/>
        <v>cu</v>
      </c>
      <c r="AM94" t="str">
        <f t="shared" si="258"/>
        <v>EN</v>
      </c>
      <c r="AN94">
        <f t="shared" si="259"/>
        <v>120</v>
      </c>
      <c r="AO94" t="str">
        <f t="shared" ca="1" si="260"/>
        <v>cu</v>
      </c>
      <c r="AP94" t="str">
        <f t="shared" si="261"/>
        <v>GO</v>
      </c>
      <c r="AQ94">
        <f t="shared" si="262"/>
        <v>50000</v>
      </c>
      <c r="AR94" t="str">
        <f t="shared" ca="1" si="263"/>
        <v>cu</v>
      </c>
      <c r="AS94" t="str">
        <f t="shared" si="264"/>
        <v>EN</v>
      </c>
      <c r="AT94">
        <f t="shared" si="265"/>
        <v>120</v>
      </c>
      <c r="AU94" t="str">
        <f t="shared" ca="1" si="266"/>
        <v>cu</v>
      </c>
      <c r="AV94" t="str">
        <f t="shared" si="267"/>
        <v>GO</v>
      </c>
      <c r="AW94">
        <f t="shared" si="268"/>
        <v>25000</v>
      </c>
      <c r="AX94" t="str">
        <f t="shared" si="269"/>
        <v/>
      </c>
      <c r="AY94" t="str">
        <f t="shared" si="270"/>
        <v/>
      </c>
      <c r="AZ94" t="str">
        <f t="shared" si="271"/>
        <v/>
      </c>
      <c r="BA94" t="str">
        <f t="shared" ca="1" si="2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4" t="str">
        <f>IF(I94=FALSE,"",
"{"""&amp;E$1&amp;""":"""&amp;E94&amp;""""
&amp;","""&amp;P$1&amp;""":"&amp;P94
&amp;IF(LEN(R94)=0,"",","""&amp;R$1&amp;""":"""&amp;R94&amp;"""")
&amp;IF(LEN(T94)=0,"",","""&amp;T$1&amp;""":"""&amp;T94&amp;"""")
&amp;IF(LEN(U94)=0,"",","""&amp;U$1&amp;""":"&amp;U94)
&amp;IF(LEN(V94)=0,"",","""&amp;V$1&amp;""":"""&amp;V94&amp;"""")
&amp;IF(LEN(X94)=0,"",","""&amp;X$1&amp;""":"""&amp;X94&amp;"""")
&amp;IF(LEN(Y94)=0,"",","""&amp;Y$1&amp;""":"&amp;Y94)
&amp;IF(LEN(Z94)=0,"",","""&amp;Z$1&amp;""":"""&amp;Z94&amp;"""")
&amp;IF(LEN(AB94)=0,"",","""&amp;AB$1&amp;""":"""&amp;AB94&amp;"""")
&amp;IF(LEN(AC94)=0,"",","""&amp;AC$1&amp;""":"&amp;AC94)
&amp;IF(LEN(AD94)=0,"",","""&amp;AD$1&amp;""":"""&amp;AD94&amp;"""")
&amp;IF(LEN(AF94)=0,"",","""&amp;AF$1&amp;""":"""&amp;AF94&amp;"""")
&amp;IF(LEN(AG94)=0,"",","""&amp;AG$1&amp;""":"&amp;AG94)
&amp;IF(LEN(AH94)=0,"",","""&amp;AH$1&amp;""":"""&amp;AH94&amp;"""")
&amp;IF(LEN(AJ94)=0,"",","""&amp;AJ$1&amp;""":"""&amp;AJ94&amp;"""")
&amp;IF(LEN(AK94)=0,"",","""&amp;AK$1&amp;""":"&amp;AK94)&amp;"}")</f>
        <v/>
      </c>
    </row>
    <row r="95" spans="1:54">
      <c r="A95" t="s">
        <v>142</v>
      </c>
      <c r="E95" t="str">
        <f t="shared" si="253"/>
        <v>stageclear_10</v>
      </c>
      <c r="F95" t="str">
        <f t="shared" si="245"/>
        <v>stageclear</v>
      </c>
      <c r="G95">
        <f t="shared" si="254"/>
        <v>4</v>
      </c>
      <c r="I95" t="b">
        <v>0</v>
      </c>
      <c r="J95">
        <v>4</v>
      </c>
      <c r="K95" t="str">
        <f t="shared" si="200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77">P95</f>
        <v>484</v>
      </c>
      <c r="R95" t="str">
        <f t="shared" ca="1" si="273"/>
        <v>cu</v>
      </c>
      <c r="S95" t="s">
        <v>16</v>
      </c>
      <c r="T95" t="s">
        <v>56</v>
      </c>
      <c r="U95">
        <v>150</v>
      </c>
      <c r="V95" t="str">
        <f t="shared" ca="1" si="274"/>
        <v>cu</v>
      </c>
      <c r="W95" t="s">
        <v>16</v>
      </c>
      <c r="X95" t="s">
        <v>15</v>
      </c>
      <c r="Y95">
        <v>90000</v>
      </c>
      <c r="Z95" t="str">
        <f t="shared" ca="1" si="275"/>
        <v>cu</v>
      </c>
      <c r="AA95" t="s">
        <v>16</v>
      </c>
      <c r="AB95" t="s">
        <v>56</v>
      </c>
      <c r="AC95">
        <v>150</v>
      </c>
      <c r="AD95" t="str">
        <f t="shared" ca="1" si="276"/>
        <v>cu</v>
      </c>
      <c r="AE95" t="s">
        <v>16</v>
      </c>
      <c r="AF95" t="s">
        <v>56</v>
      </c>
      <c r="AG95">
        <v>300</v>
      </c>
      <c r="AL95" t="str">
        <f t="shared" ca="1" si="257"/>
        <v>cu</v>
      </c>
      <c r="AM95" t="str">
        <f t="shared" si="258"/>
        <v>EN</v>
      </c>
      <c r="AN95">
        <f t="shared" si="259"/>
        <v>150</v>
      </c>
      <c r="AO95" t="str">
        <f t="shared" ca="1" si="260"/>
        <v>cu</v>
      </c>
      <c r="AP95" t="str">
        <f t="shared" si="261"/>
        <v>GO</v>
      </c>
      <c r="AQ95">
        <f t="shared" si="262"/>
        <v>90000</v>
      </c>
      <c r="AR95" t="str">
        <f t="shared" ca="1" si="263"/>
        <v>cu</v>
      </c>
      <c r="AS95" t="str">
        <f t="shared" si="264"/>
        <v>EN</v>
      </c>
      <c r="AT95">
        <f t="shared" si="265"/>
        <v>150</v>
      </c>
      <c r="AU95" t="str">
        <f t="shared" ca="1" si="266"/>
        <v>cu</v>
      </c>
      <c r="AV95" t="str">
        <f t="shared" si="267"/>
        <v>EN</v>
      </c>
      <c r="AW95">
        <f t="shared" si="268"/>
        <v>300</v>
      </c>
      <c r="AX95" t="str">
        <f t="shared" si="269"/>
        <v/>
      </c>
      <c r="AY95" t="str">
        <f t="shared" si="270"/>
        <v/>
      </c>
      <c r="AZ95" t="str">
        <f t="shared" si="271"/>
        <v/>
      </c>
      <c r="BA95" t="str">
        <f t="shared" ca="1" si="2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5" t="str">
        <f>IF(I95=FALSE,"",
"{"""&amp;E$1&amp;""":"""&amp;E95&amp;""""
&amp;","""&amp;P$1&amp;""":"&amp;P95
&amp;IF(LEN(R95)=0,"",","""&amp;R$1&amp;""":"""&amp;R95&amp;"""")
&amp;IF(LEN(T95)=0,"",","""&amp;T$1&amp;""":"""&amp;T95&amp;"""")
&amp;IF(LEN(U95)=0,"",","""&amp;U$1&amp;""":"&amp;U95)
&amp;IF(LEN(V95)=0,"",","""&amp;V$1&amp;""":"""&amp;V95&amp;"""")
&amp;IF(LEN(X95)=0,"",","""&amp;X$1&amp;""":"""&amp;X95&amp;"""")
&amp;IF(LEN(Y95)=0,"",","""&amp;Y$1&amp;""":"&amp;Y95)
&amp;IF(LEN(Z95)=0,"",","""&amp;Z$1&amp;""":"""&amp;Z95&amp;"""")
&amp;IF(LEN(AB95)=0,"",","""&amp;AB$1&amp;""":"""&amp;AB95&amp;"""")
&amp;IF(LEN(AC95)=0,"",","""&amp;AC$1&amp;""":"&amp;AC95)
&amp;IF(LEN(AD95)=0,"",","""&amp;AD$1&amp;""":"""&amp;AD95&amp;"""")
&amp;IF(LEN(AF95)=0,"",","""&amp;AF$1&amp;""":"""&amp;AF95&amp;"""")
&amp;IF(LEN(AG95)=0,"",","""&amp;AG$1&amp;""":"&amp;AG95)
&amp;IF(LEN(AH95)=0,"",","""&amp;AH$1&amp;""":"""&amp;AH95&amp;"""")
&amp;IF(LEN(AJ95)=0,"",","""&amp;AJ$1&amp;""":"""&amp;AJ95&amp;"""")
&amp;IF(LEN(AK95)=0,"",","""&amp;AK$1&amp;""":"&amp;AK95)&amp;"}")</f>
        <v/>
      </c>
    </row>
    <row r="96" spans="1:54">
      <c r="A96" t="s">
        <v>170</v>
      </c>
      <c r="B96" t="s">
        <v>147</v>
      </c>
      <c r="C96" t="s">
        <v>401</v>
      </c>
      <c r="D96" t="s">
        <v>402</v>
      </c>
      <c r="E96" t="str">
        <f t="shared" si="253"/>
        <v>dailygem</v>
      </c>
      <c r="F96" t="str">
        <f t="shared" si="245"/>
        <v>dailygem</v>
      </c>
      <c r="G96">
        <f t="shared" si="254"/>
        <v>2</v>
      </c>
      <c r="I96" t="b">
        <v>0</v>
      </c>
      <c r="K96" t="str">
        <f t="shared" si="200"/>
        <v/>
      </c>
      <c r="L96" t="s">
        <v>292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77"/>
        <v>212</v>
      </c>
      <c r="R96" t="str">
        <f t="shared" ref="R96:R106" ca="1" si="278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4"/>
        <v>cu</v>
      </c>
      <c r="W96" t="s">
        <v>16</v>
      </c>
      <c r="X96" s="4" t="s">
        <v>148</v>
      </c>
      <c r="Y96">
        <v>500</v>
      </c>
      <c r="Z96" t="str">
        <f t="shared" ca="1" si="275"/>
        <v/>
      </c>
      <c r="AD96" t="str">
        <f t="shared" ca="1" si="276"/>
        <v/>
      </c>
      <c r="AH96" t="str">
        <f t="shared" ref="AH96" ca="1" si="279">IF(ISBLANK(AI96),"",
VLOOKUP(AI96,OFFSET(INDIRECT("$A:$B"),0,MATCH(AI$1&amp;"_Verify",INDIRECT("$1:$1"),0)-1),2,0)
)</f>
        <v/>
      </c>
      <c r="AL96" t="str">
        <f t="shared" ca="1" si="257"/>
        <v>it</v>
      </c>
      <c r="AM96" t="str">
        <f t="shared" si="258"/>
        <v>Item_cDailyGem</v>
      </c>
      <c r="AN96">
        <f t="shared" si="259"/>
        <v>15</v>
      </c>
      <c r="AO96" t="str">
        <f t="shared" ca="1" si="260"/>
        <v>cu</v>
      </c>
      <c r="AP96" t="str">
        <f t="shared" si="261"/>
        <v>DI</v>
      </c>
      <c r="AQ96">
        <f t="shared" si="262"/>
        <v>500</v>
      </c>
      <c r="AR96" t="str">
        <f t="shared" ca="1" si="263"/>
        <v/>
      </c>
      <c r="AS96" t="str">
        <f t="shared" si="264"/>
        <v/>
      </c>
      <c r="AT96" t="str">
        <f t="shared" si="265"/>
        <v/>
      </c>
      <c r="AU96" t="str">
        <f t="shared" ca="1" si="266"/>
        <v/>
      </c>
      <c r="AV96" t="str">
        <f t="shared" si="267"/>
        <v/>
      </c>
      <c r="AW96" t="str">
        <f t="shared" si="268"/>
        <v/>
      </c>
      <c r="AX96" t="str">
        <f t="shared" ca="1" si="269"/>
        <v/>
      </c>
      <c r="AY96" t="str">
        <f t="shared" si="270"/>
        <v/>
      </c>
      <c r="AZ96" t="str">
        <f t="shared" si="271"/>
        <v/>
      </c>
      <c r="BA96" t="str">
        <f t="shared" ca="1" si="2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6" t="str">
        <f>IF(I96=FALSE,"",
"{"""&amp;E$1&amp;""":"""&amp;E96&amp;""""
&amp;","""&amp;P$1&amp;""":"&amp;P96
&amp;IF(LEN(R96)=0,"",","""&amp;R$1&amp;""":"""&amp;R96&amp;"""")
&amp;IF(LEN(T96)=0,"",","""&amp;T$1&amp;""":"""&amp;T96&amp;"""")
&amp;IF(LEN(U96)=0,"",","""&amp;U$1&amp;""":"&amp;U96)
&amp;IF(LEN(V96)=0,"",","""&amp;V$1&amp;""":"""&amp;V96&amp;"""")
&amp;IF(LEN(X96)=0,"",","""&amp;X$1&amp;""":"""&amp;X96&amp;"""")
&amp;IF(LEN(Y96)=0,"",","""&amp;Y$1&amp;""":"&amp;Y96)
&amp;IF(LEN(Z96)=0,"",","""&amp;Z$1&amp;""":"""&amp;Z96&amp;"""")
&amp;IF(LEN(AB96)=0,"",","""&amp;AB$1&amp;""":"""&amp;AB96&amp;"""")
&amp;IF(LEN(AC96)=0,"",","""&amp;AC$1&amp;""":"&amp;AC96)
&amp;IF(LEN(AD96)=0,"",","""&amp;AD$1&amp;""":"""&amp;AD96&amp;"""")
&amp;IF(LEN(AF96)=0,"",","""&amp;AF$1&amp;""":"""&amp;AF96&amp;"""")
&amp;IF(LEN(AG96)=0,"",","""&amp;AG$1&amp;""":"&amp;AG96)
&amp;IF(LEN(AH96)=0,"",","""&amp;AH$1&amp;""":"""&amp;AH96&amp;"""")
&amp;IF(LEN(AJ96)=0,"",","""&amp;AJ$1&amp;""":"""&amp;AJ96&amp;"""")
&amp;IF(LEN(AK96)=0,"",","""&amp;AK$1&amp;""":"&amp;AK96)&amp;"}")</f>
        <v/>
      </c>
    </row>
    <row r="97" spans="1:54">
      <c r="A97" t="s">
        <v>150</v>
      </c>
      <c r="B97" t="s">
        <v>160</v>
      </c>
      <c r="E97" t="str">
        <f t="shared" si="253"/>
        <v>relay_1</v>
      </c>
      <c r="F97" t="str">
        <f t="shared" si="245"/>
        <v>relay</v>
      </c>
      <c r="G97">
        <f t="shared" ref="G97:G106" si="280">COUNTA(S97,W97,AA97,AE97,AI97)</f>
        <v>3</v>
      </c>
      <c r="I97" t="b">
        <v>0</v>
      </c>
      <c r="K97" t="str">
        <f t="shared" si="200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77"/>
        <v>704</v>
      </c>
      <c r="R97" t="str">
        <f t="shared" ca="1" si="278"/>
        <v>cu</v>
      </c>
      <c r="S97" t="s">
        <v>16</v>
      </c>
      <c r="T97" t="s">
        <v>56</v>
      </c>
      <c r="U97">
        <v>30</v>
      </c>
      <c r="V97" t="str">
        <f t="shared" ref="V97:V106" ca="1" si="281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2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3">IF(ISBLANK(AE97),"",
VLOOKUP(AE97,OFFSET(INDIRECT("$A:$B"),0,MATCH(AE$1&amp;"_Verify",INDIRECT("$1:$1"),0)-1),2,0)
)</f>
        <v/>
      </c>
      <c r="AH97" t="str">
        <f t="shared" ref="AH97:AH106" ca="1" si="284">IF(ISBLANK(AI97),"",
VLOOKUP(AI97,OFFSET(INDIRECT("$A:$B"),0,MATCH(AI$1&amp;"_Verify",INDIRECT("$1:$1"),0)-1),2,0)
)</f>
        <v/>
      </c>
      <c r="AL97" t="str">
        <f t="shared" ref="AL97:AL106" ca="1" si="285">IF(LEN(R97)=0,"",R97)</f>
        <v>cu</v>
      </c>
      <c r="AM97" t="str">
        <f t="shared" ref="AM97:AM106" si="286">IF(LEN(T97)=0,"",T97)</f>
        <v>EN</v>
      </c>
      <c r="AN97">
        <f t="shared" ref="AN97:AN106" si="287">IF(LEN(U97)=0,"",U97)</f>
        <v>30</v>
      </c>
      <c r="AO97" t="str">
        <f t="shared" ref="AO97:AO106" ca="1" si="288">IF(LEN(V97)=0,"",V97)</f>
        <v>cu</v>
      </c>
      <c r="AP97" t="str">
        <f t="shared" ref="AP97:AP106" si="289">IF(LEN(X97)=0,"",X97)</f>
        <v>GO</v>
      </c>
      <c r="AQ97">
        <f t="shared" ref="AQ97:AQ106" si="290">IF(LEN(Y97)=0,"",Y97)</f>
        <v>25000</v>
      </c>
      <c r="AR97" t="str">
        <f t="shared" ref="AR97:AR106" ca="1" si="291">IF(LEN(Z97)=0,"",Z97)</f>
        <v>cu</v>
      </c>
      <c r="AS97" t="str">
        <f t="shared" ref="AS97:AS106" si="292">IF(LEN(AB97)=0,"",AB97)</f>
        <v>EN</v>
      </c>
      <c r="AT97">
        <f t="shared" ref="AT97:AT106" si="293">IF(LEN(AC97)=0,"",AC97)</f>
        <v>100</v>
      </c>
      <c r="AU97" t="str">
        <f t="shared" ref="AU97:AU106" ca="1" si="294">IF(LEN(AD97)=0,"",AD97)</f>
        <v/>
      </c>
      <c r="AV97" t="str">
        <f t="shared" ref="AV97:AV106" si="295">IF(LEN(AF97)=0,"",AF97)</f>
        <v/>
      </c>
      <c r="AW97" t="str">
        <f t="shared" ref="AW97:AW106" si="296">IF(LEN(AG97)=0,"",AG97)</f>
        <v/>
      </c>
      <c r="AX97" t="str">
        <f t="shared" ref="AX97:AX106" ca="1" si="297">IF(LEN(AH97)=0,"",AH97)</f>
        <v/>
      </c>
      <c r="AY97" t="str">
        <f t="shared" ref="AY97:AY106" si="298">IF(LEN(AJ97)=0,"",AJ97)</f>
        <v/>
      </c>
      <c r="AZ97" t="str">
        <f t="shared" ref="AZ97:AZ106" si="299">IF(LEN(AK97)=0,"",AK97)</f>
        <v/>
      </c>
      <c r="BA97" t="str">
        <f t="shared" ref="BA97:BA106" ca="1" si="300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7" t="str">
        <f>IF(I97=FALSE,"",
"{"""&amp;E$1&amp;""":"""&amp;E97&amp;""""
&amp;","""&amp;P$1&amp;""":"&amp;P97
&amp;IF(LEN(R97)=0,"",","""&amp;R$1&amp;""":"""&amp;R97&amp;"""")
&amp;IF(LEN(T97)=0,"",","""&amp;T$1&amp;""":"""&amp;T97&amp;"""")
&amp;IF(LEN(U97)=0,"",","""&amp;U$1&amp;""":"&amp;U97)
&amp;IF(LEN(V97)=0,"",","""&amp;V$1&amp;""":"""&amp;V97&amp;"""")
&amp;IF(LEN(X97)=0,"",","""&amp;X$1&amp;""":"""&amp;X97&amp;"""")
&amp;IF(LEN(Y97)=0,"",","""&amp;Y$1&amp;""":"&amp;Y97)
&amp;IF(LEN(Z97)=0,"",","""&amp;Z$1&amp;""":"""&amp;Z97&amp;"""")
&amp;IF(LEN(AB97)=0,"",","""&amp;AB$1&amp;""":"""&amp;AB97&amp;"""")
&amp;IF(LEN(AC97)=0,"",","""&amp;AC$1&amp;""":"&amp;AC97)
&amp;IF(LEN(AD97)=0,"",","""&amp;AD$1&amp;""":"""&amp;AD97&amp;"""")
&amp;IF(LEN(AF97)=0,"",","""&amp;AF$1&amp;""":"""&amp;AF97&amp;"""")
&amp;IF(LEN(AG97)=0,"",","""&amp;AG$1&amp;""":"&amp;AG97)
&amp;IF(LEN(AH97)=0,"",","""&amp;AH$1&amp;""":"""&amp;AH97&amp;"""")
&amp;IF(LEN(AJ97)=0,"",","""&amp;AJ$1&amp;""":"""&amp;AJ97&amp;"""")
&amp;IF(LEN(AK97)=0,"",","""&amp;AK$1&amp;""":"&amp;AK97)&amp;"}")</f>
        <v/>
      </c>
    </row>
    <row r="98" spans="1:54">
      <c r="A98" t="s">
        <v>151</v>
      </c>
      <c r="E98" t="str">
        <f t="shared" si="253"/>
        <v>relay_2</v>
      </c>
      <c r="F98" t="str">
        <f t="shared" si="245"/>
        <v>relay</v>
      </c>
      <c r="G98">
        <f t="shared" si="280"/>
        <v>3</v>
      </c>
      <c r="I98" t="b">
        <v>0</v>
      </c>
      <c r="K98" t="str">
        <f t="shared" si="200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77"/>
        <v>148</v>
      </c>
      <c r="R98" t="str">
        <f t="shared" ca="1" si="278"/>
        <v>cu</v>
      </c>
      <c r="S98" t="s">
        <v>16</v>
      </c>
      <c r="T98" t="s">
        <v>56</v>
      </c>
      <c r="U98">
        <v>60</v>
      </c>
      <c r="V98" t="str">
        <f t="shared" ca="1" si="281"/>
        <v>cu</v>
      </c>
      <c r="W98" t="s">
        <v>16</v>
      </c>
      <c r="X98" t="s">
        <v>15</v>
      </c>
      <c r="Y98">
        <v>15000</v>
      </c>
      <c r="Z98" t="str">
        <f t="shared" ca="1" si="282"/>
        <v>cu</v>
      </c>
      <c r="AA98" t="s">
        <v>16</v>
      </c>
      <c r="AB98" t="s">
        <v>56</v>
      </c>
      <c r="AC98">
        <v>120</v>
      </c>
      <c r="AD98" t="str">
        <f t="shared" ca="1" si="283"/>
        <v/>
      </c>
      <c r="AH98" t="str">
        <f t="shared" ca="1" si="284"/>
        <v/>
      </c>
      <c r="AL98" t="str">
        <f t="shared" ca="1" si="285"/>
        <v>cu</v>
      </c>
      <c r="AM98" t="str">
        <f t="shared" si="286"/>
        <v>EN</v>
      </c>
      <c r="AN98">
        <f t="shared" si="287"/>
        <v>60</v>
      </c>
      <c r="AO98" t="str">
        <f t="shared" ca="1" si="288"/>
        <v>cu</v>
      </c>
      <c r="AP98" t="str">
        <f t="shared" si="289"/>
        <v>GO</v>
      </c>
      <c r="AQ98">
        <f t="shared" si="290"/>
        <v>15000</v>
      </c>
      <c r="AR98" t="str">
        <f t="shared" ca="1" si="291"/>
        <v>cu</v>
      </c>
      <c r="AS98" t="str">
        <f t="shared" si="292"/>
        <v>EN</v>
      </c>
      <c r="AT98">
        <f t="shared" si="293"/>
        <v>120</v>
      </c>
      <c r="AU98" t="str">
        <f t="shared" ca="1" si="294"/>
        <v/>
      </c>
      <c r="AV98" t="str">
        <f t="shared" si="295"/>
        <v/>
      </c>
      <c r="AW98" t="str">
        <f t="shared" si="296"/>
        <v/>
      </c>
      <c r="AX98" t="str">
        <f t="shared" ca="1" si="297"/>
        <v/>
      </c>
      <c r="AY98" t="str">
        <f t="shared" si="298"/>
        <v/>
      </c>
      <c r="AZ98" t="str">
        <f t="shared" si="299"/>
        <v/>
      </c>
      <c r="BA98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8" t="str">
        <f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3"/>
        <v>relay_3</v>
      </c>
      <c r="F99" t="str">
        <f t="shared" si="245"/>
        <v>relay</v>
      </c>
      <c r="G99">
        <f t="shared" si="280"/>
        <v>4</v>
      </c>
      <c r="I99" t="b">
        <v>0</v>
      </c>
      <c r="K99" t="str">
        <f t="shared" si="200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77"/>
        <v>784</v>
      </c>
      <c r="R99" t="str">
        <f t="shared" ca="1" si="278"/>
        <v>cu</v>
      </c>
      <c r="S99" t="s">
        <v>16</v>
      </c>
      <c r="T99" t="s">
        <v>56</v>
      </c>
      <c r="U99">
        <v>90</v>
      </c>
      <c r="V99" t="str">
        <f t="shared" ca="1" si="281"/>
        <v>cu</v>
      </c>
      <c r="W99" t="s">
        <v>16</v>
      </c>
      <c r="X99" t="s">
        <v>15</v>
      </c>
      <c r="Y99">
        <v>30000</v>
      </c>
      <c r="Z99" t="str">
        <f t="shared" ca="1" si="282"/>
        <v>cu</v>
      </c>
      <c r="AA99" t="s">
        <v>16</v>
      </c>
      <c r="AB99" t="s">
        <v>56</v>
      </c>
      <c r="AC99">
        <v>150</v>
      </c>
      <c r="AD99" t="str">
        <f t="shared" ca="1" si="283"/>
        <v>cu</v>
      </c>
      <c r="AE99" t="s">
        <v>16</v>
      </c>
      <c r="AF99" t="s">
        <v>56</v>
      </c>
      <c r="AG99">
        <v>300</v>
      </c>
      <c r="AH99" t="str">
        <f t="shared" ca="1" si="284"/>
        <v/>
      </c>
      <c r="AL99" t="str">
        <f t="shared" ca="1" si="285"/>
        <v>cu</v>
      </c>
      <c r="AM99" t="str">
        <f t="shared" si="286"/>
        <v>EN</v>
      </c>
      <c r="AN99">
        <f t="shared" si="287"/>
        <v>90</v>
      </c>
      <c r="AO99" t="str">
        <f t="shared" ca="1" si="288"/>
        <v>cu</v>
      </c>
      <c r="AP99" t="str">
        <f t="shared" si="289"/>
        <v>GO</v>
      </c>
      <c r="AQ99">
        <f t="shared" si="290"/>
        <v>30000</v>
      </c>
      <c r="AR99" t="str">
        <f t="shared" ca="1" si="291"/>
        <v>cu</v>
      </c>
      <c r="AS99" t="str">
        <f t="shared" si="292"/>
        <v>EN</v>
      </c>
      <c r="AT99">
        <f t="shared" si="293"/>
        <v>150</v>
      </c>
      <c r="AU99" t="str">
        <f t="shared" ca="1" si="294"/>
        <v>cu</v>
      </c>
      <c r="AV99" t="str">
        <f t="shared" si="295"/>
        <v>EN</v>
      </c>
      <c r="AW99">
        <f t="shared" si="296"/>
        <v>300</v>
      </c>
      <c r="AX99" t="str">
        <f t="shared" ca="1" si="297"/>
        <v/>
      </c>
      <c r="AY99" t="str">
        <f t="shared" si="298"/>
        <v/>
      </c>
      <c r="AZ99" t="str">
        <f t="shared" si="299"/>
        <v/>
      </c>
      <c r="BA99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9" t="str">
        <f>IF(I99=FALSE,"",
"{"""&amp;E$1&amp;""":"""&amp;E99&amp;""""
&amp;","""&amp;P$1&amp;""":"&amp;P99
&amp;IF(LEN(R99)=0,"",","""&amp;R$1&amp;""":"""&amp;R99&amp;"""")
&amp;IF(LEN(T99)=0,"",","""&amp;T$1&amp;""":"""&amp;T99&amp;"""")
&amp;IF(LEN(U99)=0,"",","""&amp;U$1&amp;""":"&amp;U99)
&amp;IF(LEN(V99)=0,"",","""&amp;V$1&amp;""":"""&amp;V99&amp;"""")
&amp;IF(LEN(X99)=0,"",","""&amp;X$1&amp;""":"""&amp;X99&amp;"""")
&amp;IF(LEN(Y99)=0,"",","""&amp;Y$1&amp;""":"&amp;Y99)
&amp;IF(LEN(Z99)=0,"",","""&amp;Z$1&amp;""":"""&amp;Z99&amp;"""")
&amp;IF(LEN(AB99)=0,"",","""&amp;AB$1&amp;""":"""&amp;AB99&amp;"""")
&amp;IF(LEN(AC99)=0,"",","""&amp;AC$1&amp;""":"&amp;AC99)
&amp;IF(LEN(AD99)=0,"",","""&amp;AD$1&amp;""":"""&amp;AD99&amp;"""")
&amp;IF(LEN(AF99)=0,"",","""&amp;AF$1&amp;""":"""&amp;AF99&amp;"""")
&amp;IF(LEN(AG99)=0,"",","""&amp;AG$1&amp;""":"&amp;AG99)
&amp;IF(LEN(AH99)=0,"",","""&amp;AH$1&amp;""":"""&amp;AH99&amp;"""")
&amp;IF(LEN(AJ99)=0,"",","""&amp;AJ$1&amp;""":"""&amp;AJ99&amp;"""")
&amp;IF(LEN(AK99)=0,"",","""&amp;AK$1&amp;""":"&amp;AK99)&amp;"}")</f>
        <v/>
      </c>
    </row>
    <row r="100" spans="1:54">
      <c r="A100" t="s">
        <v>153</v>
      </c>
      <c r="E100" t="str">
        <f t="shared" si="253"/>
        <v>relay_4</v>
      </c>
      <c r="F100" t="str">
        <f t="shared" si="245"/>
        <v>relay</v>
      </c>
      <c r="G100">
        <f t="shared" si="280"/>
        <v>3</v>
      </c>
      <c r="I100" t="b">
        <v>0</v>
      </c>
      <c r="K100" t="str">
        <f t="shared" si="200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77"/>
        <v>354</v>
      </c>
      <c r="R100" t="str">
        <f t="shared" ca="1" si="278"/>
        <v>cu</v>
      </c>
      <c r="S100" t="s">
        <v>16</v>
      </c>
      <c r="T100" t="s">
        <v>56</v>
      </c>
      <c r="U100">
        <v>30</v>
      </c>
      <c r="V100" t="str">
        <f t="shared" ca="1" si="281"/>
        <v>cu</v>
      </c>
      <c r="W100" t="s">
        <v>16</v>
      </c>
      <c r="X100" t="s">
        <v>15</v>
      </c>
      <c r="Y100">
        <v>25000</v>
      </c>
      <c r="Z100" t="str">
        <f t="shared" ca="1" si="282"/>
        <v>cu</v>
      </c>
      <c r="AA100" t="s">
        <v>16</v>
      </c>
      <c r="AB100" t="s">
        <v>56</v>
      </c>
      <c r="AC100">
        <v>100</v>
      </c>
      <c r="AD100" t="str">
        <f t="shared" ca="1" si="283"/>
        <v/>
      </c>
      <c r="AH100" t="str">
        <f t="shared" ca="1" si="284"/>
        <v/>
      </c>
      <c r="AL100" t="str">
        <f t="shared" ca="1" si="285"/>
        <v>cu</v>
      </c>
      <c r="AM100" t="str">
        <f t="shared" si="286"/>
        <v>EN</v>
      </c>
      <c r="AN100">
        <f t="shared" si="287"/>
        <v>30</v>
      </c>
      <c r="AO100" t="str">
        <f t="shared" ca="1" si="288"/>
        <v>cu</v>
      </c>
      <c r="AP100" t="str">
        <f t="shared" si="289"/>
        <v>GO</v>
      </c>
      <c r="AQ100">
        <f t="shared" si="290"/>
        <v>25000</v>
      </c>
      <c r="AR100" t="str">
        <f t="shared" ca="1" si="291"/>
        <v>cu</v>
      </c>
      <c r="AS100" t="str">
        <f t="shared" si="292"/>
        <v>EN</v>
      </c>
      <c r="AT100">
        <f t="shared" si="293"/>
        <v>100</v>
      </c>
      <c r="AU100" t="str">
        <f t="shared" ca="1" si="294"/>
        <v/>
      </c>
      <c r="AV100" t="str">
        <f t="shared" si="295"/>
        <v/>
      </c>
      <c r="AW100" t="str">
        <f t="shared" si="296"/>
        <v/>
      </c>
      <c r="AX100" t="str">
        <f t="shared" ca="1" si="297"/>
        <v/>
      </c>
      <c r="AY100" t="str">
        <f t="shared" si="298"/>
        <v/>
      </c>
      <c r="AZ100" t="str">
        <f t="shared" si="299"/>
        <v/>
      </c>
      <c r="BA100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0" t="str">
        <f>IF(I100=FALSE,"",
"{"""&amp;E$1&amp;""":"""&amp;E100&amp;""""
&amp;","""&amp;P$1&amp;""":"&amp;P100
&amp;IF(LEN(R100)=0,"",","""&amp;R$1&amp;""":"""&amp;R100&amp;"""")
&amp;IF(LEN(T100)=0,"",","""&amp;T$1&amp;""":"""&amp;T100&amp;"""")
&amp;IF(LEN(U100)=0,"",","""&amp;U$1&amp;""":"&amp;U100)
&amp;IF(LEN(V100)=0,"",","""&amp;V$1&amp;""":"""&amp;V100&amp;"""")
&amp;IF(LEN(X100)=0,"",","""&amp;X$1&amp;""":"""&amp;X100&amp;"""")
&amp;IF(LEN(Y100)=0,"",","""&amp;Y$1&amp;""":"&amp;Y100)
&amp;IF(LEN(Z100)=0,"",","""&amp;Z$1&amp;""":"""&amp;Z100&amp;"""")
&amp;IF(LEN(AB100)=0,"",","""&amp;AB$1&amp;""":"""&amp;AB100&amp;"""")
&amp;IF(LEN(AC100)=0,"",","""&amp;AC$1&amp;""":"&amp;AC100)
&amp;IF(LEN(AD100)=0,"",","""&amp;AD$1&amp;""":"""&amp;AD100&amp;"""")
&amp;IF(LEN(AF100)=0,"",","""&amp;AF$1&amp;""":"""&amp;AF100&amp;"""")
&amp;IF(LEN(AG100)=0,"",","""&amp;AG$1&amp;""":"&amp;AG100)
&amp;IF(LEN(AH100)=0,"",","""&amp;AH$1&amp;""":"""&amp;AH100&amp;"""")
&amp;IF(LEN(AJ100)=0,"",","""&amp;AJ$1&amp;""":"""&amp;AJ100&amp;"""")
&amp;IF(LEN(AK100)=0,"",","""&amp;AK$1&amp;""":"&amp;AK100)&amp;"}")</f>
        <v/>
      </c>
    </row>
    <row r="101" spans="1:54">
      <c r="A101" t="s">
        <v>154</v>
      </c>
      <c r="E101" t="str">
        <f t="shared" si="253"/>
        <v>relay_5</v>
      </c>
      <c r="F101" t="str">
        <f t="shared" si="245"/>
        <v>relay</v>
      </c>
      <c r="G101">
        <f t="shared" si="280"/>
        <v>3</v>
      </c>
      <c r="I101" t="b">
        <v>0</v>
      </c>
      <c r="K101" t="str">
        <f t="shared" si="200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77"/>
        <v>414</v>
      </c>
      <c r="R101" t="str">
        <f t="shared" ca="1" si="278"/>
        <v>cu</v>
      </c>
      <c r="S101" t="s">
        <v>16</v>
      </c>
      <c r="T101" t="s">
        <v>56</v>
      </c>
      <c r="U101">
        <v>60</v>
      </c>
      <c r="V101" t="str">
        <f t="shared" ca="1" si="281"/>
        <v>cu</v>
      </c>
      <c r="W101" t="s">
        <v>16</v>
      </c>
      <c r="X101" t="s">
        <v>15</v>
      </c>
      <c r="Y101">
        <v>15000</v>
      </c>
      <c r="Z101" t="str">
        <f t="shared" ca="1" si="282"/>
        <v>cu</v>
      </c>
      <c r="AA101" t="s">
        <v>16</v>
      </c>
      <c r="AB101" t="s">
        <v>56</v>
      </c>
      <c r="AC101">
        <v>120</v>
      </c>
      <c r="AD101" t="str">
        <f t="shared" ca="1" si="283"/>
        <v/>
      </c>
      <c r="AH101" t="str">
        <f t="shared" ca="1" si="284"/>
        <v/>
      </c>
      <c r="AL101" t="str">
        <f t="shared" ca="1" si="285"/>
        <v>cu</v>
      </c>
      <c r="AM101" t="str">
        <f t="shared" si="286"/>
        <v>EN</v>
      </c>
      <c r="AN101">
        <f t="shared" si="287"/>
        <v>60</v>
      </c>
      <c r="AO101" t="str">
        <f t="shared" ca="1" si="288"/>
        <v>cu</v>
      </c>
      <c r="AP101" t="str">
        <f t="shared" si="289"/>
        <v>GO</v>
      </c>
      <c r="AQ101">
        <f t="shared" si="290"/>
        <v>15000</v>
      </c>
      <c r="AR101" t="str">
        <f t="shared" ca="1" si="291"/>
        <v>cu</v>
      </c>
      <c r="AS101" t="str">
        <f t="shared" si="292"/>
        <v>EN</v>
      </c>
      <c r="AT101">
        <f t="shared" si="293"/>
        <v>120</v>
      </c>
      <c r="AU101" t="str">
        <f t="shared" ca="1" si="294"/>
        <v/>
      </c>
      <c r="AV101" t="str">
        <f t="shared" si="295"/>
        <v/>
      </c>
      <c r="AW101" t="str">
        <f t="shared" si="296"/>
        <v/>
      </c>
      <c r="AX101" t="str">
        <f t="shared" ca="1" si="297"/>
        <v/>
      </c>
      <c r="AY101" t="str">
        <f t="shared" si="298"/>
        <v/>
      </c>
      <c r="AZ101" t="str">
        <f t="shared" si="299"/>
        <v/>
      </c>
      <c r="BA101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1" t="str">
        <f>IF(I101=FALSE,"",
"{"""&amp;E$1&amp;""":"""&amp;E101&amp;""""
&amp;","""&amp;P$1&amp;""":"&amp;P101
&amp;IF(LEN(R101)=0,"",","""&amp;R$1&amp;""":"""&amp;R101&amp;"""")
&amp;IF(LEN(T101)=0,"",","""&amp;T$1&amp;""":"""&amp;T101&amp;"""")
&amp;IF(LEN(U101)=0,"",","""&amp;U$1&amp;""":"&amp;U101)
&amp;IF(LEN(V101)=0,"",","""&amp;V$1&amp;""":"""&amp;V101&amp;"""")
&amp;IF(LEN(X101)=0,"",","""&amp;X$1&amp;""":"""&amp;X101&amp;"""")
&amp;IF(LEN(Y101)=0,"",","""&amp;Y$1&amp;""":"&amp;Y101)
&amp;IF(LEN(Z101)=0,"",","""&amp;Z$1&amp;""":"""&amp;Z101&amp;"""")
&amp;IF(LEN(AB101)=0,"",","""&amp;AB$1&amp;""":"""&amp;AB101&amp;"""")
&amp;IF(LEN(AC101)=0,"",","""&amp;AC$1&amp;""":"&amp;AC101)
&amp;IF(LEN(AD101)=0,"",","""&amp;AD$1&amp;""":"""&amp;AD101&amp;"""")
&amp;IF(LEN(AF101)=0,"",","""&amp;AF$1&amp;""":"""&amp;AF101&amp;"""")
&amp;IF(LEN(AG101)=0,"",","""&amp;AG$1&amp;""":"&amp;AG101)
&amp;IF(LEN(AH101)=0,"",","""&amp;AH$1&amp;""":"""&amp;AH101&amp;"""")
&amp;IF(LEN(AJ101)=0,"",","""&amp;AJ$1&amp;""":"""&amp;AJ101&amp;"""")
&amp;IF(LEN(AK101)=0,"",","""&amp;AK$1&amp;""":"&amp;AK101)&amp;"}")</f>
        <v/>
      </c>
    </row>
    <row r="102" spans="1:54">
      <c r="A102" t="s">
        <v>155</v>
      </c>
      <c r="E102" t="str">
        <f t="shared" si="253"/>
        <v>relay_6</v>
      </c>
      <c r="F102" t="str">
        <f t="shared" si="245"/>
        <v>relay</v>
      </c>
      <c r="G102">
        <f t="shared" si="280"/>
        <v>4</v>
      </c>
      <c r="I102" t="b">
        <v>0</v>
      </c>
      <c r="K102" t="str">
        <f t="shared" si="200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77"/>
        <v>726</v>
      </c>
      <c r="R102" t="str">
        <f t="shared" ca="1" si="278"/>
        <v>cu</v>
      </c>
      <c r="S102" t="s">
        <v>16</v>
      </c>
      <c r="T102" t="s">
        <v>56</v>
      </c>
      <c r="U102">
        <v>90</v>
      </c>
      <c r="V102" t="str">
        <f t="shared" ca="1" si="281"/>
        <v>cu</v>
      </c>
      <c r="W102" t="s">
        <v>16</v>
      </c>
      <c r="X102" t="s">
        <v>15</v>
      </c>
      <c r="Y102">
        <v>30000</v>
      </c>
      <c r="Z102" t="str">
        <f t="shared" ca="1" si="282"/>
        <v>cu</v>
      </c>
      <c r="AA102" t="s">
        <v>16</v>
      </c>
      <c r="AB102" t="s">
        <v>56</v>
      </c>
      <c r="AC102">
        <v>150</v>
      </c>
      <c r="AD102" t="str">
        <f t="shared" ca="1" si="283"/>
        <v>cu</v>
      </c>
      <c r="AE102" t="s">
        <v>16</v>
      </c>
      <c r="AF102" t="s">
        <v>56</v>
      </c>
      <c r="AG102">
        <v>300</v>
      </c>
      <c r="AH102" t="str">
        <f t="shared" ca="1" si="284"/>
        <v/>
      </c>
      <c r="AL102" t="str">
        <f t="shared" ca="1" si="285"/>
        <v>cu</v>
      </c>
      <c r="AM102" t="str">
        <f t="shared" si="286"/>
        <v>EN</v>
      </c>
      <c r="AN102">
        <f t="shared" si="287"/>
        <v>90</v>
      </c>
      <c r="AO102" t="str">
        <f t="shared" ca="1" si="288"/>
        <v>cu</v>
      </c>
      <c r="AP102" t="str">
        <f t="shared" si="289"/>
        <v>GO</v>
      </c>
      <c r="AQ102">
        <f t="shared" si="290"/>
        <v>30000</v>
      </c>
      <c r="AR102" t="str">
        <f t="shared" ca="1" si="291"/>
        <v>cu</v>
      </c>
      <c r="AS102" t="str">
        <f t="shared" si="292"/>
        <v>EN</v>
      </c>
      <c r="AT102">
        <f t="shared" si="293"/>
        <v>150</v>
      </c>
      <c r="AU102" t="str">
        <f t="shared" ca="1" si="294"/>
        <v>cu</v>
      </c>
      <c r="AV102" t="str">
        <f t="shared" si="295"/>
        <v>EN</v>
      </c>
      <c r="AW102">
        <f t="shared" si="296"/>
        <v>300</v>
      </c>
      <c r="AX102" t="str">
        <f t="shared" ca="1" si="297"/>
        <v/>
      </c>
      <c r="AY102" t="str">
        <f t="shared" si="298"/>
        <v/>
      </c>
      <c r="AZ102" t="str">
        <f t="shared" si="299"/>
        <v/>
      </c>
      <c r="BA102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2" t="str">
        <f>IF(I102=FALSE,"",
"{"""&amp;E$1&amp;""":"""&amp;E102&amp;""""
&amp;","""&amp;P$1&amp;""":"&amp;P102
&amp;IF(LEN(R102)=0,"",","""&amp;R$1&amp;""":"""&amp;R102&amp;"""")
&amp;IF(LEN(T102)=0,"",","""&amp;T$1&amp;""":"""&amp;T102&amp;"""")
&amp;IF(LEN(U102)=0,"",","""&amp;U$1&amp;""":"&amp;U102)
&amp;IF(LEN(V102)=0,"",","""&amp;V$1&amp;""":"""&amp;V102&amp;"""")
&amp;IF(LEN(X102)=0,"",","""&amp;X$1&amp;""":"""&amp;X102&amp;"""")
&amp;IF(LEN(Y102)=0,"",","""&amp;Y$1&amp;""":"&amp;Y102)
&amp;IF(LEN(Z102)=0,"",","""&amp;Z$1&amp;""":"""&amp;Z102&amp;"""")
&amp;IF(LEN(AB102)=0,"",","""&amp;AB$1&amp;""":"""&amp;AB102&amp;"""")
&amp;IF(LEN(AC102)=0,"",","""&amp;AC$1&amp;""":"&amp;AC102)
&amp;IF(LEN(AD102)=0,"",","""&amp;AD$1&amp;""":"""&amp;AD102&amp;"""")
&amp;IF(LEN(AF102)=0,"",","""&amp;AF$1&amp;""":"""&amp;AF102&amp;"""")
&amp;IF(LEN(AG102)=0,"",","""&amp;AG$1&amp;""":"&amp;AG102)
&amp;IF(LEN(AH102)=0,"",","""&amp;AH$1&amp;""":"""&amp;AH102&amp;"""")
&amp;IF(LEN(AJ102)=0,"",","""&amp;AJ$1&amp;""":"""&amp;AJ102&amp;"""")
&amp;IF(LEN(AK102)=0,"",","""&amp;AK$1&amp;""":"&amp;AK102)&amp;"}")</f>
        <v/>
      </c>
    </row>
    <row r="103" spans="1:54">
      <c r="A103" t="s">
        <v>156</v>
      </c>
      <c r="E103" t="str">
        <f t="shared" si="253"/>
        <v>relay_7</v>
      </c>
      <c r="F103" t="str">
        <f t="shared" si="245"/>
        <v>relay</v>
      </c>
      <c r="G103">
        <f t="shared" si="280"/>
        <v>3</v>
      </c>
      <c r="I103" t="b">
        <v>0</v>
      </c>
      <c r="K103" t="str">
        <f t="shared" si="200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77"/>
        <v>679</v>
      </c>
      <c r="R103" t="str">
        <f t="shared" ca="1" si="278"/>
        <v>cu</v>
      </c>
      <c r="S103" t="s">
        <v>16</v>
      </c>
      <c r="T103" t="s">
        <v>56</v>
      </c>
      <c r="U103">
        <v>30</v>
      </c>
      <c r="V103" t="str">
        <f t="shared" ca="1" si="281"/>
        <v>cu</v>
      </c>
      <c r="W103" t="s">
        <v>16</v>
      </c>
      <c r="X103" t="s">
        <v>15</v>
      </c>
      <c r="Y103">
        <v>25000</v>
      </c>
      <c r="Z103" t="str">
        <f t="shared" ca="1" si="282"/>
        <v>cu</v>
      </c>
      <c r="AA103" t="s">
        <v>16</v>
      </c>
      <c r="AB103" t="s">
        <v>56</v>
      </c>
      <c r="AC103">
        <v>100</v>
      </c>
      <c r="AD103" t="str">
        <f t="shared" ca="1" si="283"/>
        <v/>
      </c>
      <c r="AH103" t="str">
        <f t="shared" ca="1" si="284"/>
        <v/>
      </c>
      <c r="AL103" t="str">
        <f t="shared" ca="1" si="285"/>
        <v>cu</v>
      </c>
      <c r="AM103" t="str">
        <f t="shared" si="286"/>
        <v>EN</v>
      </c>
      <c r="AN103">
        <f t="shared" si="287"/>
        <v>30</v>
      </c>
      <c r="AO103" t="str">
        <f t="shared" ca="1" si="288"/>
        <v>cu</v>
      </c>
      <c r="AP103" t="str">
        <f t="shared" si="289"/>
        <v>GO</v>
      </c>
      <c r="AQ103">
        <f t="shared" si="290"/>
        <v>25000</v>
      </c>
      <c r="AR103" t="str">
        <f t="shared" ca="1" si="291"/>
        <v>cu</v>
      </c>
      <c r="AS103" t="str">
        <f t="shared" si="292"/>
        <v>EN</v>
      </c>
      <c r="AT103">
        <f t="shared" si="293"/>
        <v>100</v>
      </c>
      <c r="AU103" t="str">
        <f t="shared" ca="1" si="294"/>
        <v/>
      </c>
      <c r="AV103" t="str">
        <f t="shared" si="295"/>
        <v/>
      </c>
      <c r="AW103" t="str">
        <f t="shared" si="296"/>
        <v/>
      </c>
      <c r="AX103" t="str">
        <f t="shared" ca="1" si="297"/>
        <v/>
      </c>
      <c r="AY103" t="str">
        <f t="shared" si="298"/>
        <v/>
      </c>
      <c r="AZ103" t="str">
        <f t="shared" si="299"/>
        <v/>
      </c>
      <c r="BA103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3" t="str">
        <f>IF(I103=FALSE,"",
"{"""&amp;E$1&amp;""":"""&amp;E103&amp;""""
&amp;","""&amp;P$1&amp;""":"&amp;P103
&amp;IF(LEN(R103)=0,"",","""&amp;R$1&amp;""":"""&amp;R103&amp;"""")
&amp;IF(LEN(T103)=0,"",","""&amp;T$1&amp;""":"""&amp;T103&amp;"""")
&amp;IF(LEN(U103)=0,"",","""&amp;U$1&amp;""":"&amp;U103)
&amp;IF(LEN(V103)=0,"",","""&amp;V$1&amp;""":"""&amp;V103&amp;"""")
&amp;IF(LEN(X103)=0,"",","""&amp;X$1&amp;""":"""&amp;X103&amp;"""")
&amp;IF(LEN(Y103)=0,"",","""&amp;Y$1&amp;""":"&amp;Y103)
&amp;IF(LEN(Z103)=0,"",","""&amp;Z$1&amp;""":"""&amp;Z103&amp;"""")
&amp;IF(LEN(AB103)=0,"",","""&amp;AB$1&amp;""":"""&amp;AB103&amp;"""")
&amp;IF(LEN(AC103)=0,"",","""&amp;AC$1&amp;""":"&amp;AC103)
&amp;IF(LEN(AD103)=0,"",","""&amp;AD$1&amp;""":"""&amp;AD103&amp;"""")
&amp;IF(LEN(AF103)=0,"",","""&amp;AF$1&amp;""":"""&amp;AF103&amp;"""")
&amp;IF(LEN(AG103)=0,"",","""&amp;AG$1&amp;""":"&amp;AG103)
&amp;IF(LEN(AH103)=0,"",","""&amp;AH$1&amp;""":"""&amp;AH103&amp;"""")
&amp;IF(LEN(AJ103)=0,"",","""&amp;AJ$1&amp;""":"""&amp;AJ103&amp;"""")
&amp;IF(LEN(AK103)=0,"",","""&amp;AK$1&amp;""":"&amp;AK103)&amp;"}")</f>
        <v/>
      </c>
    </row>
    <row r="104" spans="1:54">
      <c r="A104" t="s">
        <v>157</v>
      </c>
      <c r="E104" t="str">
        <f t="shared" si="253"/>
        <v>relay_8</v>
      </c>
      <c r="F104" t="str">
        <f t="shared" si="245"/>
        <v>relay</v>
      </c>
      <c r="G104">
        <f t="shared" si="280"/>
        <v>3</v>
      </c>
      <c r="I104" t="b">
        <v>0</v>
      </c>
      <c r="K104" t="str">
        <f t="shared" si="200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77"/>
        <v>752</v>
      </c>
      <c r="R104" t="str">
        <f t="shared" ca="1" si="278"/>
        <v>cu</v>
      </c>
      <c r="S104" t="s">
        <v>16</v>
      </c>
      <c r="T104" t="s">
        <v>56</v>
      </c>
      <c r="U104">
        <v>30</v>
      </c>
      <c r="V104" t="str">
        <f t="shared" ca="1" si="281"/>
        <v>cu</v>
      </c>
      <c r="W104" t="s">
        <v>16</v>
      </c>
      <c r="X104" t="s">
        <v>15</v>
      </c>
      <c r="Y104">
        <v>25000</v>
      </c>
      <c r="Z104" t="str">
        <f t="shared" ca="1" si="282"/>
        <v>cu</v>
      </c>
      <c r="AA104" t="s">
        <v>16</v>
      </c>
      <c r="AB104" t="s">
        <v>56</v>
      </c>
      <c r="AC104">
        <v>100</v>
      </c>
      <c r="AD104" t="str">
        <f t="shared" ca="1" si="283"/>
        <v/>
      </c>
      <c r="AH104" t="str">
        <f t="shared" ca="1" si="284"/>
        <v/>
      </c>
      <c r="AL104" t="str">
        <f t="shared" ca="1" si="285"/>
        <v>cu</v>
      </c>
      <c r="AM104" t="str">
        <f t="shared" si="286"/>
        <v>EN</v>
      </c>
      <c r="AN104">
        <f t="shared" si="287"/>
        <v>30</v>
      </c>
      <c r="AO104" t="str">
        <f t="shared" ca="1" si="288"/>
        <v>cu</v>
      </c>
      <c r="AP104" t="str">
        <f t="shared" si="289"/>
        <v>GO</v>
      </c>
      <c r="AQ104">
        <f t="shared" si="290"/>
        <v>25000</v>
      </c>
      <c r="AR104" t="str">
        <f t="shared" ca="1" si="291"/>
        <v>cu</v>
      </c>
      <c r="AS104" t="str">
        <f t="shared" si="292"/>
        <v>EN</v>
      </c>
      <c r="AT104">
        <f t="shared" si="293"/>
        <v>100</v>
      </c>
      <c r="AU104" t="str">
        <f t="shared" ca="1" si="294"/>
        <v/>
      </c>
      <c r="AV104" t="str">
        <f t="shared" si="295"/>
        <v/>
      </c>
      <c r="AW104" t="str">
        <f t="shared" si="296"/>
        <v/>
      </c>
      <c r="AX104" t="str">
        <f t="shared" ca="1" si="297"/>
        <v/>
      </c>
      <c r="AY104" t="str">
        <f t="shared" si="298"/>
        <v/>
      </c>
      <c r="AZ104" t="str">
        <f t="shared" si="299"/>
        <v/>
      </c>
      <c r="BA104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4" t="str">
        <f>IF(I104=FALSE,"",
"{"""&amp;E$1&amp;""":"""&amp;E104&amp;""""
&amp;","""&amp;P$1&amp;""":"&amp;P104
&amp;IF(LEN(R104)=0,"",","""&amp;R$1&amp;""":"""&amp;R104&amp;"""")
&amp;IF(LEN(T104)=0,"",","""&amp;T$1&amp;""":"""&amp;T104&amp;"""")
&amp;IF(LEN(U104)=0,"",","""&amp;U$1&amp;""":"&amp;U104)
&amp;IF(LEN(V104)=0,"",","""&amp;V$1&amp;""":"""&amp;V104&amp;"""")
&amp;IF(LEN(X104)=0,"",","""&amp;X$1&amp;""":"""&amp;X104&amp;"""")
&amp;IF(LEN(Y104)=0,"",","""&amp;Y$1&amp;""":"&amp;Y104)
&amp;IF(LEN(Z104)=0,"",","""&amp;Z$1&amp;""":"""&amp;Z104&amp;"""")
&amp;IF(LEN(AB104)=0,"",","""&amp;AB$1&amp;""":"""&amp;AB104&amp;"""")
&amp;IF(LEN(AC104)=0,"",","""&amp;AC$1&amp;""":"&amp;AC104)
&amp;IF(LEN(AD104)=0,"",","""&amp;AD$1&amp;""":"""&amp;AD104&amp;"""")
&amp;IF(LEN(AF104)=0,"",","""&amp;AF$1&amp;""":"""&amp;AF104&amp;"""")
&amp;IF(LEN(AG104)=0,"",","""&amp;AG$1&amp;""":"&amp;AG104)
&amp;IF(LEN(AH104)=0,"",","""&amp;AH$1&amp;""":"""&amp;AH104&amp;"""")
&amp;IF(LEN(AJ104)=0,"",","""&amp;AJ$1&amp;""":"""&amp;AJ104&amp;"""")
&amp;IF(LEN(AK104)=0,"",","""&amp;AK$1&amp;""":"&amp;AK104)&amp;"}")</f>
        <v/>
      </c>
    </row>
    <row r="105" spans="1:54">
      <c r="A105" t="s">
        <v>158</v>
      </c>
      <c r="E105" t="str">
        <f t="shared" si="253"/>
        <v>relay_9</v>
      </c>
      <c r="F105" t="str">
        <f t="shared" si="245"/>
        <v>relay</v>
      </c>
      <c r="G105">
        <f t="shared" si="280"/>
        <v>3</v>
      </c>
      <c r="I105" t="b">
        <v>0</v>
      </c>
      <c r="K105" t="str">
        <f t="shared" si="200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77"/>
        <v>534</v>
      </c>
      <c r="R105" t="str">
        <f t="shared" ca="1" si="278"/>
        <v>cu</v>
      </c>
      <c r="S105" t="s">
        <v>16</v>
      </c>
      <c r="T105" t="s">
        <v>56</v>
      </c>
      <c r="U105">
        <v>60</v>
      </c>
      <c r="V105" t="str">
        <f t="shared" ca="1" si="281"/>
        <v>cu</v>
      </c>
      <c r="W105" t="s">
        <v>16</v>
      </c>
      <c r="X105" t="s">
        <v>15</v>
      </c>
      <c r="Y105">
        <v>15000</v>
      </c>
      <c r="Z105" t="str">
        <f t="shared" ca="1" si="282"/>
        <v>cu</v>
      </c>
      <c r="AA105" t="s">
        <v>16</v>
      </c>
      <c r="AB105" t="s">
        <v>56</v>
      </c>
      <c r="AC105">
        <v>120</v>
      </c>
      <c r="AD105" t="str">
        <f t="shared" ca="1" si="283"/>
        <v/>
      </c>
      <c r="AH105" t="str">
        <f t="shared" ca="1" si="284"/>
        <v/>
      </c>
      <c r="AL105" t="str">
        <f t="shared" ca="1" si="285"/>
        <v>cu</v>
      </c>
      <c r="AM105" t="str">
        <f t="shared" si="286"/>
        <v>EN</v>
      </c>
      <c r="AN105">
        <f t="shared" si="287"/>
        <v>60</v>
      </c>
      <c r="AO105" t="str">
        <f t="shared" ca="1" si="288"/>
        <v>cu</v>
      </c>
      <c r="AP105" t="str">
        <f t="shared" si="289"/>
        <v>GO</v>
      </c>
      <c r="AQ105">
        <f t="shared" si="290"/>
        <v>15000</v>
      </c>
      <c r="AR105" t="str">
        <f t="shared" ca="1" si="291"/>
        <v>cu</v>
      </c>
      <c r="AS105" t="str">
        <f t="shared" si="292"/>
        <v>EN</v>
      </c>
      <c r="AT105">
        <f t="shared" si="293"/>
        <v>120</v>
      </c>
      <c r="AU105" t="str">
        <f t="shared" ca="1" si="294"/>
        <v/>
      </c>
      <c r="AV105" t="str">
        <f t="shared" si="295"/>
        <v/>
      </c>
      <c r="AW105" t="str">
        <f t="shared" si="296"/>
        <v/>
      </c>
      <c r="AX105" t="str">
        <f t="shared" ca="1" si="297"/>
        <v/>
      </c>
      <c r="AY105" t="str">
        <f t="shared" si="298"/>
        <v/>
      </c>
      <c r="AZ105" t="str">
        <f t="shared" si="299"/>
        <v/>
      </c>
      <c r="BA105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5" t="str">
        <f>IF(I105=FALSE,"",
"{"""&amp;E$1&amp;""":"""&amp;E105&amp;""""
&amp;","""&amp;P$1&amp;""":"&amp;P105
&amp;IF(LEN(R105)=0,"",","""&amp;R$1&amp;""":"""&amp;R105&amp;"""")
&amp;IF(LEN(T105)=0,"",","""&amp;T$1&amp;""":"""&amp;T105&amp;"""")
&amp;IF(LEN(U105)=0,"",","""&amp;U$1&amp;""":"&amp;U105)
&amp;IF(LEN(V105)=0,"",","""&amp;V$1&amp;""":"""&amp;V105&amp;"""")
&amp;IF(LEN(X105)=0,"",","""&amp;X$1&amp;""":"""&amp;X105&amp;"""")
&amp;IF(LEN(Y105)=0,"",","""&amp;Y$1&amp;""":"&amp;Y105)
&amp;IF(LEN(Z105)=0,"",","""&amp;Z$1&amp;""":"""&amp;Z105&amp;"""")
&amp;IF(LEN(AB105)=0,"",","""&amp;AB$1&amp;""":"""&amp;AB105&amp;"""")
&amp;IF(LEN(AC105)=0,"",","""&amp;AC$1&amp;""":"&amp;AC105)
&amp;IF(LEN(AD105)=0,"",","""&amp;AD$1&amp;""":"""&amp;AD105&amp;"""")
&amp;IF(LEN(AF105)=0,"",","""&amp;AF$1&amp;""":"""&amp;AF105&amp;"""")
&amp;IF(LEN(AG105)=0,"",","""&amp;AG$1&amp;""":"&amp;AG105)
&amp;IF(LEN(AH105)=0,"",","""&amp;AH$1&amp;""":"""&amp;AH105&amp;"""")
&amp;IF(LEN(AJ105)=0,"",","""&amp;AJ$1&amp;""":"""&amp;AJ105&amp;"""")
&amp;IF(LEN(AK105)=0,"",","""&amp;AK$1&amp;""":"&amp;AK105)&amp;"}")</f>
        <v/>
      </c>
    </row>
    <row r="106" spans="1:54">
      <c r="A106" t="s">
        <v>159</v>
      </c>
      <c r="E106" t="str">
        <f t="shared" si="253"/>
        <v>relay_10</v>
      </c>
      <c r="F106" t="str">
        <f t="shared" si="245"/>
        <v>relay</v>
      </c>
      <c r="G106">
        <f t="shared" si="280"/>
        <v>4</v>
      </c>
      <c r="I106" t="b">
        <v>0</v>
      </c>
      <c r="K106" t="str">
        <f t="shared" si="200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77"/>
        <v>243</v>
      </c>
      <c r="R106" t="str">
        <f t="shared" ca="1" si="278"/>
        <v>cu</v>
      </c>
      <c r="S106" t="s">
        <v>16</v>
      </c>
      <c r="T106" t="s">
        <v>56</v>
      </c>
      <c r="U106">
        <v>90</v>
      </c>
      <c r="V106" t="str">
        <f t="shared" ca="1" si="281"/>
        <v>cu</v>
      </c>
      <c r="W106" t="s">
        <v>16</v>
      </c>
      <c r="X106" t="s">
        <v>15</v>
      </c>
      <c r="Y106">
        <v>30000</v>
      </c>
      <c r="Z106" t="str">
        <f t="shared" ca="1" si="282"/>
        <v>cu</v>
      </c>
      <c r="AA106" t="s">
        <v>16</v>
      </c>
      <c r="AB106" t="s">
        <v>56</v>
      </c>
      <c r="AC106">
        <v>150</v>
      </c>
      <c r="AD106" t="str">
        <f t="shared" ca="1" si="283"/>
        <v>cu</v>
      </c>
      <c r="AE106" t="s">
        <v>16</v>
      </c>
      <c r="AF106" t="s">
        <v>56</v>
      </c>
      <c r="AG106">
        <v>300</v>
      </c>
      <c r="AH106" t="str">
        <f t="shared" ca="1" si="284"/>
        <v/>
      </c>
      <c r="AL106" t="str">
        <f t="shared" ca="1" si="285"/>
        <v>cu</v>
      </c>
      <c r="AM106" t="str">
        <f t="shared" si="286"/>
        <v>EN</v>
      </c>
      <c r="AN106">
        <f t="shared" si="287"/>
        <v>90</v>
      </c>
      <c r="AO106" t="str">
        <f t="shared" ca="1" si="288"/>
        <v>cu</v>
      </c>
      <c r="AP106" t="str">
        <f t="shared" si="289"/>
        <v>GO</v>
      </c>
      <c r="AQ106">
        <f t="shared" si="290"/>
        <v>30000</v>
      </c>
      <c r="AR106" t="str">
        <f t="shared" ca="1" si="291"/>
        <v>cu</v>
      </c>
      <c r="AS106" t="str">
        <f t="shared" si="292"/>
        <v>EN</v>
      </c>
      <c r="AT106">
        <f t="shared" si="293"/>
        <v>150</v>
      </c>
      <c r="AU106" t="str">
        <f t="shared" ca="1" si="294"/>
        <v>cu</v>
      </c>
      <c r="AV106" t="str">
        <f t="shared" si="295"/>
        <v>EN</v>
      </c>
      <c r="AW106">
        <f t="shared" si="296"/>
        <v>300</v>
      </c>
      <c r="AX106" t="str">
        <f t="shared" ca="1" si="297"/>
        <v/>
      </c>
      <c r="AY106" t="str">
        <f t="shared" si="298"/>
        <v/>
      </c>
      <c r="AZ106" t="str">
        <f t="shared" si="299"/>
        <v/>
      </c>
      <c r="BA106" t="str">
        <f t="shared" ca="1" si="30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6" t="str">
        <f>IF(I106=FALSE,"",
"{"""&amp;E$1&amp;""":"""&amp;E106&amp;""""
&amp;","""&amp;P$1&amp;""":"&amp;P106
&amp;IF(LEN(R106)=0,"",","""&amp;R$1&amp;""":"""&amp;R106&amp;"""")
&amp;IF(LEN(T106)=0,"",","""&amp;T$1&amp;""":"""&amp;T106&amp;"""")
&amp;IF(LEN(U106)=0,"",","""&amp;U$1&amp;""":"&amp;U106)
&amp;IF(LEN(V106)=0,"",","""&amp;V$1&amp;""":"""&amp;V106&amp;"""")
&amp;IF(LEN(X106)=0,"",","""&amp;X$1&amp;""":"""&amp;X106&amp;"""")
&amp;IF(LEN(Y106)=0,"",","""&amp;Y$1&amp;""":"&amp;Y106)
&amp;IF(LEN(Z106)=0,"",","""&amp;Z$1&amp;""":"""&amp;Z106&amp;"""")
&amp;IF(LEN(AB106)=0,"",","""&amp;AB$1&amp;""":"""&amp;AB106&amp;"""")
&amp;IF(LEN(AC106)=0,"",","""&amp;AC$1&amp;""":"&amp;AC106)
&amp;IF(LEN(AD106)=0,"",","""&amp;AD$1&amp;""":"""&amp;AD106&amp;"""")
&amp;IF(LEN(AF106)=0,"",","""&amp;AF$1&amp;""":"""&amp;AF106&amp;"""")
&amp;IF(LEN(AG106)=0,"",","""&amp;AG$1&amp;""":"&amp;AG106)
&amp;IF(LEN(AH106)=0,"",","""&amp;AH$1&amp;""":"""&amp;AH106&amp;"""")
&amp;IF(LEN(AJ106)=0,"",","""&amp;AJ$1&amp;""":"""&amp;AJ106&amp;"""")
&amp;IF(LEN(AK106)=0,"",","""&amp;AK$1&amp;""":"&amp;AK106)&amp;"}")</f>
        <v/>
      </c>
    </row>
    <row r="107" spans="1:54">
      <c r="A107" t="s">
        <v>210</v>
      </c>
      <c r="B107" t="s">
        <v>208</v>
      </c>
      <c r="C107" t="s">
        <v>403</v>
      </c>
      <c r="D107" t="s">
        <v>404</v>
      </c>
      <c r="E107" t="str">
        <f t="shared" ref="E107:E109" si="301">A107</f>
        <v>analysisboost_1</v>
      </c>
      <c r="F107" t="str">
        <f t="shared" ref="F107:F109" si="302">IF(ISERROR(FIND("_",A107)),A107,
LEFT(A107,FIND("_",A107)-1))</f>
        <v>analysisboost</v>
      </c>
      <c r="G107">
        <f t="shared" ref="G107:G109" si="303">COUNTA(S107,W107,AA107,AE107,AI107)</f>
        <v>1</v>
      </c>
      <c r="I107" t="b">
        <v>0</v>
      </c>
      <c r="K107" t="str">
        <f t="shared" si="200"/>
        <v/>
      </c>
      <c r="L107" t="s">
        <v>286</v>
      </c>
      <c r="M107">
        <f t="shared" ref="M107:M109" si="304">IF(ISBLANK($L107),"",VLOOKUP($L107,$BN:$BP,MATCH($BO$1,$BN$1:$BP$1,0),0))</f>
        <v>0.99</v>
      </c>
      <c r="N107">
        <f t="shared" ref="N107:N109" si="305">IF(ISBLANK($L107),"",VLOOKUP($L107,$BN:$BP,MATCH($BP$1,$BN$1:$BP$1,0),0))</f>
        <v>1100</v>
      </c>
      <c r="O107" t="s">
        <v>210</v>
      </c>
      <c r="P107">
        <v>384</v>
      </c>
      <c r="Q107">
        <f t="shared" ref="Q107:Q109" si="306">P107</f>
        <v>384</v>
      </c>
      <c r="R107" t="str">
        <f t="shared" ref="R107:R109" ca="1" si="307">IF(ISBLANK(S107),"",
VLOOKUP(S107,OFFSET(INDIRECT("$A:$B"),0,MATCH(S$1&amp;"_Verify",INDIRECT("$1:$1"),0)-1),2,0)
)</f>
        <v>it</v>
      </c>
      <c r="S107" t="s">
        <v>33</v>
      </c>
      <c r="T107" t="s">
        <v>209</v>
      </c>
      <c r="U107">
        <v>86400</v>
      </c>
      <c r="V107" t="str">
        <f t="shared" ref="V107:V109" ca="1" si="308">IF(ISBLANK(W107),"",
VLOOKUP(W107,OFFSET(INDIRECT("$A:$B"),0,MATCH(W$1&amp;"_Verify",INDIRECT("$1:$1"),0)-1),2,0)
)</f>
        <v/>
      </c>
      <c r="Z107" t="str">
        <f t="shared" ref="Z107:Z109" ca="1" si="309">IF(ISBLANK(AA107),"",
VLOOKUP(AA107,OFFSET(INDIRECT("$A:$B"),0,MATCH(AA$1&amp;"_Verify",INDIRECT("$1:$1"),0)-1),2,0)
)</f>
        <v/>
      </c>
      <c r="AD107" t="str">
        <f t="shared" ref="AD107:AD109" ca="1" si="310">IF(ISBLANK(AE107),"",
VLOOKUP(AE107,OFFSET(INDIRECT("$A:$B"),0,MATCH(AE$1&amp;"_Verify",INDIRECT("$1:$1"),0)-1),2,0)
)</f>
        <v/>
      </c>
      <c r="AH107" t="str">
        <f t="shared" ref="AH107:AH109" ca="1" si="311">IF(ISBLANK(AI107),"",
VLOOKUP(AI107,OFFSET(INDIRECT("$A:$B"),0,MATCH(AI$1&amp;"_Verify",INDIRECT("$1:$1"),0)-1),2,0)
)</f>
        <v/>
      </c>
      <c r="AL107" t="str">
        <f t="shared" ref="AL107:AL109" ca="1" si="312">IF(LEN(R107)=0,"",R107)</f>
        <v>it</v>
      </c>
      <c r="AM107" t="str">
        <f t="shared" ref="AM107:AM109" si="313">IF(LEN(T107)=0,"",T107)</f>
        <v>Item_cAnalysisBoost</v>
      </c>
      <c r="AN107">
        <f t="shared" ref="AN107:AN109" si="314">IF(LEN(U107)=0,"",U107)</f>
        <v>86400</v>
      </c>
      <c r="AO107" t="str">
        <f t="shared" ref="AO107:AO109" ca="1" si="315">IF(LEN(V107)=0,"",V107)</f>
        <v/>
      </c>
      <c r="AP107" t="str">
        <f t="shared" ref="AP107:AP109" si="316">IF(LEN(X107)=0,"",X107)</f>
        <v/>
      </c>
      <c r="AQ107" t="str">
        <f t="shared" ref="AQ107:AQ109" si="317">IF(LEN(Y107)=0,"",Y107)</f>
        <v/>
      </c>
      <c r="AR107" t="str">
        <f t="shared" ref="AR107:AR109" ca="1" si="318">IF(LEN(Z107)=0,"",Z107)</f>
        <v/>
      </c>
      <c r="AS107" t="str">
        <f t="shared" ref="AS107:AS109" si="319">IF(LEN(AB107)=0,"",AB107)</f>
        <v/>
      </c>
      <c r="AT107" t="str">
        <f t="shared" ref="AT107:AT109" si="320">IF(LEN(AC107)=0,"",AC107)</f>
        <v/>
      </c>
      <c r="AU107" t="str">
        <f t="shared" ref="AU107:AU109" ca="1" si="321">IF(LEN(AD107)=0,"",AD107)</f>
        <v/>
      </c>
      <c r="AV107" t="str">
        <f t="shared" ref="AV107:AV109" si="322">IF(LEN(AF107)=0,"",AF107)</f>
        <v/>
      </c>
      <c r="AW107" t="str">
        <f t="shared" ref="AW107:AW109" si="323">IF(LEN(AG107)=0,"",AG107)</f>
        <v/>
      </c>
      <c r="AX107" t="str">
        <f t="shared" ref="AX107:AX109" ca="1" si="324">IF(LEN(AH107)=0,"",AH107)</f>
        <v/>
      </c>
      <c r="AY107" t="str">
        <f t="shared" ref="AY107:AY109" si="325">IF(LEN(AJ107)=0,"",AJ107)</f>
        <v/>
      </c>
      <c r="AZ107" t="str">
        <f t="shared" ref="AZ107:AZ109" si="326">IF(LEN(AK107)=0,"",AK107)</f>
        <v/>
      </c>
      <c r="BA107" t="str">
        <f t="shared" ref="BA107:BA109" ca="1" si="327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7" t="str">
        <f>IF(I107=FALSE,"",
"{"""&amp;E$1&amp;""":"""&amp;E107&amp;""""
&amp;","""&amp;P$1&amp;""":"&amp;P107
&amp;IF(LEN(R107)=0,"",","""&amp;R$1&amp;""":"""&amp;R107&amp;"""")
&amp;IF(LEN(T107)=0,"",","""&amp;T$1&amp;""":"""&amp;T107&amp;"""")
&amp;IF(LEN(U107)=0,"",","""&amp;U$1&amp;""":"&amp;U107)
&amp;IF(LEN(V107)=0,"",","""&amp;V$1&amp;""":"""&amp;V107&amp;"""")
&amp;IF(LEN(X107)=0,"",","""&amp;X$1&amp;""":"""&amp;X107&amp;"""")
&amp;IF(LEN(Y107)=0,"",","""&amp;Y$1&amp;""":"&amp;Y107)
&amp;IF(LEN(Z107)=0,"",","""&amp;Z$1&amp;""":"""&amp;Z107&amp;"""")
&amp;IF(LEN(AB107)=0,"",","""&amp;AB$1&amp;""":"""&amp;AB107&amp;"""")
&amp;IF(LEN(AC107)=0,"",","""&amp;AC$1&amp;""":"&amp;AC107)
&amp;IF(LEN(AD107)=0,"",","""&amp;AD$1&amp;""":"""&amp;AD107&amp;"""")
&amp;IF(LEN(AF107)=0,"",","""&amp;AF$1&amp;""":"""&amp;AF107&amp;"""")
&amp;IF(LEN(AG107)=0,"",","""&amp;AG$1&amp;""":"&amp;AG107)
&amp;IF(LEN(AH107)=0,"",","""&amp;AH$1&amp;""":"""&amp;AH107&amp;"""")
&amp;IF(LEN(AJ107)=0,"",","""&amp;AJ$1&amp;""":"""&amp;AJ107&amp;"""")
&amp;IF(LEN(AK107)=0,"",","""&amp;AK$1&amp;""":"&amp;AK107)&amp;"}")</f>
        <v/>
      </c>
    </row>
    <row r="108" spans="1:54">
      <c r="A108" t="s">
        <v>211</v>
      </c>
      <c r="C108" t="s">
        <v>405</v>
      </c>
      <c r="D108" t="s">
        <v>406</v>
      </c>
      <c r="E108" t="str">
        <f t="shared" si="301"/>
        <v>analysisboost_2</v>
      </c>
      <c r="F108" t="str">
        <f t="shared" si="302"/>
        <v>analysisboost</v>
      </c>
      <c r="G108">
        <f t="shared" si="303"/>
        <v>1</v>
      </c>
      <c r="I108" t="b">
        <v>0</v>
      </c>
      <c r="K108" t="str">
        <f t="shared" si="200"/>
        <v/>
      </c>
      <c r="L108" t="s">
        <v>290</v>
      </c>
      <c r="M108">
        <f t="shared" si="304"/>
        <v>4.99</v>
      </c>
      <c r="N108">
        <f t="shared" si="305"/>
        <v>7500</v>
      </c>
      <c r="O108" t="s">
        <v>211</v>
      </c>
      <c r="P108">
        <v>681</v>
      </c>
      <c r="Q108">
        <f t="shared" si="306"/>
        <v>681</v>
      </c>
      <c r="R108" t="str">
        <f t="shared" ca="1" si="307"/>
        <v>it</v>
      </c>
      <c r="S108" t="s">
        <v>33</v>
      </c>
      <c r="T108" t="s">
        <v>209</v>
      </c>
      <c r="U108">
        <v>604800</v>
      </c>
      <c r="V108" t="str">
        <f t="shared" ca="1" si="308"/>
        <v/>
      </c>
      <c r="Z108" t="str">
        <f t="shared" ca="1" si="309"/>
        <v/>
      </c>
      <c r="AD108" t="str">
        <f t="shared" ca="1" si="310"/>
        <v/>
      </c>
      <c r="AH108" t="str">
        <f t="shared" ca="1" si="311"/>
        <v/>
      </c>
      <c r="AL108" t="str">
        <f t="shared" ca="1" si="312"/>
        <v>it</v>
      </c>
      <c r="AM108" t="str">
        <f t="shared" si="313"/>
        <v>Item_cAnalysisBoost</v>
      </c>
      <c r="AN108">
        <f t="shared" si="314"/>
        <v>604800</v>
      </c>
      <c r="AO108" t="str">
        <f t="shared" ca="1" si="315"/>
        <v/>
      </c>
      <c r="AP108" t="str">
        <f t="shared" si="316"/>
        <v/>
      </c>
      <c r="AQ108" t="str">
        <f t="shared" si="317"/>
        <v/>
      </c>
      <c r="AR108" t="str">
        <f t="shared" ca="1" si="318"/>
        <v/>
      </c>
      <c r="AS108" t="str">
        <f t="shared" si="319"/>
        <v/>
      </c>
      <c r="AT108" t="str">
        <f t="shared" si="320"/>
        <v/>
      </c>
      <c r="AU108" t="str">
        <f t="shared" ca="1" si="321"/>
        <v/>
      </c>
      <c r="AV108" t="str">
        <f t="shared" si="322"/>
        <v/>
      </c>
      <c r="AW108" t="str">
        <f t="shared" si="323"/>
        <v/>
      </c>
      <c r="AX108" t="str">
        <f t="shared" ca="1" si="324"/>
        <v/>
      </c>
      <c r="AY108" t="str">
        <f t="shared" si="325"/>
        <v/>
      </c>
      <c r="AZ108" t="str">
        <f t="shared" si="326"/>
        <v/>
      </c>
      <c r="BA108" t="str">
        <f t="shared" ca="1" si="32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8" t="str">
        <f>IF(I108=FALSE,"",
"{"""&amp;E$1&amp;""":"""&amp;E108&amp;""""
&amp;","""&amp;P$1&amp;""":"&amp;P108
&amp;IF(LEN(R108)=0,"",","""&amp;R$1&amp;""":"""&amp;R108&amp;"""")
&amp;IF(LEN(T108)=0,"",","""&amp;T$1&amp;""":"""&amp;T108&amp;"""")
&amp;IF(LEN(U108)=0,"",","""&amp;U$1&amp;""":"&amp;U108)
&amp;IF(LEN(V108)=0,"",","""&amp;V$1&amp;""":"""&amp;V108&amp;"""")
&amp;IF(LEN(X108)=0,"",","""&amp;X$1&amp;""":"""&amp;X108&amp;"""")
&amp;IF(LEN(Y108)=0,"",","""&amp;Y$1&amp;""":"&amp;Y108)
&amp;IF(LEN(Z108)=0,"",","""&amp;Z$1&amp;""":"""&amp;Z108&amp;"""")
&amp;IF(LEN(AB108)=0,"",","""&amp;AB$1&amp;""":"""&amp;AB108&amp;"""")
&amp;IF(LEN(AC108)=0,"",","""&amp;AC$1&amp;""":"&amp;AC108)
&amp;IF(LEN(AD108)=0,"",","""&amp;AD$1&amp;""":"""&amp;AD108&amp;"""")
&amp;IF(LEN(AF108)=0,"",","""&amp;AF$1&amp;""":"""&amp;AF108&amp;"""")
&amp;IF(LEN(AG108)=0,"",","""&amp;AG$1&amp;""":"&amp;AG108)
&amp;IF(LEN(AH108)=0,"",","""&amp;AH$1&amp;""":"""&amp;AH108&amp;"""")
&amp;IF(LEN(AJ108)=0,"",","""&amp;AJ$1&amp;""":"""&amp;AJ108&amp;"""")
&amp;IF(LEN(AK108)=0,"",","""&amp;AK$1&amp;""":"&amp;AK108)&amp;"}")</f>
        <v/>
      </c>
    </row>
    <row r="109" spans="1:54">
      <c r="A109" t="s">
        <v>212</v>
      </c>
      <c r="C109" t="s">
        <v>407</v>
      </c>
      <c r="D109" t="s">
        <v>408</v>
      </c>
      <c r="E109" t="str">
        <f t="shared" si="301"/>
        <v>analysisboost_3</v>
      </c>
      <c r="F109" t="str">
        <f t="shared" si="302"/>
        <v>analysisboost</v>
      </c>
      <c r="G109">
        <f t="shared" si="303"/>
        <v>4</v>
      </c>
      <c r="I109" t="b">
        <v>0</v>
      </c>
      <c r="K109" t="str">
        <f t="shared" si="200"/>
        <v/>
      </c>
      <c r="L109" t="s">
        <v>297</v>
      </c>
      <c r="M109">
        <f t="shared" si="304"/>
        <v>18.989999999999998</v>
      </c>
      <c r="N109">
        <f t="shared" si="305"/>
        <v>29000</v>
      </c>
      <c r="O109" t="s">
        <v>212</v>
      </c>
      <c r="P109">
        <v>813</v>
      </c>
      <c r="Q109">
        <f t="shared" si="306"/>
        <v>813</v>
      </c>
      <c r="R109" t="str">
        <f t="shared" ca="1" si="307"/>
        <v>it</v>
      </c>
      <c r="S109" t="s">
        <v>33</v>
      </c>
      <c r="T109" t="s">
        <v>209</v>
      </c>
      <c r="U109">
        <v>2592000</v>
      </c>
      <c r="V109" t="str">
        <f t="shared" ca="1" si="308"/>
        <v>cu</v>
      </c>
      <c r="W109" t="s">
        <v>16</v>
      </c>
      <c r="X109" t="s">
        <v>56</v>
      </c>
      <c r="Y109">
        <v>1000</v>
      </c>
      <c r="Z109" t="str">
        <f t="shared" ca="1" si="309"/>
        <v>cu</v>
      </c>
      <c r="AA109" t="s">
        <v>16</v>
      </c>
      <c r="AB109" t="s">
        <v>176</v>
      </c>
      <c r="AC109">
        <v>25000</v>
      </c>
      <c r="AD109" t="str">
        <f t="shared" ca="1" si="310"/>
        <v>cu</v>
      </c>
      <c r="AE109" t="s">
        <v>16</v>
      </c>
      <c r="AF109" t="s">
        <v>207</v>
      </c>
      <c r="AG109">
        <v>750</v>
      </c>
      <c r="AH109" t="str">
        <f t="shared" ca="1" si="311"/>
        <v/>
      </c>
      <c r="AL109" t="str">
        <f t="shared" ca="1" si="312"/>
        <v>it</v>
      </c>
      <c r="AM109" t="str">
        <f t="shared" si="313"/>
        <v>Item_cAnalysisBoost</v>
      </c>
      <c r="AN109">
        <f t="shared" si="314"/>
        <v>2592000</v>
      </c>
      <c r="AO109" t="str">
        <f t="shared" ca="1" si="315"/>
        <v>cu</v>
      </c>
      <c r="AP109" t="str">
        <f t="shared" si="316"/>
        <v>EN</v>
      </c>
      <c r="AQ109">
        <f t="shared" si="317"/>
        <v>1000</v>
      </c>
      <c r="AR109" t="str">
        <f t="shared" ca="1" si="318"/>
        <v>cu</v>
      </c>
      <c r="AS109" t="str">
        <f t="shared" si="319"/>
        <v>GO</v>
      </c>
      <c r="AT109">
        <f t="shared" si="320"/>
        <v>25000</v>
      </c>
      <c r="AU109" t="str">
        <f t="shared" ca="1" si="321"/>
        <v>cu</v>
      </c>
      <c r="AV109" t="str">
        <f t="shared" si="322"/>
        <v>DI</v>
      </c>
      <c r="AW109">
        <f t="shared" si="323"/>
        <v>750</v>
      </c>
      <c r="AX109" t="str">
        <f t="shared" ca="1" si="324"/>
        <v/>
      </c>
      <c r="AY109" t="str">
        <f t="shared" si="325"/>
        <v/>
      </c>
      <c r="AZ109" t="str">
        <f t="shared" si="326"/>
        <v/>
      </c>
      <c r="BA109" t="str">
        <f t="shared" ca="1" si="32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9" t="str">
        <f>IF(I109=FALSE,"",
"{"""&amp;E$1&amp;""":"""&amp;E109&amp;""""
&amp;","""&amp;P$1&amp;""":"&amp;P109
&amp;IF(LEN(R109)=0,"",","""&amp;R$1&amp;""":"""&amp;R109&amp;"""")
&amp;IF(LEN(T109)=0,"",","""&amp;T$1&amp;""":"""&amp;T109&amp;"""")
&amp;IF(LEN(U109)=0,"",","""&amp;U$1&amp;""":"&amp;U109)
&amp;IF(LEN(V109)=0,"",","""&amp;V$1&amp;""":"""&amp;V109&amp;"""")
&amp;IF(LEN(X109)=0,"",","""&amp;X$1&amp;""":"""&amp;X109&amp;"""")
&amp;IF(LEN(Y109)=0,"",","""&amp;Y$1&amp;""":"&amp;Y109)
&amp;IF(LEN(Z109)=0,"",","""&amp;Z$1&amp;""":"""&amp;Z109&amp;"""")
&amp;IF(LEN(AB109)=0,"",","""&amp;AB$1&amp;""":"""&amp;AB109&amp;"""")
&amp;IF(LEN(AC109)=0,"",","""&amp;AC$1&amp;""":"&amp;AC109)
&amp;IF(LEN(AD109)=0,"",","""&amp;AD$1&amp;""":"""&amp;AD109&amp;"""")
&amp;IF(LEN(AF109)=0,"",","""&amp;AF$1&amp;""":"""&amp;AF109&amp;"""")
&amp;IF(LEN(AG109)=0,"",","""&amp;AG$1&amp;""":"&amp;AG109)
&amp;IF(LEN(AH109)=0,"",","""&amp;AH$1&amp;""":"""&amp;AH109&amp;"""")
&amp;IF(LEN(AJ109)=0,"",","""&amp;AJ$1&amp;""":"""&amp;AJ109&amp;"""")
&amp;IF(LEN(AK109)=0,"",","""&amp;AK$1&amp;""":"&amp;AK109)&amp;"}")</f>
        <v/>
      </c>
    </row>
    <row r="110" spans="1:54">
      <c r="A110" t="s">
        <v>220</v>
      </c>
      <c r="B110" t="s">
        <v>161</v>
      </c>
      <c r="C110" t="s">
        <v>409</v>
      </c>
      <c r="D110" t="s">
        <v>410</v>
      </c>
      <c r="E110" t="str">
        <f t="shared" ref="E110:E113" si="328">A110</f>
        <v>ev14_unacquiredspell</v>
      </c>
      <c r="F110" t="str">
        <f t="shared" ref="F110:F113" si="329">IF(ISERROR(FIND("_",A110)),A110,
LEFT(A110,FIND("_",A110)-1))</f>
        <v>ev14</v>
      </c>
      <c r="G110">
        <f t="shared" ref="G110:G113" si="330">COUNTA(S110,W110,AA110,AE110,AI110)</f>
        <v>1</v>
      </c>
      <c r="I110" t="b">
        <v>0</v>
      </c>
      <c r="K110" t="str">
        <f t="shared" si="200"/>
        <v>가격필요</v>
      </c>
      <c r="M110">
        <v>9.99</v>
      </c>
      <c r="N110">
        <v>13000</v>
      </c>
      <c r="O110" t="s">
        <v>220</v>
      </c>
      <c r="P110">
        <v>178</v>
      </c>
      <c r="Q110">
        <f t="shared" ref="Q110:Q113" si="331">P110</f>
        <v>178</v>
      </c>
      <c r="R110" t="str">
        <f t="shared" ref="R110:R113" ca="1" si="332">IF(ISBLANK(S110),"",
VLOOKUP(S110,OFFSET(INDIRECT("$A:$B"),0,MATCH(S$1&amp;"_Verify",INDIRECT("$1:$1"),0)-1),2,0)
)</f>
        <v>it</v>
      </c>
      <c r="S110" t="s">
        <v>33</v>
      </c>
      <c r="T110" s="4" t="s">
        <v>231</v>
      </c>
      <c r="U110">
        <v>1</v>
      </c>
      <c r="V110" t="str">
        <f t="shared" ref="V110:V113" ca="1" si="333">IF(ISBLANK(W110),"",
VLOOKUP(W110,OFFSET(INDIRECT("$A:$B"),0,MATCH(W$1&amp;"_Verify",INDIRECT("$1:$1"),0)-1),2,0)
)</f>
        <v/>
      </c>
      <c r="Z110" t="str">
        <f t="shared" ref="Z110:Z113" ca="1" si="334">IF(ISBLANK(AA110),"",
VLOOKUP(AA110,OFFSET(INDIRECT("$A:$B"),0,MATCH(AA$1&amp;"_Verify",INDIRECT("$1:$1"),0)-1),2,0)
)</f>
        <v/>
      </c>
      <c r="AD110" t="str">
        <f t="shared" ref="AD110:AD113" ca="1" si="335">IF(ISBLANK(AE110),"",
VLOOKUP(AE110,OFFSET(INDIRECT("$A:$B"),0,MATCH(AE$1&amp;"_Verify",INDIRECT("$1:$1"),0)-1),2,0)
)</f>
        <v/>
      </c>
      <c r="AH110" t="str">
        <f t="shared" ref="AH110:AH113" ca="1" si="336">IF(ISBLANK(AI110),"",
VLOOKUP(AI110,OFFSET(INDIRECT("$A:$B"),0,MATCH(AI$1&amp;"_Verify",INDIRECT("$1:$1"),0)-1),2,0)
)</f>
        <v/>
      </c>
      <c r="AL110" t="str">
        <f t="shared" ref="AL110:AL113" ca="1" si="337">IF(LEN(R110)=0,"",R110)</f>
        <v>it</v>
      </c>
      <c r="AM110" t="str">
        <f t="shared" ref="AM110:AM113" si="338">IF(LEN(T110)=0,"",T110)</f>
        <v>Cash_sUnacquiredSpell</v>
      </c>
      <c r="AN110">
        <f t="shared" ref="AN110:AN113" si="339">IF(LEN(U110)=0,"",U110)</f>
        <v>1</v>
      </c>
      <c r="AO110" t="str">
        <f t="shared" ref="AO110:AO113" ca="1" si="340">IF(LEN(V110)=0,"",V110)</f>
        <v/>
      </c>
      <c r="AP110" t="str">
        <f t="shared" ref="AP110:AP113" si="341">IF(LEN(X110)=0,"",X110)</f>
        <v/>
      </c>
      <c r="AQ110" t="str">
        <f t="shared" ref="AQ110:AQ113" si="342">IF(LEN(Y110)=0,"",Y110)</f>
        <v/>
      </c>
      <c r="AR110" t="str">
        <f t="shared" ref="AR110:AR113" ca="1" si="343">IF(LEN(Z110)=0,"",Z110)</f>
        <v/>
      </c>
      <c r="AS110" t="str">
        <f t="shared" ref="AS110:AS113" si="344">IF(LEN(AB110)=0,"",AB110)</f>
        <v/>
      </c>
      <c r="AT110" t="str">
        <f t="shared" ref="AT110:AT113" si="345">IF(LEN(AC110)=0,"",AC110)</f>
        <v/>
      </c>
      <c r="AU110" t="str">
        <f t="shared" ref="AU110:AU113" ca="1" si="346">IF(LEN(AD110)=0,"",AD110)</f>
        <v/>
      </c>
      <c r="AV110" t="str">
        <f t="shared" ref="AV110:AV113" si="347">IF(LEN(AF110)=0,"",AF110)</f>
        <v/>
      </c>
      <c r="AW110" t="str">
        <f t="shared" ref="AW110:AW113" si="348">IF(LEN(AG110)=0,"",AG110)</f>
        <v/>
      </c>
      <c r="AX110" t="str">
        <f t="shared" ref="AX110:AX113" ca="1" si="349">IF(LEN(AH110)=0,"",AH110)</f>
        <v/>
      </c>
      <c r="AY110" t="str">
        <f t="shared" ref="AY110:AY113" si="350">IF(LEN(AJ110)=0,"",AJ110)</f>
        <v/>
      </c>
      <c r="AZ110" t="str">
        <f t="shared" ref="AZ110:AZ113" si="351">IF(LEN(AK110)=0,"",AK110)</f>
        <v/>
      </c>
      <c r="BA110" t="str">
        <f t="shared" ref="BA110:BA113" ca="1" si="352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0" t="str">
        <f>IF(I110=FALSE,"",
"{"""&amp;E$1&amp;""":"""&amp;E110&amp;""""
&amp;","""&amp;P$1&amp;""":"&amp;P110
&amp;IF(LEN(R110)=0,"",","""&amp;R$1&amp;""":"""&amp;R110&amp;"""")
&amp;IF(LEN(T110)=0,"",","""&amp;T$1&amp;""":"""&amp;T110&amp;"""")
&amp;IF(LEN(U110)=0,"",","""&amp;U$1&amp;""":"&amp;U110)
&amp;IF(LEN(V110)=0,"",","""&amp;V$1&amp;""":"""&amp;V110&amp;"""")
&amp;IF(LEN(X110)=0,"",","""&amp;X$1&amp;""":"""&amp;X110&amp;"""")
&amp;IF(LEN(Y110)=0,"",","""&amp;Y$1&amp;""":"&amp;Y110)
&amp;IF(LEN(Z110)=0,"",","""&amp;Z$1&amp;""":"""&amp;Z110&amp;"""")
&amp;IF(LEN(AB110)=0,"",","""&amp;AB$1&amp;""":"""&amp;AB110&amp;"""")
&amp;IF(LEN(AC110)=0,"",","""&amp;AC$1&amp;""":"&amp;AC110)
&amp;IF(LEN(AD110)=0,"",","""&amp;AD$1&amp;""":"""&amp;AD110&amp;"""")
&amp;IF(LEN(AF110)=0,"",","""&amp;AF$1&amp;""":"""&amp;AF110&amp;"""")
&amp;IF(LEN(AG110)=0,"",","""&amp;AG$1&amp;""":"&amp;AG110)
&amp;IF(LEN(AH110)=0,"",","""&amp;AH$1&amp;""":"""&amp;AH110&amp;"""")
&amp;IF(LEN(AJ110)=0,"",","""&amp;AJ$1&amp;""":"""&amp;AJ110&amp;"""")
&amp;IF(LEN(AK110)=0,"",","""&amp;AK$1&amp;""":"&amp;AK110)&amp;"}")</f>
        <v/>
      </c>
    </row>
    <row r="111" spans="1:54">
      <c r="A111" t="s">
        <v>221</v>
      </c>
      <c r="C111" t="s">
        <v>411</v>
      </c>
      <c r="D111" t="s">
        <v>412</v>
      </c>
      <c r="E111" t="str">
        <f t="shared" si="328"/>
        <v>ev13_acquiredspell_0001</v>
      </c>
      <c r="F111" t="str">
        <f t="shared" si="329"/>
        <v>ev13</v>
      </c>
      <c r="G111">
        <f t="shared" si="330"/>
        <v>1</v>
      </c>
      <c r="I111" t="b">
        <v>0</v>
      </c>
      <c r="K111" t="str">
        <f t="shared" si="200"/>
        <v>가격필요</v>
      </c>
      <c r="M111">
        <v>9.99</v>
      </c>
      <c r="N111">
        <v>13000</v>
      </c>
      <c r="O111" t="s">
        <v>221</v>
      </c>
      <c r="P111">
        <v>240</v>
      </c>
      <c r="Q111">
        <f t="shared" si="331"/>
        <v>240</v>
      </c>
      <c r="R111" t="str">
        <f t="shared" ca="1" si="332"/>
        <v>it</v>
      </c>
      <c r="S111" t="s">
        <v>33</v>
      </c>
      <c r="T111" t="s">
        <v>250</v>
      </c>
      <c r="U111">
        <v>1</v>
      </c>
      <c r="V111" t="str">
        <f t="shared" ca="1" si="333"/>
        <v/>
      </c>
      <c r="Z111" t="str">
        <f t="shared" ca="1" si="334"/>
        <v/>
      </c>
      <c r="AD111" t="str">
        <f t="shared" ca="1" si="335"/>
        <v/>
      </c>
      <c r="AH111" t="str">
        <f t="shared" ca="1" si="336"/>
        <v/>
      </c>
      <c r="AL111" t="str">
        <f t="shared" ca="1" si="337"/>
        <v>it</v>
      </c>
      <c r="AM111" t="str">
        <f t="shared" si="338"/>
        <v>Cash_sAcquiredSpell</v>
      </c>
      <c r="AN111">
        <f t="shared" si="339"/>
        <v>1</v>
      </c>
      <c r="AO111" t="str">
        <f t="shared" ca="1" si="340"/>
        <v/>
      </c>
      <c r="AP111" t="str">
        <f t="shared" si="341"/>
        <v/>
      </c>
      <c r="AQ111" t="str">
        <f t="shared" si="342"/>
        <v/>
      </c>
      <c r="AR111" t="str">
        <f t="shared" ca="1" si="343"/>
        <v/>
      </c>
      <c r="AS111" t="str">
        <f t="shared" si="344"/>
        <v/>
      </c>
      <c r="AT111" t="str">
        <f t="shared" si="345"/>
        <v/>
      </c>
      <c r="AU111" t="str">
        <f t="shared" ca="1" si="346"/>
        <v/>
      </c>
      <c r="AV111" t="str">
        <f t="shared" si="347"/>
        <v/>
      </c>
      <c r="AW111" t="str">
        <f t="shared" si="348"/>
        <v/>
      </c>
      <c r="AX111" t="str">
        <f t="shared" ca="1" si="349"/>
        <v/>
      </c>
      <c r="AY111" t="str">
        <f t="shared" si="350"/>
        <v/>
      </c>
      <c r="AZ111" t="str">
        <f t="shared" si="351"/>
        <v/>
      </c>
      <c r="BA111" t="str">
        <f t="shared" ca="1" si="35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1" t="str">
        <f>IF(I111=FALSE,"",
"{"""&amp;E$1&amp;""":"""&amp;E111&amp;""""
&amp;","""&amp;P$1&amp;""":"&amp;P111
&amp;IF(LEN(R111)=0,"",","""&amp;R$1&amp;""":"""&amp;R111&amp;"""")
&amp;IF(LEN(T111)=0,"",","""&amp;T$1&amp;""":"""&amp;T111&amp;"""")
&amp;IF(LEN(U111)=0,"",","""&amp;U$1&amp;""":"&amp;U111)
&amp;IF(LEN(V111)=0,"",","""&amp;V$1&amp;""":"""&amp;V111&amp;"""")
&amp;IF(LEN(X111)=0,"",","""&amp;X$1&amp;""":"""&amp;X111&amp;"""")
&amp;IF(LEN(Y111)=0,"",","""&amp;Y$1&amp;""":"&amp;Y111)
&amp;IF(LEN(Z111)=0,"",","""&amp;Z$1&amp;""":"""&amp;Z111&amp;"""")
&amp;IF(LEN(AB111)=0,"",","""&amp;AB$1&amp;""":"""&amp;AB111&amp;"""")
&amp;IF(LEN(AC111)=0,"",","""&amp;AC$1&amp;""":"&amp;AC111)
&amp;IF(LEN(AD111)=0,"",","""&amp;AD$1&amp;""":"""&amp;AD111&amp;"""")
&amp;IF(LEN(AF111)=0,"",","""&amp;AF$1&amp;""":"""&amp;AF111&amp;"""")
&amp;IF(LEN(AG111)=0,"",","""&amp;AG$1&amp;""":"&amp;AG111)
&amp;IF(LEN(AH111)=0,"",","""&amp;AH$1&amp;""":"""&amp;AH111&amp;"""")
&amp;IF(LEN(AJ111)=0,"",","""&amp;AJ$1&amp;""":"""&amp;AJ111&amp;"""")
&amp;IF(LEN(AK111)=0,"",","""&amp;AK$1&amp;""":"&amp;AK111)&amp;"}")</f>
        <v/>
      </c>
    </row>
    <row r="112" spans="1:54">
      <c r="A112" t="s">
        <v>222</v>
      </c>
      <c r="C112" t="s">
        <v>411</v>
      </c>
      <c r="D112" t="s">
        <v>412</v>
      </c>
      <c r="E112" t="str">
        <f t="shared" si="328"/>
        <v>ev13_acquiredspell_0002</v>
      </c>
      <c r="F112" t="str">
        <f t="shared" si="329"/>
        <v>ev13</v>
      </c>
      <c r="G112">
        <f t="shared" si="330"/>
        <v>1</v>
      </c>
      <c r="I112" t="b">
        <v>0</v>
      </c>
      <c r="K112" t="str">
        <f t="shared" si="200"/>
        <v>가격필요</v>
      </c>
      <c r="M112">
        <v>9.99</v>
      </c>
      <c r="N112">
        <v>13000</v>
      </c>
      <c r="O112" t="s">
        <v>222</v>
      </c>
      <c r="P112">
        <v>652</v>
      </c>
      <c r="Q112">
        <f t="shared" si="331"/>
        <v>652</v>
      </c>
      <c r="R112" t="str">
        <f t="shared" ca="1" si="332"/>
        <v>it</v>
      </c>
      <c r="S112" t="s">
        <v>33</v>
      </c>
      <c r="T112" t="s">
        <v>250</v>
      </c>
      <c r="U112">
        <v>1</v>
      </c>
      <c r="V112" t="str">
        <f t="shared" ca="1" si="333"/>
        <v/>
      </c>
      <c r="Z112" t="str">
        <f t="shared" ca="1" si="334"/>
        <v/>
      </c>
      <c r="AD112" t="str">
        <f t="shared" ca="1" si="335"/>
        <v/>
      </c>
      <c r="AH112" t="str">
        <f t="shared" ca="1" si="336"/>
        <v/>
      </c>
      <c r="AL112" t="str">
        <f t="shared" ca="1" si="337"/>
        <v>it</v>
      </c>
      <c r="AM112" t="str">
        <f t="shared" si="338"/>
        <v>Cash_sAcquiredSpell</v>
      </c>
      <c r="AN112">
        <f t="shared" si="339"/>
        <v>1</v>
      </c>
      <c r="AO112" t="str">
        <f t="shared" ca="1" si="340"/>
        <v/>
      </c>
      <c r="AP112" t="str">
        <f t="shared" si="341"/>
        <v/>
      </c>
      <c r="AQ112" t="str">
        <f t="shared" si="342"/>
        <v/>
      </c>
      <c r="AR112" t="str">
        <f t="shared" ca="1" si="343"/>
        <v/>
      </c>
      <c r="AS112" t="str">
        <f t="shared" si="344"/>
        <v/>
      </c>
      <c r="AT112" t="str">
        <f t="shared" si="345"/>
        <v/>
      </c>
      <c r="AU112" t="str">
        <f t="shared" ca="1" si="346"/>
        <v/>
      </c>
      <c r="AV112" t="str">
        <f t="shared" si="347"/>
        <v/>
      </c>
      <c r="AW112" t="str">
        <f t="shared" si="348"/>
        <v/>
      </c>
      <c r="AX112" t="str">
        <f t="shared" ca="1" si="349"/>
        <v/>
      </c>
      <c r="AY112" t="str">
        <f t="shared" si="350"/>
        <v/>
      </c>
      <c r="AZ112" t="str">
        <f t="shared" si="351"/>
        <v/>
      </c>
      <c r="BA112" t="str">
        <f t="shared" ca="1" si="35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2" t="str">
        <f>IF(I112=FALSE,"",
"{"""&amp;E$1&amp;""":"""&amp;E112&amp;""""
&amp;","""&amp;P$1&amp;""":"&amp;P112
&amp;IF(LEN(R112)=0,"",","""&amp;R$1&amp;""":"""&amp;R112&amp;"""")
&amp;IF(LEN(T112)=0,"",","""&amp;T$1&amp;""":"""&amp;T112&amp;"""")
&amp;IF(LEN(U112)=0,"",","""&amp;U$1&amp;""":"&amp;U112)
&amp;IF(LEN(V112)=0,"",","""&amp;V$1&amp;""":"""&amp;V112&amp;"""")
&amp;IF(LEN(X112)=0,"",","""&amp;X$1&amp;""":"""&amp;X112&amp;"""")
&amp;IF(LEN(Y112)=0,"",","""&amp;Y$1&amp;""":"&amp;Y112)
&amp;IF(LEN(Z112)=0,"",","""&amp;Z$1&amp;""":"""&amp;Z112&amp;"""")
&amp;IF(LEN(AB112)=0,"",","""&amp;AB$1&amp;""":"""&amp;AB112&amp;"""")
&amp;IF(LEN(AC112)=0,"",","""&amp;AC$1&amp;""":"&amp;AC112)
&amp;IF(LEN(AD112)=0,"",","""&amp;AD$1&amp;""":"""&amp;AD112&amp;"""")
&amp;IF(LEN(AF112)=0,"",","""&amp;AF$1&amp;""":"""&amp;AF112&amp;"""")
&amp;IF(LEN(AG112)=0,"",","""&amp;AG$1&amp;""":"&amp;AG112)
&amp;IF(LEN(AH112)=0,"",","""&amp;AH$1&amp;""":"""&amp;AH112&amp;"""")
&amp;IF(LEN(AJ112)=0,"",","""&amp;AJ$1&amp;""":"""&amp;AJ112&amp;"""")
&amp;IF(LEN(AK112)=0,"",","""&amp;AK$1&amp;""":"&amp;AK112)&amp;"}")</f>
        <v/>
      </c>
    </row>
    <row r="113" spans="1:54">
      <c r="A113" t="s">
        <v>219</v>
      </c>
      <c r="C113" t="s">
        <v>411</v>
      </c>
      <c r="D113" t="s">
        <v>412</v>
      </c>
      <c r="E113" t="str">
        <f t="shared" si="328"/>
        <v>ev13_acquiredspell</v>
      </c>
      <c r="F113" t="str">
        <f t="shared" si="329"/>
        <v>ev13</v>
      </c>
      <c r="G113">
        <f t="shared" si="330"/>
        <v>1</v>
      </c>
      <c r="I113" t="b">
        <v>0</v>
      </c>
      <c r="K113" t="str">
        <f t="shared" si="200"/>
        <v>가격필요</v>
      </c>
      <c r="M113">
        <v>9.99</v>
      </c>
      <c r="N113">
        <v>13000</v>
      </c>
      <c r="O113" t="s">
        <v>219</v>
      </c>
      <c r="P113">
        <v>358</v>
      </c>
      <c r="Q113">
        <f t="shared" si="331"/>
        <v>358</v>
      </c>
      <c r="R113" t="str">
        <f t="shared" ca="1" si="332"/>
        <v>it</v>
      </c>
      <c r="S113" t="s">
        <v>33</v>
      </c>
      <c r="T113" t="s">
        <v>250</v>
      </c>
      <c r="U113">
        <v>1</v>
      </c>
      <c r="V113" t="str">
        <f t="shared" ca="1" si="333"/>
        <v/>
      </c>
      <c r="Z113" t="str">
        <f t="shared" ca="1" si="334"/>
        <v/>
      </c>
      <c r="AD113" t="str">
        <f t="shared" ca="1" si="335"/>
        <v/>
      </c>
      <c r="AH113" t="str">
        <f t="shared" ca="1" si="336"/>
        <v/>
      </c>
      <c r="AL113" t="str">
        <f t="shared" ca="1" si="337"/>
        <v>it</v>
      </c>
      <c r="AM113" t="str">
        <f t="shared" si="338"/>
        <v>Cash_sAcquiredSpell</v>
      </c>
      <c r="AN113">
        <f t="shared" si="339"/>
        <v>1</v>
      </c>
      <c r="AO113" t="str">
        <f t="shared" ca="1" si="340"/>
        <v/>
      </c>
      <c r="AP113" t="str">
        <f t="shared" si="341"/>
        <v/>
      </c>
      <c r="AQ113" t="str">
        <f t="shared" si="342"/>
        <v/>
      </c>
      <c r="AR113" t="str">
        <f t="shared" ca="1" si="343"/>
        <v/>
      </c>
      <c r="AS113" t="str">
        <f t="shared" si="344"/>
        <v/>
      </c>
      <c r="AT113" t="str">
        <f t="shared" si="345"/>
        <v/>
      </c>
      <c r="AU113" t="str">
        <f t="shared" ca="1" si="346"/>
        <v/>
      </c>
      <c r="AV113" t="str">
        <f t="shared" si="347"/>
        <v/>
      </c>
      <c r="AW113" t="str">
        <f t="shared" si="348"/>
        <v/>
      </c>
      <c r="AX113" t="str">
        <f t="shared" ca="1" si="349"/>
        <v/>
      </c>
      <c r="AY113" t="str">
        <f t="shared" si="350"/>
        <v/>
      </c>
      <c r="AZ113" t="str">
        <f t="shared" si="351"/>
        <v/>
      </c>
      <c r="BA113" t="str">
        <f t="shared" ca="1" si="35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3" t="str">
        <f>IF(I113=FALSE,"",
"{"""&amp;E$1&amp;""":"""&amp;E113&amp;""""
&amp;","""&amp;P$1&amp;""":"&amp;P113
&amp;IF(LEN(R113)=0,"",","""&amp;R$1&amp;""":"""&amp;R113&amp;"""")
&amp;IF(LEN(T113)=0,"",","""&amp;T$1&amp;""":"""&amp;T113&amp;"""")
&amp;IF(LEN(U113)=0,"",","""&amp;U$1&amp;""":"&amp;U113)
&amp;IF(LEN(V113)=0,"",","""&amp;V$1&amp;""":"""&amp;V113&amp;"""")
&amp;IF(LEN(X113)=0,"",","""&amp;X$1&amp;""":"""&amp;X113&amp;"""")
&amp;IF(LEN(Y113)=0,"",","""&amp;Y$1&amp;""":"&amp;Y113)
&amp;IF(LEN(Z113)=0,"",","""&amp;Z$1&amp;""":"""&amp;Z113&amp;"""")
&amp;IF(LEN(AB113)=0,"",","""&amp;AB$1&amp;""":"""&amp;AB113&amp;"""")
&amp;IF(LEN(AC113)=0,"",","""&amp;AC$1&amp;""":"&amp;AC113)
&amp;IF(LEN(AD113)=0,"",","""&amp;AD$1&amp;""":"""&amp;AD113&amp;"""")
&amp;IF(LEN(AF113)=0,"",","""&amp;AF$1&amp;""":"""&amp;AF113&amp;"""")
&amp;IF(LEN(AG113)=0,"",","""&amp;AG$1&amp;""":"&amp;AG113)
&amp;IF(LEN(AH113)=0,"",","""&amp;AH$1&amp;""":"""&amp;AH113&amp;"""")
&amp;IF(LEN(AJ113)=0,"",","""&amp;AJ$1&amp;""":"""&amp;AJ113&amp;"""")
&amp;IF(LEN(AK113)=0,"",","""&amp;AK$1&amp;""":"&amp;AK113)&amp;"}")</f>
        <v/>
      </c>
    </row>
    <row r="114" spans="1:54">
      <c r="A114" t="s">
        <v>244</v>
      </c>
      <c r="C114" t="s">
        <v>413</v>
      </c>
      <c r="D114" t="s">
        <v>414</v>
      </c>
      <c r="E114" t="str">
        <f t="shared" ref="E114:E116" si="353">A114</f>
        <v>ev15_unacquiredcompanion</v>
      </c>
      <c r="F114" t="str">
        <f t="shared" ref="F114:F116" si="354">IF(ISERROR(FIND("_",A114)),A114,
LEFT(A114,FIND("_",A114)-1))</f>
        <v>ev15</v>
      </c>
      <c r="G114">
        <f t="shared" ref="G114:G116" si="355">COUNTA(S114,W114,AA114,AE114,AI114)</f>
        <v>1</v>
      </c>
      <c r="I114" t="b">
        <v>0</v>
      </c>
      <c r="K114" t="str">
        <f t="shared" si="200"/>
        <v>가격필요</v>
      </c>
      <c r="M114">
        <v>9.99</v>
      </c>
      <c r="N114">
        <v>13000</v>
      </c>
      <c r="O114" t="s">
        <v>244</v>
      </c>
      <c r="P114">
        <v>717</v>
      </c>
      <c r="Q114">
        <f t="shared" ref="Q114:Q116" si="356">P114</f>
        <v>717</v>
      </c>
      <c r="R114" t="str">
        <f t="shared" ref="R114:R116" ca="1" si="357">IF(ISBLANK(S114),"",
VLOOKUP(S114,OFFSET(INDIRECT("$A:$B"),0,MATCH(S$1&amp;"_Verify",INDIRECT("$1:$1"),0)-1),2,0)
)</f>
        <v>it</v>
      </c>
      <c r="S114" t="s">
        <v>33</v>
      </c>
      <c r="T114" t="s">
        <v>251</v>
      </c>
      <c r="U114">
        <v>1</v>
      </c>
      <c r="V114" t="str">
        <f t="shared" ref="V114:V116" ca="1" si="358">IF(ISBLANK(W114),"",
VLOOKUP(W114,OFFSET(INDIRECT("$A:$B"),0,MATCH(W$1&amp;"_Verify",INDIRECT("$1:$1"),0)-1),2,0)
)</f>
        <v/>
      </c>
      <c r="Z114" t="str">
        <f t="shared" ref="Z114:Z116" ca="1" si="359">IF(ISBLANK(AA114),"",
VLOOKUP(AA114,OFFSET(INDIRECT("$A:$B"),0,MATCH(AA$1&amp;"_Verify",INDIRECT("$1:$1"),0)-1),2,0)
)</f>
        <v/>
      </c>
      <c r="AD114" t="str">
        <f t="shared" ref="AD114:AD116" ca="1" si="360">IF(ISBLANK(AE114),"",
VLOOKUP(AE114,OFFSET(INDIRECT("$A:$B"),0,MATCH(AE$1&amp;"_Verify",INDIRECT("$1:$1"),0)-1),2,0)
)</f>
        <v/>
      </c>
      <c r="AH114" t="str">
        <f t="shared" ref="AH114:AH116" ca="1" si="361">IF(ISBLANK(AI114),"",
VLOOKUP(AI114,OFFSET(INDIRECT("$A:$B"),0,MATCH(AI$1&amp;"_Verify",INDIRECT("$1:$1"),0)-1),2,0)
)</f>
        <v/>
      </c>
      <c r="AL114" t="str">
        <f t="shared" ref="AL114:AL116" ca="1" si="362">IF(LEN(R114)=0,"",R114)</f>
        <v>it</v>
      </c>
      <c r="AM114" t="str">
        <f t="shared" ref="AM114:AM116" si="363">IF(LEN(T114)=0,"",T114)</f>
        <v>Cash_sUnacquiredCompanion</v>
      </c>
      <c r="AN114">
        <f t="shared" ref="AN114:AN116" si="364">IF(LEN(U114)=0,"",U114)</f>
        <v>1</v>
      </c>
      <c r="AO114" t="str">
        <f t="shared" ref="AO114:AO116" ca="1" si="365">IF(LEN(V114)=0,"",V114)</f>
        <v/>
      </c>
      <c r="AP114" t="str">
        <f t="shared" ref="AP114:AP116" si="366">IF(LEN(X114)=0,"",X114)</f>
        <v/>
      </c>
      <c r="AQ114" t="str">
        <f t="shared" ref="AQ114:AQ116" si="367">IF(LEN(Y114)=0,"",Y114)</f>
        <v/>
      </c>
      <c r="AR114" t="str">
        <f t="shared" ref="AR114:AR116" ca="1" si="368">IF(LEN(Z114)=0,"",Z114)</f>
        <v/>
      </c>
      <c r="AS114" t="str">
        <f t="shared" ref="AS114:AS116" si="369">IF(LEN(AB114)=0,"",AB114)</f>
        <v/>
      </c>
      <c r="AT114" t="str">
        <f t="shared" ref="AT114:AT116" si="370">IF(LEN(AC114)=0,"",AC114)</f>
        <v/>
      </c>
      <c r="AU114" t="str">
        <f t="shared" ref="AU114:AU116" ca="1" si="371">IF(LEN(AD114)=0,"",AD114)</f>
        <v/>
      </c>
      <c r="AV114" t="str">
        <f t="shared" ref="AV114:AV116" si="372">IF(LEN(AF114)=0,"",AF114)</f>
        <v/>
      </c>
      <c r="AW114" t="str">
        <f t="shared" ref="AW114:AW116" si="373">IF(LEN(AG114)=0,"",AG114)</f>
        <v/>
      </c>
      <c r="AX114" t="str">
        <f t="shared" ref="AX114:AX116" ca="1" si="374">IF(LEN(AH114)=0,"",AH114)</f>
        <v/>
      </c>
      <c r="AY114" t="str">
        <f t="shared" ref="AY114:AY116" si="375">IF(LEN(AJ114)=0,"",AJ114)</f>
        <v/>
      </c>
      <c r="AZ114" t="str">
        <f t="shared" ref="AZ114:AZ116" si="376">IF(LEN(AK114)=0,"",AK114)</f>
        <v/>
      </c>
      <c r="BA114" t="str">
        <f t="shared" ref="BA114:BA116" ca="1" si="377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4" t="str">
        <f>IF(I114=FALSE,"",
"{"""&amp;E$1&amp;""":"""&amp;E114&amp;""""
&amp;","""&amp;P$1&amp;""":"&amp;P114
&amp;IF(LEN(R114)=0,"",","""&amp;R$1&amp;""":"""&amp;R114&amp;"""")
&amp;IF(LEN(T114)=0,"",","""&amp;T$1&amp;""":"""&amp;T114&amp;"""")
&amp;IF(LEN(U114)=0,"",","""&amp;U$1&amp;""":"&amp;U114)
&amp;IF(LEN(V114)=0,"",","""&amp;V$1&amp;""":"""&amp;V114&amp;"""")
&amp;IF(LEN(X114)=0,"",","""&amp;X$1&amp;""":"""&amp;X114&amp;"""")
&amp;IF(LEN(Y114)=0,"",","""&amp;Y$1&amp;""":"&amp;Y114)
&amp;IF(LEN(Z114)=0,"",","""&amp;Z$1&amp;""":"""&amp;Z114&amp;"""")
&amp;IF(LEN(AB114)=0,"",","""&amp;AB$1&amp;""":"""&amp;AB114&amp;"""")
&amp;IF(LEN(AC114)=0,"",","""&amp;AC$1&amp;""":"&amp;AC114)
&amp;IF(LEN(AD114)=0,"",","""&amp;AD$1&amp;""":"""&amp;AD114&amp;"""")
&amp;IF(LEN(AF114)=0,"",","""&amp;AF$1&amp;""":"""&amp;AF114&amp;"""")
&amp;IF(LEN(AG114)=0,"",","""&amp;AG$1&amp;""":"&amp;AG114)
&amp;IF(LEN(AH114)=0,"",","""&amp;AH$1&amp;""":"""&amp;AH114&amp;"""")
&amp;IF(LEN(AJ114)=0,"",","""&amp;AJ$1&amp;""":"""&amp;AJ114&amp;"""")
&amp;IF(LEN(AK114)=0,"",","""&amp;AK$1&amp;""":"&amp;AK114)&amp;"}")</f>
        <v/>
      </c>
    </row>
    <row r="115" spans="1:54">
      <c r="A115" t="s">
        <v>246</v>
      </c>
      <c r="C115" t="s">
        <v>415</v>
      </c>
      <c r="D115" t="s">
        <v>416</v>
      </c>
      <c r="E115" t="str">
        <f t="shared" si="353"/>
        <v>ev16_acquiredcompanion</v>
      </c>
      <c r="F115" t="str">
        <f t="shared" si="354"/>
        <v>ev16</v>
      </c>
      <c r="G115">
        <f t="shared" si="355"/>
        <v>1</v>
      </c>
      <c r="I115" t="b">
        <v>0</v>
      </c>
      <c r="K115" t="str">
        <f t="shared" si="200"/>
        <v>가격필요</v>
      </c>
      <c r="M115">
        <v>9.99</v>
      </c>
      <c r="N115">
        <v>13000</v>
      </c>
      <c r="O115" t="s">
        <v>246</v>
      </c>
      <c r="P115">
        <v>569</v>
      </c>
      <c r="Q115">
        <f t="shared" si="356"/>
        <v>569</v>
      </c>
      <c r="R115" t="str">
        <f t="shared" ca="1" si="357"/>
        <v>it</v>
      </c>
      <c r="S115" t="s">
        <v>33</v>
      </c>
      <c r="T115" t="s">
        <v>252</v>
      </c>
      <c r="U115">
        <v>1</v>
      </c>
      <c r="V115" t="str">
        <f t="shared" ca="1" si="358"/>
        <v/>
      </c>
      <c r="Z115" t="str">
        <f t="shared" ca="1" si="359"/>
        <v/>
      </c>
      <c r="AD115" t="str">
        <f t="shared" ca="1" si="360"/>
        <v/>
      </c>
      <c r="AH115" t="str">
        <f t="shared" ca="1" si="361"/>
        <v/>
      </c>
      <c r="AL115" t="str">
        <f t="shared" ca="1" si="362"/>
        <v>it</v>
      </c>
      <c r="AM115" t="str">
        <f t="shared" si="363"/>
        <v>Cash_sAcquiredCompanion</v>
      </c>
      <c r="AN115">
        <f t="shared" si="364"/>
        <v>1</v>
      </c>
      <c r="AO115" t="str">
        <f t="shared" ca="1" si="365"/>
        <v/>
      </c>
      <c r="AP115" t="str">
        <f t="shared" si="366"/>
        <v/>
      </c>
      <c r="AQ115" t="str">
        <f t="shared" si="367"/>
        <v/>
      </c>
      <c r="AR115" t="str">
        <f t="shared" ca="1" si="368"/>
        <v/>
      </c>
      <c r="AS115" t="str">
        <f t="shared" si="369"/>
        <v/>
      </c>
      <c r="AT115" t="str">
        <f t="shared" si="370"/>
        <v/>
      </c>
      <c r="AU115" t="str">
        <f t="shared" ca="1" si="371"/>
        <v/>
      </c>
      <c r="AV115" t="str">
        <f t="shared" si="372"/>
        <v/>
      </c>
      <c r="AW115" t="str">
        <f t="shared" si="373"/>
        <v/>
      </c>
      <c r="AX115" t="str">
        <f t="shared" ca="1" si="374"/>
        <v/>
      </c>
      <c r="AY115" t="str">
        <f t="shared" si="375"/>
        <v/>
      </c>
      <c r="AZ115" t="str">
        <f t="shared" si="376"/>
        <v/>
      </c>
      <c r="BA115" t="str">
        <f t="shared" ca="1" si="3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5" t="str">
        <f>IF(I115=FALSE,"",
"{"""&amp;E$1&amp;""":"""&amp;E115&amp;""""
&amp;","""&amp;P$1&amp;""":"&amp;P115
&amp;IF(LEN(R115)=0,"",","""&amp;R$1&amp;""":"""&amp;R115&amp;"""")
&amp;IF(LEN(T115)=0,"",","""&amp;T$1&amp;""":"""&amp;T115&amp;"""")
&amp;IF(LEN(U115)=0,"",","""&amp;U$1&amp;""":"&amp;U115)
&amp;IF(LEN(V115)=0,"",","""&amp;V$1&amp;""":"""&amp;V115&amp;"""")
&amp;IF(LEN(X115)=0,"",","""&amp;X$1&amp;""":"""&amp;X115&amp;"""")
&amp;IF(LEN(Y115)=0,"",","""&amp;Y$1&amp;""":"&amp;Y115)
&amp;IF(LEN(Z115)=0,"",","""&amp;Z$1&amp;""":"""&amp;Z115&amp;"""")
&amp;IF(LEN(AB115)=0,"",","""&amp;AB$1&amp;""":"""&amp;AB115&amp;"""")
&amp;IF(LEN(AC115)=0,"",","""&amp;AC$1&amp;""":"&amp;AC115)
&amp;IF(LEN(AD115)=0,"",","""&amp;AD$1&amp;""":"""&amp;AD115&amp;"""")
&amp;IF(LEN(AF115)=0,"",","""&amp;AF$1&amp;""":"""&amp;AF115&amp;"""")
&amp;IF(LEN(AG115)=0,"",","""&amp;AG$1&amp;""":"&amp;AG115)
&amp;IF(LEN(AH115)=0,"",","""&amp;AH$1&amp;""":"""&amp;AH115&amp;"""")
&amp;IF(LEN(AJ115)=0,"",","""&amp;AJ$1&amp;""":"""&amp;AJ115&amp;"""")
&amp;IF(LEN(AK115)=0,"",","""&amp;AK$1&amp;""":"&amp;AK115)&amp;"}")</f>
        <v/>
      </c>
    </row>
    <row r="116" spans="1:54">
      <c r="A116" t="s">
        <v>248</v>
      </c>
      <c r="C116" t="s">
        <v>417</v>
      </c>
      <c r="D116" t="s">
        <v>418</v>
      </c>
      <c r="E116" t="str">
        <f t="shared" si="353"/>
        <v>ev17_acquiredcompanionpp</v>
      </c>
      <c r="F116" t="str">
        <f t="shared" si="354"/>
        <v>ev17</v>
      </c>
      <c r="G116">
        <f t="shared" si="355"/>
        <v>1</v>
      </c>
      <c r="I116" t="b">
        <v>0</v>
      </c>
      <c r="K116" t="str">
        <f t="shared" si="200"/>
        <v>가격필요</v>
      </c>
      <c r="M116">
        <v>9.99</v>
      </c>
      <c r="N116">
        <v>13000</v>
      </c>
      <c r="O116" t="s">
        <v>248</v>
      </c>
      <c r="P116">
        <v>880</v>
      </c>
      <c r="Q116">
        <f t="shared" si="356"/>
        <v>880</v>
      </c>
      <c r="R116" t="str">
        <f t="shared" ca="1" si="357"/>
        <v>it</v>
      </c>
      <c r="S116" t="s">
        <v>33</v>
      </c>
      <c r="T116" t="s">
        <v>253</v>
      </c>
      <c r="U116">
        <v>1</v>
      </c>
      <c r="V116" t="str">
        <f t="shared" ca="1" si="358"/>
        <v/>
      </c>
      <c r="Z116" t="str">
        <f t="shared" ca="1" si="359"/>
        <v/>
      </c>
      <c r="AD116" t="str">
        <f t="shared" ca="1" si="360"/>
        <v/>
      </c>
      <c r="AH116" t="str">
        <f t="shared" ca="1" si="361"/>
        <v/>
      </c>
      <c r="AL116" t="str">
        <f t="shared" ca="1" si="362"/>
        <v>it</v>
      </c>
      <c r="AM116" t="str">
        <f t="shared" si="363"/>
        <v>Cash_sAcquiredCompanionPp</v>
      </c>
      <c r="AN116">
        <f t="shared" si="364"/>
        <v>1</v>
      </c>
      <c r="AO116" t="str">
        <f t="shared" ca="1" si="365"/>
        <v/>
      </c>
      <c r="AP116" t="str">
        <f t="shared" si="366"/>
        <v/>
      </c>
      <c r="AQ116" t="str">
        <f t="shared" si="367"/>
        <v/>
      </c>
      <c r="AR116" t="str">
        <f t="shared" ca="1" si="368"/>
        <v/>
      </c>
      <c r="AS116" t="str">
        <f t="shared" si="369"/>
        <v/>
      </c>
      <c r="AT116" t="str">
        <f t="shared" si="370"/>
        <v/>
      </c>
      <c r="AU116" t="str">
        <f t="shared" ca="1" si="371"/>
        <v/>
      </c>
      <c r="AV116" t="str">
        <f t="shared" si="372"/>
        <v/>
      </c>
      <c r="AW116" t="str">
        <f t="shared" si="373"/>
        <v/>
      </c>
      <c r="AX116" t="str">
        <f t="shared" ca="1" si="374"/>
        <v/>
      </c>
      <c r="AY116" t="str">
        <f t="shared" si="375"/>
        <v/>
      </c>
      <c r="AZ116" t="str">
        <f t="shared" si="376"/>
        <v/>
      </c>
      <c r="BA116" t="str">
        <f t="shared" ca="1" si="3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6" t="str">
        <f>IF(I116=FALSE,"",
"{"""&amp;E$1&amp;""":"""&amp;E116&amp;""""
&amp;","""&amp;P$1&amp;""":"&amp;P116
&amp;IF(LEN(R116)=0,"",","""&amp;R$1&amp;""":"""&amp;R116&amp;"""")
&amp;IF(LEN(T116)=0,"",","""&amp;T$1&amp;""":"""&amp;T116&amp;"""")
&amp;IF(LEN(U116)=0,"",","""&amp;U$1&amp;""":"&amp;U116)
&amp;IF(LEN(V116)=0,"",","""&amp;V$1&amp;""":"""&amp;V116&amp;"""")
&amp;IF(LEN(X116)=0,"",","""&amp;X$1&amp;""":"""&amp;X116&amp;"""")
&amp;IF(LEN(Y116)=0,"",","""&amp;Y$1&amp;""":"&amp;Y116)
&amp;IF(LEN(Z116)=0,"",","""&amp;Z$1&amp;""":"""&amp;Z116&amp;"""")
&amp;IF(LEN(AB116)=0,"",","""&amp;AB$1&amp;""":"""&amp;AB116&amp;"""")
&amp;IF(LEN(AC116)=0,"",","""&amp;AC$1&amp;""":"&amp;AC116)
&amp;IF(LEN(AD116)=0,"",","""&amp;AD$1&amp;""":"""&amp;AD116&amp;"""")
&amp;IF(LEN(AF116)=0,"",","""&amp;AF$1&amp;""":"""&amp;AF116&amp;"""")
&amp;IF(LEN(AG116)=0,"",","""&amp;AG$1&amp;""":"&amp;AG116)
&amp;IF(LEN(AH116)=0,"",","""&amp;AH$1&amp;""":"""&amp;AH116&amp;"""")
&amp;IF(LEN(AJ116)=0,"",","""&amp;AJ$1&amp;""":"""&amp;AJ116&amp;"""")
&amp;IF(LEN(AK116)=0,"",","""&amp;AK$1&amp;""":"&amp;AK116)&amp;"}")</f>
        <v/>
      </c>
    </row>
    <row r="117" spans="1:54">
      <c r="A117" t="s">
        <v>278</v>
      </c>
      <c r="B117" t="s">
        <v>279</v>
      </c>
      <c r="C117" t="s">
        <v>419</v>
      </c>
      <c r="D117" t="s">
        <v>420</v>
      </c>
      <c r="E117" t="str">
        <f t="shared" ref="E117" si="378">A117</f>
        <v>petpass</v>
      </c>
      <c r="F117" t="str">
        <f t="shared" ref="F117" si="379">IF(ISERROR(FIND("_",A117)),A117,
LEFT(A117,FIND("_",A117)-1))</f>
        <v>petpass</v>
      </c>
      <c r="G117">
        <f t="shared" ref="G117" si="380">COUNTA(S117,W117,AA117,AE117,AI117)</f>
        <v>1</v>
      </c>
      <c r="I117" t="b">
        <v>0</v>
      </c>
      <c r="K117" t="str">
        <f t="shared" si="200"/>
        <v/>
      </c>
      <c r="L117" t="s">
        <v>289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277</v>
      </c>
      <c r="P117">
        <v>406</v>
      </c>
      <c r="Q117">
        <f t="shared" ref="Q117" si="381">P117</f>
        <v>406</v>
      </c>
      <c r="R117" t="str">
        <f t="shared" ref="R117" ca="1" si="382">IF(ISBLANK(S117),"",
VLOOKUP(S117,OFFSET(INDIRECT("$A:$B"),0,MATCH(S$1&amp;"_Verify",INDIRECT("$1:$1"),0)-1),2,0)
)</f>
        <v>it</v>
      </c>
      <c r="S117" t="s">
        <v>33</v>
      </c>
      <c r="T117" t="s">
        <v>280</v>
      </c>
      <c r="U117">
        <v>1</v>
      </c>
      <c r="V117" t="str">
        <f t="shared" ref="V117" ca="1" si="383">IF(ISBLANK(W117),"",
VLOOKUP(W117,OFFSET(INDIRECT("$A:$B"),0,MATCH(W$1&amp;"_Verify",INDIRECT("$1:$1"),0)-1),2,0)
)</f>
        <v/>
      </c>
      <c r="Z117" t="str">
        <f t="shared" ref="Z117" ca="1" si="384">IF(ISBLANK(AA117),"",
VLOOKUP(AA117,OFFSET(INDIRECT("$A:$B"),0,MATCH(AA$1&amp;"_Verify",INDIRECT("$1:$1"),0)-1),2,0)
)</f>
        <v/>
      </c>
      <c r="AD117" t="str">
        <f t="shared" ref="AD117" ca="1" si="385">IF(ISBLANK(AE117),"",
VLOOKUP(AE117,OFFSET(INDIRECT("$A:$B"),0,MATCH(AE$1&amp;"_Verify",INDIRECT("$1:$1"),0)-1),2,0)
)</f>
        <v/>
      </c>
      <c r="AH117" t="str">
        <f t="shared" ref="AH117" ca="1" si="386">IF(ISBLANK(AI117),"",
VLOOKUP(AI117,OFFSET(INDIRECT("$A:$B"),0,MATCH(AI$1&amp;"_Verify",INDIRECT("$1:$1"),0)-1),2,0)
)</f>
        <v/>
      </c>
      <c r="AL117" t="str">
        <f t="shared" ref="AL117" ca="1" si="387">IF(LEN(R117)=0,"",R117)</f>
        <v>it</v>
      </c>
      <c r="AM117" t="str">
        <f t="shared" ref="AM117" si="388">IF(LEN(T117)=0,"",T117)</f>
        <v>Cash_sPetPass</v>
      </c>
      <c r="AN117">
        <f t="shared" ref="AN117" si="389">IF(LEN(U117)=0,"",U117)</f>
        <v>1</v>
      </c>
      <c r="AO117" t="str">
        <f t="shared" ref="AO117" ca="1" si="390">IF(LEN(V117)=0,"",V117)</f>
        <v/>
      </c>
      <c r="AP117" t="str">
        <f t="shared" ref="AP117" si="391">IF(LEN(X117)=0,"",X117)</f>
        <v/>
      </c>
      <c r="AQ117" t="str">
        <f t="shared" ref="AQ117" si="392">IF(LEN(Y117)=0,"",Y117)</f>
        <v/>
      </c>
      <c r="AR117" t="str">
        <f t="shared" ref="AR117" ca="1" si="393">IF(LEN(Z117)=0,"",Z117)</f>
        <v/>
      </c>
      <c r="AS117" t="str">
        <f t="shared" ref="AS117" si="394">IF(LEN(AB117)=0,"",AB117)</f>
        <v/>
      </c>
      <c r="AT117" t="str">
        <f t="shared" ref="AT117" si="395">IF(LEN(AC117)=0,"",AC117)</f>
        <v/>
      </c>
      <c r="AU117" t="str">
        <f t="shared" ref="AU117" ca="1" si="396">IF(LEN(AD117)=0,"",AD117)</f>
        <v/>
      </c>
      <c r="AV117" t="str">
        <f t="shared" ref="AV117" si="397">IF(LEN(AF117)=0,"",AF117)</f>
        <v/>
      </c>
      <c r="AW117" t="str">
        <f t="shared" ref="AW117" si="398">IF(LEN(AG117)=0,"",AG117)</f>
        <v/>
      </c>
      <c r="AX117" t="str">
        <f t="shared" ref="AX117" ca="1" si="399">IF(LEN(AH117)=0,"",AH117)</f>
        <v/>
      </c>
      <c r="AY117" t="str">
        <f t="shared" ref="AY117" si="400">IF(LEN(AJ117)=0,"",AJ117)</f>
        <v/>
      </c>
      <c r="AZ117" t="str">
        <f t="shared" ref="AZ117" si="401">IF(LEN(AK117)=0,"",AK117)</f>
        <v/>
      </c>
      <c r="BA117" t="str">
        <f t="shared" ref="BA117" ca="1" si="402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7" t="str">
        <f>IF(I117=FALSE,"",
"{"""&amp;E$1&amp;""":"""&amp;E117&amp;""""
&amp;","""&amp;P$1&amp;""":"&amp;P117
&amp;IF(LEN(R117)=0,"",","""&amp;R$1&amp;""":"""&amp;R117&amp;"""")
&amp;IF(LEN(T117)=0,"",","""&amp;T$1&amp;""":"""&amp;T117&amp;"""")
&amp;IF(LEN(U117)=0,"",","""&amp;U$1&amp;""":"&amp;U117)
&amp;IF(LEN(V117)=0,"",","""&amp;V$1&amp;""":"""&amp;V117&amp;"""")
&amp;IF(LEN(X117)=0,"",","""&amp;X$1&amp;""":"""&amp;X117&amp;"""")
&amp;IF(LEN(Y117)=0,"",","""&amp;Y$1&amp;""":"&amp;Y117)
&amp;IF(LEN(Z117)=0,"",","""&amp;Z$1&amp;""":"""&amp;Z117&amp;"""")
&amp;IF(LEN(AB117)=0,"",","""&amp;AB$1&amp;""":"""&amp;AB117&amp;"""")
&amp;IF(LEN(AC117)=0,"",","""&amp;AC$1&amp;""":"&amp;AC117)
&amp;IF(LEN(AD117)=0,"",","""&amp;AD$1&amp;""":"""&amp;AD117&amp;"""")
&amp;IF(LEN(AF117)=0,"",","""&amp;AF$1&amp;""":"""&amp;AF117&amp;"""")
&amp;IF(LEN(AG117)=0,"",","""&amp;AG$1&amp;""":"&amp;AG117)
&amp;IF(LEN(AH117)=0,"",","""&amp;AH$1&amp;""":"""&amp;AH117&amp;"""")
&amp;IF(LEN(AJ117)=0,"",","""&amp;AJ$1&amp;""":"""&amp;AJ117&amp;"""")
&amp;IF(LEN(AK117)=0,"",","""&amp;AK$1&amp;""":"&amp;AK117)&amp;"}")</f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7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223</v>
      </c>
      <c r="B5" t="str">
        <f t="shared" si="0"/>
        <v>CashName_sAcquiredSpell</v>
      </c>
    </row>
    <row r="6" spans="1:2">
      <c r="A6" t="s">
        <v>231</v>
      </c>
      <c r="B6" t="str">
        <f t="shared" si="0"/>
        <v>CashName_sUnacquiredSpell</v>
      </c>
    </row>
    <row r="7" spans="1:2">
      <c r="A7" t="s">
        <v>232</v>
      </c>
      <c r="B7" t="str">
        <f t="shared" si="0"/>
        <v>CashName_sAcquiredCompanion</v>
      </c>
    </row>
    <row r="8" spans="1:2">
      <c r="A8" t="s">
        <v>233</v>
      </c>
      <c r="B8" t="str">
        <f t="shared" si="0"/>
        <v>CashName_sAcquiredCompanionPp</v>
      </c>
    </row>
    <row r="9" spans="1:2">
      <c r="A9" t="s">
        <v>234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238</v>
      </c>
      <c r="B1" t="s">
        <v>217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235</v>
      </c>
    </row>
    <row r="2" spans="1:11">
      <c r="A2" t="b">
        <v>0</v>
      </c>
      <c r="B2" t="s">
        <v>213</v>
      </c>
      <c r="C2">
        <v>1</v>
      </c>
      <c r="D2" t="s">
        <v>243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214</v>
      </c>
      <c r="C3">
        <v>1</v>
      </c>
      <c r="D3" t="s">
        <v>243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215</v>
      </c>
      <c r="C4">
        <v>20</v>
      </c>
      <c r="D4" t="s">
        <v>240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216</v>
      </c>
      <c r="C5">
        <v>20</v>
      </c>
      <c r="D5" t="s">
        <v>241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242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230</v>
      </c>
      <c r="B1" t="s">
        <v>224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239</v>
      </c>
    </row>
    <row r="2" spans="1:11">
      <c r="A2">
        <v>0</v>
      </c>
      <c r="B2" t="s">
        <v>225</v>
      </c>
      <c r="C2">
        <v>1</v>
      </c>
      <c r="D2" t="s">
        <v>245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226</v>
      </c>
      <c r="C3">
        <v>1</v>
      </c>
      <c r="D3" t="s">
        <v>245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227</v>
      </c>
      <c r="C4">
        <v>1</v>
      </c>
      <c r="D4" t="s">
        <v>247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228</v>
      </c>
      <c r="C5">
        <v>20</v>
      </c>
      <c r="D5" t="s">
        <v>249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229</v>
      </c>
      <c r="C6">
        <v>1</v>
      </c>
      <c r="D6" t="s">
        <v>247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263</v>
      </c>
      <c r="C1" t="s">
        <v>260</v>
      </c>
      <c r="D1" t="s">
        <v>261</v>
      </c>
      <c r="E1" t="s">
        <v>264</v>
      </c>
      <c r="F1" s="2" t="s">
        <v>195</v>
      </c>
      <c r="G1" t="s">
        <v>10</v>
      </c>
      <c r="H1" t="s">
        <v>9</v>
      </c>
      <c r="J1" t="s">
        <v>262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255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256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257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258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259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2023-02-26T00:54:43Z</dcterms:modified>
</cp:coreProperties>
</file>