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2677AE8D-5643-405F-A872-224EBA4E7A7E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PickOneSpellTable" sheetId="5" r:id="rId5"/>
    <sheet name="PickOneCharacterTable" sheetId="6" r:id="rId6"/>
    <sheet name="BrokenEnergy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9" i="2" l="1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7" i="2"/>
  <c r="AL117" i="2" l="1"/>
  <c r="Q74" i="2" l="1"/>
  <c r="Q77" i="2"/>
  <c r="BB83" i="2"/>
  <c r="AZ83" i="2"/>
  <c r="AY83" i="2"/>
  <c r="AW83" i="2"/>
  <c r="AV83" i="2"/>
  <c r="AT83" i="2"/>
  <c r="AS83" i="2"/>
  <c r="AQ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Q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Q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Q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Q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Q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Q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Q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Q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Q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Q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Q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7" i="2"/>
  <c r="R72" i="2"/>
  <c r="R82" i="2"/>
  <c r="R78" i="2"/>
  <c r="R80" i="2"/>
  <c r="R75" i="2"/>
  <c r="R73" i="2"/>
  <c r="R76" i="2"/>
  <c r="R74" i="2"/>
  <c r="R83" i="2"/>
  <c r="R79" i="2"/>
  <c r="R81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7" i="2"/>
  <c r="R5" i="2"/>
  <c r="R4" i="2"/>
  <c r="R6" i="2"/>
  <c r="AL7" i="2" l="1"/>
  <c r="AL6" i="2"/>
  <c r="AL4" i="2"/>
  <c r="AL5" i="2"/>
  <c r="G2" i="7" l="1"/>
  <c r="G3" i="7" s="1"/>
  <c r="G4" i="7" s="1"/>
  <c r="G5" i="7" s="1"/>
  <c r="G6" i="7" s="1"/>
  <c r="J2" i="7" l="1"/>
  <c r="E6" i="7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Q114" i="2" l="1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5" i="2"/>
  <c r="R114" i="2"/>
  <c r="R116" i="2"/>
  <c r="AL115" i="2" l="1"/>
  <c r="AL116" i="2"/>
  <c r="AL114" i="2"/>
  <c r="I6" i="6"/>
  <c r="I5" i="6"/>
  <c r="I4" i="6"/>
  <c r="I3" i="6"/>
  <c r="I2" i="6"/>
  <c r="H2" i="6" s="1"/>
  <c r="H3" i="6" s="1"/>
  <c r="H4" i="6" s="1"/>
  <c r="H5" i="6" s="1"/>
  <c r="H6" i="6" s="1"/>
  <c r="G6" i="6"/>
  <c r="F6" i="6"/>
  <c r="G5" i="6"/>
  <c r="F5" i="6"/>
  <c r="G4" i="6"/>
  <c r="F4" i="6"/>
  <c r="G3" i="6"/>
  <c r="F3" i="6"/>
  <c r="G2" i="6"/>
  <c r="F2" i="6"/>
  <c r="K2" i="6" l="1"/>
  <c r="E6" i="5" l="1"/>
  <c r="E5" i="5"/>
  <c r="E4" i="5"/>
  <c r="E3" i="5"/>
  <c r="E2" i="5"/>
  <c r="G6" i="5" l="1"/>
  <c r="F6" i="5"/>
  <c r="I6" i="5"/>
  <c r="G5" i="5"/>
  <c r="F5" i="5"/>
  <c r="I5" i="5"/>
  <c r="G4" i="5"/>
  <c r="F4" i="5"/>
  <c r="I4" i="5"/>
  <c r="G3" i="5"/>
  <c r="F3" i="5"/>
  <c r="G2" i="5"/>
  <c r="F2" i="5"/>
  <c r="I2" i="5"/>
  <c r="H2" i="5" s="1"/>
  <c r="B9" i="3"/>
  <c r="B8" i="3"/>
  <c r="B7" i="3"/>
  <c r="B6" i="3"/>
  <c r="B5" i="3"/>
  <c r="B4" i="3"/>
  <c r="B3" i="3"/>
  <c r="B2" i="3"/>
  <c r="I3" i="5" l="1"/>
  <c r="H3" i="5" s="1"/>
  <c r="H4" i="5" l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1" i="2"/>
  <c r="R110" i="2"/>
  <c r="R113" i="2"/>
  <c r="R112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AD109" i="2"/>
  <c r="Z109" i="2"/>
  <c r="R109" i="2"/>
  <c r="R108" i="2"/>
  <c r="R107" i="2"/>
  <c r="V109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Z37" i="2"/>
  <c r="Z46" i="2"/>
  <c r="Z39" i="2"/>
  <c r="Z45" i="2"/>
  <c r="V38" i="2"/>
  <c r="R46" i="2"/>
  <c r="V42" i="2"/>
  <c r="R38" i="2"/>
  <c r="R37" i="2"/>
  <c r="Z36" i="2"/>
  <c r="R20" i="2"/>
  <c r="V44" i="2"/>
  <c r="R3" i="2"/>
  <c r="V20" i="2"/>
  <c r="V23" i="2"/>
  <c r="R23" i="2"/>
  <c r="R42" i="2"/>
  <c r="V47" i="2"/>
  <c r="V37" i="2"/>
  <c r="R40" i="2"/>
  <c r="R41" i="2"/>
  <c r="R36" i="2"/>
  <c r="V39" i="2"/>
  <c r="Z43" i="2"/>
  <c r="V46" i="2"/>
  <c r="V41" i="2"/>
  <c r="V45" i="2"/>
  <c r="Z42" i="2"/>
  <c r="Z47" i="2"/>
  <c r="R39" i="2"/>
  <c r="R21" i="2"/>
  <c r="R44" i="2"/>
  <c r="Z40" i="2"/>
  <c r="Z23" i="2"/>
  <c r="V40" i="2"/>
  <c r="V36" i="2"/>
  <c r="V43" i="2"/>
  <c r="R47" i="2"/>
  <c r="V21" i="2"/>
  <c r="R45" i="2"/>
  <c r="Z41" i="2"/>
  <c r="Z38" i="2"/>
  <c r="Z44" i="2"/>
  <c r="R43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AD105" i="2"/>
  <c r="AU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AD104" i="2"/>
  <c r="AU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AD103" i="2"/>
  <c r="AU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AD101" i="2"/>
  <c r="AU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AD100" i="2"/>
  <c r="AU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AD98" i="2"/>
  <c r="AU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AD97" i="2"/>
  <c r="AU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R103" i="2"/>
  <c r="V99" i="2"/>
  <c r="AD106" i="2"/>
  <c r="AD91" i="2"/>
  <c r="Z94" i="2"/>
  <c r="Z105" i="2"/>
  <c r="R93" i="2"/>
  <c r="R99" i="2"/>
  <c r="Z93" i="2"/>
  <c r="R86" i="2"/>
  <c r="AD99" i="2"/>
  <c r="AD95" i="2"/>
  <c r="AD92" i="2"/>
  <c r="R102" i="2"/>
  <c r="R91" i="2"/>
  <c r="Z103" i="2"/>
  <c r="Z99" i="2"/>
  <c r="V92" i="2"/>
  <c r="AD94" i="2"/>
  <c r="R106" i="2"/>
  <c r="V100" i="2"/>
  <c r="R105" i="2"/>
  <c r="R96" i="2"/>
  <c r="R88" i="2"/>
  <c r="V96" i="2"/>
  <c r="Z101" i="2"/>
  <c r="V93" i="2"/>
  <c r="R87" i="2"/>
  <c r="V95" i="2"/>
  <c r="AD93" i="2"/>
  <c r="V98" i="2"/>
  <c r="R94" i="2"/>
  <c r="V9" i="2"/>
  <c r="R85" i="2"/>
  <c r="V97" i="2"/>
  <c r="Z95" i="2"/>
  <c r="Z97" i="2"/>
  <c r="R92" i="2"/>
  <c r="Z100" i="2"/>
  <c r="R9" i="2"/>
  <c r="V105" i="2"/>
  <c r="Z98" i="2"/>
  <c r="R90" i="2"/>
  <c r="V102" i="2"/>
  <c r="R95" i="2"/>
  <c r="Z106" i="2"/>
  <c r="R101" i="2"/>
  <c r="AD102" i="2"/>
  <c r="V91" i="2"/>
  <c r="R22" i="2"/>
  <c r="V106" i="2"/>
  <c r="V103" i="2"/>
  <c r="R100" i="2"/>
  <c r="Z92" i="2"/>
  <c r="R97" i="2"/>
  <c r="V104" i="2"/>
  <c r="V101" i="2"/>
  <c r="R98" i="2"/>
  <c r="Z91" i="2"/>
  <c r="Z102" i="2"/>
  <c r="Z104" i="2"/>
  <c r="R104" i="2"/>
  <c r="V94" i="2"/>
  <c r="AO9" i="2" l="1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Q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Q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Q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Q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Q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Q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Q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Q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Q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Q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Q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Q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Q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Q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Q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Q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Q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Q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Q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Q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Q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Q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Q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Q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Z25" i="2"/>
  <c r="R33" i="2"/>
  <c r="Z30" i="2"/>
  <c r="R89" i="2"/>
  <c r="R54" i="2"/>
  <c r="R48" i="2"/>
  <c r="V25" i="2"/>
  <c r="V26" i="2"/>
  <c r="R25" i="2"/>
  <c r="V32" i="2"/>
  <c r="Z29" i="2"/>
  <c r="R57" i="2"/>
  <c r="R67" i="2"/>
  <c r="R30" i="2"/>
  <c r="R68" i="2"/>
  <c r="R29" i="2"/>
  <c r="R53" i="2"/>
  <c r="V35" i="2"/>
  <c r="V31" i="2"/>
  <c r="R55" i="2"/>
  <c r="R56" i="2"/>
  <c r="V28" i="2"/>
  <c r="V24" i="2"/>
  <c r="R24" i="2"/>
  <c r="R63" i="2"/>
  <c r="R69" i="2"/>
  <c r="R71" i="2"/>
  <c r="R59" i="2"/>
  <c r="Z27" i="2"/>
  <c r="R60" i="2"/>
  <c r="R70" i="2"/>
  <c r="R35" i="2"/>
  <c r="Z35" i="2"/>
  <c r="R26" i="2"/>
  <c r="R61" i="2"/>
  <c r="R31" i="2"/>
  <c r="R50" i="2"/>
  <c r="V30" i="2"/>
  <c r="R32" i="2"/>
  <c r="V33" i="2"/>
  <c r="Z33" i="2"/>
  <c r="V34" i="2"/>
  <c r="R65" i="2"/>
  <c r="R66" i="2"/>
  <c r="R27" i="2"/>
  <c r="Z28" i="2"/>
  <c r="R62" i="2"/>
  <c r="R84" i="2"/>
  <c r="V29" i="2"/>
  <c r="Z24" i="2"/>
  <c r="R28" i="2"/>
  <c r="R34" i="2"/>
  <c r="Z32" i="2"/>
  <c r="R58" i="2"/>
  <c r="R51" i="2"/>
  <c r="Z31" i="2"/>
  <c r="Z34" i="2"/>
  <c r="V27" i="2"/>
  <c r="Z26" i="2"/>
  <c r="R49" i="2"/>
  <c r="R52" i="2"/>
  <c r="R64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V15" i="2"/>
  <c r="AD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V11" i="2"/>
  <c r="V10" i="2"/>
  <c r="Z15" i="2"/>
  <c r="Z19" i="2"/>
  <c r="R17" i="2"/>
  <c r="Z17" i="2"/>
  <c r="V17" i="2"/>
  <c r="AD19" i="2"/>
  <c r="R11" i="2"/>
  <c r="R12" i="2"/>
  <c r="R14" i="2"/>
  <c r="R19" i="2"/>
  <c r="V12" i="2"/>
  <c r="R15" i="2"/>
  <c r="Z18" i="2"/>
  <c r="V18" i="2"/>
  <c r="Z13" i="2"/>
  <c r="V8" i="2"/>
  <c r="R18" i="2"/>
  <c r="R10" i="2"/>
  <c r="Z12" i="2"/>
  <c r="Z10" i="2"/>
  <c r="R13" i="2"/>
  <c r="V13" i="2"/>
  <c r="R8" i="2"/>
  <c r="AD17" i="2"/>
  <c r="AD12" i="2"/>
  <c r="V19" i="2"/>
  <c r="V16" i="2"/>
  <c r="R2" i="2"/>
  <c r="Z11" i="2"/>
  <c r="R16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BA10" i="2" l="1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<sst xmlns="http://schemas.openxmlformats.org/spreadsheetml/2006/main" count="1159" uniqueCount="422">
  <si>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</si>
  <si>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</si>
  <si>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</si>
  <si>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</si>
  <si>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</si>
  <si>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</si>
  <si>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</si>
  <si>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</si>
  <si>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</si>
  <si>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</si>
  <si>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</si>
  <si>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</si>
  <si>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</si>
  <si>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</si>
  <si>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</si>
  <si>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</si>
  <si>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</si>
  <si>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</si>
  <si>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</si>
  <si>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</si>
  <si>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</si>
  <si>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</si>
  <si>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</si>
  <si>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</si>
  <si>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</si>
  <si>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</si>
  <si>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</si>
  <si>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</si>
  <si>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</si>
  <si>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</si>
  <si>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</si>
  <si>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</si>
  <si>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</si>
  <si>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</si>
  <si>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</si>
  <si>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</si>
  <si>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</si>
  <si>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</si>
  <si>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</si>
  <si>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</si>
  <si>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</si>
  <si>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</si>
  <si>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</si>
  <si>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</si>
  <si>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</si>
  <si>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</si>
  <si>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</si>
  <si>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</si>
  <si>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</si>
  <si>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</si>
  <si>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</si>
  <si>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</si>
  <si>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</si>
  <si>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</si>
  <si>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</si>
  <si>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</si>
  <si>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</si>
  <si>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</si>
  <si>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</si>
  <si>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</si>
  <si>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</si>
  <si>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</si>
  <si>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</si>
  <si>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</si>
  <si>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</si>
  <si>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</si>
  <si>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</si>
  <si>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</si>
  <si>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</si>
  <si>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</si>
  <si>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</si>
  <si>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</si>
  <si>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</si>
  <si>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</si>
  <si>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</si>
  <si>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</si>
  <si>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</si>
  <si>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</si>
  <si>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</si>
  <si>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</si>
  <si>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</si>
  <si>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</si>
  <si>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</si>
  <si>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</si>
  <si>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</si>
  <si>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</si>
  <si>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</si>
  <si>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</si>
  <si>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</si>
  <si>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</si>
  <si>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</si>
  <si>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</si>
  <si>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</si>
  <si>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</si>
  <si>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</si>
  <si>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</si>
  <si>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</si>
  <si>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</si>
  <si>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</si>
  <si>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</si>
  <si>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</si>
  <si>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</si>
  <si>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</si>
  <si>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</si>
  <si>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</si>
  <si>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</si>
  <si>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</si>
  <si>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</si>
  <si>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</si>
  <si>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</si>
  <si>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</si>
  <si>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</si>
  <si>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</si>
  <si>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</si>
  <si>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</si>
  <si>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</si>
  <si>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</si>
  <si>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</si>
  <si>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</si>
  <si>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</si>
  <si>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</si>
  <si>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</si>
  <si>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</si>
  <si>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</si>
  <si>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</si>
  <si>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</si>
  <si>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</si>
  <si>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</si>
  <si>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</si>
  <si>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</si>
  <si>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</si>
  <si>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</si>
  <si>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</si>
  <si>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</si>
  <si>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</si>
  <si>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</si>
  <si>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</si>
  <si>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</si>
  <si>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</si>
  <si>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</si>
  <si>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</si>
  <si>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</si>
  <si>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</si>
  <si>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</si>
  <si>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</si>
  <si>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</si>
  <si>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</si>
  <si>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</si>
  <si>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</si>
  <si>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</si>
  <si>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</si>
  <si>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</si>
  <si>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</si>
  <si>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</si>
  <si>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</si>
  <si>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</si>
  <si>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</si>
  <si>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</si>
  <si>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</si>
  <si>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</si>
  <si>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</si>
  <si>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</si>
  <si>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</si>
  <si>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</si>
  <si>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</si>
  <si>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</si>
  <si>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</si>
  <si>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</si>
  <si>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</si>
  <si>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</si>
  <si>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</si>
  <si>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</si>
  <si>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</si>
  <si>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</si>
  <si>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</si>
  <si>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</si>
  <si>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</si>
  <si>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</si>
  <si>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</si>
  <si>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</si>
  <si>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</si>
  <si>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</si>
  <si>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</si>
  <si>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</si>
  <si>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</si>
  <si>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</si>
  <si>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</si>
  <si>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</si>
  <si>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</si>
  <si>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</si>
  <si>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</si>
  <si>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</si>
  <si>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</si>
  <si>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</si>
  <si>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</si>
  <si>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</si>
  <si>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</si>
  <si>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</si>
  <si>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</si>
  <si>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</si>
  <si>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</si>
  <si>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</si>
  <si>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</si>
  <si>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</si>
  <si>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</si>
  <si>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</si>
  <si>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</si>
  <si>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</si>
  <si>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</si>
  <si>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Item_cAnalysisBoost</t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</si>
  <si>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</si>
  <si>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</si>
  <si>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</si>
  <si>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</si>
  <si>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</si>
  <si>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</si>
  <si>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</si>
  <si>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</si>
  <si>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</si>
  <si>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</si>
  <si>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</si>
  <si>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</si>
  <si>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</si>
  <si>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</si>
  <si>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</si>
  <si>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</si>
  <si>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</si>
  <si>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</si>
  <si>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</si>
  <si>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</si>
  <si>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</si>
  <si>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</si>
  <si>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</si>
  <si>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</si>
  <si>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</si>
  <si>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</si>
  <si>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</si>
  <si>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</si>
  <si>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</si>
  <si>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</si>
  <si>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</si>
  <si>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</si>
  <si>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</si>
  <si>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</si>
  <si>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</si>
  <si>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</si>
  <si>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</si>
  <si>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</si>
  <si>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</si>
  <si>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</si>
  <si>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</si>
  <si>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</si>
  <si>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</si>
  <si>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</si>
  <si>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</si>
  <si>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</si>
  <si>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</si>
  <si>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</si>
  <si>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</si>
  <si>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</si>
  <si>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</si>
  <si>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</si>
  <si>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</si>
  <si>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</si>
  <si>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</si>
  <si>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</si>
  <si>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</si>
  <si>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</si>
  <si>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</si>
  <si>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</si>
  <si>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</si>
  <si>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</si>
  <si>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</si>
  <si>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</si>
  <si>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</si>
  <si>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</si>
  <si>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</si>
  <si>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</si>
  <si>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</si>
  <si>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펫 성장 패스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</si>
  <si>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</si>
  <si>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</si>
  <si>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</si>
  <si>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</si>
  <si>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</si>
  <si>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</si>
  <si>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</si>
  <si>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</si>
  <si>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</si>
  <si>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</si>
  <si>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</si>
  <si>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</si>
  <si>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</si>
  <si>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</si>
  <si>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</si>
  <si>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</si>
  <si>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12Tier</t>
  </si>
  <si>
    <t>19Tier</t>
  </si>
  <si>
    <t>20Tier</t>
  </si>
  <si>
    <t>30Tier</t>
  </si>
  <si>
    <t>50Tier</t>
  </si>
  <si>
    <t>53Tier</t>
  </si>
  <si>
    <t>56Tier</t>
  </si>
  <si>
    <t>60Tier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</si>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</sst>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S117"/>
  <sheetViews>
    <sheetView tabSelected="1" workbookViewId="0">
      <pane xSplit="2" ySplit="1" topLeftCell="P98" activePane="bottomRight" state="frozen"/>
      <selection pane="topRight" activeCell="C1" sqref="C1"/>
      <selection pane="bottomLeft" activeCell="A2" sqref="A2"/>
      <selection pane="bottomRight" activeCell="A107" sqref="A107"/>
    </sheetView>
  </sheetViews>
  <sheetFormatPr defaultRowHeight="16.5" outlineLevelCol="1"/>
  <cols>
    <col min="1" max="1" width="25.25" customWidth="1"/>
    <col min="2" max="2" width="26.25" customWidth="1" outlineLevel="1"/>
    <col min="3" max="3" width="14.25" customWidth="1" outlineLevel="1"/>
    <col min="4" max="4" width="15" customWidth="1" outlineLevel="1"/>
    <col min="5" max="5" width="9" customWidth="1" outlineLevel="1"/>
    <col min="6" max="6" width="17.75" customWidth="1" outlineLevel="1"/>
    <col min="7" max="7" width="9" customWidth="1" outlineLevel="1"/>
    <col min="8" max="8" width="9" customWidth="1"/>
    <col min="9" max="10" width="9.25" customWidth="1"/>
    <col min="11" max="12" width="9.25" customWidth="1" outlineLevel="1"/>
    <col min="14" max="14" width="9.25" bestFit="1" customWidth="1"/>
    <col min="15" max="15" width="27" bestFit="1" customWidth="1"/>
    <col min="16" max="16" width="6.625" customWidth="1" outlineLevel="1"/>
    <col min="17" max="17" width="6.625" customWidth="1"/>
    <col min="18" max="18" width="3.5" customWidth="1" outlineLevel="1"/>
    <col min="19" max="19" width="9" customWidth="1" outlineLevel="1"/>
    <col min="20" max="20" width="27.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4" max="34" width="3.5" customWidth="1" outlineLevel="1"/>
    <col min="35" max="35" width="9" customWidth="1" outlineLevel="1"/>
    <col min="36" max="36" width="18.75" customWidth="1" outlineLevel="1"/>
    <col min="37" max="37" width="9" customWidth="1" outlineLevel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customWidth="1" outlineLevel="1"/>
    <col min="56" max="57" width="9" customWidth="1" outlineLevel="1"/>
    <col min="59" max="59" width="9" customWidth="1" outlineLevel="1"/>
    <col min="61" max="61" width="9" customWidth="1" outlineLevel="1"/>
    <col min="63" max="63" width="9" customWidth="1" outlineLevel="1"/>
    <col min="65" max="69" width="9" customWidth="1" outlineLevel="1"/>
    <col min="71" max="71" width="9" customWidth="1" outlineLevel="1"/>
  </cols>
  <sheetData>
    <row r="1" spans="1:71" ht="27" customHeight="1">
      <c r="A1" s="4" t="s">
        <v>5</v>
      </c>
      <c r="B1" t="s">
        <v>0</v>
      </c>
      <c r="C1" s="1" t="s">
        <v>305</v>
      </c>
      <c r="D1" s="1" t="s">
        <v>306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421</v>
      </c>
      <c r="L1" t="s">
        <v>304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281</v>
      </c>
      <c r="BN1" t="s">
        <v>282</v>
      </c>
      <c r="BO1" t="s">
        <v>283</v>
      </c>
      <c r="BP1" t="s">
        <v>284</v>
      </c>
      <c r="BQ1" t="s">
        <v>285</v>
      </c>
      <c r="BS1" t="s">
        <v>71</v>
      </c>
    </row>
    <row r="2" spans="1:71">
      <c r="A2" t="s">
        <v>167</v>
      </c>
      <c r="B2" t="s">
        <v>7</v>
      </c>
      <c r="C2" t="s">
        <v>307</v>
      </c>
      <c r="D2" t="s">
        <v>308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295</v>
      </c>
      <c r="M2">
        <f>IF(ISBLANK($L2),"",VLOOKUP($L2,$BN:$BP,MATCH($BO$1,$BN$1:$BP$1,0),0))</f>
        <v>9.99</v>
      </c>
      <c r="N2">
        <f>IF(ISBLANK($L2),"",VLOOKUP($L2,$BN:$BP,MATCH($BP$1,$BN$1:$BP$1,0),0))</f>
        <v>15000</v>
      </c>
      <c r="O2" t="s">
        <v>167</v>
      </c>
      <c r="P2">
        <v>744</v>
      </c>
      <c r="Q2">
        <f>P2</f>
        <v>744</v>
      </c>
      <c r="R2" t="str">
        <f t="shared" ref="R2:R8" ca="1" si="1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2">IF(ISBLANK(W2),"",
VLOOKUP(W2,OFFSET(INDIRECT("$A:$B"),0,MATCH(W$1&amp;"_Verify",INDIRECT("$1:$1"),0)-1),2,0)
)</f>
        <v/>
      </c>
      <c r="Z2" t="str">
        <f t="shared" ref="Z2:Z8" ca="1" si="3">IF(ISBLANK(AA2),"",
VLOOKUP(AA2,OFFSET(INDIRECT("$A:$B"),0,MATCH(AA$1&amp;"_Verify",INDIRECT("$1:$1"),0)-1),2,0)
)</f>
        <v/>
      </c>
      <c r="AD2" t="str">
        <f t="shared" ref="AD2:AD8" ca="1" si="4">IF(ISBLANK(AE2),"",
VLOOKUP(AE2,OFFSET(INDIRECT("$A:$B"),0,MATCH(AE$1&amp;"_Verify",INDIRECT("$1:$1"),0)-1),2,0)
)</f>
        <v/>
      </c>
      <c r="AH2" t="str">
        <f t="shared" ref="AH2:AH8" ca="1" si="5">IF(ISBLANK(AI2),"",
VLOOKUP(AI2,OFFSET(INDIRECT("$A:$B"),0,MATCH(AI$1&amp;"_Verify",INDIRECT("$1:$1"),0)-1),2,0)
)</f>
        <v/>
      </c>
      <c r="AL2" t="str">
        <f t="shared" ref="AL2:AL16" ca="1" si="6">IF(LEN(R2)=0,"",R2)</f>
        <v>it</v>
      </c>
      <c r="AM2" t="str">
        <f t="shared" ref="AM2:AM16" si="7">IF(LEN(T2)=0,"",T2)</f>
        <v>Cash_bLevelPass</v>
      </c>
      <c r="AN2">
        <f t="shared" ref="AN2:AN16" si="8">IF(LEN(U2)=0,"",U2)</f>
        <v>1</v>
      </c>
      <c r="AO2" t="str">
        <f t="shared" ref="AO2:AO16" ca="1" si="9">IF(LEN(V2)=0,"",V2)</f>
        <v/>
      </c>
      <c r="AP2" t="str">
        <f t="shared" ref="AP2:AP16" si="10">IF(LEN(X2)=0,"",X2)</f>
        <v/>
      </c>
      <c r="AQ2" t="str">
        <f t="shared" ref="AQ2:AQ16" si="11">IF(LEN(Y2)=0,"",Y2)</f>
        <v/>
      </c>
      <c r="AR2" t="str">
        <f t="shared" ref="AR2:AR16" ca="1" si="12">IF(LEN(Z2)=0,"",Z2)</f>
        <v/>
      </c>
      <c r="AS2" t="str">
        <f t="shared" ref="AS2:AS16" si="13">IF(LEN(AB2)=0,"",AB2)</f>
        <v/>
      </c>
      <c r="AT2" t="str">
        <f t="shared" ref="AT2:AT16" si="14">IF(LEN(AC2)=0,"",AC2)</f>
        <v/>
      </c>
      <c r="AU2" t="str">
        <f t="shared" ref="AU2:AU16" ca="1" si="15">IF(LEN(AD2)=0,"",AD2)</f>
        <v/>
      </c>
      <c r="AV2" t="str">
        <f t="shared" ref="AV2:AV16" si="16">IF(LEN(AF2)=0,"",AF2)</f>
        <v/>
      </c>
      <c r="AW2" t="str">
        <f t="shared" ref="AW2:AW16" si="17">IF(LEN(AG2)=0,"",AG2)</f>
        <v/>
      </c>
      <c r="AX2" t="str">
        <f t="shared" ref="AX2:AX16" ca="1" si="18">IF(LEN(AH2)=0,"",AH2)</f>
        <v/>
      </c>
      <c r="AY2" t="str">
        <f t="shared" ref="AY2:AY16" si="19">IF(LEN(AJ2)=0,"",AJ2)</f>
        <v/>
      </c>
      <c r="AZ2" t="str">
        <f t="shared" ref="AZ2:AZ16" si="20">IF(LEN(AK2)=0,"",AK2)</f>
        <v/>
      </c>
      <c r="BA2" t="str">
        <f ca="1">IF(ROW()=2,BB2,OFFSET(BA2,-1,0)&amp;IF(LEN(BB2)=0,"",","&amp;BB2))</f>
        <v/>
      </c>
      <c r="BB2" t="str">
        <f t="shared" ref="BB2:BB33" si="21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286</v>
      </c>
      <c r="BO2">
        <v>0.99</v>
      </c>
      <c r="BP2">
        <v>1100</v>
      </c>
      <c r="BQ2">
        <f>COUNTIF(L:L,BN2)</f>
        <v>9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]</v>
      </c>
    </row>
    <row r="3" spans="1:71">
      <c r="A3" t="s">
        <v>255</v>
      </c>
      <c r="C3" t="s">
        <v>309</v>
      </c>
      <c r="D3" t="s">
        <v>310</v>
      </c>
      <c r="E3" t="str">
        <f t="shared" ref="E3" si="22">A3</f>
        <v>brokenenergy_1</v>
      </c>
      <c r="F3" t="str">
        <f t="shared" ref="F3" si="23">IF(ISERROR(FIND("_",A3)),A3,
LEFT(A3,FIND("_",A3)-1))</f>
        <v>brokenenergy</v>
      </c>
      <c r="G3">
        <f t="shared" ref="G3" si="24">COUNTA(S3,W3,AA3,AE3,AI3)</f>
        <v>1</v>
      </c>
      <c r="I3" t="b">
        <v>0</v>
      </c>
      <c r="K3" t="str">
        <f t="shared" ref="K3:K66" si="25">IF(AND(I3=FALSE,ISBLANK(L3)),"가격필요","")</f>
        <v/>
      </c>
      <c r="L3" t="s">
        <v>286</v>
      </c>
      <c r="M3">
        <f t="shared" ref="M3:M14" si="26">IF(ISBLANK($L3),"",VLOOKUP($L3,$BN:$BP,MATCH($BO$1,$BN$1:$BP$1,0),0))</f>
        <v>0.99</v>
      </c>
      <c r="N3">
        <f t="shared" ref="N3:N14" si="27">IF(ISBLANK($L3),"",VLOOKUP($L3,$BN:$BP,MATCH($BP$1,$BN$1:$BP$1,0),0))</f>
        <v>1100</v>
      </c>
      <c r="O3" t="s">
        <v>254</v>
      </c>
      <c r="P3">
        <v>493</v>
      </c>
      <c r="Q3">
        <f t="shared" ref="Q3" si="28">P3</f>
        <v>493</v>
      </c>
      <c r="R3" t="str">
        <f t="shared" ca="1" si="1"/>
        <v>it</v>
      </c>
      <c r="S3" t="s">
        <v>33</v>
      </c>
      <c r="T3" t="s">
        <v>89</v>
      </c>
      <c r="U3">
        <v>1</v>
      </c>
      <c r="V3" t="str">
        <f t="shared" ca="1" si="2"/>
        <v/>
      </c>
      <c r="Z3" t="str">
        <f t="shared" ca="1" si="3"/>
        <v/>
      </c>
      <c r="AD3" t="str">
        <f t="shared" ca="1" si="4"/>
        <v/>
      </c>
      <c r="AH3" t="str">
        <f t="shared" ca="1" si="5"/>
        <v/>
      </c>
      <c r="AL3" t="str">
        <f t="shared" ca="1" si="6"/>
        <v>it</v>
      </c>
      <c r="AM3" t="str">
        <f t="shared" si="7"/>
        <v>Cash_sBrokenEnergy</v>
      </c>
      <c r="AN3">
        <f t="shared" si="8"/>
        <v>1</v>
      </c>
      <c r="AO3" t="str">
        <f t="shared" ca="1" si="9"/>
        <v/>
      </c>
      <c r="AP3" t="str">
        <f t="shared" si="10"/>
        <v/>
      </c>
      <c r="AQ3" t="str">
        <f t="shared" si="11"/>
        <v/>
      </c>
      <c r="AR3" t="str">
        <f t="shared" ca="1" si="12"/>
        <v/>
      </c>
      <c r="AS3" t="str">
        <f t="shared" si="13"/>
        <v/>
      </c>
      <c r="AT3" t="str">
        <f t="shared" si="14"/>
        <v/>
      </c>
      <c r="AU3" t="str">
        <f t="shared" ca="1" si="15"/>
        <v/>
      </c>
      <c r="AV3" t="str">
        <f t="shared" si="16"/>
        <v/>
      </c>
      <c r="AW3" t="str">
        <f t="shared" si="17"/>
        <v/>
      </c>
      <c r="AX3" t="str">
        <f t="shared" ca="1" si="18"/>
        <v/>
      </c>
      <c r="AY3" t="str">
        <f t="shared" si="19"/>
        <v/>
      </c>
      <c r="AZ3" t="str">
        <f t="shared" si="20"/>
        <v/>
      </c>
      <c r="BA3" t="str">
        <f ca="1">IF(ROW()=2,BB3,OFFSET(BA3,-1,0)&amp;IF(LEN(BB3)=0,"",","&amp;BB3))</f>
        <v/>
      </c>
      <c r="BB3" t="str">
        <f t="shared" si="21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287</v>
      </c>
      <c r="BO3">
        <v>1.99</v>
      </c>
      <c r="BP3">
        <v>3000</v>
      </c>
      <c r="BQ3">
        <f t="shared" ref="BQ3:BQ19" si="29">COUNTIF(L:L,BN3)</f>
        <v>4</v>
      </c>
    </row>
    <row r="4" spans="1:71">
      <c r="A4" t="s">
        <v>256</v>
      </c>
      <c r="C4" t="s">
        <v>311</v>
      </c>
      <c r="D4" t="s">
        <v>312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5"/>
        <v/>
      </c>
      <c r="L4" t="s">
        <v>287</v>
      </c>
      <c r="M4">
        <f t="shared" si="26"/>
        <v>1.99</v>
      </c>
      <c r="N4">
        <f t="shared" si="27"/>
        <v>3000</v>
      </c>
      <c r="O4" t="s">
        <v>256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1"/>
        <v/>
      </c>
      <c r="BG4" t="s">
        <v>148</v>
      </c>
      <c r="BI4" t="s">
        <v>162</v>
      </c>
      <c r="BM4">
        <v>3</v>
      </c>
      <c r="BN4" t="s">
        <v>288</v>
      </c>
      <c r="BO4">
        <v>2.99</v>
      </c>
      <c r="BP4">
        <v>4400</v>
      </c>
      <c r="BQ4">
        <f t="shared" si="29"/>
        <v>0</v>
      </c>
    </row>
    <row r="5" spans="1:71">
      <c r="A5" t="s">
        <v>257</v>
      </c>
      <c r="C5" t="s">
        <v>313</v>
      </c>
      <c r="D5" t="s">
        <v>314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5"/>
        <v/>
      </c>
      <c r="L5" t="s">
        <v>289</v>
      </c>
      <c r="M5">
        <f t="shared" si="26"/>
        <v>3.99</v>
      </c>
      <c r="N5">
        <f t="shared" si="27"/>
        <v>6000</v>
      </c>
      <c r="O5" t="s">
        <v>257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1"/>
        <v/>
      </c>
      <c r="BI5" t="s">
        <v>163</v>
      </c>
      <c r="BM5">
        <v>4</v>
      </c>
      <c r="BN5" t="s">
        <v>289</v>
      </c>
      <c r="BO5">
        <v>3.99</v>
      </c>
      <c r="BP5">
        <v>6000</v>
      </c>
      <c r="BQ5">
        <f t="shared" si="29"/>
        <v>9</v>
      </c>
    </row>
    <row r="6" spans="1:71">
      <c r="A6" t="s">
        <v>258</v>
      </c>
      <c r="C6" t="s">
        <v>315</v>
      </c>
      <c r="D6" t="s">
        <v>316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5"/>
        <v/>
      </c>
      <c r="L6" t="s">
        <v>291</v>
      </c>
      <c r="M6">
        <f t="shared" si="26"/>
        <v>5.99</v>
      </c>
      <c r="N6">
        <f t="shared" si="27"/>
        <v>8800</v>
      </c>
      <c r="O6" t="s">
        <v>258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1"/>
        <v/>
      </c>
      <c r="BI6" t="s">
        <v>90</v>
      </c>
      <c r="BM6">
        <v>5</v>
      </c>
      <c r="BN6" t="s">
        <v>290</v>
      </c>
      <c r="BO6">
        <v>4.99</v>
      </c>
      <c r="BP6">
        <v>7500</v>
      </c>
      <c r="BQ6">
        <f t="shared" si="29"/>
        <v>4</v>
      </c>
    </row>
    <row r="7" spans="1:71">
      <c r="A7" t="s">
        <v>259</v>
      </c>
      <c r="C7" t="s">
        <v>317</v>
      </c>
      <c r="D7" t="s">
        <v>318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5"/>
        <v/>
      </c>
      <c r="L7" t="s">
        <v>295</v>
      </c>
      <c r="M7">
        <f t="shared" si="26"/>
        <v>9.99</v>
      </c>
      <c r="N7">
        <f t="shared" si="27"/>
        <v>15000</v>
      </c>
      <c r="O7" t="s">
        <v>259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1"/>
        <v/>
      </c>
      <c r="BI7" t="s">
        <v>91</v>
      </c>
      <c r="BM7">
        <v>6</v>
      </c>
      <c r="BN7" t="s">
        <v>291</v>
      </c>
      <c r="BO7">
        <v>5.99</v>
      </c>
      <c r="BP7">
        <v>8800</v>
      </c>
      <c r="BQ7">
        <f t="shared" si="29"/>
        <v>1</v>
      </c>
    </row>
    <row r="8" spans="1:71">
      <c r="A8" t="s">
        <v>188</v>
      </c>
      <c r="B8" t="s">
        <v>6</v>
      </c>
      <c r="C8" t="s">
        <v>319</v>
      </c>
      <c r="D8" t="s">
        <v>320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5"/>
        <v/>
      </c>
      <c r="L8" t="s">
        <v>287</v>
      </c>
      <c r="M8">
        <f t="shared" si="26"/>
        <v>1.99</v>
      </c>
      <c r="N8">
        <f t="shared" si="27"/>
        <v>3000</v>
      </c>
      <c r="O8" t="s">
        <v>187</v>
      </c>
      <c r="P8">
        <v>234</v>
      </c>
      <c r="Q8">
        <f t="shared" ref="Q8:Q94" si="57">P8</f>
        <v>234</v>
      </c>
      <c r="R8" t="str">
        <f t="shared" ca="1" si="1"/>
        <v>cu</v>
      </c>
      <c r="S8" t="s">
        <v>16</v>
      </c>
      <c r="T8" t="s">
        <v>36</v>
      </c>
      <c r="U8">
        <v>600</v>
      </c>
      <c r="V8" t="str">
        <f t="shared" ca="1" si="2"/>
        <v>cu</v>
      </c>
      <c r="W8" t="s">
        <v>16</v>
      </c>
      <c r="X8" t="s">
        <v>15</v>
      </c>
      <c r="Y8">
        <v>50000</v>
      </c>
      <c r="Z8" t="str">
        <f t="shared" ca="1" si="3"/>
        <v/>
      </c>
      <c r="AD8" t="str">
        <f t="shared" ca="1" si="4"/>
        <v/>
      </c>
      <c r="AH8" t="str">
        <f t="shared" ca="1" si="5"/>
        <v/>
      </c>
      <c r="AL8" t="str">
        <f t="shared" ca="1" si="6"/>
        <v>cu</v>
      </c>
      <c r="AM8" t="str">
        <f t="shared" si="7"/>
        <v>EN</v>
      </c>
      <c r="AN8">
        <f t="shared" si="8"/>
        <v>600</v>
      </c>
      <c r="AO8" t="str">
        <f t="shared" ca="1" si="9"/>
        <v>cu</v>
      </c>
      <c r="AP8" t="str">
        <f t="shared" si="10"/>
        <v>GO</v>
      </c>
      <c r="AQ8">
        <f t="shared" si="11"/>
        <v>50000</v>
      </c>
      <c r="AR8" t="str">
        <f t="shared" ca="1" si="12"/>
        <v/>
      </c>
      <c r="AS8" t="str">
        <f t="shared" si="13"/>
        <v/>
      </c>
      <c r="AT8" t="str">
        <f t="shared" si="14"/>
        <v/>
      </c>
      <c r="AU8" t="str">
        <f t="shared" ca="1" si="15"/>
        <v/>
      </c>
      <c r="AV8" t="str">
        <f t="shared" si="16"/>
        <v/>
      </c>
      <c r="AW8" t="str">
        <f t="shared" si="17"/>
        <v/>
      </c>
      <c r="AX8" t="str">
        <f t="shared" ca="1" si="18"/>
        <v/>
      </c>
      <c r="AY8" t="str">
        <f t="shared" si="19"/>
        <v/>
      </c>
      <c r="AZ8" t="str">
        <f t="shared" si="20"/>
        <v/>
      </c>
      <c r="BA8" t="str">
        <f t="shared" ref="BA8:BA16" ca="1" si="58">IF(ROW()=2,BB8,OFFSET(BA8,-1,0)&amp;IF(LEN(BB8)=0,"",","&amp;BB8))</f>
        <v/>
      </c>
      <c r="BB8" t="str">
        <f t="shared" si="21"/>
        <v/>
      </c>
      <c r="BI8" t="s">
        <v>164</v>
      </c>
      <c r="BM8">
        <v>7</v>
      </c>
      <c r="BN8" t="s">
        <v>292</v>
      </c>
      <c r="BO8">
        <v>6.99</v>
      </c>
      <c r="BP8">
        <v>9900</v>
      </c>
      <c r="BQ8">
        <f t="shared" si="29"/>
        <v>5</v>
      </c>
    </row>
    <row r="9" spans="1:71">
      <c r="A9" t="s">
        <v>200</v>
      </c>
      <c r="C9" t="s">
        <v>321</v>
      </c>
      <c r="D9" t="s">
        <v>322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5"/>
        <v/>
      </c>
      <c r="L9" t="s">
        <v>290</v>
      </c>
      <c r="M9">
        <f t="shared" si="26"/>
        <v>4.99</v>
      </c>
      <c r="N9">
        <f t="shared" si="27"/>
        <v>7500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1"/>
        <v/>
      </c>
      <c r="BI9" t="s">
        <v>165</v>
      </c>
      <c r="BM9">
        <v>8</v>
      </c>
      <c r="BN9" t="s">
        <v>293</v>
      </c>
      <c r="BO9">
        <v>7.99</v>
      </c>
      <c r="BP9">
        <v>12000</v>
      </c>
      <c r="BQ9">
        <f t="shared" si="29"/>
        <v>6</v>
      </c>
    </row>
    <row r="10" spans="1:71">
      <c r="A10" t="s">
        <v>66</v>
      </c>
      <c r="C10" t="s">
        <v>323</v>
      </c>
      <c r="D10" t="s">
        <v>324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5"/>
        <v/>
      </c>
      <c r="L10" t="s">
        <v>292</v>
      </c>
      <c r="M10">
        <f t="shared" si="26"/>
        <v>6.99</v>
      </c>
      <c r="N10">
        <f t="shared" si="27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1"/>
        <v/>
      </c>
      <c r="BI10" t="s">
        <v>190</v>
      </c>
      <c r="BM10">
        <v>9</v>
      </c>
      <c r="BN10" t="s">
        <v>294</v>
      </c>
      <c r="BO10">
        <v>8.99</v>
      </c>
      <c r="BP10">
        <v>14000</v>
      </c>
      <c r="BQ10">
        <f t="shared" si="29"/>
        <v>1</v>
      </c>
    </row>
    <row r="11" spans="1:71">
      <c r="A11" t="s">
        <v>67</v>
      </c>
      <c r="C11" t="s">
        <v>325</v>
      </c>
      <c r="D11" t="s">
        <v>326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5"/>
        <v/>
      </c>
      <c r="L11" t="s">
        <v>296</v>
      </c>
      <c r="M11">
        <f t="shared" si="26"/>
        <v>11.99</v>
      </c>
      <c r="N11">
        <f t="shared" si="27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1"/>
        <v/>
      </c>
      <c r="BI11" t="s">
        <v>192</v>
      </c>
      <c r="BM11">
        <v>10</v>
      </c>
      <c r="BN11" t="s">
        <v>295</v>
      </c>
      <c r="BO11">
        <v>9.99</v>
      </c>
      <c r="BP11">
        <v>15000</v>
      </c>
      <c r="BQ11">
        <f t="shared" si="29"/>
        <v>5</v>
      </c>
    </row>
    <row r="12" spans="1:71">
      <c r="A12" t="s">
        <v>68</v>
      </c>
      <c r="C12" t="s">
        <v>327</v>
      </c>
      <c r="D12" t="s">
        <v>328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5"/>
        <v/>
      </c>
      <c r="L12" t="s">
        <v>299</v>
      </c>
      <c r="M12">
        <f t="shared" si="26"/>
        <v>29.99</v>
      </c>
      <c r="N12">
        <f t="shared" si="27"/>
        <v>45000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1"/>
        <v/>
      </c>
      <c r="BI12" t="s">
        <v>166</v>
      </c>
      <c r="BM12">
        <v>11</v>
      </c>
      <c r="BN12" t="s">
        <v>296</v>
      </c>
      <c r="BO12">
        <v>11.99</v>
      </c>
      <c r="BP12">
        <v>19000</v>
      </c>
      <c r="BQ12">
        <f t="shared" si="29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5"/>
        <v/>
      </c>
      <c r="M13" t="str">
        <f t="shared" si="26"/>
        <v/>
      </c>
      <c r="N13" t="str">
        <f t="shared" si="27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6"/>
        <v>cu</v>
      </c>
      <c r="AM13" t="str">
        <f t="shared" si="7"/>
        <v>EN</v>
      </c>
      <c r="AN13">
        <f t="shared" si="8"/>
        <v>80</v>
      </c>
      <c r="AO13" t="str">
        <f t="shared" ca="1" si="9"/>
        <v>cu</v>
      </c>
      <c r="AP13" t="str">
        <f t="shared" si="10"/>
        <v>GO</v>
      </c>
      <c r="AQ13">
        <f t="shared" si="11"/>
        <v>35000</v>
      </c>
      <c r="AR13" t="str">
        <f t="shared" ca="1" si="12"/>
        <v>cu</v>
      </c>
      <c r="AS13" t="str">
        <f t="shared" si="13"/>
        <v>EN</v>
      </c>
      <c r="AT13">
        <f t="shared" si="14"/>
        <v>170</v>
      </c>
      <c r="AU13" t="str">
        <f t="shared" ca="1" si="15"/>
        <v/>
      </c>
      <c r="AV13" t="str">
        <f t="shared" si="16"/>
        <v/>
      </c>
      <c r="AW13" t="str">
        <f t="shared" si="17"/>
        <v/>
      </c>
      <c r="AX13" t="str">
        <f t="shared" ca="1" si="18"/>
        <v/>
      </c>
      <c r="AY13" t="str">
        <f t="shared" si="19"/>
        <v/>
      </c>
      <c r="AZ13" t="str">
        <f t="shared" si="20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1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297</v>
      </c>
      <c r="BO13">
        <v>18.989999999999998</v>
      </c>
      <c r="BP13">
        <v>29000</v>
      </c>
      <c r="BQ13">
        <f t="shared" si="29"/>
        <v>11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5"/>
        <v/>
      </c>
      <c r="M14" t="str">
        <f t="shared" si="26"/>
        <v/>
      </c>
      <c r="N14" t="str">
        <f t="shared" si="27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6"/>
        <v>cu</v>
      </c>
      <c r="AM14" t="str">
        <f t="shared" si="7"/>
        <v>EN</v>
      </c>
      <c r="AN14">
        <f t="shared" si="8"/>
        <v>150</v>
      </c>
      <c r="AO14" t="str">
        <f t="shared" ca="1" si="9"/>
        <v/>
      </c>
      <c r="AP14" t="str">
        <f t="shared" si="10"/>
        <v/>
      </c>
      <c r="AQ14" t="str">
        <f t="shared" si="11"/>
        <v/>
      </c>
      <c r="AR14" t="str">
        <f t="shared" ca="1" si="12"/>
        <v/>
      </c>
      <c r="AS14" t="str">
        <f t="shared" si="13"/>
        <v/>
      </c>
      <c r="AT14" t="str">
        <f t="shared" si="14"/>
        <v/>
      </c>
      <c r="AU14" t="str">
        <f t="shared" ca="1" si="15"/>
        <v/>
      </c>
      <c r="AV14" t="str">
        <f t="shared" si="16"/>
        <v/>
      </c>
      <c r="AW14" t="str">
        <f t="shared" si="17"/>
        <v/>
      </c>
      <c r="AX14" t="str">
        <f t="shared" ca="1" si="18"/>
        <v/>
      </c>
      <c r="AY14" t="str">
        <f t="shared" si="19"/>
        <v/>
      </c>
      <c r="AZ14" t="str">
        <f t="shared" si="20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1"/>
        <v>{"id":"ev4_conti_2","key":261,"tp1":"cu","vl1":"EN","cn1":150}</v>
      </c>
      <c r="BI14" t="s">
        <v>144</v>
      </c>
      <c r="BM14">
        <v>13</v>
      </c>
      <c r="BN14" t="s">
        <v>298</v>
      </c>
      <c r="BO14">
        <v>19.989999999999998</v>
      </c>
      <c r="BP14">
        <v>30000</v>
      </c>
      <c r="BQ14">
        <f t="shared" si="29"/>
        <v>1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5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6"/>
        <v>cu</v>
      </c>
      <c r="AM15" t="str">
        <f t="shared" si="7"/>
        <v>GO</v>
      </c>
      <c r="AN15">
        <f t="shared" si="8"/>
        <v>20000</v>
      </c>
      <c r="AO15" t="str">
        <f t="shared" ca="1" si="9"/>
        <v>cu</v>
      </c>
      <c r="AP15" t="str">
        <f t="shared" si="10"/>
        <v>EN</v>
      </c>
      <c r="AQ15">
        <f t="shared" si="11"/>
        <v>150</v>
      </c>
      <c r="AR15" t="str">
        <f t="shared" ca="1" si="12"/>
        <v>cu</v>
      </c>
      <c r="AS15" t="str">
        <f t="shared" si="13"/>
        <v>GO</v>
      </c>
      <c r="AT15">
        <f t="shared" si="14"/>
        <v>35000</v>
      </c>
      <c r="AU15" t="str">
        <f t="shared" ca="1" si="15"/>
        <v>cu</v>
      </c>
      <c r="AV15" t="str">
        <f t="shared" si="16"/>
        <v>EN</v>
      </c>
      <c r="AW15">
        <f t="shared" si="17"/>
        <v>200</v>
      </c>
      <c r="AX15" t="str">
        <f t="shared" ca="1" si="18"/>
        <v/>
      </c>
      <c r="AY15" t="str">
        <f t="shared" si="19"/>
        <v/>
      </c>
      <c r="AZ15" t="str">
        <f t="shared" si="20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1"/>
        <v/>
      </c>
      <c r="BM15">
        <v>14</v>
      </c>
      <c r="BN15" t="s">
        <v>299</v>
      </c>
      <c r="BO15">
        <v>29.99</v>
      </c>
      <c r="BP15">
        <v>45000</v>
      </c>
      <c r="BQ15">
        <f t="shared" si="29"/>
        <v>14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5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6"/>
        <v>cu</v>
      </c>
      <c r="AM16" t="str">
        <f t="shared" si="7"/>
        <v>EN</v>
      </c>
      <c r="AN16">
        <f t="shared" si="8"/>
        <v>150</v>
      </c>
      <c r="AO16" t="str">
        <f t="shared" ca="1" si="9"/>
        <v>cu</v>
      </c>
      <c r="AP16" t="str">
        <f t="shared" si="10"/>
        <v>GO</v>
      </c>
      <c r="AQ16">
        <f t="shared" si="11"/>
        <v>20000</v>
      </c>
      <c r="AR16" t="str">
        <f t="shared" ca="1" si="12"/>
        <v/>
      </c>
      <c r="AS16" t="str">
        <f t="shared" si="13"/>
        <v/>
      </c>
      <c r="AT16" t="str">
        <f t="shared" si="14"/>
        <v/>
      </c>
      <c r="AU16" t="str">
        <f t="shared" ca="1" si="15"/>
        <v/>
      </c>
      <c r="AV16" t="str">
        <f t="shared" si="16"/>
        <v/>
      </c>
      <c r="AW16" t="str">
        <f t="shared" si="17"/>
        <v/>
      </c>
      <c r="AX16" t="str">
        <f t="shared" ca="1" si="18"/>
        <v/>
      </c>
      <c r="AY16" t="str">
        <f t="shared" si="19"/>
        <v/>
      </c>
      <c r="AZ16" t="str">
        <f t="shared" si="20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1"/>
        <v>{"id":"ev4_conti_4","key":997,"tp1":"cu","vl1":"EN","cn1":150,"tp2":"cu","vl2":"GO","cn2":20000}</v>
      </c>
      <c r="BM16">
        <v>15</v>
      </c>
      <c r="BN16" t="s">
        <v>300</v>
      </c>
      <c r="BO16">
        <v>49.99</v>
      </c>
      <c r="BP16">
        <v>79000</v>
      </c>
      <c r="BQ16">
        <f t="shared" si="29"/>
        <v>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5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1"/>
        <v/>
      </c>
      <c r="BM17">
        <v>16</v>
      </c>
      <c r="BN17" t="s">
        <v>301</v>
      </c>
      <c r="BO17">
        <v>64.989999999999995</v>
      </c>
      <c r="BP17">
        <v>99000</v>
      </c>
      <c r="BQ17">
        <f t="shared" si="29"/>
        <v>11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5"/>
        <v/>
      </c>
      <c r="M18" t="str">
        <f t="shared" ref="M18:M81" si="112">IF(ISBLANK($L18),"",VLOOKUP($L18,$BN:$BP,MATCH($BO$1,$BN$1:$BP$1,0),0))</f>
        <v/>
      </c>
      <c r="N18" t="str">
        <f t="shared" ref="N18:N81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1"/>
        <v>{"id":"ev5_oneplustwo_2","key":619,"tp1":"cu","vl1":"GO","cn1":50000,"tp2":"cu","vl2":"EN","cn2":500,"tp3":"cu","vl3":"GO","cn3":70000}</v>
      </c>
      <c r="BM18">
        <v>17</v>
      </c>
      <c r="BN18" t="s">
        <v>302</v>
      </c>
      <c r="BO18">
        <v>79.989999999999995</v>
      </c>
      <c r="BP18">
        <v>119000</v>
      </c>
      <c r="BQ18">
        <f t="shared" si="29"/>
        <v>0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5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1"/>
        <v>{"id":"ev5_oneplustwo_3","key":150,"tp1":"cu","vl1":"EN","cn1":450,"tp2":"cu","vl2":"GO","cn2":60000,"tp3":"cu","vl3":"GO","cn3":90000,"tp4":"cu","vl4":"EN","cn4":650}</v>
      </c>
      <c r="BM19">
        <v>18</v>
      </c>
      <c r="BN19" t="s">
        <v>303</v>
      </c>
      <c r="BO19">
        <v>99.99</v>
      </c>
      <c r="BP19">
        <v>149000</v>
      </c>
      <c r="BQ19">
        <f t="shared" si="29"/>
        <v>2</v>
      </c>
    </row>
    <row r="20" spans="1:69">
      <c r="A20" t="s">
        <v>202</v>
      </c>
      <c r="C20" t="s">
        <v>329</v>
      </c>
      <c r="D20" t="s">
        <v>330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5"/>
        <v/>
      </c>
      <c r="L20" t="s">
        <v>296</v>
      </c>
      <c r="M20">
        <f t="shared" si="112"/>
        <v>11.99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1"/>
        <v/>
      </c>
    </row>
    <row r="21" spans="1:69">
      <c r="A21" t="s">
        <v>204</v>
      </c>
      <c r="C21" t="s">
        <v>331</v>
      </c>
      <c r="D21" t="s">
        <v>332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5"/>
        <v/>
      </c>
      <c r="L21" t="s">
        <v>299</v>
      </c>
      <c r="M21">
        <f t="shared" si="112"/>
        <v>29.99</v>
      </c>
      <c r="N21">
        <f t="shared" si="113"/>
        <v>45000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1"/>
        <v/>
      </c>
    </row>
    <row r="22" spans="1:69">
      <c r="A22" s="5" t="s">
        <v>168</v>
      </c>
      <c r="C22" t="s">
        <v>333</v>
      </c>
      <c r="D22" t="s">
        <v>334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5"/>
        <v/>
      </c>
      <c r="L22" t="s">
        <v>287</v>
      </c>
      <c r="M22">
        <f t="shared" si="112"/>
        <v>1.99</v>
      </c>
      <c r="N22">
        <f t="shared" si="113"/>
        <v>3000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1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5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206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Spell_0003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3" t="str">
        <f t="shared" ca="1" si="21"/>
        <v>{"id":"firstpurchase","key":658,"tp1":"it","vl1":"Spell_0003","cn1":1,"tp2":"cu","vl2":"EN","cn2":150,"tp3":"cu","vl3":"GO","cn3":100000}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335</v>
      </c>
      <c r="D24" t="s">
        <v>336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5"/>
        <v/>
      </c>
      <c r="L24" t="s">
        <v>290</v>
      </c>
      <c r="M24">
        <f t="shared" si="112"/>
        <v>4.99</v>
      </c>
      <c r="N24">
        <f t="shared" si="113"/>
        <v>7500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4" t="str">
        <f t="shared" si="21"/>
        <v/>
      </c>
    </row>
    <row r="25" spans="1:69">
      <c r="A25" t="s">
        <v>77</v>
      </c>
      <c r="C25" t="s">
        <v>337</v>
      </c>
      <c r="D25" t="s">
        <v>338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5"/>
        <v/>
      </c>
      <c r="L25" t="s">
        <v>295</v>
      </c>
      <c r="M25">
        <f t="shared" si="112"/>
        <v>9.99</v>
      </c>
      <c r="N25">
        <f t="shared" si="113"/>
        <v>15000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5" t="str">
        <f t="shared" si="21"/>
        <v/>
      </c>
    </row>
    <row r="26" spans="1:69">
      <c r="A26" t="s">
        <v>78</v>
      </c>
      <c r="C26" t="s">
        <v>339</v>
      </c>
      <c r="D26" t="s">
        <v>340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5"/>
        <v/>
      </c>
      <c r="L26" t="s">
        <v>298</v>
      </c>
      <c r="M26">
        <f t="shared" si="112"/>
        <v>19.989999999999998</v>
      </c>
      <c r="N26">
        <f t="shared" si="113"/>
        <v>30000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6" t="str">
        <f t="shared" si="21"/>
        <v/>
      </c>
    </row>
    <row r="27" spans="1:69">
      <c r="A27" t="s">
        <v>79</v>
      </c>
      <c r="C27" t="s">
        <v>341</v>
      </c>
      <c r="D27" t="s">
        <v>342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5"/>
        <v/>
      </c>
      <c r="L27" t="s">
        <v>299</v>
      </c>
      <c r="M27">
        <f t="shared" si="112"/>
        <v>29.99</v>
      </c>
      <c r="N27">
        <f t="shared" si="113"/>
        <v>45000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7" t="str">
        <f t="shared" si="21"/>
        <v/>
      </c>
    </row>
    <row r="28" spans="1:69">
      <c r="A28" t="s">
        <v>80</v>
      </c>
      <c r="C28" t="s">
        <v>335</v>
      </c>
      <c r="D28" t="s">
        <v>336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5"/>
        <v/>
      </c>
      <c r="L28" t="s">
        <v>292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8" t="str">
        <f t="shared" si="21"/>
        <v/>
      </c>
    </row>
    <row r="29" spans="1:69">
      <c r="A29" t="s">
        <v>81</v>
      </c>
      <c r="C29" t="s">
        <v>337</v>
      </c>
      <c r="D29" t="s">
        <v>338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5"/>
        <v/>
      </c>
      <c r="L29" t="s">
        <v>297</v>
      </c>
      <c r="M29">
        <f t="shared" si="112"/>
        <v>18.989999999999998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29" t="str">
        <f t="shared" si="21"/>
        <v/>
      </c>
    </row>
    <row r="30" spans="1:69">
      <c r="A30" t="s">
        <v>82</v>
      </c>
      <c r="C30" t="s">
        <v>339</v>
      </c>
      <c r="D30" t="s">
        <v>340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5"/>
        <v/>
      </c>
      <c r="L30" t="s">
        <v>299</v>
      </c>
      <c r="M30">
        <f t="shared" si="112"/>
        <v>29.99</v>
      </c>
      <c r="N30">
        <f t="shared" si="113"/>
        <v>45000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0" t="str">
        <f t="shared" si="21"/>
        <v/>
      </c>
    </row>
    <row r="31" spans="1:69">
      <c r="A31" t="s">
        <v>83</v>
      </c>
      <c r="C31" t="s">
        <v>341</v>
      </c>
      <c r="D31" t="s">
        <v>342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5"/>
        <v/>
      </c>
      <c r="L31" t="s">
        <v>301</v>
      </c>
      <c r="M31">
        <f t="shared" si="112"/>
        <v>64.989999999999995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1" t="str">
        <f t="shared" si="21"/>
        <v/>
      </c>
    </row>
    <row r="32" spans="1:69">
      <c r="A32" t="s">
        <v>84</v>
      </c>
      <c r="C32" t="s">
        <v>335</v>
      </c>
      <c r="D32" t="s">
        <v>336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5"/>
        <v/>
      </c>
      <c r="L32" t="s">
        <v>295</v>
      </c>
      <c r="M32">
        <f t="shared" si="112"/>
        <v>9.99</v>
      </c>
      <c r="N32">
        <f t="shared" si="113"/>
        <v>15000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2" t="str">
        <f t="shared" si="21"/>
        <v/>
      </c>
    </row>
    <row r="33" spans="1:54">
      <c r="A33" t="s">
        <v>85</v>
      </c>
      <c r="C33" t="s">
        <v>337</v>
      </c>
      <c r="D33" t="s">
        <v>338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5"/>
        <v/>
      </c>
      <c r="L33" t="s">
        <v>299</v>
      </c>
      <c r="M33">
        <f t="shared" si="112"/>
        <v>29.99</v>
      </c>
      <c r="N33">
        <f t="shared" si="113"/>
        <v>45000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3" t="str">
        <f t="shared" si="21"/>
        <v/>
      </c>
    </row>
    <row r="34" spans="1:54">
      <c r="A34" t="s">
        <v>86</v>
      </c>
      <c r="C34" t="s">
        <v>339</v>
      </c>
      <c r="D34" t="s">
        <v>340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5"/>
        <v/>
      </c>
      <c r="L34" t="s">
        <v>301</v>
      </c>
      <c r="M34">
        <f t="shared" si="112"/>
        <v>64.989999999999995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341</v>
      </c>
      <c r="D35" t="s">
        <v>342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5"/>
        <v/>
      </c>
      <c r="L35" t="s">
        <v>303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343</v>
      </c>
      <c r="D36" t="s">
        <v>344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5"/>
        <v/>
      </c>
      <c r="L36" t="s">
        <v>292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345</v>
      </c>
      <c r="D37" t="s">
        <v>346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5"/>
        <v/>
      </c>
      <c r="L37" t="s">
        <v>297</v>
      </c>
      <c r="M37">
        <f t="shared" si="112"/>
        <v>18.989999999999998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347</v>
      </c>
      <c r="D38" t="s">
        <v>348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5"/>
        <v/>
      </c>
      <c r="L38" t="s">
        <v>299</v>
      </c>
      <c r="M38">
        <f t="shared" si="112"/>
        <v>29.99</v>
      </c>
      <c r="N38">
        <f t="shared" si="113"/>
        <v>45000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349</v>
      </c>
      <c r="D39" t="s">
        <v>350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5"/>
        <v/>
      </c>
      <c r="L39" t="s">
        <v>301</v>
      </c>
      <c r="M39">
        <f t="shared" si="112"/>
        <v>64.989999999999995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343</v>
      </c>
      <c r="D40" t="s">
        <v>344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5"/>
        <v/>
      </c>
      <c r="L40" t="s">
        <v>292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345</v>
      </c>
      <c r="D41" t="s">
        <v>346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5"/>
        <v/>
      </c>
      <c r="L41" t="s">
        <v>297</v>
      </c>
      <c r="M41">
        <f t="shared" si="112"/>
        <v>18.989999999999998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347</v>
      </c>
      <c r="D42" t="s">
        <v>348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5"/>
        <v/>
      </c>
      <c r="L42" t="s">
        <v>299</v>
      </c>
      <c r="M42">
        <f t="shared" si="112"/>
        <v>29.99</v>
      </c>
      <c r="N42">
        <f t="shared" si="113"/>
        <v>45000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349</v>
      </c>
      <c r="D43" t="s">
        <v>350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5"/>
        <v/>
      </c>
      <c r="L43" t="s">
        <v>301</v>
      </c>
      <c r="M43">
        <f t="shared" si="112"/>
        <v>64.989999999999995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343</v>
      </c>
      <c r="D44" t="s">
        <v>344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5"/>
        <v/>
      </c>
      <c r="L44" t="s">
        <v>295</v>
      </c>
      <c r="M44">
        <f t="shared" si="112"/>
        <v>9.99</v>
      </c>
      <c r="N44">
        <f t="shared" si="113"/>
        <v>15000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345</v>
      </c>
      <c r="D45" t="s">
        <v>346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5"/>
        <v/>
      </c>
      <c r="L45" t="s">
        <v>299</v>
      </c>
      <c r="M45">
        <f t="shared" si="112"/>
        <v>29.99</v>
      </c>
      <c r="N45">
        <f t="shared" si="113"/>
        <v>45000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347</v>
      </c>
      <c r="D46" t="s">
        <v>348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5"/>
        <v/>
      </c>
      <c r="L46" t="s">
        <v>301</v>
      </c>
      <c r="M46">
        <f t="shared" si="112"/>
        <v>64.989999999999995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349</v>
      </c>
      <c r="D47" t="s">
        <v>350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5"/>
        <v/>
      </c>
      <c r="L47" t="s">
        <v>303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351</v>
      </c>
      <c r="D48" t="s">
        <v>352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5"/>
        <v/>
      </c>
      <c r="L48" t="s">
        <v>286</v>
      </c>
      <c r="M48">
        <f t="shared" si="112"/>
        <v>0.99</v>
      </c>
      <c r="N48">
        <f t="shared" si="113"/>
        <v>1100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30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30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353</v>
      </c>
      <c r="D49" t="s">
        <v>354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5"/>
        <v/>
      </c>
      <c r="L49" t="s">
        <v>289</v>
      </c>
      <c r="M49">
        <f t="shared" si="112"/>
        <v>3.99</v>
      </c>
      <c r="N49">
        <f t="shared" si="113"/>
        <v>6000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90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90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355</v>
      </c>
      <c r="D50" t="s">
        <v>356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5"/>
        <v/>
      </c>
      <c r="L50" t="s">
        <v>293</v>
      </c>
      <c r="M50">
        <f t="shared" si="112"/>
        <v>7.99</v>
      </c>
      <c r="N50">
        <f t="shared" si="113"/>
        <v>12000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260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260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357</v>
      </c>
      <c r="D51" t="s">
        <v>358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5"/>
        <v/>
      </c>
      <c r="L51" t="s">
        <v>297</v>
      </c>
      <c r="M51">
        <f t="shared" si="112"/>
        <v>18.989999999999998</v>
      </c>
      <c r="N51">
        <f t="shared" si="11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525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525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359</v>
      </c>
      <c r="D52" t="s">
        <v>360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5"/>
        <v/>
      </c>
      <c r="L52" t="s">
        <v>299</v>
      </c>
      <c r="M52">
        <f t="shared" si="112"/>
        <v>29.99</v>
      </c>
      <c r="N52">
        <f t="shared" si="113"/>
        <v>45000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1600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1600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361</v>
      </c>
      <c r="D53" t="s">
        <v>362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5"/>
        <v/>
      </c>
      <c r="L53" t="s">
        <v>301</v>
      </c>
      <c r="M53">
        <f t="shared" si="112"/>
        <v>64.989999999999995</v>
      </c>
      <c r="N53">
        <f t="shared" si="11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3600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3600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351</v>
      </c>
      <c r="D54" t="s">
        <v>352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5"/>
        <v/>
      </c>
      <c r="L54" t="s">
        <v>286</v>
      </c>
      <c r="M54">
        <f t="shared" si="112"/>
        <v>0.99</v>
      </c>
      <c r="N54">
        <f t="shared" si="113"/>
        <v>1100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90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90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353</v>
      </c>
      <c r="D55" t="s">
        <v>354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5"/>
        <v/>
      </c>
      <c r="L55" t="s">
        <v>289</v>
      </c>
      <c r="M55">
        <f t="shared" si="112"/>
        <v>3.99</v>
      </c>
      <c r="N55">
        <f t="shared" si="113"/>
        <v>6000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270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270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355</v>
      </c>
      <c r="D56" t="s">
        <v>356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5"/>
        <v/>
      </c>
      <c r="L56" t="s">
        <v>293</v>
      </c>
      <c r="M56">
        <f t="shared" si="112"/>
        <v>7.99</v>
      </c>
      <c r="N56">
        <f t="shared" si="113"/>
        <v>12000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780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780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357</v>
      </c>
      <c r="D57" t="s">
        <v>358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5"/>
        <v/>
      </c>
      <c r="L57" t="s">
        <v>297</v>
      </c>
      <c r="M57">
        <f t="shared" si="112"/>
        <v>18.989999999999998</v>
      </c>
      <c r="N57">
        <f t="shared" si="11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1575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1575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359</v>
      </c>
      <c r="D58" t="s">
        <v>360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5"/>
        <v/>
      </c>
      <c r="L58" t="s">
        <v>299</v>
      </c>
      <c r="M58">
        <f t="shared" si="112"/>
        <v>29.99</v>
      </c>
      <c r="N58">
        <f t="shared" si="113"/>
        <v>45000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4800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4800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361</v>
      </c>
      <c r="D59" t="s">
        <v>362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5"/>
        <v/>
      </c>
      <c r="L59" t="s">
        <v>301</v>
      </c>
      <c r="M59">
        <f t="shared" si="112"/>
        <v>64.989999999999995</v>
      </c>
      <c r="N59">
        <f t="shared" si="11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10800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10800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363</v>
      </c>
      <c r="D60" t="s">
        <v>364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5"/>
        <v/>
      </c>
      <c r="L60" t="s">
        <v>286</v>
      </c>
      <c r="M60">
        <f t="shared" si="112"/>
        <v>0.99</v>
      </c>
      <c r="N60">
        <f t="shared" si="113"/>
        <v>1100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365</v>
      </c>
      <c r="D61" t="s">
        <v>366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5"/>
        <v/>
      </c>
      <c r="L61" t="s">
        <v>289</v>
      </c>
      <c r="M61">
        <f t="shared" si="112"/>
        <v>3.99</v>
      </c>
      <c r="N61">
        <f t="shared" si="113"/>
        <v>6000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367</v>
      </c>
      <c r="D62" t="s">
        <v>368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5"/>
        <v/>
      </c>
      <c r="L62" t="s">
        <v>293</v>
      </c>
      <c r="M62">
        <f t="shared" si="112"/>
        <v>7.99</v>
      </c>
      <c r="N62">
        <f t="shared" si="113"/>
        <v>12000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369</v>
      </c>
      <c r="D63" t="s">
        <v>370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5"/>
        <v/>
      </c>
      <c r="L63" t="s">
        <v>297</v>
      </c>
      <c r="M63">
        <f t="shared" si="112"/>
        <v>18.989999999999998</v>
      </c>
      <c r="N63">
        <f t="shared" si="11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371</v>
      </c>
      <c r="D64" t="s">
        <v>372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5"/>
        <v/>
      </c>
      <c r="L64" t="s">
        <v>299</v>
      </c>
      <c r="M64">
        <f t="shared" si="112"/>
        <v>29.99</v>
      </c>
      <c r="N64">
        <f t="shared" si="113"/>
        <v>45000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373</v>
      </c>
      <c r="D65" t="s">
        <v>374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5"/>
        <v/>
      </c>
      <c r="L65" t="s">
        <v>301</v>
      </c>
      <c r="M65">
        <f t="shared" si="112"/>
        <v>64.989999999999995</v>
      </c>
      <c r="N65">
        <f t="shared" si="11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363</v>
      </c>
      <c r="D66" t="s">
        <v>364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5"/>
        <v/>
      </c>
      <c r="L66" t="s">
        <v>286</v>
      </c>
      <c r="M66">
        <f t="shared" si="112"/>
        <v>0.99</v>
      </c>
      <c r="N66">
        <f t="shared" si="113"/>
        <v>1100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6" t="str">
        <f t="shared" ref="BB66:BB97" si="202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365</v>
      </c>
      <c r="D67" t="s">
        <v>366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3">IF(AND(I67=FALSE,ISBLANK(L67)),"가격필요","")</f>
        <v/>
      </c>
      <c r="L67" t="s">
        <v>289</v>
      </c>
      <c r="M67">
        <f t="shared" si="112"/>
        <v>3.99</v>
      </c>
      <c r="N67">
        <f t="shared" si="113"/>
        <v>6000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7" t="str">
        <f t="shared" si="202"/>
        <v/>
      </c>
    </row>
    <row r="68" spans="1:54">
      <c r="A68" t="s">
        <v>119</v>
      </c>
      <c r="C68" t="s">
        <v>367</v>
      </c>
      <c r="D68" t="s">
        <v>368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3"/>
        <v/>
      </c>
      <c r="L68" t="s">
        <v>293</v>
      </c>
      <c r="M68">
        <f t="shared" si="112"/>
        <v>7.99</v>
      </c>
      <c r="N68">
        <f t="shared" si="113"/>
        <v>12000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8" t="str">
        <f t="shared" si="202"/>
        <v/>
      </c>
    </row>
    <row r="69" spans="1:54">
      <c r="A69" t="s">
        <v>120</v>
      </c>
      <c r="C69" t="s">
        <v>369</v>
      </c>
      <c r="D69" t="s">
        <v>370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3"/>
        <v/>
      </c>
      <c r="L69" t="s">
        <v>297</v>
      </c>
      <c r="M69">
        <f t="shared" si="112"/>
        <v>18.989999999999998</v>
      </c>
      <c r="N69">
        <f t="shared" si="11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69" t="str">
        <f t="shared" si="202"/>
        <v/>
      </c>
    </row>
    <row r="70" spans="1:54">
      <c r="A70" t="s">
        <v>121</v>
      </c>
      <c r="C70" t="s">
        <v>371</v>
      </c>
      <c r="D70" t="s">
        <v>372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3"/>
        <v/>
      </c>
      <c r="L70" t="s">
        <v>299</v>
      </c>
      <c r="M70">
        <f t="shared" si="112"/>
        <v>29.99</v>
      </c>
      <c r="N70">
        <f t="shared" si="113"/>
        <v>45000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0" t="str">
        <f t="shared" si="202"/>
        <v/>
      </c>
    </row>
    <row r="71" spans="1:54">
      <c r="A71" t="s">
        <v>122</v>
      </c>
      <c r="C71" t="s">
        <v>373</v>
      </c>
      <c r="D71" t="s">
        <v>374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3"/>
        <v/>
      </c>
      <c r="L71" t="s">
        <v>301</v>
      </c>
      <c r="M71">
        <f t="shared" si="112"/>
        <v>64.989999999999995</v>
      </c>
      <c r="N71">
        <f t="shared" si="11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1" t="str">
        <f t="shared" si="202"/>
        <v/>
      </c>
    </row>
    <row r="72" spans="1:54">
      <c r="A72" t="s">
        <v>265</v>
      </c>
      <c r="C72" t="s">
        <v>375</v>
      </c>
      <c r="D72" t="s">
        <v>376</v>
      </c>
      <c r="E72" t="str">
        <f t="shared" ref="E72:E83" si="204">A72</f>
        <v>cashshopgem_1</v>
      </c>
      <c r="F72" t="str">
        <f t="shared" ref="F72:F83" si="205">IF(ISERROR(FIND("_",A72)),A72,
LEFT(A72,FIND("_",A72)-1))</f>
        <v>cashshopgem</v>
      </c>
      <c r="G72">
        <f t="shared" ref="G72:G83" si="206">COUNTA(S72,W72,AA72,AE72,AI72)</f>
        <v>1</v>
      </c>
      <c r="I72" t="b">
        <v>0</v>
      </c>
      <c r="K72" t="str">
        <f t="shared" si="203"/>
        <v/>
      </c>
      <c r="L72" t="s">
        <v>286</v>
      </c>
      <c r="M72">
        <f t="shared" si="112"/>
        <v>0.99</v>
      </c>
      <c r="N72">
        <f t="shared" si="113"/>
        <v>1100</v>
      </c>
      <c r="O72" t="s">
        <v>109</v>
      </c>
      <c r="P72">
        <v>407</v>
      </c>
      <c r="Q72">
        <f t="shared" ref="Q72:Q83" si="207">P72</f>
        <v>407</v>
      </c>
      <c r="R72" t="str">
        <f t="shared" ref="R72:R83" ca="1" si="208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400</v>
      </c>
      <c r="V72" t="str">
        <f t="shared" ref="V72:V83" ca="1" si="209">IF(ISBLANK(W72),"",
VLOOKUP(W72,OFFSET(INDIRECT("$A:$B"),0,MATCH(W$1&amp;"_Verify",INDIRECT("$1:$1"),0)-1),2,0)
)</f>
        <v/>
      </c>
      <c r="Z72" t="str">
        <f t="shared" ref="Z72:Z83" ca="1" si="210">IF(ISBLANK(AA72),"",
VLOOKUP(AA72,OFFSET(INDIRECT("$A:$B"),0,MATCH(AA$1&amp;"_Verify",INDIRECT("$1:$1"),0)-1),2,0)
)</f>
        <v/>
      </c>
      <c r="AD72" t="str">
        <f t="shared" ref="AD72:AD83" ca="1" si="211">IF(ISBLANK(AE72),"",
VLOOKUP(AE72,OFFSET(INDIRECT("$A:$B"),0,MATCH(AE$1&amp;"_Verify",INDIRECT("$1:$1"),0)-1),2,0)
)</f>
        <v/>
      </c>
      <c r="AH72" t="str">
        <f t="shared" ref="AH72:AH83" ca="1" si="212">IF(ISBLANK(AI72),"",
VLOOKUP(AI72,OFFSET(INDIRECT("$A:$B"),0,MATCH(AI$1&amp;"_Verify",INDIRECT("$1:$1"),0)-1),2,0)
)</f>
        <v/>
      </c>
      <c r="AL72" t="str">
        <f t="shared" ref="AL72:AL83" ca="1" si="213">IF(LEN(R72)=0,"",R72)</f>
        <v>cu</v>
      </c>
      <c r="AM72" t="str">
        <f t="shared" ref="AM72:AM83" si="214">IF(LEN(T72)=0,"",T72)</f>
        <v>DI</v>
      </c>
      <c r="AN72">
        <f t="shared" ref="AN72:AN83" si="215">IF(LEN(U72)=0,"",U72)</f>
        <v>400</v>
      </c>
      <c r="AO72" t="str">
        <f t="shared" ref="AO72:AO83" ca="1" si="216">IF(LEN(V72)=0,"",V72)</f>
        <v/>
      </c>
      <c r="AP72" t="str">
        <f t="shared" ref="AP72:AP83" si="217">IF(LEN(X72)=0,"",X72)</f>
        <v/>
      </c>
      <c r="AQ72" t="str">
        <f t="shared" ref="AQ72:AQ83" si="218">IF(LEN(Y72)=0,"",Y72)</f>
        <v/>
      </c>
      <c r="AR72" t="str">
        <f t="shared" ref="AR72:AR83" ca="1" si="219">IF(LEN(Z72)=0,"",Z72)</f>
        <v/>
      </c>
      <c r="AS72" t="str">
        <f t="shared" ref="AS72:AS83" si="220">IF(LEN(AB72)=0,"",AB72)</f>
        <v/>
      </c>
      <c r="AT72" t="str">
        <f t="shared" ref="AT72:AT83" si="221">IF(LEN(AC72)=0,"",AC72)</f>
        <v/>
      </c>
      <c r="AU72" t="str">
        <f t="shared" ref="AU72:AU83" ca="1" si="222">IF(LEN(AD72)=0,"",AD72)</f>
        <v/>
      </c>
      <c r="AV72" t="str">
        <f t="shared" ref="AV72:AV83" si="223">IF(LEN(AF72)=0,"",AF72)</f>
        <v/>
      </c>
      <c r="AW72" t="str">
        <f t="shared" ref="AW72:AW83" si="224">IF(LEN(AG72)=0,"",AG72)</f>
        <v/>
      </c>
      <c r="AX72" t="str">
        <f t="shared" ref="AX72:AX83" ca="1" si="225">IF(LEN(AH72)=0,"",AH72)</f>
        <v/>
      </c>
      <c r="AY72" t="str">
        <f t="shared" ref="AY72:AY83" si="226">IF(LEN(AJ72)=0,"",AJ72)</f>
        <v/>
      </c>
      <c r="AZ72" t="str">
        <f t="shared" ref="AZ72:AZ83" si="227">IF(LEN(AK72)=0,"",AK72)</f>
        <v/>
      </c>
      <c r="BA72" t="str">
        <f t="shared" ref="BA72:BA83" ca="1" si="228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2" t="str">
        <f t="shared" si="202"/>
        <v/>
      </c>
    </row>
    <row r="73" spans="1:54">
      <c r="A73" t="s">
        <v>266</v>
      </c>
      <c r="C73" t="s">
        <v>377</v>
      </c>
      <c r="D73" t="s">
        <v>378</v>
      </c>
      <c r="E73" t="str">
        <f t="shared" si="204"/>
        <v>cashshopgem_2</v>
      </c>
      <c r="F73" t="str">
        <f t="shared" si="205"/>
        <v>cashshopgem</v>
      </c>
      <c r="G73">
        <f t="shared" si="206"/>
        <v>1</v>
      </c>
      <c r="I73" t="b">
        <v>0</v>
      </c>
      <c r="K73" t="str">
        <f t="shared" si="203"/>
        <v/>
      </c>
      <c r="L73" t="s">
        <v>289</v>
      </c>
      <c r="M73">
        <f t="shared" si="112"/>
        <v>3.99</v>
      </c>
      <c r="N73">
        <f t="shared" si="113"/>
        <v>6000</v>
      </c>
      <c r="O73" t="s">
        <v>111</v>
      </c>
      <c r="P73">
        <v>934</v>
      </c>
      <c r="Q73">
        <f t="shared" si="207"/>
        <v>934</v>
      </c>
      <c r="R73" t="str">
        <f t="shared" ca="1" si="208"/>
        <v>cu</v>
      </c>
      <c r="S73" t="s">
        <v>16</v>
      </c>
      <c r="T73" t="s">
        <v>207</v>
      </c>
      <c r="U73">
        <v>1050</v>
      </c>
      <c r="V73" t="str">
        <f t="shared" ca="1" si="209"/>
        <v/>
      </c>
      <c r="Z73" t="str">
        <f t="shared" ca="1" si="210"/>
        <v/>
      </c>
      <c r="AD73" t="str">
        <f t="shared" ca="1" si="211"/>
        <v/>
      </c>
      <c r="AH73" t="str">
        <f t="shared" ca="1" si="212"/>
        <v/>
      </c>
      <c r="AL73" t="str">
        <f t="shared" ca="1" si="213"/>
        <v>cu</v>
      </c>
      <c r="AM73" t="str">
        <f t="shared" si="214"/>
        <v>DI</v>
      </c>
      <c r="AN73">
        <f t="shared" si="215"/>
        <v>1050</v>
      </c>
      <c r="AO73" t="str">
        <f t="shared" ca="1" si="216"/>
        <v/>
      </c>
      <c r="AP73" t="str">
        <f t="shared" si="217"/>
        <v/>
      </c>
      <c r="AQ73" t="str">
        <f t="shared" si="218"/>
        <v/>
      </c>
      <c r="AR73" t="str">
        <f t="shared" ca="1" si="219"/>
        <v/>
      </c>
      <c r="AS73" t="str">
        <f t="shared" si="220"/>
        <v/>
      </c>
      <c r="AT73" t="str">
        <f t="shared" si="221"/>
        <v/>
      </c>
      <c r="AU73" t="str">
        <f t="shared" ca="1" si="222"/>
        <v/>
      </c>
      <c r="AV73" t="str">
        <f t="shared" si="223"/>
        <v/>
      </c>
      <c r="AW73" t="str">
        <f t="shared" si="224"/>
        <v/>
      </c>
      <c r="AX73" t="str">
        <f t="shared" ca="1" si="225"/>
        <v/>
      </c>
      <c r="AY73" t="str">
        <f t="shared" si="226"/>
        <v/>
      </c>
      <c r="AZ73" t="str">
        <f t="shared" si="227"/>
        <v/>
      </c>
      <c r="BA73" t="str">
        <f t="shared" ca="1" si="22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3" t="str">
        <f t="shared" si="202"/>
        <v/>
      </c>
    </row>
    <row r="74" spans="1:54">
      <c r="A74" t="s">
        <v>267</v>
      </c>
      <c r="C74" t="s">
        <v>379</v>
      </c>
      <c r="D74" t="s">
        <v>380</v>
      </c>
      <c r="E74" t="str">
        <f t="shared" si="204"/>
        <v>cashshopgem_3</v>
      </c>
      <c r="F74" t="str">
        <f t="shared" si="205"/>
        <v>cashshopgem</v>
      </c>
      <c r="G74">
        <f t="shared" si="206"/>
        <v>1</v>
      </c>
      <c r="I74" t="b">
        <v>0</v>
      </c>
      <c r="K74" t="str">
        <f t="shared" si="203"/>
        <v/>
      </c>
      <c r="L74" t="s">
        <v>293</v>
      </c>
      <c r="M74">
        <f t="shared" si="112"/>
        <v>7.99</v>
      </c>
      <c r="N74">
        <f t="shared" si="113"/>
        <v>12000</v>
      </c>
      <c r="O74" t="s">
        <v>112</v>
      </c>
      <c r="P74">
        <v>626</v>
      </c>
      <c r="Q74">
        <f t="shared" si="207"/>
        <v>626</v>
      </c>
      <c r="R74" t="str">
        <f t="shared" ca="1" si="208"/>
        <v>cu</v>
      </c>
      <c r="S74" t="s">
        <v>16</v>
      </c>
      <c r="T74" t="s">
        <v>207</v>
      </c>
      <c r="U74">
        <v>2500</v>
      </c>
      <c r="V74" t="str">
        <f t="shared" ca="1" si="209"/>
        <v/>
      </c>
      <c r="Z74" t="str">
        <f t="shared" ca="1" si="210"/>
        <v/>
      </c>
      <c r="AD74" t="str">
        <f t="shared" ca="1" si="211"/>
        <v/>
      </c>
      <c r="AH74" t="str">
        <f t="shared" ca="1" si="212"/>
        <v/>
      </c>
      <c r="AL74" t="str">
        <f t="shared" ca="1" si="213"/>
        <v>cu</v>
      </c>
      <c r="AM74" t="str">
        <f t="shared" si="214"/>
        <v>DI</v>
      </c>
      <c r="AN74">
        <f t="shared" si="215"/>
        <v>2500</v>
      </c>
      <c r="AO74" t="str">
        <f t="shared" ca="1" si="216"/>
        <v/>
      </c>
      <c r="AP74" t="str">
        <f t="shared" si="217"/>
        <v/>
      </c>
      <c r="AQ74" t="str">
        <f t="shared" si="218"/>
        <v/>
      </c>
      <c r="AR74" t="str">
        <f t="shared" ca="1" si="219"/>
        <v/>
      </c>
      <c r="AS74" t="str">
        <f t="shared" si="220"/>
        <v/>
      </c>
      <c r="AT74" t="str">
        <f t="shared" si="221"/>
        <v/>
      </c>
      <c r="AU74" t="str">
        <f t="shared" ca="1" si="222"/>
        <v/>
      </c>
      <c r="AV74" t="str">
        <f t="shared" si="223"/>
        <v/>
      </c>
      <c r="AW74" t="str">
        <f t="shared" si="224"/>
        <v/>
      </c>
      <c r="AX74" t="str">
        <f t="shared" ca="1" si="225"/>
        <v/>
      </c>
      <c r="AY74" t="str">
        <f t="shared" si="226"/>
        <v/>
      </c>
      <c r="AZ74" t="str">
        <f t="shared" si="227"/>
        <v/>
      </c>
      <c r="BA74" t="str">
        <f t="shared" ca="1" si="22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4" t="str">
        <f t="shared" si="202"/>
        <v/>
      </c>
    </row>
    <row r="75" spans="1:54">
      <c r="A75" t="s">
        <v>268</v>
      </c>
      <c r="C75" t="s">
        <v>381</v>
      </c>
      <c r="D75" t="s">
        <v>382</v>
      </c>
      <c r="E75" t="str">
        <f t="shared" si="204"/>
        <v>cashshopgem_4</v>
      </c>
      <c r="F75" t="str">
        <f t="shared" si="205"/>
        <v>cashshopgem</v>
      </c>
      <c r="G75">
        <f t="shared" si="206"/>
        <v>1</v>
      </c>
      <c r="I75" t="b">
        <v>0</v>
      </c>
      <c r="K75" t="str">
        <f t="shared" si="203"/>
        <v/>
      </c>
      <c r="L75" t="s">
        <v>297</v>
      </c>
      <c r="M75">
        <f t="shared" si="112"/>
        <v>18.989999999999998</v>
      </c>
      <c r="N75">
        <f t="shared" si="113"/>
        <v>29000</v>
      </c>
      <c r="O75" t="s">
        <v>113</v>
      </c>
      <c r="P75">
        <v>910</v>
      </c>
      <c r="Q75">
        <f t="shared" si="207"/>
        <v>910</v>
      </c>
      <c r="R75" t="str">
        <f t="shared" ca="1" si="208"/>
        <v>cu</v>
      </c>
      <c r="S75" t="s">
        <v>16</v>
      </c>
      <c r="T75" t="s">
        <v>207</v>
      </c>
      <c r="U75">
        <v>6000</v>
      </c>
      <c r="V75" t="str">
        <f t="shared" ca="1" si="209"/>
        <v/>
      </c>
      <c r="Z75" t="str">
        <f t="shared" ca="1" si="210"/>
        <v/>
      </c>
      <c r="AD75" t="str">
        <f t="shared" ca="1" si="211"/>
        <v/>
      </c>
      <c r="AH75" t="str">
        <f t="shared" ca="1" si="212"/>
        <v/>
      </c>
      <c r="AL75" t="str">
        <f t="shared" ca="1" si="213"/>
        <v>cu</v>
      </c>
      <c r="AM75" t="str">
        <f t="shared" si="214"/>
        <v>DI</v>
      </c>
      <c r="AN75">
        <f t="shared" si="215"/>
        <v>6000</v>
      </c>
      <c r="AO75" t="str">
        <f t="shared" ca="1" si="216"/>
        <v/>
      </c>
      <c r="AP75" t="str">
        <f t="shared" si="217"/>
        <v/>
      </c>
      <c r="AQ75" t="str">
        <f t="shared" si="218"/>
        <v/>
      </c>
      <c r="AR75" t="str">
        <f t="shared" ca="1" si="219"/>
        <v/>
      </c>
      <c r="AS75" t="str">
        <f t="shared" si="220"/>
        <v/>
      </c>
      <c r="AT75" t="str">
        <f t="shared" si="221"/>
        <v/>
      </c>
      <c r="AU75" t="str">
        <f t="shared" ca="1" si="222"/>
        <v/>
      </c>
      <c r="AV75" t="str">
        <f t="shared" si="223"/>
        <v/>
      </c>
      <c r="AW75" t="str">
        <f t="shared" si="224"/>
        <v/>
      </c>
      <c r="AX75" t="str">
        <f t="shared" ca="1" si="225"/>
        <v/>
      </c>
      <c r="AY75" t="str">
        <f t="shared" si="226"/>
        <v/>
      </c>
      <c r="AZ75" t="str">
        <f t="shared" si="227"/>
        <v/>
      </c>
      <c r="BA75" t="str">
        <f t="shared" ca="1" si="22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5" t="str">
        <f t="shared" si="202"/>
        <v/>
      </c>
    </row>
    <row r="76" spans="1:54">
      <c r="A76" t="s">
        <v>269</v>
      </c>
      <c r="C76" t="s">
        <v>383</v>
      </c>
      <c r="D76" t="s">
        <v>384</v>
      </c>
      <c r="E76" t="str">
        <f t="shared" si="204"/>
        <v>cashshopgem_5</v>
      </c>
      <c r="F76" t="str">
        <f t="shared" si="205"/>
        <v>cashshopgem</v>
      </c>
      <c r="G76">
        <f t="shared" si="206"/>
        <v>1</v>
      </c>
      <c r="I76" t="b">
        <v>0</v>
      </c>
      <c r="K76" t="str">
        <f t="shared" si="203"/>
        <v/>
      </c>
      <c r="L76" t="s">
        <v>299</v>
      </c>
      <c r="M76">
        <f t="shared" si="112"/>
        <v>29.99</v>
      </c>
      <c r="N76">
        <f t="shared" si="113"/>
        <v>45000</v>
      </c>
      <c r="O76" t="s">
        <v>114</v>
      </c>
      <c r="P76">
        <v>258</v>
      </c>
      <c r="Q76">
        <f t="shared" si="207"/>
        <v>258</v>
      </c>
      <c r="R76" t="str">
        <f t="shared" ca="1" si="208"/>
        <v>cu</v>
      </c>
      <c r="S76" t="s">
        <v>16</v>
      </c>
      <c r="T76" t="s">
        <v>207</v>
      </c>
      <c r="U76">
        <v>19000</v>
      </c>
      <c r="V76" t="str">
        <f t="shared" ca="1" si="209"/>
        <v/>
      </c>
      <c r="Z76" t="str">
        <f t="shared" ca="1" si="210"/>
        <v/>
      </c>
      <c r="AD76" t="str">
        <f t="shared" ca="1" si="211"/>
        <v/>
      </c>
      <c r="AH76" t="str">
        <f t="shared" ca="1" si="212"/>
        <v/>
      </c>
      <c r="AL76" t="str">
        <f t="shared" ca="1" si="213"/>
        <v>cu</v>
      </c>
      <c r="AM76" t="str">
        <f t="shared" si="214"/>
        <v>DI</v>
      </c>
      <c r="AN76">
        <f t="shared" si="215"/>
        <v>19000</v>
      </c>
      <c r="AO76" t="str">
        <f t="shared" ca="1" si="216"/>
        <v/>
      </c>
      <c r="AP76" t="str">
        <f t="shared" si="217"/>
        <v/>
      </c>
      <c r="AQ76" t="str">
        <f t="shared" si="218"/>
        <v/>
      </c>
      <c r="AR76" t="str">
        <f t="shared" ca="1" si="219"/>
        <v/>
      </c>
      <c r="AS76" t="str">
        <f t="shared" si="220"/>
        <v/>
      </c>
      <c r="AT76" t="str">
        <f t="shared" si="221"/>
        <v/>
      </c>
      <c r="AU76" t="str">
        <f t="shared" ca="1" si="222"/>
        <v/>
      </c>
      <c r="AV76" t="str">
        <f t="shared" si="223"/>
        <v/>
      </c>
      <c r="AW76" t="str">
        <f t="shared" si="224"/>
        <v/>
      </c>
      <c r="AX76" t="str">
        <f t="shared" ca="1" si="225"/>
        <v/>
      </c>
      <c r="AY76" t="str">
        <f t="shared" si="226"/>
        <v/>
      </c>
      <c r="AZ76" t="str">
        <f t="shared" si="227"/>
        <v/>
      </c>
      <c r="BA76" t="str">
        <f t="shared" ca="1" si="22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6" t="str">
        <f t="shared" si="202"/>
        <v/>
      </c>
    </row>
    <row r="77" spans="1:54">
      <c r="A77" t="s">
        <v>270</v>
      </c>
      <c r="C77" t="s">
        <v>385</v>
      </c>
      <c r="D77" t="s">
        <v>386</v>
      </c>
      <c r="E77" t="str">
        <f t="shared" si="204"/>
        <v>cashshopgem_6</v>
      </c>
      <c r="F77" t="str">
        <f t="shared" si="205"/>
        <v>cashshopgem</v>
      </c>
      <c r="G77">
        <f t="shared" si="206"/>
        <v>1</v>
      </c>
      <c r="I77" t="b">
        <v>0</v>
      </c>
      <c r="K77" t="str">
        <f t="shared" si="203"/>
        <v/>
      </c>
      <c r="L77" t="s">
        <v>301</v>
      </c>
      <c r="M77">
        <f t="shared" si="112"/>
        <v>64.989999999999995</v>
      </c>
      <c r="N77">
        <f t="shared" si="113"/>
        <v>99000</v>
      </c>
      <c r="O77" t="s">
        <v>115</v>
      </c>
      <c r="P77">
        <v>872</v>
      </c>
      <c r="Q77">
        <f t="shared" si="207"/>
        <v>872</v>
      </c>
      <c r="R77" t="str">
        <f t="shared" ca="1" si="208"/>
        <v>cu</v>
      </c>
      <c r="S77" t="s">
        <v>16</v>
      </c>
      <c r="T77" t="s">
        <v>207</v>
      </c>
      <c r="U77">
        <v>45000</v>
      </c>
      <c r="V77" t="str">
        <f t="shared" ca="1" si="209"/>
        <v/>
      </c>
      <c r="Z77" t="str">
        <f t="shared" ca="1" si="210"/>
        <v/>
      </c>
      <c r="AD77" t="str">
        <f t="shared" ca="1" si="211"/>
        <v/>
      </c>
      <c r="AH77" t="str">
        <f t="shared" ca="1" si="212"/>
        <v/>
      </c>
      <c r="AL77" t="str">
        <f t="shared" ca="1" si="213"/>
        <v>cu</v>
      </c>
      <c r="AM77" t="str">
        <f t="shared" si="214"/>
        <v>DI</v>
      </c>
      <c r="AN77">
        <f t="shared" si="215"/>
        <v>45000</v>
      </c>
      <c r="AO77" t="str">
        <f t="shared" ca="1" si="216"/>
        <v/>
      </c>
      <c r="AP77" t="str">
        <f t="shared" si="217"/>
        <v/>
      </c>
      <c r="AQ77" t="str">
        <f t="shared" si="218"/>
        <v/>
      </c>
      <c r="AR77" t="str">
        <f t="shared" ca="1" si="219"/>
        <v/>
      </c>
      <c r="AS77" t="str">
        <f t="shared" si="220"/>
        <v/>
      </c>
      <c r="AT77" t="str">
        <f t="shared" si="221"/>
        <v/>
      </c>
      <c r="AU77" t="str">
        <f t="shared" ca="1" si="222"/>
        <v/>
      </c>
      <c r="AV77" t="str">
        <f t="shared" si="223"/>
        <v/>
      </c>
      <c r="AW77" t="str">
        <f t="shared" si="224"/>
        <v/>
      </c>
      <c r="AX77" t="str">
        <f t="shared" ca="1" si="225"/>
        <v/>
      </c>
      <c r="AY77" t="str">
        <f t="shared" si="226"/>
        <v/>
      </c>
      <c r="AZ77" t="str">
        <f t="shared" si="227"/>
        <v/>
      </c>
      <c r="BA77" t="str">
        <f t="shared" ca="1" si="22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7" t="str">
        <f t="shared" si="202"/>
        <v/>
      </c>
    </row>
    <row r="78" spans="1:54">
      <c r="A78" t="s">
        <v>271</v>
      </c>
      <c r="C78" t="s">
        <v>375</v>
      </c>
      <c r="D78" t="s">
        <v>376</v>
      </c>
      <c r="E78" t="str">
        <f t="shared" si="204"/>
        <v>cashshopgem_1_more</v>
      </c>
      <c r="F78" t="str">
        <f t="shared" si="205"/>
        <v>cashshopgem</v>
      </c>
      <c r="G78">
        <f t="shared" si="206"/>
        <v>1</v>
      </c>
      <c r="I78" t="b">
        <v>0</v>
      </c>
      <c r="K78" t="str">
        <f t="shared" si="203"/>
        <v/>
      </c>
      <c r="L78" t="s">
        <v>286</v>
      </c>
      <c r="M78">
        <f t="shared" si="112"/>
        <v>0.99</v>
      </c>
      <c r="N78">
        <f t="shared" si="113"/>
        <v>1100</v>
      </c>
      <c r="O78" t="s">
        <v>116</v>
      </c>
      <c r="P78">
        <v>357</v>
      </c>
      <c r="Q78">
        <f t="shared" si="207"/>
        <v>357</v>
      </c>
      <c r="R78" t="str">
        <f t="shared" ca="1" si="208"/>
        <v>cu</v>
      </c>
      <c r="S78" t="s">
        <v>16</v>
      </c>
      <c r="T78" t="s">
        <v>207</v>
      </c>
      <c r="U78">
        <v>1200</v>
      </c>
      <c r="V78" t="str">
        <f t="shared" ca="1" si="209"/>
        <v/>
      </c>
      <c r="Z78" t="str">
        <f t="shared" ca="1" si="210"/>
        <v/>
      </c>
      <c r="AD78" t="str">
        <f t="shared" ca="1" si="211"/>
        <v/>
      </c>
      <c r="AH78" t="str">
        <f t="shared" ca="1" si="212"/>
        <v/>
      </c>
      <c r="AL78" t="str">
        <f t="shared" ca="1" si="213"/>
        <v>cu</v>
      </c>
      <c r="AM78" t="str">
        <f t="shared" si="214"/>
        <v>DI</v>
      </c>
      <c r="AN78">
        <f t="shared" si="215"/>
        <v>1200</v>
      </c>
      <c r="AO78" t="str">
        <f t="shared" ca="1" si="216"/>
        <v/>
      </c>
      <c r="AP78" t="str">
        <f t="shared" si="217"/>
        <v/>
      </c>
      <c r="AQ78" t="str">
        <f t="shared" si="218"/>
        <v/>
      </c>
      <c r="AR78" t="str">
        <f t="shared" ca="1" si="219"/>
        <v/>
      </c>
      <c r="AS78" t="str">
        <f t="shared" si="220"/>
        <v/>
      </c>
      <c r="AT78" t="str">
        <f t="shared" si="221"/>
        <v/>
      </c>
      <c r="AU78" t="str">
        <f t="shared" ca="1" si="222"/>
        <v/>
      </c>
      <c r="AV78" t="str">
        <f t="shared" si="223"/>
        <v/>
      </c>
      <c r="AW78" t="str">
        <f t="shared" si="224"/>
        <v/>
      </c>
      <c r="AX78" t="str">
        <f t="shared" ca="1" si="225"/>
        <v/>
      </c>
      <c r="AY78" t="str">
        <f t="shared" si="226"/>
        <v/>
      </c>
      <c r="AZ78" t="str">
        <f t="shared" si="227"/>
        <v/>
      </c>
      <c r="BA78" t="str">
        <f t="shared" ca="1" si="22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8" t="str">
        <f t="shared" si="202"/>
        <v/>
      </c>
    </row>
    <row r="79" spans="1:54">
      <c r="A79" t="s">
        <v>272</v>
      </c>
      <c r="C79" t="s">
        <v>377</v>
      </c>
      <c r="D79" t="s">
        <v>378</v>
      </c>
      <c r="E79" t="str">
        <f t="shared" si="204"/>
        <v>cashshopgem_2_more</v>
      </c>
      <c r="F79" t="str">
        <f t="shared" si="205"/>
        <v>cashshopgem</v>
      </c>
      <c r="G79">
        <f t="shared" si="206"/>
        <v>1</v>
      </c>
      <c r="I79" t="b">
        <v>0</v>
      </c>
      <c r="K79" t="str">
        <f t="shared" si="203"/>
        <v/>
      </c>
      <c r="L79" t="s">
        <v>289</v>
      </c>
      <c r="M79">
        <f t="shared" si="112"/>
        <v>3.99</v>
      </c>
      <c r="N79">
        <f t="shared" si="113"/>
        <v>6000</v>
      </c>
      <c r="O79" t="s">
        <v>118</v>
      </c>
      <c r="P79">
        <v>866</v>
      </c>
      <c r="Q79">
        <f t="shared" si="207"/>
        <v>866</v>
      </c>
      <c r="R79" t="str">
        <f t="shared" ca="1" si="208"/>
        <v>cu</v>
      </c>
      <c r="S79" t="s">
        <v>16</v>
      </c>
      <c r="T79" t="s">
        <v>207</v>
      </c>
      <c r="U79">
        <v>3150</v>
      </c>
      <c r="V79" t="str">
        <f t="shared" ca="1" si="209"/>
        <v/>
      </c>
      <c r="Z79" t="str">
        <f t="shared" ca="1" si="210"/>
        <v/>
      </c>
      <c r="AD79" t="str">
        <f t="shared" ca="1" si="211"/>
        <v/>
      </c>
      <c r="AH79" t="str">
        <f t="shared" ca="1" si="212"/>
        <v/>
      </c>
      <c r="AL79" t="str">
        <f t="shared" ca="1" si="213"/>
        <v>cu</v>
      </c>
      <c r="AM79" t="str">
        <f t="shared" si="214"/>
        <v>DI</v>
      </c>
      <c r="AN79">
        <f t="shared" si="215"/>
        <v>3150</v>
      </c>
      <c r="AO79" t="str">
        <f t="shared" ca="1" si="216"/>
        <v/>
      </c>
      <c r="AP79" t="str">
        <f t="shared" si="217"/>
        <v/>
      </c>
      <c r="AQ79" t="str">
        <f t="shared" si="218"/>
        <v/>
      </c>
      <c r="AR79" t="str">
        <f t="shared" ca="1" si="219"/>
        <v/>
      </c>
      <c r="AS79" t="str">
        <f t="shared" si="220"/>
        <v/>
      </c>
      <c r="AT79" t="str">
        <f t="shared" si="221"/>
        <v/>
      </c>
      <c r="AU79" t="str">
        <f t="shared" ca="1" si="222"/>
        <v/>
      </c>
      <c r="AV79" t="str">
        <f t="shared" si="223"/>
        <v/>
      </c>
      <c r="AW79" t="str">
        <f t="shared" si="224"/>
        <v/>
      </c>
      <c r="AX79" t="str">
        <f t="shared" ca="1" si="225"/>
        <v/>
      </c>
      <c r="AY79" t="str">
        <f t="shared" si="226"/>
        <v/>
      </c>
      <c r="AZ79" t="str">
        <f t="shared" si="227"/>
        <v/>
      </c>
      <c r="BA79" t="str">
        <f t="shared" ca="1" si="22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79" t="str">
        <f t="shared" si="202"/>
        <v/>
      </c>
    </row>
    <row r="80" spans="1:54">
      <c r="A80" t="s">
        <v>273</v>
      </c>
      <c r="C80" t="s">
        <v>379</v>
      </c>
      <c r="D80" t="s">
        <v>380</v>
      </c>
      <c r="E80" t="str">
        <f t="shared" si="204"/>
        <v>cashshopgem_3_more</v>
      </c>
      <c r="F80" t="str">
        <f t="shared" si="205"/>
        <v>cashshopgem</v>
      </c>
      <c r="G80">
        <f t="shared" si="206"/>
        <v>1</v>
      </c>
      <c r="I80" t="b">
        <v>0</v>
      </c>
      <c r="K80" t="str">
        <f t="shared" si="203"/>
        <v/>
      </c>
      <c r="L80" t="s">
        <v>293</v>
      </c>
      <c r="M80">
        <f t="shared" si="112"/>
        <v>7.99</v>
      </c>
      <c r="N80">
        <f t="shared" si="113"/>
        <v>12000</v>
      </c>
      <c r="O80" t="s">
        <v>119</v>
      </c>
      <c r="P80">
        <v>240</v>
      </c>
      <c r="Q80">
        <f t="shared" si="207"/>
        <v>240</v>
      </c>
      <c r="R80" t="str">
        <f t="shared" ca="1" si="208"/>
        <v>cu</v>
      </c>
      <c r="S80" t="s">
        <v>16</v>
      </c>
      <c r="T80" t="s">
        <v>207</v>
      </c>
      <c r="U80">
        <v>7500</v>
      </c>
      <c r="V80" t="str">
        <f t="shared" ca="1" si="209"/>
        <v/>
      </c>
      <c r="Z80" t="str">
        <f t="shared" ca="1" si="210"/>
        <v/>
      </c>
      <c r="AD80" t="str">
        <f t="shared" ca="1" si="211"/>
        <v/>
      </c>
      <c r="AH80" t="str">
        <f t="shared" ca="1" si="212"/>
        <v/>
      </c>
      <c r="AL80" t="str">
        <f t="shared" ca="1" si="213"/>
        <v>cu</v>
      </c>
      <c r="AM80" t="str">
        <f t="shared" si="214"/>
        <v>DI</v>
      </c>
      <c r="AN80">
        <f t="shared" si="215"/>
        <v>7500</v>
      </c>
      <c r="AO80" t="str">
        <f t="shared" ca="1" si="216"/>
        <v/>
      </c>
      <c r="AP80" t="str">
        <f t="shared" si="217"/>
        <v/>
      </c>
      <c r="AQ80" t="str">
        <f t="shared" si="218"/>
        <v/>
      </c>
      <c r="AR80" t="str">
        <f t="shared" ca="1" si="219"/>
        <v/>
      </c>
      <c r="AS80" t="str">
        <f t="shared" si="220"/>
        <v/>
      </c>
      <c r="AT80" t="str">
        <f t="shared" si="221"/>
        <v/>
      </c>
      <c r="AU80" t="str">
        <f t="shared" ca="1" si="222"/>
        <v/>
      </c>
      <c r="AV80" t="str">
        <f t="shared" si="223"/>
        <v/>
      </c>
      <c r="AW80" t="str">
        <f t="shared" si="224"/>
        <v/>
      </c>
      <c r="AX80" t="str">
        <f t="shared" ca="1" si="225"/>
        <v/>
      </c>
      <c r="AY80" t="str">
        <f t="shared" si="226"/>
        <v/>
      </c>
      <c r="AZ80" t="str">
        <f t="shared" si="227"/>
        <v/>
      </c>
      <c r="BA80" t="str">
        <f t="shared" ca="1" si="22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0" t="str">
        <f t="shared" si="202"/>
        <v/>
      </c>
    </row>
    <row r="81" spans="1:54">
      <c r="A81" t="s">
        <v>274</v>
      </c>
      <c r="C81" t="s">
        <v>381</v>
      </c>
      <c r="D81" t="s">
        <v>382</v>
      </c>
      <c r="E81" t="str">
        <f t="shared" si="204"/>
        <v>cashshopgem_4_more</v>
      </c>
      <c r="F81" t="str">
        <f t="shared" si="205"/>
        <v>cashshopgem</v>
      </c>
      <c r="G81">
        <f t="shared" si="206"/>
        <v>1</v>
      </c>
      <c r="I81" t="b">
        <v>0</v>
      </c>
      <c r="K81" t="str">
        <f t="shared" si="203"/>
        <v/>
      </c>
      <c r="L81" t="s">
        <v>297</v>
      </c>
      <c r="M81">
        <f t="shared" si="112"/>
        <v>18.989999999999998</v>
      </c>
      <c r="N81">
        <f t="shared" si="113"/>
        <v>29000</v>
      </c>
      <c r="O81" t="s">
        <v>120</v>
      </c>
      <c r="P81">
        <v>722</v>
      </c>
      <c r="Q81">
        <f t="shared" si="207"/>
        <v>722</v>
      </c>
      <c r="R81" t="str">
        <f t="shared" ca="1" si="208"/>
        <v>cu</v>
      </c>
      <c r="S81" t="s">
        <v>16</v>
      </c>
      <c r="T81" t="s">
        <v>207</v>
      </c>
      <c r="U81">
        <v>18000</v>
      </c>
      <c r="V81" t="str">
        <f t="shared" ca="1" si="209"/>
        <v/>
      </c>
      <c r="Z81" t="str">
        <f t="shared" ca="1" si="210"/>
        <v/>
      </c>
      <c r="AD81" t="str">
        <f t="shared" ca="1" si="211"/>
        <v/>
      </c>
      <c r="AH81" t="str">
        <f t="shared" ca="1" si="212"/>
        <v/>
      </c>
      <c r="AL81" t="str">
        <f t="shared" ca="1" si="213"/>
        <v>cu</v>
      </c>
      <c r="AM81" t="str">
        <f t="shared" si="214"/>
        <v>DI</v>
      </c>
      <c r="AN81">
        <f t="shared" si="215"/>
        <v>18000</v>
      </c>
      <c r="AO81" t="str">
        <f t="shared" ca="1" si="216"/>
        <v/>
      </c>
      <c r="AP81" t="str">
        <f t="shared" si="217"/>
        <v/>
      </c>
      <c r="AQ81" t="str">
        <f t="shared" si="218"/>
        <v/>
      </c>
      <c r="AR81" t="str">
        <f t="shared" ca="1" si="219"/>
        <v/>
      </c>
      <c r="AS81" t="str">
        <f t="shared" si="220"/>
        <v/>
      </c>
      <c r="AT81" t="str">
        <f t="shared" si="221"/>
        <v/>
      </c>
      <c r="AU81" t="str">
        <f t="shared" ca="1" si="222"/>
        <v/>
      </c>
      <c r="AV81" t="str">
        <f t="shared" si="223"/>
        <v/>
      </c>
      <c r="AW81" t="str">
        <f t="shared" si="224"/>
        <v/>
      </c>
      <c r="AX81" t="str">
        <f t="shared" ca="1" si="225"/>
        <v/>
      </c>
      <c r="AY81" t="str">
        <f t="shared" si="226"/>
        <v/>
      </c>
      <c r="AZ81" t="str">
        <f t="shared" si="227"/>
        <v/>
      </c>
      <c r="BA81" t="str">
        <f t="shared" ca="1" si="22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1" t="str">
        <f t="shared" si="202"/>
        <v/>
      </c>
    </row>
    <row r="82" spans="1:54">
      <c r="A82" t="s">
        <v>275</v>
      </c>
      <c r="C82" t="s">
        <v>383</v>
      </c>
      <c r="D82" t="s">
        <v>384</v>
      </c>
      <c r="E82" t="str">
        <f t="shared" si="204"/>
        <v>cashshopgem_5_more</v>
      </c>
      <c r="F82" t="str">
        <f t="shared" si="205"/>
        <v>cashshopgem</v>
      </c>
      <c r="G82">
        <f t="shared" si="206"/>
        <v>1</v>
      </c>
      <c r="I82" t="b">
        <v>0</v>
      </c>
      <c r="K82" t="str">
        <f t="shared" si="203"/>
        <v/>
      </c>
      <c r="L82" t="s">
        <v>299</v>
      </c>
      <c r="M82">
        <f t="shared" ref="M82:M90" si="229">IF(ISBLANK($L82),"",VLOOKUP($L82,$BN:$BP,MATCH($BO$1,$BN$1:$BP$1,0),0))</f>
        <v>29.99</v>
      </c>
      <c r="N82">
        <f t="shared" ref="N82:N90" si="230">IF(ISBLANK($L82),"",VLOOKUP($L82,$BN:$BP,MATCH($BP$1,$BN$1:$BP$1,0),0))</f>
        <v>45000</v>
      </c>
      <c r="O82" t="s">
        <v>121</v>
      </c>
      <c r="P82">
        <v>517</v>
      </c>
      <c r="Q82">
        <f t="shared" si="207"/>
        <v>517</v>
      </c>
      <c r="R82" t="str">
        <f t="shared" ca="1" si="208"/>
        <v>cu</v>
      </c>
      <c r="S82" t="s">
        <v>16</v>
      </c>
      <c r="T82" t="s">
        <v>207</v>
      </c>
      <c r="U82">
        <v>57000</v>
      </c>
      <c r="V82" t="str">
        <f t="shared" ca="1" si="209"/>
        <v/>
      </c>
      <c r="Z82" t="str">
        <f t="shared" ca="1" si="210"/>
        <v/>
      </c>
      <c r="AD82" t="str">
        <f t="shared" ca="1" si="211"/>
        <v/>
      </c>
      <c r="AH82" t="str">
        <f t="shared" ca="1" si="212"/>
        <v/>
      </c>
      <c r="AL82" t="str">
        <f t="shared" ca="1" si="213"/>
        <v>cu</v>
      </c>
      <c r="AM82" t="str">
        <f t="shared" si="214"/>
        <v>DI</v>
      </c>
      <c r="AN82">
        <f t="shared" si="215"/>
        <v>57000</v>
      </c>
      <c r="AO82" t="str">
        <f t="shared" ca="1" si="216"/>
        <v/>
      </c>
      <c r="AP82" t="str">
        <f t="shared" si="217"/>
        <v/>
      </c>
      <c r="AQ82" t="str">
        <f t="shared" si="218"/>
        <v/>
      </c>
      <c r="AR82" t="str">
        <f t="shared" ca="1" si="219"/>
        <v/>
      </c>
      <c r="AS82" t="str">
        <f t="shared" si="220"/>
        <v/>
      </c>
      <c r="AT82" t="str">
        <f t="shared" si="221"/>
        <v/>
      </c>
      <c r="AU82" t="str">
        <f t="shared" ca="1" si="222"/>
        <v/>
      </c>
      <c r="AV82" t="str">
        <f t="shared" si="223"/>
        <v/>
      </c>
      <c r="AW82" t="str">
        <f t="shared" si="224"/>
        <v/>
      </c>
      <c r="AX82" t="str">
        <f t="shared" ca="1" si="225"/>
        <v/>
      </c>
      <c r="AY82" t="str">
        <f t="shared" si="226"/>
        <v/>
      </c>
      <c r="AZ82" t="str">
        <f t="shared" si="227"/>
        <v/>
      </c>
      <c r="BA82" t="str">
        <f t="shared" ca="1" si="22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2" t="str">
        <f t="shared" si="202"/>
        <v/>
      </c>
    </row>
    <row r="83" spans="1:54">
      <c r="A83" t="s">
        <v>276</v>
      </c>
      <c r="C83" t="s">
        <v>385</v>
      </c>
      <c r="D83" t="s">
        <v>386</v>
      </c>
      <c r="E83" t="str">
        <f t="shared" si="204"/>
        <v>cashshopgem_6_more</v>
      </c>
      <c r="F83" t="str">
        <f t="shared" si="205"/>
        <v>cashshopgem</v>
      </c>
      <c r="G83">
        <f t="shared" si="206"/>
        <v>1</v>
      </c>
      <c r="I83" t="b">
        <v>0</v>
      </c>
      <c r="K83" t="str">
        <f t="shared" si="203"/>
        <v/>
      </c>
      <c r="L83" t="s">
        <v>301</v>
      </c>
      <c r="M83">
        <f t="shared" si="229"/>
        <v>64.989999999999995</v>
      </c>
      <c r="N83">
        <f t="shared" si="230"/>
        <v>99000</v>
      </c>
      <c r="O83" t="s">
        <v>122</v>
      </c>
      <c r="P83">
        <v>526</v>
      </c>
      <c r="Q83">
        <f t="shared" si="207"/>
        <v>526</v>
      </c>
      <c r="R83" t="str">
        <f t="shared" ca="1" si="208"/>
        <v>cu</v>
      </c>
      <c r="S83" t="s">
        <v>16</v>
      </c>
      <c r="T83" t="s">
        <v>207</v>
      </c>
      <c r="U83">
        <v>135000</v>
      </c>
      <c r="V83" t="str">
        <f t="shared" ca="1" si="209"/>
        <v/>
      </c>
      <c r="Z83" t="str">
        <f t="shared" ca="1" si="210"/>
        <v/>
      </c>
      <c r="AD83" t="str">
        <f t="shared" ca="1" si="211"/>
        <v/>
      </c>
      <c r="AH83" t="str">
        <f t="shared" ca="1" si="212"/>
        <v/>
      </c>
      <c r="AL83" t="str">
        <f t="shared" ca="1" si="213"/>
        <v>cu</v>
      </c>
      <c r="AM83" t="str">
        <f t="shared" si="214"/>
        <v>DI</v>
      </c>
      <c r="AN83">
        <f t="shared" si="215"/>
        <v>135000</v>
      </c>
      <c r="AO83" t="str">
        <f t="shared" ca="1" si="216"/>
        <v/>
      </c>
      <c r="AP83" t="str">
        <f t="shared" si="217"/>
        <v/>
      </c>
      <c r="AQ83" t="str">
        <f t="shared" si="218"/>
        <v/>
      </c>
      <c r="AR83" t="str">
        <f t="shared" ca="1" si="219"/>
        <v/>
      </c>
      <c r="AS83" t="str">
        <f t="shared" si="220"/>
        <v/>
      </c>
      <c r="AT83" t="str">
        <f t="shared" si="221"/>
        <v/>
      </c>
      <c r="AU83" t="str">
        <f t="shared" ca="1" si="222"/>
        <v/>
      </c>
      <c r="AV83" t="str">
        <f t="shared" si="223"/>
        <v/>
      </c>
      <c r="AW83" t="str">
        <f t="shared" si="224"/>
        <v/>
      </c>
      <c r="AX83" t="str">
        <f t="shared" ca="1" si="225"/>
        <v/>
      </c>
      <c r="AY83" t="str">
        <f t="shared" si="226"/>
        <v/>
      </c>
      <c r="AZ83" t="str">
        <f t="shared" si="227"/>
        <v/>
      </c>
      <c r="BA83" t="str">
        <f t="shared" ca="1" si="22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3" t="str">
        <f t="shared" si="202"/>
        <v/>
      </c>
    </row>
    <row r="84" spans="1:54">
      <c r="A84" t="s">
        <v>124</v>
      </c>
      <c r="B84" t="s">
        <v>129</v>
      </c>
      <c r="C84" t="s">
        <v>387</v>
      </c>
      <c r="D84" t="s">
        <v>388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3"/>
        <v/>
      </c>
      <c r="L84" t="s">
        <v>287</v>
      </c>
      <c r="M84">
        <f t="shared" si="229"/>
        <v>1.99</v>
      </c>
      <c r="N84">
        <f t="shared" si="230"/>
        <v>3000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1">IF(LEN(R84)=0,"",R84)</f>
        <v>it</v>
      </c>
      <c r="AM84" t="str">
        <f t="shared" ref="AM84:AM90" si="232">IF(LEN(T84)=0,"",T84)</f>
        <v>Cash_sPetSale</v>
      </c>
      <c r="AN84">
        <f t="shared" ref="AN84:AN90" si="233">IF(LEN(U84)=0,"",U84)</f>
        <v>1</v>
      </c>
      <c r="AO84" t="str">
        <f t="shared" ref="AO84:AO90" ca="1" si="234">IF(LEN(V84)=0,"",V84)</f>
        <v/>
      </c>
      <c r="AP84" t="str">
        <f t="shared" ref="AP84:AP90" si="235">IF(LEN(X84)=0,"",X84)</f>
        <v/>
      </c>
      <c r="AQ84" t="str">
        <f t="shared" ref="AQ84:AQ90" si="236">IF(LEN(Y84)=0,"",Y84)</f>
        <v/>
      </c>
      <c r="AR84" t="str">
        <f t="shared" ref="AR84:AR90" ca="1" si="237">IF(LEN(Z84)=0,"",Z84)</f>
        <v/>
      </c>
      <c r="AS84" t="str">
        <f t="shared" ref="AS84:AS90" si="238">IF(LEN(AB84)=0,"",AB84)</f>
        <v/>
      </c>
      <c r="AT84" t="str">
        <f t="shared" ref="AT84:AT90" si="239">IF(LEN(AC84)=0,"",AC84)</f>
        <v/>
      </c>
      <c r="AU84" t="str">
        <f t="shared" ref="AU84:AU90" ca="1" si="240">IF(LEN(AD84)=0,"",AD84)</f>
        <v/>
      </c>
      <c r="AV84" t="str">
        <f t="shared" ref="AV84:AV90" si="241">IF(LEN(AF84)=0,"",AF84)</f>
        <v/>
      </c>
      <c r="AW84" t="str">
        <f t="shared" ref="AW84:AW90" si="242">IF(LEN(AG84)=0,"",AG84)</f>
        <v/>
      </c>
      <c r="AX84" t="str">
        <f t="shared" ref="AX84:AX90" ca="1" si="243">IF(LEN(AH84)=0,"",AH84)</f>
        <v/>
      </c>
      <c r="AY84" t="str">
        <f t="shared" ref="AY84:AY90" si="244">IF(LEN(AJ84)=0,"",AJ84)</f>
        <v/>
      </c>
      <c r="AZ84" t="str">
        <f t="shared" ref="AZ84:AZ90" si="245">IF(LEN(AK84)=0,"",AK84)</f>
        <v/>
      </c>
      <c r="BA84" t="str">
        <f t="shared" ref="BA84:BA90" ca="1" si="246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4" t="str">
        <f t="shared" si="202"/>
        <v/>
      </c>
    </row>
    <row r="85" spans="1:54">
      <c r="A85" t="s">
        <v>125</v>
      </c>
      <c r="C85" t="s">
        <v>389</v>
      </c>
      <c r="D85" t="s">
        <v>390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3"/>
        <v/>
      </c>
      <c r="L85" t="s">
        <v>290</v>
      </c>
      <c r="M85">
        <f t="shared" si="229"/>
        <v>4.99</v>
      </c>
      <c r="N85">
        <f t="shared" si="230"/>
        <v>7500</v>
      </c>
      <c r="O85" t="s">
        <v>125</v>
      </c>
      <c r="P85">
        <v>142</v>
      </c>
      <c r="Q85">
        <f t="shared" si="57"/>
        <v>142</v>
      </c>
      <c r="R85" t="str">
        <f t="shared" ref="R85:R88" ca="1" si="247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1"/>
        <v>it</v>
      </c>
      <c r="AM85" t="str">
        <f t="shared" si="232"/>
        <v>Cash_sPetSale</v>
      </c>
      <c r="AN85">
        <f t="shared" si="233"/>
        <v>1</v>
      </c>
      <c r="AO85" t="str">
        <f t="shared" ca="1" si="234"/>
        <v/>
      </c>
      <c r="AP85" t="str">
        <f t="shared" si="235"/>
        <v/>
      </c>
      <c r="AQ85" t="str">
        <f t="shared" si="236"/>
        <v/>
      </c>
      <c r="AR85" t="str">
        <f t="shared" ca="1" si="237"/>
        <v/>
      </c>
      <c r="AS85" t="str">
        <f t="shared" si="238"/>
        <v/>
      </c>
      <c r="AT85" t="str">
        <f t="shared" si="239"/>
        <v/>
      </c>
      <c r="AU85" t="str">
        <f t="shared" ca="1" si="240"/>
        <v/>
      </c>
      <c r="AV85" t="str">
        <f t="shared" si="241"/>
        <v/>
      </c>
      <c r="AW85" t="str">
        <f t="shared" si="242"/>
        <v/>
      </c>
      <c r="AX85" t="str">
        <f t="shared" ca="1" si="243"/>
        <v/>
      </c>
      <c r="AY85" t="str">
        <f t="shared" si="244"/>
        <v/>
      </c>
      <c r="AZ85" t="str">
        <f t="shared" si="245"/>
        <v/>
      </c>
      <c r="BA85" t="str">
        <f t="shared" ca="1" si="24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5" t="str">
        <f t="shared" si="202"/>
        <v/>
      </c>
    </row>
    <row r="86" spans="1:54">
      <c r="A86" t="s">
        <v>126</v>
      </c>
      <c r="C86" t="s">
        <v>391</v>
      </c>
      <c r="D86" t="s">
        <v>392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3"/>
        <v/>
      </c>
      <c r="L86" t="s">
        <v>294</v>
      </c>
      <c r="M86">
        <f t="shared" si="229"/>
        <v>8.99</v>
      </c>
      <c r="N86">
        <f t="shared" si="230"/>
        <v>14000</v>
      </c>
      <c r="O86" t="s">
        <v>126</v>
      </c>
      <c r="P86">
        <v>610</v>
      </c>
      <c r="Q86">
        <f t="shared" si="57"/>
        <v>610</v>
      </c>
      <c r="R86" t="str">
        <f t="shared" ca="1" si="247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1"/>
        <v>it</v>
      </c>
      <c r="AM86" t="str">
        <f t="shared" si="232"/>
        <v>Cash_sPetSale</v>
      </c>
      <c r="AN86">
        <f t="shared" si="233"/>
        <v>1</v>
      </c>
      <c r="AO86" t="str">
        <f t="shared" ca="1" si="234"/>
        <v/>
      </c>
      <c r="AP86" t="str">
        <f t="shared" si="235"/>
        <v/>
      </c>
      <c r="AQ86" t="str">
        <f t="shared" si="236"/>
        <v/>
      </c>
      <c r="AR86" t="str">
        <f t="shared" ca="1" si="237"/>
        <v/>
      </c>
      <c r="AS86" t="str">
        <f t="shared" si="238"/>
        <v/>
      </c>
      <c r="AT86" t="str">
        <f t="shared" si="239"/>
        <v/>
      </c>
      <c r="AU86" t="str">
        <f t="shared" ca="1" si="240"/>
        <v/>
      </c>
      <c r="AV86" t="str">
        <f t="shared" si="241"/>
        <v/>
      </c>
      <c r="AW86" t="str">
        <f t="shared" si="242"/>
        <v/>
      </c>
      <c r="AX86" t="str">
        <f t="shared" ca="1" si="243"/>
        <v/>
      </c>
      <c r="AY86" t="str">
        <f t="shared" si="244"/>
        <v/>
      </c>
      <c r="AZ86" t="str">
        <f t="shared" si="245"/>
        <v/>
      </c>
      <c r="BA86" t="str">
        <f t="shared" ca="1" si="24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6" t="str">
        <f t="shared" si="202"/>
        <v/>
      </c>
    </row>
    <row r="87" spans="1:54">
      <c r="A87" t="s">
        <v>127</v>
      </c>
      <c r="C87" t="s">
        <v>393</v>
      </c>
      <c r="D87" t="s">
        <v>394</v>
      </c>
      <c r="E87" t="str">
        <f t="shared" si="179"/>
        <v>petsale_4</v>
      </c>
      <c r="F87" t="str">
        <f t="shared" ref="F87:F106" si="248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3"/>
        <v/>
      </c>
      <c r="L87" t="s">
        <v>297</v>
      </c>
      <c r="M87">
        <f t="shared" si="229"/>
        <v>18.989999999999998</v>
      </c>
      <c r="N87">
        <f t="shared" si="230"/>
        <v>29000</v>
      </c>
      <c r="O87" t="s">
        <v>127</v>
      </c>
      <c r="P87">
        <v>433</v>
      </c>
      <c r="Q87">
        <f t="shared" si="57"/>
        <v>433</v>
      </c>
      <c r="R87" t="str">
        <f t="shared" ca="1" si="247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1"/>
        <v>it</v>
      </c>
      <c r="AM87" t="str">
        <f t="shared" si="232"/>
        <v>Cash_sPetSale</v>
      </c>
      <c r="AN87">
        <f t="shared" si="233"/>
        <v>1</v>
      </c>
      <c r="AO87" t="str">
        <f t="shared" ca="1" si="234"/>
        <v/>
      </c>
      <c r="AP87" t="str">
        <f t="shared" si="235"/>
        <v/>
      </c>
      <c r="AQ87" t="str">
        <f t="shared" si="236"/>
        <v/>
      </c>
      <c r="AR87" t="str">
        <f t="shared" ca="1" si="237"/>
        <v/>
      </c>
      <c r="AS87" t="str">
        <f t="shared" si="238"/>
        <v/>
      </c>
      <c r="AT87" t="str">
        <f t="shared" si="239"/>
        <v/>
      </c>
      <c r="AU87" t="str">
        <f t="shared" ca="1" si="240"/>
        <v/>
      </c>
      <c r="AV87" t="str">
        <f t="shared" si="241"/>
        <v/>
      </c>
      <c r="AW87" t="str">
        <f t="shared" si="242"/>
        <v/>
      </c>
      <c r="AX87" t="str">
        <f t="shared" ca="1" si="243"/>
        <v/>
      </c>
      <c r="AY87" t="str">
        <f t="shared" si="244"/>
        <v/>
      </c>
      <c r="AZ87" t="str">
        <f t="shared" si="245"/>
        <v/>
      </c>
      <c r="BA87" t="str">
        <f t="shared" ca="1" si="24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7" t="str">
        <f t="shared" si="202"/>
        <v/>
      </c>
    </row>
    <row r="88" spans="1:54">
      <c r="A88" t="s">
        <v>128</v>
      </c>
      <c r="C88" t="s">
        <v>395</v>
      </c>
      <c r="D88" t="s">
        <v>396</v>
      </c>
      <c r="E88" t="str">
        <f t="shared" si="179"/>
        <v>petsale_5</v>
      </c>
      <c r="F88" t="str">
        <f t="shared" si="248"/>
        <v>petsale</v>
      </c>
      <c r="G88">
        <f t="shared" si="180"/>
        <v>1</v>
      </c>
      <c r="I88" t="b">
        <v>0</v>
      </c>
      <c r="K88" t="str">
        <f t="shared" si="203"/>
        <v/>
      </c>
      <c r="L88" t="s">
        <v>300</v>
      </c>
      <c r="M88">
        <f t="shared" si="229"/>
        <v>49.99</v>
      </c>
      <c r="N88">
        <f t="shared" si="230"/>
        <v>79000</v>
      </c>
      <c r="O88" t="s">
        <v>128</v>
      </c>
      <c r="P88">
        <v>604</v>
      </c>
      <c r="Q88">
        <f t="shared" si="57"/>
        <v>604</v>
      </c>
      <c r="R88" t="str">
        <f t="shared" ca="1" si="247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1"/>
        <v>it</v>
      </c>
      <c r="AM88" t="str">
        <f t="shared" si="232"/>
        <v>Cash_sPetSale</v>
      </c>
      <c r="AN88">
        <f t="shared" si="233"/>
        <v>1</v>
      </c>
      <c r="AO88" t="str">
        <f t="shared" ca="1" si="234"/>
        <v/>
      </c>
      <c r="AP88" t="str">
        <f t="shared" si="235"/>
        <v/>
      </c>
      <c r="AQ88" t="str">
        <f t="shared" si="236"/>
        <v/>
      </c>
      <c r="AR88" t="str">
        <f t="shared" ca="1" si="237"/>
        <v/>
      </c>
      <c r="AS88" t="str">
        <f t="shared" si="238"/>
        <v/>
      </c>
      <c r="AT88" t="str">
        <f t="shared" si="239"/>
        <v/>
      </c>
      <c r="AU88" t="str">
        <f t="shared" ca="1" si="240"/>
        <v/>
      </c>
      <c r="AV88" t="str">
        <f t="shared" si="241"/>
        <v/>
      </c>
      <c r="AW88" t="str">
        <f t="shared" si="242"/>
        <v/>
      </c>
      <c r="AX88" t="str">
        <f t="shared" ca="1" si="243"/>
        <v/>
      </c>
      <c r="AY88" t="str">
        <f t="shared" si="244"/>
        <v/>
      </c>
      <c r="AZ88" t="str">
        <f t="shared" si="245"/>
        <v/>
      </c>
      <c r="BA88" t="str">
        <f t="shared" ca="1" si="24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8" t="str">
        <f t="shared" si="202"/>
        <v/>
      </c>
    </row>
    <row r="89" spans="1:54">
      <c r="A89" t="s">
        <v>133</v>
      </c>
      <c r="B89" t="s">
        <v>135</v>
      </c>
      <c r="C89" t="s">
        <v>397</v>
      </c>
      <c r="D89" t="s">
        <v>398</v>
      </c>
      <c r="E89" t="str">
        <f t="shared" si="179"/>
        <v>petcapture_better</v>
      </c>
      <c r="F89" t="str">
        <f t="shared" si="248"/>
        <v>petcapture</v>
      </c>
      <c r="G89">
        <f t="shared" ref="G89:G90" si="249">COUNTA(S89,W89,AA89,AE89,AI89)</f>
        <v>1</v>
      </c>
      <c r="I89" t="b">
        <v>0</v>
      </c>
      <c r="K89" t="str">
        <f t="shared" si="203"/>
        <v/>
      </c>
      <c r="L89" t="s">
        <v>286</v>
      </c>
      <c r="M89">
        <f t="shared" si="229"/>
        <v>0.99</v>
      </c>
      <c r="N89">
        <f t="shared" si="230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0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1">IF(ISBLANK(W89),"",
VLOOKUP(W89,OFFSET(INDIRECT("$A:$B"),0,MATCH(W$1&amp;"_Verify",INDIRECT("$1:$1"),0)-1),2,0)
)</f>
        <v/>
      </c>
      <c r="Z89" t="str">
        <f t="shared" ref="Z89:Z93" ca="1" si="252">IF(ISBLANK(AA89),"",
VLOOKUP(AA89,OFFSET(INDIRECT("$A:$B"),0,MATCH(AA$1&amp;"_Verify",INDIRECT("$1:$1"),0)-1),2,0)
)</f>
        <v/>
      </c>
      <c r="AD89" t="str">
        <f t="shared" ref="AD89:AD90" ca="1" si="253">IF(ISBLANK(AE89),"",
VLOOKUP(AE89,OFFSET(INDIRECT("$A:$B"),0,MATCH(AE$1&amp;"_Verify",INDIRECT("$1:$1"),0)-1),2,0)
)</f>
        <v/>
      </c>
      <c r="AH89" t="str">
        <f t="shared" ref="AH89:AH90" ca="1" si="254">IF(ISBLANK(AI89),"",
VLOOKUP(AI89,OFFSET(INDIRECT("$A:$B"),0,MATCH(AI$1&amp;"_Verify",INDIRECT("$1:$1"),0)-1),2,0)
)</f>
        <v/>
      </c>
      <c r="AL89" t="str">
        <f t="shared" ca="1" si="231"/>
        <v>it</v>
      </c>
      <c r="AM89" t="str">
        <f t="shared" si="232"/>
        <v>Item_cCaptureBetter</v>
      </c>
      <c r="AN89">
        <f t="shared" si="233"/>
        <v>5</v>
      </c>
      <c r="AO89" t="str">
        <f t="shared" ca="1" si="234"/>
        <v/>
      </c>
      <c r="AP89" t="str">
        <f t="shared" si="235"/>
        <v/>
      </c>
      <c r="AQ89" t="str">
        <f t="shared" si="236"/>
        <v/>
      </c>
      <c r="AR89" t="str">
        <f t="shared" ca="1" si="237"/>
        <v/>
      </c>
      <c r="AS89" t="str">
        <f t="shared" si="238"/>
        <v/>
      </c>
      <c r="AT89" t="str">
        <f t="shared" si="239"/>
        <v/>
      </c>
      <c r="AU89" t="str">
        <f t="shared" ca="1" si="240"/>
        <v/>
      </c>
      <c r="AV89" t="str">
        <f t="shared" si="241"/>
        <v/>
      </c>
      <c r="AW89" t="str">
        <f t="shared" si="242"/>
        <v/>
      </c>
      <c r="AX89" t="str">
        <f t="shared" ca="1" si="243"/>
        <v/>
      </c>
      <c r="AY89" t="str">
        <f t="shared" si="244"/>
        <v/>
      </c>
      <c r="AZ89" t="str">
        <f t="shared" si="245"/>
        <v/>
      </c>
      <c r="BA89" t="str">
        <f t="shared" ca="1" si="24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89" t="str">
        <f t="shared" si="202"/>
        <v/>
      </c>
    </row>
    <row r="90" spans="1:54">
      <c r="A90" t="s">
        <v>134</v>
      </c>
      <c r="C90" t="s">
        <v>399</v>
      </c>
      <c r="D90" t="s">
        <v>400</v>
      </c>
      <c r="E90" t="str">
        <f t="shared" si="179"/>
        <v>petcapture_best</v>
      </c>
      <c r="F90" t="str">
        <f t="shared" si="248"/>
        <v>petcapture</v>
      </c>
      <c r="G90">
        <f t="shared" si="249"/>
        <v>1</v>
      </c>
      <c r="I90" t="b">
        <v>0</v>
      </c>
      <c r="K90" t="str">
        <f t="shared" si="203"/>
        <v/>
      </c>
      <c r="L90" t="s">
        <v>289</v>
      </c>
      <c r="M90">
        <f t="shared" si="229"/>
        <v>3.99</v>
      </c>
      <c r="N90">
        <f t="shared" si="230"/>
        <v>6000</v>
      </c>
      <c r="O90" t="s">
        <v>134</v>
      </c>
      <c r="P90">
        <v>924</v>
      </c>
      <c r="Q90">
        <f t="shared" si="57"/>
        <v>924</v>
      </c>
      <c r="R90" t="str">
        <f t="shared" ref="R90" ca="1" si="255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1"/>
        <v/>
      </c>
      <c r="Z90" t="str">
        <f t="shared" ca="1" si="252"/>
        <v/>
      </c>
      <c r="AD90" t="str">
        <f t="shared" ca="1" si="253"/>
        <v/>
      </c>
      <c r="AH90" t="str">
        <f t="shared" ca="1" si="254"/>
        <v/>
      </c>
      <c r="AL90" t="str">
        <f t="shared" ca="1" si="231"/>
        <v>it</v>
      </c>
      <c r="AM90" t="str">
        <f t="shared" si="232"/>
        <v>Item_cCaptureBest</v>
      </c>
      <c r="AN90">
        <f t="shared" si="233"/>
        <v>5</v>
      </c>
      <c r="AO90" t="str">
        <f t="shared" ca="1" si="234"/>
        <v/>
      </c>
      <c r="AP90" t="str">
        <f t="shared" si="235"/>
        <v/>
      </c>
      <c r="AQ90" t="str">
        <f t="shared" si="236"/>
        <v/>
      </c>
      <c r="AR90" t="str">
        <f t="shared" ca="1" si="237"/>
        <v/>
      </c>
      <c r="AS90" t="str">
        <f t="shared" si="238"/>
        <v/>
      </c>
      <c r="AT90" t="str">
        <f t="shared" si="239"/>
        <v/>
      </c>
      <c r="AU90" t="str">
        <f t="shared" ca="1" si="240"/>
        <v/>
      </c>
      <c r="AV90" t="str">
        <f t="shared" si="241"/>
        <v/>
      </c>
      <c r="AW90" t="str">
        <f t="shared" si="242"/>
        <v/>
      </c>
      <c r="AX90" t="str">
        <f t="shared" ca="1" si="243"/>
        <v/>
      </c>
      <c r="AY90" t="str">
        <f t="shared" si="244"/>
        <v/>
      </c>
      <c r="AZ90" t="str">
        <f t="shared" si="245"/>
        <v/>
      </c>
      <c r="BA90" t="str">
        <f t="shared" ca="1" si="24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0" t="str">
        <f t="shared" si="202"/>
        <v/>
      </c>
    </row>
    <row r="91" spans="1:54">
      <c r="A91" s="4" t="s">
        <v>138</v>
      </c>
      <c r="B91" t="s">
        <v>146</v>
      </c>
      <c r="E91" t="str">
        <f t="shared" ref="E91:E106" si="256">A91</f>
        <v>stageclear_1</v>
      </c>
      <c r="F91" t="str">
        <f t="shared" si="248"/>
        <v>stageclear</v>
      </c>
      <c r="G91">
        <f t="shared" ref="G91:G96" si="257">COUNTA(S91,W91,AA91,AE91,AI91)</f>
        <v>4</v>
      </c>
      <c r="I91" t="b">
        <v>0</v>
      </c>
      <c r="J91">
        <v>4</v>
      </c>
      <c r="K91" t="str">
        <f t="shared" si="203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58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1"/>
        <v>cu</v>
      </c>
      <c r="W91" t="s">
        <v>16</v>
      </c>
      <c r="X91" t="s">
        <v>15</v>
      </c>
      <c r="Y91">
        <v>25000</v>
      </c>
      <c r="Z91" t="str">
        <f t="shared" ca="1" si="252"/>
        <v>cu</v>
      </c>
      <c r="AA91" t="s">
        <v>16</v>
      </c>
      <c r="AB91" t="s">
        <v>56</v>
      </c>
      <c r="AC91">
        <v>100</v>
      </c>
      <c r="AD91" t="str">
        <f t="shared" ref="AD91:AD93" ca="1" si="259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0">IF(LEN(R91)=0,"",R91)</f>
        <v>cu</v>
      </c>
      <c r="AM91" t="str">
        <f t="shared" ref="AM91:AM96" si="261">IF(LEN(T91)=0,"",T91)</f>
        <v>EN</v>
      </c>
      <c r="AN91">
        <f t="shared" ref="AN91:AN96" si="262">IF(LEN(U91)=0,"",U91)</f>
        <v>30</v>
      </c>
      <c r="AO91" t="str">
        <f t="shared" ref="AO91:AO96" ca="1" si="263">IF(LEN(V91)=0,"",V91)</f>
        <v>cu</v>
      </c>
      <c r="AP91" t="str">
        <f t="shared" ref="AP91:AP96" si="264">IF(LEN(X91)=0,"",X91)</f>
        <v>GO</v>
      </c>
      <c r="AQ91">
        <f t="shared" ref="AQ91:AQ96" si="265">IF(LEN(Y91)=0,"",Y91)</f>
        <v>25000</v>
      </c>
      <c r="AR91" t="str">
        <f t="shared" ref="AR91:AR96" ca="1" si="266">IF(LEN(Z91)=0,"",Z91)</f>
        <v>cu</v>
      </c>
      <c r="AS91" t="str">
        <f t="shared" ref="AS91:AS96" si="267">IF(LEN(AB91)=0,"",AB91)</f>
        <v>EN</v>
      </c>
      <c r="AT91">
        <f t="shared" ref="AT91:AT96" si="268">IF(LEN(AC91)=0,"",AC91)</f>
        <v>100</v>
      </c>
      <c r="AU91" t="str">
        <f t="shared" ref="AU91:AU96" ca="1" si="269">IF(LEN(AD91)=0,"",AD91)</f>
        <v>cu</v>
      </c>
      <c r="AV91" t="str">
        <f t="shared" ref="AV91:AV96" si="270">IF(LEN(AF91)=0,"",AF91)</f>
        <v>GO</v>
      </c>
      <c r="AW91">
        <f t="shared" ref="AW91:AW96" si="271">IF(LEN(AG91)=0,"",AG91)</f>
        <v>35000</v>
      </c>
      <c r="AX91" t="str">
        <f t="shared" ref="AX91:AX96" si="272">IF(LEN(AH91)=0,"",AH91)</f>
        <v/>
      </c>
      <c r="AY91" t="str">
        <f t="shared" ref="AY91:AY96" si="273">IF(LEN(AJ91)=0,"",AJ91)</f>
        <v/>
      </c>
      <c r="AZ91" t="str">
        <f t="shared" ref="AZ91:AZ96" si="274">IF(LEN(AK91)=0,"",AK91)</f>
        <v/>
      </c>
      <c r="BA91" t="str">
        <f t="shared" ref="BA91:BA96" ca="1" si="275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1" t="str">
        <f t="shared" si="202"/>
        <v/>
      </c>
    </row>
    <row r="92" spans="1:54">
      <c r="A92" t="s">
        <v>139</v>
      </c>
      <c r="E92" t="str">
        <f t="shared" si="256"/>
        <v>stageclear_2</v>
      </c>
      <c r="F92" t="str">
        <f t="shared" si="248"/>
        <v>stageclear</v>
      </c>
      <c r="G92">
        <f t="shared" si="257"/>
        <v>4</v>
      </c>
      <c r="I92" t="b">
        <v>0</v>
      </c>
      <c r="J92">
        <v>4</v>
      </c>
      <c r="K92" t="str">
        <f t="shared" si="203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58"/>
        <v>cu</v>
      </c>
      <c r="S92" t="s">
        <v>16</v>
      </c>
      <c r="T92" t="s">
        <v>56</v>
      </c>
      <c r="U92">
        <v>60</v>
      </c>
      <c r="V92" t="str">
        <f t="shared" ca="1" si="251"/>
        <v>cu</v>
      </c>
      <c r="W92" t="s">
        <v>16</v>
      </c>
      <c r="X92" t="s">
        <v>15</v>
      </c>
      <c r="Y92">
        <v>15000</v>
      </c>
      <c r="Z92" t="str">
        <f t="shared" ca="1" si="252"/>
        <v>cu</v>
      </c>
      <c r="AA92" t="s">
        <v>16</v>
      </c>
      <c r="AB92" t="s">
        <v>56</v>
      </c>
      <c r="AC92">
        <v>120</v>
      </c>
      <c r="AD92" t="str">
        <f t="shared" ca="1" si="259"/>
        <v>cu</v>
      </c>
      <c r="AE92" t="s">
        <v>16</v>
      </c>
      <c r="AF92" t="s">
        <v>15</v>
      </c>
      <c r="AG92">
        <v>25000</v>
      </c>
      <c r="AL92" t="str">
        <f t="shared" ca="1" si="260"/>
        <v>cu</v>
      </c>
      <c r="AM92" t="str">
        <f t="shared" si="261"/>
        <v>EN</v>
      </c>
      <c r="AN92">
        <f t="shared" si="262"/>
        <v>60</v>
      </c>
      <c r="AO92" t="str">
        <f t="shared" ca="1" si="263"/>
        <v>cu</v>
      </c>
      <c r="AP92" t="str">
        <f t="shared" si="264"/>
        <v>GO</v>
      </c>
      <c r="AQ92">
        <f t="shared" si="265"/>
        <v>15000</v>
      </c>
      <c r="AR92" t="str">
        <f t="shared" ca="1" si="266"/>
        <v>cu</v>
      </c>
      <c r="AS92" t="str">
        <f t="shared" si="267"/>
        <v>EN</v>
      </c>
      <c r="AT92">
        <f t="shared" si="268"/>
        <v>120</v>
      </c>
      <c r="AU92" t="str">
        <f t="shared" ca="1" si="269"/>
        <v>cu</v>
      </c>
      <c r="AV92" t="str">
        <f t="shared" si="270"/>
        <v>GO</v>
      </c>
      <c r="AW92">
        <f t="shared" si="271"/>
        <v>25000</v>
      </c>
      <c r="AX92" t="str">
        <f t="shared" si="272"/>
        <v/>
      </c>
      <c r="AY92" t="str">
        <f t="shared" si="273"/>
        <v/>
      </c>
      <c r="AZ92" t="str">
        <f t="shared" si="274"/>
        <v/>
      </c>
      <c r="BA92" t="str">
        <f t="shared" ca="1" si="2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2" t="str">
        <f t="shared" si="202"/>
        <v/>
      </c>
    </row>
    <row r="93" spans="1:54">
      <c r="A93" t="s">
        <v>140</v>
      </c>
      <c r="E93" t="str">
        <f t="shared" si="256"/>
        <v>stageclear_3</v>
      </c>
      <c r="F93" t="str">
        <f t="shared" si="248"/>
        <v>stageclear</v>
      </c>
      <c r="G93">
        <f t="shared" si="257"/>
        <v>4</v>
      </c>
      <c r="I93" t="b">
        <v>0</v>
      </c>
      <c r="J93">
        <v>4</v>
      </c>
      <c r="K93" t="str">
        <f t="shared" si="203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58"/>
        <v>cu</v>
      </c>
      <c r="S93" t="s">
        <v>16</v>
      </c>
      <c r="T93" t="s">
        <v>56</v>
      </c>
      <c r="U93">
        <v>90</v>
      </c>
      <c r="V93" t="str">
        <f t="shared" ca="1" si="251"/>
        <v>cu</v>
      </c>
      <c r="W93" t="s">
        <v>16</v>
      </c>
      <c r="X93" t="s">
        <v>15</v>
      </c>
      <c r="Y93">
        <v>30000</v>
      </c>
      <c r="Z93" t="str">
        <f t="shared" ca="1" si="252"/>
        <v>cu</v>
      </c>
      <c r="AA93" t="s">
        <v>16</v>
      </c>
      <c r="AB93" t="s">
        <v>56</v>
      </c>
      <c r="AC93">
        <v>150</v>
      </c>
      <c r="AD93" t="str">
        <f t="shared" ca="1" si="259"/>
        <v>cu</v>
      </c>
      <c r="AE93" t="s">
        <v>16</v>
      </c>
      <c r="AF93" t="s">
        <v>56</v>
      </c>
      <c r="AG93">
        <v>300</v>
      </c>
      <c r="AL93" t="str">
        <f t="shared" ca="1" si="260"/>
        <v>cu</v>
      </c>
      <c r="AM93" t="str">
        <f t="shared" si="261"/>
        <v>EN</v>
      </c>
      <c r="AN93">
        <f t="shared" si="262"/>
        <v>90</v>
      </c>
      <c r="AO93" t="str">
        <f t="shared" ca="1" si="263"/>
        <v>cu</v>
      </c>
      <c r="AP93" t="str">
        <f t="shared" si="264"/>
        <v>GO</v>
      </c>
      <c r="AQ93">
        <f t="shared" si="265"/>
        <v>30000</v>
      </c>
      <c r="AR93" t="str">
        <f t="shared" ca="1" si="266"/>
        <v>cu</v>
      </c>
      <c r="AS93" t="str">
        <f t="shared" si="267"/>
        <v>EN</v>
      </c>
      <c r="AT93">
        <f t="shared" si="268"/>
        <v>150</v>
      </c>
      <c r="AU93" t="str">
        <f t="shared" ca="1" si="269"/>
        <v>cu</v>
      </c>
      <c r="AV93" t="str">
        <f t="shared" si="270"/>
        <v>EN</v>
      </c>
      <c r="AW93">
        <f t="shared" si="271"/>
        <v>300</v>
      </c>
      <c r="AX93" t="str">
        <f t="shared" si="272"/>
        <v/>
      </c>
      <c r="AY93" t="str">
        <f t="shared" si="273"/>
        <v/>
      </c>
      <c r="AZ93" t="str">
        <f t="shared" si="274"/>
        <v/>
      </c>
      <c r="BA93" t="str">
        <f t="shared" ca="1" si="2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3" t="str">
        <f t="shared" si="202"/>
        <v/>
      </c>
    </row>
    <row r="94" spans="1:54">
      <c r="A94" t="s">
        <v>141</v>
      </c>
      <c r="E94" t="str">
        <f t="shared" si="256"/>
        <v>stageclear_5</v>
      </c>
      <c r="F94" t="str">
        <f t="shared" si="248"/>
        <v>stageclear</v>
      </c>
      <c r="G94">
        <f t="shared" si="257"/>
        <v>4</v>
      </c>
      <c r="I94" t="b">
        <v>0</v>
      </c>
      <c r="J94">
        <v>4</v>
      </c>
      <c r="K94" t="str">
        <f t="shared" si="203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6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7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6" ca="1" si="278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79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0"/>
        <v>cu</v>
      </c>
      <c r="AM94" t="str">
        <f t="shared" si="261"/>
        <v>EN</v>
      </c>
      <c r="AN94">
        <f t="shared" si="262"/>
        <v>120</v>
      </c>
      <c r="AO94" t="str">
        <f t="shared" ca="1" si="263"/>
        <v>cu</v>
      </c>
      <c r="AP94" t="str">
        <f t="shared" si="264"/>
        <v>GO</v>
      </c>
      <c r="AQ94">
        <f t="shared" si="265"/>
        <v>50000</v>
      </c>
      <c r="AR94" t="str">
        <f t="shared" ca="1" si="266"/>
        <v>cu</v>
      </c>
      <c r="AS94" t="str">
        <f t="shared" si="267"/>
        <v>EN</v>
      </c>
      <c r="AT94">
        <f t="shared" si="268"/>
        <v>120</v>
      </c>
      <c r="AU94" t="str">
        <f t="shared" ca="1" si="269"/>
        <v>cu</v>
      </c>
      <c r="AV94" t="str">
        <f t="shared" si="270"/>
        <v>GO</v>
      </c>
      <c r="AW94">
        <f t="shared" si="271"/>
        <v>25000</v>
      </c>
      <c r="AX94" t="str">
        <f t="shared" si="272"/>
        <v/>
      </c>
      <c r="AY94" t="str">
        <f t="shared" si="273"/>
        <v/>
      </c>
      <c r="AZ94" t="str">
        <f t="shared" si="274"/>
        <v/>
      </c>
      <c r="BA94" t="str">
        <f t="shared" ca="1" si="2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4" t="str">
        <f t="shared" si="202"/>
        <v/>
      </c>
    </row>
    <row r="95" spans="1:54">
      <c r="A95" t="s">
        <v>142</v>
      </c>
      <c r="E95" t="str">
        <f t="shared" si="256"/>
        <v>stageclear_10</v>
      </c>
      <c r="F95" t="str">
        <f t="shared" si="248"/>
        <v>stageclear</v>
      </c>
      <c r="G95">
        <f t="shared" si="257"/>
        <v>4</v>
      </c>
      <c r="I95" t="b">
        <v>0</v>
      </c>
      <c r="J95">
        <v>4</v>
      </c>
      <c r="K95" t="str">
        <f t="shared" si="203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0">P95</f>
        <v>484</v>
      </c>
      <c r="R95" t="str">
        <f t="shared" ca="1" si="276"/>
        <v>cu</v>
      </c>
      <c r="S95" t="s">
        <v>16</v>
      </c>
      <c r="T95" t="s">
        <v>56</v>
      </c>
      <c r="U95">
        <v>150</v>
      </c>
      <c r="V95" t="str">
        <f t="shared" ca="1" si="277"/>
        <v>cu</v>
      </c>
      <c r="W95" t="s">
        <v>16</v>
      </c>
      <c r="X95" t="s">
        <v>15</v>
      </c>
      <c r="Y95">
        <v>90000</v>
      </c>
      <c r="Z95" t="str">
        <f t="shared" ca="1" si="278"/>
        <v>cu</v>
      </c>
      <c r="AA95" t="s">
        <v>16</v>
      </c>
      <c r="AB95" t="s">
        <v>56</v>
      </c>
      <c r="AC95">
        <v>150</v>
      </c>
      <c r="AD95" t="str">
        <f t="shared" ca="1" si="279"/>
        <v>cu</v>
      </c>
      <c r="AE95" t="s">
        <v>16</v>
      </c>
      <c r="AF95" t="s">
        <v>56</v>
      </c>
      <c r="AG95">
        <v>300</v>
      </c>
      <c r="AL95" t="str">
        <f t="shared" ca="1" si="260"/>
        <v>cu</v>
      </c>
      <c r="AM95" t="str">
        <f t="shared" si="261"/>
        <v>EN</v>
      </c>
      <c r="AN95">
        <f t="shared" si="262"/>
        <v>150</v>
      </c>
      <c r="AO95" t="str">
        <f t="shared" ca="1" si="263"/>
        <v>cu</v>
      </c>
      <c r="AP95" t="str">
        <f t="shared" si="264"/>
        <v>GO</v>
      </c>
      <c r="AQ95">
        <f t="shared" si="265"/>
        <v>90000</v>
      </c>
      <c r="AR95" t="str">
        <f t="shared" ca="1" si="266"/>
        <v>cu</v>
      </c>
      <c r="AS95" t="str">
        <f t="shared" si="267"/>
        <v>EN</v>
      </c>
      <c r="AT95">
        <f t="shared" si="268"/>
        <v>150</v>
      </c>
      <c r="AU95" t="str">
        <f t="shared" ca="1" si="269"/>
        <v>cu</v>
      </c>
      <c r="AV95" t="str">
        <f t="shared" si="270"/>
        <v>EN</v>
      </c>
      <c r="AW95">
        <f t="shared" si="271"/>
        <v>300</v>
      </c>
      <c r="AX95" t="str">
        <f t="shared" si="272"/>
        <v/>
      </c>
      <c r="AY95" t="str">
        <f t="shared" si="273"/>
        <v/>
      </c>
      <c r="AZ95" t="str">
        <f t="shared" si="274"/>
        <v/>
      </c>
      <c r="BA95" t="str">
        <f t="shared" ca="1" si="2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5" t="str">
        <f t="shared" si="202"/>
        <v/>
      </c>
    </row>
    <row r="96" spans="1:54">
      <c r="A96" t="s">
        <v>170</v>
      </c>
      <c r="B96" t="s">
        <v>147</v>
      </c>
      <c r="C96" t="s">
        <v>401</v>
      </c>
      <c r="D96" t="s">
        <v>402</v>
      </c>
      <c r="E96" t="str">
        <f t="shared" si="256"/>
        <v>dailygem</v>
      </c>
      <c r="F96" t="str">
        <f t="shared" si="248"/>
        <v>dailygem</v>
      </c>
      <c r="G96">
        <f t="shared" si="257"/>
        <v>2</v>
      </c>
      <c r="I96" t="b">
        <v>0</v>
      </c>
      <c r="K96" t="str">
        <f t="shared" si="203"/>
        <v/>
      </c>
      <c r="L96" t="s">
        <v>292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0"/>
        <v>212</v>
      </c>
      <c r="R96" t="str">
        <f t="shared" ref="R96:R106" ca="1" si="281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7"/>
        <v>cu</v>
      </c>
      <c r="W96" t="s">
        <v>16</v>
      </c>
      <c r="X96" s="4" t="s">
        <v>148</v>
      </c>
      <c r="Y96">
        <v>500</v>
      </c>
      <c r="Z96" t="str">
        <f t="shared" ca="1" si="278"/>
        <v/>
      </c>
      <c r="AD96" t="str">
        <f t="shared" ca="1" si="279"/>
        <v/>
      </c>
      <c r="AH96" t="str">
        <f t="shared" ref="AH96" ca="1" si="282">IF(ISBLANK(AI96),"",
VLOOKUP(AI96,OFFSET(INDIRECT("$A:$B"),0,MATCH(AI$1&amp;"_Verify",INDIRECT("$1:$1"),0)-1),2,0)
)</f>
        <v/>
      </c>
      <c r="AL96" t="str">
        <f t="shared" ca="1" si="260"/>
        <v>it</v>
      </c>
      <c r="AM96" t="str">
        <f t="shared" si="261"/>
        <v>Item_cDailyGem</v>
      </c>
      <c r="AN96">
        <f t="shared" si="262"/>
        <v>15</v>
      </c>
      <c r="AO96" t="str">
        <f t="shared" ca="1" si="263"/>
        <v>cu</v>
      </c>
      <c r="AP96" t="str">
        <f t="shared" si="264"/>
        <v>DI</v>
      </c>
      <c r="AQ96">
        <f t="shared" si="265"/>
        <v>500</v>
      </c>
      <c r="AR96" t="str">
        <f t="shared" ca="1" si="266"/>
        <v/>
      </c>
      <c r="AS96" t="str">
        <f t="shared" si="267"/>
        <v/>
      </c>
      <c r="AT96" t="str">
        <f t="shared" si="268"/>
        <v/>
      </c>
      <c r="AU96" t="str">
        <f t="shared" ca="1" si="269"/>
        <v/>
      </c>
      <c r="AV96" t="str">
        <f t="shared" si="270"/>
        <v/>
      </c>
      <c r="AW96" t="str">
        <f t="shared" si="271"/>
        <v/>
      </c>
      <c r="AX96" t="str">
        <f t="shared" ca="1" si="272"/>
        <v/>
      </c>
      <c r="AY96" t="str">
        <f t="shared" si="273"/>
        <v/>
      </c>
      <c r="AZ96" t="str">
        <f t="shared" si="274"/>
        <v/>
      </c>
      <c r="BA96" t="str">
        <f t="shared" ca="1" si="275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6" t="str">
        <f t="shared" si="202"/>
        <v/>
      </c>
    </row>
    <row r="97" spans="1:54">
      <c r="A97" t="s">
        <v>150</v>
      </c>
      <c r="B97" t="s">
        <v>160</v>
      </c>
      <c r="E97" t="str">
        <f t="shared" si="256"/>
        <v>relay_1</v>
      </c>
      <c r="F97" t="str">
        <f t="shared" si="248"/>
        <v>relay</v>
      </c>
      <c r="G97">
        <f t="shared" ref="G97:G106" si="283">COUNTA(S97,W97,AA97,AE97,AI97)</f>
        <v>3</v>
      </c>
      <c r="I97" t="b">
        <v>0</v>
      </c>
      <c r="K97" t="str">
        <f t="shared" si="203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0"/>
        <v>704</v>
      </c>
      <c r="R97" t="str">
        <f t="shared" ca="1" si="281"/>
        <v>cu</v>
      </c>
      <c r="S97" t="s">
        <v>16</v>
      </c>
      <c r="T97" t="s">
        <v>56</v>
      </c>
      <c r="U97">
        <v>30</v>
      </c>
      <c r="V97" t="str">
        <f t="shared" ref="V97:V106" ca="1" si="284">IF(ISBLANK(W97),"",
VLOOKUP(W97,OFFSET(INDIRECT("$A:$B"),0,MATCH(W$1&amp;"_Verify",INDIRECT("$1:$1"),0)-1),2,0)
)</f>
        <v>cu</v>
      </c>
      <c r="W97" t="s">
        <v>16</v>
      </c>
      <c r="X97" t="s">
        <v>15</v>
      </c>
      <c r="Y97">
        <v>25000</v>
      </c>
      <c r="Z97" t="str">
        <f t="shared" ref="Z97:Z106" ca="1" si="285">IF(ISBLANK(AA97),"",
VLOOKUP(AA97,OFFSET(INDIRECT("$A:$B"),0,MATCH(AA$1&amp;"_Verify",INDIRECT("$1:$1"),0)-1),2,0)
)</f>
        <v>cu</v>
      </c>
      <c r="AA97" t="s">
        <v>16</v>
      </c>
      <c r="AB97" t="s">
        <v>56</v>
      </c>
      <c r="AC97">
        <v>100</v>
      </c>
      <c r="AD97" t="str">
        <f t="shared" ref="AD97:AD106" ca="1" si="286">IF(ISBLANK(AE97),"",
VLOOKUP(AE97,OFFSET(INDIRECT("$A:$B"),0,MATCH(AE$1&amp;"_Verify",INDIRECT("$1:$1"),0)-1),2,0)
)</f>
        <v/>
      </c>
      <c r="AH97" t="str">
        <f t="shared" ref="AH97:AH106" ca="1" si="287">IF(ISBLANK(AI97),"",
VLOOKUP(AI97,OFFSET(INDIRECT("$A:$B"),0,MATCH(AI$1&amp;"_Verify",INDIRECT("$1:$1"),0)-1),2,0)
)</f>
        <v/>
      </c>
      <c r="AL97" t="str">
        <f t="shared" ref="AL97:AL106" ca="1" si="288">IF(LEN(R97)=0,"",R97)</f>
        <v>cu</v>
      </c>
      <c r="AM97" t="str">
        <f t="shared" ref="AM97:AM106" si="289">IF(LEN(T97)=0,"",T97)</f>
        <v>EN</v>
      </c>
      <c r="AN97">
        <f t="shared" ref="AN97:AN106" si="290">IF(LEN(U97)=0,"",U97)</f>
        <v>30</v>
      </c>
      <c r="AO97" t="str">
        <f t="shared" ref="AO97:AO106" ca="1" si="291">IF(LEN(V97)=0,"",V97)</f>
        <v>cu</v>
      </c>
      <c r="AP97" t="str">
        <f t="shared" ref="AP97:AP106" si="292">IF(LEN(X97)=0,"",X97)</f>
        <v>GO</v>
      </c>
      <c r="AQ97">
        <f t="shared" ref="AQ97:AQ106" si="293">IF(LEN(Y97)=0,"",Y97)</f>
        <v>25000</v>
      </c>
      <c r="AR97" t="str">
        <f t="shared" ref="AR97:AR106" ca="1" si="294">IF(LEN(Z97)=0,"",Z97)</f>
        <v>cu</v>
      </c>
      <c r="AS97" t="str">
        <f t="shared" ref="AS97:AS106" si="295">IF(LEN(AB97)=0,"",AB97)</f>
        <v>EN</v>
      </c>
      <c r="AT97">
        <f t="shared" ref="AT97:AT106" si="296">IF(LEN(AC97)=0,"",AC97)</f>
        <v>100</v>
      </c>
      <c r="AU97" t="str">
        <f t="shared" ref="AU97:AU106" ca="1" si="297">IF(LEN(AD97)=0,"",AD97)</f>
        <v/>
      </c>
      <c r="AV97" t="str">
        <f t="shared" ref="AV97:AV106" si="298">IF(LEN(AF97)=0,"",AF97)</f>
        <v/>
      </c>
      <c r="AW97" t="str">
        <f t="shared" ref="AW97:AW106" si="299">IF(LEN(AG97)=0,"",AG97)</f>
        <v/>
      </c>
      <c r="AX97" t="str">
        <f t="shared" ref="AX97:AX106" ca="1" si="300">IF(LEN(AH97)=0,"",AH97)</f>
        <v/>
      </c>
      <c r="AY97" t="str">
        <f t="shared" ref="AY97:AY106" si="301">IF(LEN(AJ97)=0,"",AJ97)</f>
        <v/>
      </c>
      <c r="AZ97" t="str">
        <f t="shared" ref="AZ97:AZ106" si="302">IF(LEN(AK97)=0,"",AK97)</f>
        <v/>
      </c>
      <c r="BA97" t="str">
        <f t="shared" ref="BA97:BA106" ca="1" si="303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7" t="str">
        <f t="shared" si="202"/>
        <v/>
      </c>
    </row>
    <row r="98" spans="1:54">
      <c r="A98" t="s">
        <v>151</v>
      </c>
      <c r="E98" t="str">
        <f t="shared" si="256"/>
        <v>relay_2</v>
      </c>
      <c r="F98" t="str">
        <f t="shared" si="248"/>
        <v>relay</v>
      </c>
      <c r="G98">
        <f t="shared" si="283"/>
        <v>3</v>
      </c>
      <c r="I98" t="b">
        <v>0</v>
      </c>
      <c r="K98" t="str">
        <f t="shared" si="203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0"/>
        <v>148</v>
      </c>
      <c r="R98" t="str">
        <f t="shared" ca="1" si="281"/>
        <v>cu</v>
      </c>
      <c r="S98" t="s">
        <v>16</v>
      </c>
      <c r="T98" t="s">
        <v>56</v>
      </c>
      <c r="U98">
        <v>60</v>
      </c>
      <c r="V98" t="str">
        <f t="shared" ca="1" si="284"/>
        <v>cu</v>
      </c>
      <c r="W98" t="s">
        <v>16</v>
      </c>
      <c r="X98" t="s">
        <v>15</v>
      </c>
      <c r="Y98">
        <v>15000</v>
      </c>
      <c r="Z98" t="str">
        <f t="shared" ca="1" si="285"/>
        <v>cu</v>
      </c>
      <c r="AA98" t="s">
        <v>16</v>
      </c>
      <c r="AB98" t="s">
        <v>56</v>
      </c>
      <c r="AC98">
        <v>120</v>
      </c>
      <c r="AD98" t="str">
        <f t="shared" ca="1" si="286"/>
        <v/>
      </c>
      <c r="AH98" t="str">
        <f t="shared" ca="1" si="287"/>
        <v/>
      </c>
      <c r="AL98" t="str">
        <f t="shared" ca="1" si="288"/>
        <v>cu</v>
      </c>
      <c r="AM98" t="str">
        <f t="shared" si="289"/>
        <v>EN</v>
      </c>
      <c r="AN98">
        <f t="shared" si="290"/>
        <v>60</v>
      </c>
      <c r="AO98" t="str">
        <f t="shared" ca="1" si="291"/>
        <v>cu</v>
      </c>
      <c r="AP98" t="str">
        <f t="shared" si="292"/>
        <v>GO</v>
      </c>
      <c r="AQ98">
        <f t="shared" si="293"/>
        <v>15000</v>
      </c>
      <c r="AR98" t="str">
        <f t="shared" ca="1" si="294"/>
        <v>cu</v>
      </c>
      <c r="AS98" t="str">
        <f t="shared" si="295"/>
        <v>EN</v>
      </c>
      <c r="AT98">
        <f t="shared" si="296"/>
        <v>120</v>
      </c>
      <c r="AU98" t="str">
        <f t="shared" ca="1" si="297"/>
        <v/>
      </c>
      <c r="AV98" t="str">
        <f t="shared" si="298"/>
        <v/>
      </c>
      <c r="AW98" t="str">
        <f t="shared" si="299"/>
        <v/>
      </c>
      <c r="AX98" t="str">
        <f t="shared" ca="1" si="300"/>
        <v/>
      </c>
      <c r="AY98" t="str">
        <f t="shared" si="301"/>
        <v/>
      </c>
      <c r="AZ98" t="str">
        <f t="shared" si="302"/>
        <v/>
      </c>
      <c r="BA98" t="str">
        <f t="shared" ca="1" si="30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8" t="str">
        <f t="shared" ref="BB98:BB117" si="304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6"/>
        <v>relay_3</v>
      </c>
      <c r="F99" t="str">
        <f t="shared" si="248"/>
        <v>relay</v>
      </c>
      <c r="G99">
        <f t="shared" si="283"/>
        <v>4</v>
      </c>
      <c r="I99" t="b">
        <v>0</v>
      </c>
      <c r="K99" t="str">
        <f t="shared" si="203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0"/>
        <v>784</v>
      </c>
      <c r="R99" t="str">
        <f t="shared" ca="1" si="281"/>
        <v>cu</v>
      </c>
      <c r="S99" t="s">
        <v>16</v>
      </c>
      <c r="T99" t="s">
        <v>56</v>
      </c>
      <c r="U99">
        <v>90</v>
      </c>
      <c r="V99" t="str">
        <f t="shared" ca="1" si="284"/>
        <v>cu</v>
      </c>
      <c r="W99" t="s">
        <v>16</v>
      </c>
      <c r="X99" t="s">
        <v>15</v>
      </c>
      <c r="Y99">
        <v>30000</v>
      </c>
      <c r="Z99" t="str">
        <f t="shared" ca="1" si="285"/>
        <v>cu</v>
      </c>
      <c r="AA99" t="s">
        <v>16</v>
      </c>
      <c r="AB99" t="s">
        <v>56</v>
      </c>
      <c r="AC99">
        <v>150</v>
      </c>
      <c r="AD99" t="str">
        <f t="shared" ca="1" si="286"/>
        <v>cu</v>
      </c>
      <c r="AE99" t="s">
        <v>16</v>
      </c>
      <c r="AF99" t="s">
        <v>56</v>
      </c>
      <c r="AG99">
        <v>300</v>
      </c>
      <c r="AH99" t="str">
        <f t="shared" ca="1" si="287"/>
        <v/>
      </c>
      <c r="AL99" t="str">
        <f t="shared" ca="1" si="288"/>
        <v>cu</v>
      </c>
      <c r="AM99" t="str">
        <f t="shared" si="289"/>
        <v>EN</v>
      </c>
      <c r="AN99">
        <f t="shared" si="290"/>
        <v>90</v>
      </c>
      <c r="AO99" t="str">
        <f t="shared" ca="1" si="291"/>
        <v>cu</v>
      </c>
      <c r="AP99" t="str">
        <f t="shared" si="292"/>
        <v>GO</v>
      </c>
      <c r="AQ99">
        <f t="shared" si="293"/>
        <v>30000</v>
      </c>
      <c r="AR99" t="str">
        <f t="shared" ca="1" si="294"/>
        <v>cu</v>
      </c>
      <c r="AS99" t="str">
        <f t="shared" si="295"/>
        <v>EN</v>
      </c>
      <c r="AT99">
        <f t="shared" si="296"/>
        <v>150</v>
      </c>
      <c r="AU99" t="str">
        <f t="shared" ca="1" si="297"/>
        <v>cu</v>
      </c>
      <c r="AV99" t="str">
        <f t="shared" si="298"/>
        <v>EN</v>
      </c>
      <c r="AW99">
        <f t="shared" si="299"/>
        <v>300</v>
      </c>
      <c r="AX99" t="str">
        <f t="shared" ca="1" si="300"/>
        <v/>
      </c>
      <c r="AY99" t="str">
        <f t="shared" si="301"/>
        <v/>
      </c>
      <c r="AZ99" t="str">
        <f t="shared" si="302"/>
        <v/>
      </c>
      <c r="BA99" t="str">
        <f t="shared" ca="1" si="30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99" t="str">
        <f t="shared" si="304"/>
        <v/>
      </c>
    </row>
    <row r="100" spans="1:54">
      <c r="A100" t="s">
        <v>153</v>
      </c>
      <c r="E100" t="str">
        <f t="shared" si="256"/>
        <v>relay_4</v>
      </c>
      <c r="F100" t="str">
        <f t="shared" si="248"/>
        <v>relay</v>
      </c>
      <c r="G100">
        <f t="shared" si="283"/>
        <v>3</v>
      </c>
      <c r="I100" t="b">
        <v>0</v>
      </c>
      <c r="K100" t="str">
        <f t="shared" si="203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0"/>
        <v>354</v>
      </c>
      <c r="R100" t="str">
        <f t="shared" ca="1" si="281"/>
        <v>cu</v>
      </c>
      <c r="S100" t="s">
        <v>16</v>
      </c>
      <c r="T100" t="s">
        <v>56</v>
      </c>
      <c r="U100">
        <v>30</v>
      </c>
      <c r="V100" t="str">
        <f t="shared" ca="1" si="284"/>
        <v>cu</v>
      </c>
      <c r="W100" t="s">
        <v>16</v>
      </c>
      <c r="X100" t="s">
        <v>15</v>
      </c>
      <c r="Y100">
        <v>25000</v>
      </c>
      <c r="Z100" t="str">
        <f t="shared" ca="1" si="285"/>
        <v>cu</v>
      </c>
      <c r="AA100" t="s">
        <v>16</v>
      </c>
      <c r="AB100" t="s">
        <v>56</v>
      </c>
      <c r="AC100">
        <v>100</v>
      </c>
      <c r="AD100" t="str">
        <f t="shared" ca="1" si="286"/>
        <v/>
      </c>
      <c r="AH100" t="str">
        <f t="shared" ca="1" si="287"/>
        <v/>
      </c>
      <c r="AL100" t="str">
        <f t="shared" ca="1" si="288"/>
        <v>cu</v>
      </c>
      <c r="AM100" t="str">
        <f t="shared" si="289"/>
        <v>EN</v>
      </c>
      <c r="AN100">
        <f t="shared" si="290"/>
        <v>30</v>
      </c>
      <c r="AO100" t="str">
        <f t="shared" ca="1" si="291"/>
        <v>cu</v>
      </c>
      <c r="AP100" t="str">
        <f t="shared" si="292"/>
        <v>GO</v>
      </c>
      <c r="AQ100">
        <f t="shared" si="293"/>
        <v>25000</v>
      </c>
      <c r="AR100" t="str">
        <f t="shared" ca="1" si="294"/>
        <v>cu</v>
      </c>
      <c r="AS100" t="str">
        <f t="shared" si="295"/>
        <v>EN</v>
      </c>
      <c r="AT100">
        <f t="shared" si="296"/>
        <v>100</v>
      </c>
      <c r="AU100" t="str">
        <f t="shared" ca="1" si="297"/>
        <v/>
      </c>
      <c r="AV100" t="str">
        <f t="shared" si="298"/>
        <v/>
      </c>
      <c r="AW100" t="str">
        <f t="shared" si="299"/>
        <v/>
      </c>
      <c r="AX100" t="str">
        <f t="shared" ca="1" si="300"/>
        <v/>
      </c>
      <c r="AY100" t="str">
        <f t="shared" si="301"/>
        <v/>
      </c>
      <c r="AZ100" t="str">
        <f t="shared" si="302"/>
        <v/>
      </c>
      <c r="BA100" t="str">
        <f t="shared" ca="1" si="30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0" t="str">
        <f t="shared" si="304"/>
        <v/>
      </c>
    </row>
    <row r="101" spans="1:54">
      <c r="A101" t="s">
        <v>154</v>
      </c>
      <c r="E101" t="str">
        <f t="shared" si="256"/>
        <v>relay_5</v>
      </c>
      <c r="F101" t="str">
        <f t="shared" si="248"/>
        <v>relay</v>
      </c>
      <c r="G101">
        <f t="shared" si="283"/>
        <v>3</v>
      </c>
      <c r="I101" t="b">
        <v>0</v>
      </c>
      <c r="K101" t="str">
        <f t="shared" si="203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0"/>
        <v>414</v>
      </c>
      <c r="R101" t="str">
        <f t="shared" ca="1" si="281"/>
        <v>cu</v>
      </c>
      <c r="S101" t="s">
        <v>16</v>
      </c>
      <c r="T101" t="s">
        <v>56</v>
      </c>
      <c r="U101">
        <v>60</v>
      </c>
      <c r="V101" t="str">
        <f t="shared" ca="1" si="284"/>
        <v>cu</v>
      </c>
      <c r="W101" t="s">
        <v>16</v>
      </c>
      <c r="X101" t="s">
        <v>15</v>
      </c>
      <c r="Y101">
        <v>15000</v>
      </c>
      <c r="Z101" t="str">
        <f t="shared" ca="1" si="285"/>
        <v>cu</v>
      </c>
      <c r="AA101" t="s">
        <v>16</v>
      </c>
      <c r="AB101" t="s">
        <v>56</v>
      </c>
      <c r="AC101">
        <v>120</v>
      </c>
      <c r="AD101" t="str">
        <f t="shared" ca="1" si="286"/>
        <v/>
      </c>
      <c r="AH101" t="str">
        <f t="shared" ca="1" si="287"/>
        <v/>
      </c>
      <c r="AL101" t="str">
        <f t="shared" ca="1" si="288"/>
        <v>cu</v>
      </c>
      <c r="AM101" t="str">
        <f t="shared" si="289"/>
        <v>EN</v>
      </c>
      <c r="AN101">
        <f t="shared" si="290"/>
        <v>60</v>
      </c>
      <c r="AO101" t="str">
        <f t="shared" ca="1" si="291"/>
        <v>cu</v>
      </c>
      <c r="AP101" t="str">
        <f t="shared" si="292"/>
        <v>GO</v>
      </c>
      <c r="AQ101">
        <f t="shared" si="293"/>
        <v>15000</v>
      </c>
      <c r="AR101" t="str">
        <f t="shared" ca="1" si="294"/>
        <v>cu</v>
      </c>
      <c r="AS101" t="str">
        <f t="shared" si="295"/>
        <v>EN</v>
      </c>
      <c r="AT101">
        <f t="shared" si="296"/>
        <v>120</v>
      </c>
      <c r="AU101" t="str">
        <f t="shared" ca="1" si="297"/>
        <v/>
      </c>
      <c r="AV101" t="str">
        <f t="shared" si="298"/>
        <v/>
      </c>
      <c r="AW101" t="str">
        <f t="shared" si="299"/>
        <v/>
      </c>
      <c r="AX101" t="str">
        <f t="shared" ca="1" si="300"/>
        <v/>
      </c>
      <c r="AY101" t="str">
        <f t="shared" si="301"/>
        <v/>
      </c>
      <c r="AZ101" t="str">
        <f t="shared" si="302"/>
        <v/>
      </c>
      <c r="BA101" t="str">
        <f t="shared" ca="1" si="30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1" t="str">
        <f t="shared" si="304"/>
        <v/>
      </c>
    </row>
    <row r="102" spans="1:54">
      <c r="A102" t="s">
        <v>155</v>
      </c>
      <c r="E102" t="str">
        <f t="shared" si="256"/>
        <v>relay_6</v>
      </c>
      <c r="F102" t="str">
        <f t="shared" si="248"/>
        <v>relay</v>
      </c>
      <c r="G102">
        <f t="shared" si="283"/>
        <v>4</v>
      </c>
      <c r="I102" t="b">
        <v>0</v>
      </c>
      <c r="K102" t="str">
        <f t="shared" si="203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0"/>
        <v>726</v>
      </c>
      <c r="R102" t="str">
        <f t="shared" ca="1" si="281"/>
        <v>cu</v>
      </c>
      <c r="S102" t="s">
        <v>16</v>
      </c>
      <c r="T102" t="s">
        <v>56</v>
      </c>
      <c r="U102">
        <v>90</v>
      </c>
      <c r="V102" t="str">
        <f t="shared" ca="1" si="284"/>
        <v>cu</v>
      </c>
      <c r="W102" t="s">
        <v>16</v>
      </c>
      <c r="X102" t="s">
        <v>15</v>
      </c>
      <c r="Y102">
        <v>30000</v>
      </c>
      <c r="Z102" t="str">
        <f t="shared" ca="1" si="285"/>
        <v>cu</v>
      </c>
      <c r="AA102" t="s">
        <v>16</v>
      </c>
      <c r="AB102" t="s">
        <v>56</v>
      </c>
      <c r="AC102">
        <v>150</v>
      </c>
      <c r="AD102" t="str">
        <f t="shared" ca="1" si="286"/>
        <v>cu</v>
      </c>
      <c r="AE102" t="s">
        <v>16</v>
      </c>
      <c r="AF102" t="s">
        <v>56</v>
      </c>
      <c r="AG102">
        <v>300</v>
      </c>
      <c r="AH102" t="str">
        <f t="shared" ca="1" si="287"/>
        <v/>
      </c>
      <c r="AL102" t="str">
        <f t="shared" ca="1" si="288"/>
        <v>cu</v>
      </c>
      <c r="AM102" t="str">
        <f t="shared" si="289"/>
        <v>EN</v>
      </c>
      <c r="AN102">
        <f t="shared" si="290"/>
        <v>90</v>
      </c>
      <c r="AO102" t="str">
        <f t="shared" ca="1" si="291"/>
        <v>cu</v>
      </c>
      <c r="AP102" t="str">
        <f t="shared" si="292"/>
        <v>GO</v>
      </c>
      <c r="AQ102">
        <f t="shared" si="293"/>
        <v>30000</v>
      </c>
      <c r="AR102" t="str">
        <f t="shared" ca="1" si="294"/>
        <v>cu</v>
      </c>
      <c r="AS102" t="str">
        <f t="shared" si="295"/>
        <v>EN</v>
      </c>
      <c r="AT102">
        <f t="shared" si="296"/>
        <v>150</v>
      </c>
      <c r="AU102" t="str">
        <f t="shared" ca="1" si="297"/>
        <v>cu</v>
      </c>
      <c r="AV102" t="str">
        <f t="shared" si="298"/>
        <v>EN</v>
      </c>
      <c r="AW102">
        <f t="shared" si="299"/>
        <v>300</v>
      </c>
      <c r="AX102" t="str">
        <f t="shared" ca="1" si="300"/>
        <v/>
      </c>
      <c r="AY102" t="str">
        <f t="shared" si="301"/>
        <v/>
      </c>
      <c r="AZ102" t="str">
        <f t="shared" si="302"/>
        <v/>
      </c>
      <c r="BA102" t="str">
        <f t="shared" ca="1" si="30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2" t="str">
        <f t="shared" si="304"/>
        <v/>
      </c>
    </row>
    <row r="103" spans="1:54">
      <c r="A103" t="s">
        <v>156</v>
      </c>
      <c r="E103" t="str">
        <f t="shared" si="256"/>
        <v>relay_7</v>
      </c>
      <c r="F103" t="str">
        <f t="shared" si="248"/>
        <v>relay</v>
      </c>
      <c r="G103">
        <f t="shared" si="283"/>
        <v>3</v>
      </c>
      <c r="I103" t="b">
        <v>0</v>
      </c>
      <c r="K103" t="str">
        <f t="shared" si="203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0"/>
        <v>679</v>
      </c>
      <c r="R103" t="str">
        <f t="shared" ca="1" si="281"/>
        <v>cu</v>
      </c>
      <c r="S103" t="s">
        <v>16</v>
      </c>
      <c r="T103" t="s">
        <v>56</v>
      </c>
      <c r="U103">
        <v>30</v>
      </c>
      <c r="V103" t="str">
        <f t="shared" ca="1" si="284"/>
        <v>cu</v>
      </c>
      <c r="W103" t="s">
        <v>16</v>
      </c>
      <c r="X103" t="s">
        <v>15</v>
      </c>
      <c r="Y103">
        <v>25000</v>
      </c>
      <c r="Z103" t="str">
        <f t="shared" ca="1" si="285"/>
        <v>cu</v>
      </c>
      <c r="AA103" t="s">
        <v>16</v>
      </c>
      <c r="AB103" t="s">
        <v>56</v>
      </c>
      <c r="AC103">
        <v>100</v>
      </c>
      <c r="AD103" t="str">
        <f t="shared" ca="1" si="286"/>
        <v/>
      </c>
      <c r="AH103" t="str">
        <f t="shared" ca="1" si="287"/>
        <v/>
      </c>
      <c r="AL103" t="str">
        <f t="shared" ca="1" si="288"/>
        <v>cu</v>
      </c>
      <c r="AM103" t="str">
        <f t="shared" si="289"/>
        <v>EN</v>
      </c>
      <c r="AN103">
        <f t="shared" si="290"/>
        <v>30</v>
      </c>
      <c r="AO103" t="str">
        <f t="shared" ca="1" si="291"/>
        <v>cu</v>
      </c>
      <c r="AP103" t="str">
        <f t="shared" si="292"/>
        <v>GO</v>
      </c>
      <c r="AQ103">
        <f t="shared" si="293"/>
        <v>25000</v>
      </c>
      <c r="AR103" t="str">
        <f t="shared" ca="1" si="294"/>
        <v>cu</v>
      </c>
      <c r="AS103" t="str">
        <f t="shared" si="295"/>
        <v>EN</v>
      </c>
      <c r="AT103">
        <f t="shared" si="296"/>
        <v>100</v>
      </c>
      <c r="AU103" t="str">
        <f t="shared" ca="1" si="297"/>
        <v/>
      </c>
      <c r="AV103" t="str">
        <f t="shared" si="298"/>
        <v/>
      </c>
      <c r="AW103" t="str">
        <f t="shared" si="299"/>
        <v/>
      </c>
      <c r="AX103" t="str">
        <f t="shared" ca="1" si="300"/>
        <v/>
      </c>
      <c r="AY103" t="str">
        <f t="shared" si="301"/>
        <v/>
      </c>
      <c r="AZ103" t="str">
        <f t="shared" si="302"/>
        <v/>
      </c>
      <c r="BA103" t="str">
        <f t="shared" ca="1" si="30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3" t="str">
        <f t="shared" si="304"/>
        <v/>
      </c>
    </row>
    <row r="104" spans="1:54">
      <c r="A104" t="s">
        <v>157</v>
      </c>
      <c r="E104" t="str">
        <f t="shared" si="256"/>
        <v>relay_8</v>
      </c>
      <c r="F104" t="str">
        <f t="shared" si="248"/>
        <v>relay</v>
      </c>
      <c r="G104">
        <f t="shared" si="283"/>
        <v>3</v>
      </c>
      <c r="I104" t="b">
        <v>0</v>
      </c>
      <c r="K104" t="str">
        <f t="shared" si="203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0"/>
        <v>752</v>
      </c>
      <c r="R104" t="str">
        <f t="shared" ca="1" si="281"/>
        <v>cu</v>
      </c>
      <c r="S104" t="s">
        <v>16</v>
      </c>
      <c r="T104" t="s">
        <v>56</v>
      </c>
      <c r="U104">
        <v>30</v>
      </c>
      <c r="V104" t="str">
        <f t="shared" ca="1" si="284"/>
        <v>cu</v>
      </c>
      <c r="W104" t="s">
        <v>16</v>
      </c>
      <c r="X104" t="s">
        <v>15</v>
      </c>
      <c r="Y104">
        <v>25000</v>
      </c>
      <c r="Z104" t="str">
        <f t="shared" ca="1" si="285"/>
        <v>cu</v>
      </c>
      <c r="AA104" t="s">
        <v>16</v>
      </c>
      <c r="AB104" t="s">
        <v>56</v>
      </c>
      <c r="AC104">
        <v>100</v>
      </c>
      <c r="AD104" t="str">
        <f t="shared" ca="1" si="286"/>
        <v/>
      </c>
      <c r="AH104" t="str">
        <f t="shared" ca="1" si="287"/>
        <v/>
      </c>
      <c r="AL104" t="str">
        <f t="shared" ca="1" si="288"/>
        <v>cu</v>
      </c>
      <c r="AM104" t="str">
        <f t="shared" si="289"/>
        <v>EN</v>
      </c>
      <c r="AN104">
        <f t="shared" si="290"/>
        <v>30</v>
      </c>
      <c r="AO104" t="str">
        <f t="shared" ca="1" si="291"/>
        <v>cu</v>
      </c>
      <c r="AP104" t="str">
        <f t="shared" si="292"/>
        <v>GO</v>
      </c>
      <c r="AQ104">
        <f t="shared" si="293"/>
        <v>25000</v>
      </c>
      <c r="AR104" t="str">
        <f t="shared" ca="1" si="294"/>
        <v>cu</v>
      </c>
      <c r="AS104" t="str">
        <f t="shared" si="295"/>
        <v>EN</v>
      </c>
      <c r="AT104">
        <f t="shared" si="296"/>
        <v>100</v>
      </c>
      <c r="AU104" t="str">
        <f t="shared" ca="1" si="297"/>
        <v/>
      </c>
      <c r="AV104" t="str">
        <f t="shared" si="298"/>
        <v/>
      </c>
      <c r="AW104" t="str">
        <f t="shared" si="299"/>
        <v/>
      </c>
      <c r="AX104" t="str">
        <f t="shared" ca="1" si="300"/>
        <v/>
      </c>
      <c r="AY104" t="str">
        <f t="shared" si="301"/>
        <v/>
      </c>
      <c r="AZ104" t="str">
        <f t="shared" si="302"/>
        <v/>
      </c>
      <c r="BA104" t="str">
        <f t="shared" ca="1" si="30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4" t="str">
        <f t="shared" si="304"/>
        <v/>
      </c>
    </row>
    <row r="105" spans="1:54">
      <c r="A105" t="s">
        <v>158</v>
      </c>
      <c r="E105" t="str">
        <f t="shared" si="256"/>
        <v>relay_9</v>
      </c>
      <c r="F105" t="str">
        <f t="shared" si="248"/>
        <v>relay</v>
      </c>
      <c r="G105">
        <f t="shared" si="283"/>
        <v>3</v>
      </c>
      <c r="I105" t="b">
        <v>0</v>
      </c>
      <c r="K105" t="str">
        <f t="shared" si="203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0"/>
        <v>534</v>
      </c>
      <c r="R105" t="str">
        <f t="shared" ca="1" si="281"/>
        <v>cu</v>
      </c>
      <c r="S105" t="s">
        <v>16</v>
      </c>
      <c r="T105" t="s">
        <v>56</v>
      </c>
      <c r="U105">
        <v>60</v>
      </c>
      <c r="V105" t="str">
        <f t="shared" ca="1" si="284"/>
        <v>cu</v>
      </c>
      <c r="W105" t="s">
        <v>16</v>
      </c>
      <c r="X105" t="s">
        <v>15</v>
      </c>
      <c r="Y105">
        <v>15000</v>
      </c>
      <c r="Z105" t="str">
        <f t="shared" ca="1" si="285"/>
        <v>cu</v>
      </c>
      <c r="AA105" t="s">
        <v>16</v>
      </c>
      <c r="AB105" t="s">
        <v>56</v>
      </c>
      <c r="AC105">
        <v>120</v>
      </c>
      <c r="AD105" t="str">
        <f t="shared" ca="1" si="286"/>
        <v/>
      </c>
      <c r="AH105" t="str">
        <f t="shared" ca="1" si="287"/>
        <v/>
      </c>
      <c r="AL105" t="str">
        <f t="shared" ca="1" si="288"/>
        <v>cu</v>
      </c>
      <c r="AM105" t="str">
        <f t="shared" si="289"/>
        <v>EN</v>
      </c>
      <c r="AN105">
        <f t="shared" si="290"/>
        <v>60</v>
      </c>
      <c r="AO105" t="str">
        <f t="shared" ca="1" si="291"/>
        <v>cu</v>
      </c>
      <c r="AP105" t="str">
        <f t="shared" si="292"/>
        <v>GO</v>
      </c>
      <c r="AQ105">
        <f t="shared" si="293"/>
        <v>15000</v>
      </c>
      <c r="AR105" t="str">
        <f t="shared" ca="1" si="294"/>
        <v>cu</v>
      </c>
      <c r="AS105" t="str">
        <f t="shared" si="295"/>
        <v>EN</v>
      </c>
      <c r="AT105">
        <f t="shared" si="296"/>
        <v>120</v>
      </c>
      <c r="AU105" t="str">
        <f t="shared" ca="1" si="297"/>
        <v/>
      </c>
      <c r="AV105" t="str">
        <f t="shared" si="298"/>
        <v/>
      </c>
      <c r="AW105" t="str">
        <f t="shared" si="299"/>
        <v/>
      </c>
      <c r="AX105" t="str">
        <f t="shared" ca="1" si="300"/>
        <v/>
      </c>
      <c r="AY105" t="str">
        <f t="shared" si="301"/>
        <v/>
      </c>
      <c r="AZ105" t="str">
        <f t="shared" si="302"/>
        <v/>
      </c>
      <c r="BA105" t="str">
        <f t="shared" ca="1" si="30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5" t="str">
        <f t="shared" si="304"/>
        <v/>
      </c>
    </row>
    <row r="106" spans="1:54">
      <c r="A106" t="s">
        <v>159</v>
      </c>
      <c r="E106" t="str">
        <f t="shared" si="256"/>
        <v>relay_10</v>
      </c>
      <c r="F106" t="str">
        <f t="shared" si="248"/>
        <v>relay</v>
      </c>
      <c r="G106">
        <f t="shared" si="283"/>
        <v>4</v>
      </c>
      <c r="I106" t="b">
        <v>0</v>
      </c>
      <c r="K106" t="str">
        <f t="shared" si="203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0"/>
        <v>243</v>
      </c>
      <c r="R106" t="str">
        <f t="shared" ca="1" si="281"/>
        <v>cu</v>
      </c>
      <c r="S106" t="s">
        <v>16</v>
      </c>
      <c r="T106" t="s">
        <v>56</v>
      </c>
      <c r="U106">
        <v>90</v>
      </c>
      <c r="V106" t="str">
        <f t="shared" ca="1" si="284"/>
        <v>cu</v>
      </c>
      <c r="W106" t="s">
        <v>16</v>
      </c>
      <c r="X106" t="s">
        <v>15</v>
      </c>
      <c r="Y106">
        <v>30000</v>
      </c>
      <c r="Z106" t="str">
        <f t="shared" ca="1" si="285"/>
        <v>cu</v>
      </c>
      <c r="AA106" t="s">
        <v>16</v>
      </c>
      <c r="AB106" t="s">
        <v>56</v>
      </c>
      <c r="AC106">
        <v>150</v>
      </c>
      <c r="AD106" t="str">
        <f t="shared" ca="1" si="286"/>
        <v>cu</v>
      </c>
      <c r="AE106" t="s">
        <v>16</v>
      </c>
      <c r="AF106" t="s">
        <v>56</v>
      </c>
      <c r="AG106">
        <v>300</v>
      </c>
      <c r="AH106" t="str">
        <f t="shared" ca="1" si="287"/>
        <v/>
      </c>
      <c r="AL106" t="str">
        <f t="shared" ca="1" si="288"/>
        <v>cu</v>
      </c>
      <c r="AM106" t="str">
        <f t="shared" si="289"/>
        <v>EN</v>
      </c>
      <c r="AN106">
        <f t="shared" si="290"/>
        <v>90</v>
      </c>
      <c r="AO106" t="str">
        <f t="shared" ca="1" si="291"/>
        <v>cu</v>
      </c>
      <c r="AP106" t="str">
        <f t="shared" si="292"/>
        <v>GO</v>
      </c>
      <c r="AQ106">
        <f t="shared" si="293"/>
        <v>30000</v>
      </c>
      <c r="AR106" t="str">
        <f t="shared" ca="1" si="294"/>
        <v>cu</v>
      </c>
      <c r="AS106" t="str">
        <f t="shared" si="295"/>
        <v>EN</v>
      </c>
      <c r="AT106">
        <f t="shared" si="296"/>
        <v>150</v>
      </c>
      <c r="AU106" t="str">
        <f t="shared" ca="1" si="297"/>
        <v>cu</v>
      </c>
      <c r="AV106" t="str">
        <f t="shared" si="298"/>
        <v>EN</v>
      </c>
      <c r="AW106">
        <f t="shared" si="299"/>
        <v>300</v>
      </c>
      <c r="AX106" t="str">
        <f t="shared" ca="1" si="300"/>
        <v/>
      </c>
      <c r="AY106" t="str">
        <f t="shared" si="301"/>
        <v/>
      </c>
      <c r="AZ106" t="str">
        <f t="shared" si="302"/>
        <v/>
      </c>
      <c r="BA106" t="str">
        <f t="shared" ca="1" si="30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6" t="str">
        <f t="shared" si="304"/>
        <v/>
      </c>
    </row>
    <row r="107" spans="1:54">
      <c r="A107" t="s">
        <v>210</v>
      </c>
      <c r="B107" t="s">
        <v>208</v>
      </c>
      <c r="C107" t="s">
        <v>403</v>
      </c>
      <c r="D107" t="s">
        <v>404</v>
      </c>
      <c r="E107" t="str">
        <f t="shared" ref="E107:E109" si="305">A107</f>
        <v>analysisboost_1</v>
      </c>
      <c r="F107" t="str">
        <f t="shared" ref="F107:F109" si="306">IF(ISERROR(FIND("_",A107)),A107,
LEFT(A107,FIND("_",A107)-1))</f>
        <v>analysisboost</v>
      </c>
      <c r="G107">
        <f t="shared" ref="G107:G109" si="307">COUNTA(S107,W107,AA107,AE107,AI107)</f>
        <v>1</v>
      </c>
      <c r="I107" t="b">
        <v>0</v>
      </c>
      <c r="K107" t="str">
        <f t="shared" si="203"/>
        <v/>
      </c>
      <c r="L107" t="s">
        <v>286</v>
      </c>
      <c r="M107">
        <f t="shared" ref="M107:M109" si="308">IF(ISBLANK($L107),"",VLOOKUP($L107,$BN:$BP,MATCH($BO$1,$BN$1:$BP$1,0),0))</f>
        <v>0.99</v>
      </c>
      <c r="N107">
        <f t="shared" ref="N107:N109" si="309">IF(ISBLANK($L107),"",VLOOKUP($L107,$BN:$BP,MATCH($BP$1,$BN$1:$BP$1,0),0))</f>
        <v>1100</v>
      </c>
      <c r="O107" t="s">
        <v>210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209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Item_cAnalysisBoost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7" t="str">
        <f t="shared" si="304"/>
        <v/>
      </c>
    </row>
    <row r="108" spans="1:54">
      <c r="A108" t="s">
        <v>211</v>
      </c>
      <c r="C108" t="s">
        <v>405</v>
      </c>
      <c r="D108" t="s">
        <v>406</v>
      </c>
      <c r="E108" t="str">
        <f t="shared" si="305"/>
        <v>analysisboost_2</v>
      </c>
      <c r="F108" t="str">
        <f t="shared" si="306"/>
        <v>analysisboost</v>
      </c>
      <c r="G108">
        <f t="shared" si="307"/>
        <v>1</v>
      </c>
      <c r="I108" t="b">
        <v>0</v>
      </c>
      <c r="K108" t="str">
        <f t="shared" si="203"/>
        <v/>
      </c>
      <c r="L108" t="s">
        <v>290</v>
      </c>
      <c r="M108">
        <f t="shared" si="308"/>
        <v>4.99</v>
      </c>
      <c r="N108">
        <f t="shared" si="309"/>
        <v>7500</v>
      </c>
      <c r="O108" t="s">
        <v>211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209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Item_cAnalysisBoost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8" t="str">
        <f t="shared" si="304"/>
        <v/>
      </c>
    </row>
    <row r="109" spans="1:54">
      <c r="A109" t="s">
        <v>212</v>
      </c>
      <c r="C109" t="s">
        <v>407</v>
      </c>
      <c r="D109" t="s">
        <v>408</v>
      </c>
      <c r="E109" t="str">
        <f t="shared" si="305"/>
        <v>analysisboost_3</v>
      </c>
      <c r="F109" t="str">
        <f t="shared" si="306"/>
        <v>analysisboost</v>
      </c>
      <c r="G109">
        <f t="shared" si="307"/>
        <v>4</v>
      </c>
      <c r="I109" t="b">
        <v>0</v>
      </c>
      <c r="K109" t="str">
        <f t="shared" si="203"/>
        <v/>
      </c>
      <c r="L109" t="s">
        <v>297</v>
      </c>
      <c r="M109">
        <f t="shared" si="308"/>
        <v>18.989999999999998</v>
      </c>
      <c r="N109">
        <f t="shared" si="309"/>
        <v>29000</v>
      </c>
      <c r="O109" t="s">
        <v>212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209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Item_cAnalysisBoost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09" t="str">
        <f t="shared" si="304"/>
        <v/>
      </c>
    </row>
    <row r="110" spans="1:54">
      <c r="A110" t="s">
        <v>220</v>
      </c>
      <c r="B110" t="s">
        <v>161</v>
      </c>
      <c r="C110" t="s">
        <v>409</v>
      </c>
      <c r="D110" t="s">
        <v>410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3"/>
        <v>가격필요</v>
      </c>
      <c r="M110">
        <v>9.99</v>
      </c>
      <c r="N110">
        <v>13000</v>
      </c>
      <c r="O110" t="s">
        <v>220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231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0" t="str">
        <f t="shared" si="304"/>
        <v/>
      </c>
    </row>
    <row r="111" spans="1:54">
      <c r="A111" t="s">
        <v>221</v>
      </c>
      <c r="C111" t="s">
        <v>411</v>
      </c>
      <c r="D111" t="s">
        <v>412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3"/>
        <v>가격필요</v>
      </c>
      <c r="M111">
        <v>9.99</v>
      </c>
      <c r="N111">
        <v>13000</v>
      </c>
      <c r="O111" t="s">
        <v>221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250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1" t="str">
        <f t="shared" si="304"/>
        <v/>
      </c>
    </row>
    <row r="112" spans="1:54">
      <c r="A112" t="s">
        <v>222</v>
      </c>
      <c r="C112" t="s">
        <v>411</v>
      </c>
      <c r="D112" t="s">
        <v>412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3"/>
        <v>가격필요</v>
      </c>
      <c r="M112">
        <v>9.99</v>
      </c>
      <c r="N112">
        <v>13000</v>
      </c>
      <c r="O112" t="s">
        <v>222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250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2" t="str">
        <f t="shared" si="304"/>
        <v/>
      </c>
    </row>
    <row r="113" spans="1:54">
      <c r="A113" t="s">
        <v>219</v>
      </c>
      <c r="C113" t="s">
        <v>411</v>
      </c>
      <c r="D113" t="s">
        <v>412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3"/>
        <v>가격필요</v>
      </c>
      <c r="M113">
        <v>9.99</v>
      </c>
      <c r="N113">
        <v>13000</v>
      </c>
      <c r="O113" t="s">
        <v>219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250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3" t="str">
        <f t="shared" si="304"/>
        <v/>
      </c>
    </row>
    <row r="114" spans="1:54">
      <c r="A114" t="s">
        <v>244</v>
      </c>
      <c r="C114" t="s">
        <v>413</v>
      </c>
      <c r="D114" t="s">
        <v>414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3"/>
        <v>가격필요</v>
      </c>
      <c r="M114">
        <v>9.99</v>
      </c>
      <c r="N114">
        <v>13000</v>
      </c>
      <c r="O114" t="s">
        <v>244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251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4" t="str">
        <f t="shared" si="304"/>
        <v/>
      </c>
    </row>
    <row r="115" spans="1:54">
      <c r="A115" t="s">
        <v>246</v>
      </c>
      <c r="C115" t="s">
        <v>415</v>
      </c>
      <c r="D115" t="s">
        <v>416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3"/>
        <v>가격필요</v>
      </c>
      <c r="M115">
        <v>9.99</v>
      </c>
      <c r="N115">
        <v>13000</v>
      </c>
      <c r="O115" t="s">
        <v>246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252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5" t="str">
        <f t="shared" si="304"/>
        <v/>
      </c>
    </row>
    <row r="116" spans="1:54">
      <c r="A116" t="s">
        <v>248</v>
      </c>
      <c r="C116" t="s">
        <v>417</v>
      </c>
      <c r="D116" t="s">
        <v>418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3"/>
        <v>가격필요</v>
      </c>
      <c r="M116">
        <v>9.99</v>
      </c>
      <c r="N116">
        <v>13000</v>
      </c>
      <c r="O116" t="s">
        <v>248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253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6" t="str">
        <f t="shared" si="304"/>
        <v/>
      </c>
    </row>
    <row r="117" spans="1:54">
      <c r="A117" t="s">
        <v>278</v>
      </c>
      <c r="B117" t="s">
        <v>279</v>
      </c>
      <c r="C117" t="s">
        <v>419</v>
      </c>
      <c r="D117" t="s">
        <v>420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3"/>
        <v/>
      </c>
      <c r="L117" t="s">
        <v>289</v>
      </c>
      <c r="M117">
        <f>IF(ISBLANK($L117),"",VLOOKUP($L117,$BN:$BP,MATCH($BO$1,$BN$1:$BP$1,0),0))</f>
        <v>3.99</v>
      </c>
      <c r="N117">
        <f>IF(ISBLANK($L117),"",VLOOKUP($L117,$BN:$BP,MATCH($BP$1,$BN$1:$BP$1,0),0))</f>
        <v>6000</v>
      </c>
      <c r="O117" t="s">
        <v>277</v>
      </c>
      <c r="P117">
        <v>406</v>
      </c>
      <c r="Q117">
        <f t="shared" ref="Q117" si="385">P117</f>
        <v>406</v>
      </c>
      <c r="R117" t="str">
        <f t="shared" ref="R117" ca="1" si="386">IF(ISBLANK(S117),"",
VLOOKUP(S117,OFFSET(INDIRECT("$A:$B"),0,MATCH(S$1&amp;"_Verify",INDIRECT("$1:$1"),0)-1),2,0)
)</f>
        <v>it</v>
      </c>
      <c r="S117" t="s">
        <v>33</v>
      </c>
      <c r="T117" t="s">
        <v>280</v>
      </c>
      <c r="U117">
        <v>1</v>
      </c>
      <c r="V117" t="str">
        <f t="shared" ref="V117" ca="1" si="387">IF(ISBLANK(W117),"",
VLOOKUP(W117,OFFSET(INDIRECT("$A:$B"),0,MATCH(W$1&amp;"_Verify",INDIRECT("$1:$1"),0)-1),2,0)
)</f>
        <v/>
      </c>
      <c r="Z117" t="str">
        <f t="shared" ref="Z117" ca="1" si="388">IF(ISBLANK(AA117),"",
VLOOKUP(AA117,OFFSET(INDIRECT("$A:$B"),0,MATCH(AA$1&amp;"_Verify",INDIRECT("$1:$1"),0)-1),2,0)
)</f>
        <v/>
      </c>
      <c r="AD117" t="str">
        <f t="shared" ref="AD117" ca="1" si="389">IF(ISBLANK(AE117),"",
VLOOKUP(AE117,OFFSET(INDIRECT("$A:$B"),0,MATCH(AE$1&amp;"_Verify",INDIRECT("$1:$1"),0)-1),2,0)
)</f>
        <v/>
      </c>
      <c r="AH117" t="str">
        <f t="shared" ref="AH117" ca="1" si="390">IF(ISBLANK(AI117),"",
VLOOKUP(AI117,OFFSET(INDIRECT("$A:$B"),0,MATCH(AI$1&amp;"_Verify",INDIRECT("$1:$1"),0)-1),2,0)
)</f>
        <v/>
      </c>
      <c r="AL117" t="str">
        <f t="shared" ref="AL117" ca="1" si="391">IF(LEN(R117)=0,"",R117)</f>
        <v>it</v>
      </c>
      <c r="AM117" t="str">
        <f t="shared" ref="AM117" si="392">IF(LEN(T117)=0,"",T117)</f>
        <v>Cash_sPetPass</v>
      </c>
      <c r="AN117">
        <f t="shared" ref="AN117" si="393">IF(LEN(U117)=0,"",U117)</f>
        <v>1</v>
      </c>
      <c r="AO117" t="str">
        <f t="shared" ref="AO117" ca="1" si="394">IF(LEN(V117)=0,"",V117)</f>
        <v/>
      </c>
      <c r="AP117" t="str">
        <f t="shared" ref="AP117" si="395">IF(LEN(X117)=0,"",X117)</f>
        <v/>
      </c>
      <c r="AQ117" t="str">
        <f t="shared" ref="AQ117" si="396">IF(LEN(Y117)=0,"",Y117)</f>
        <v/>
      </c>
      <c r="AR117" t="str">
        <f t="shared" ref="AR117" ca="1" si="397">IF(LEN(Z117)=0,"",Z117)</f>
        <v/>
      </c>
      <c r="AS117" t="str">
        <f t="shared" ref="AS117" si="398">IF(LEN(AB117)=0,"",AB117)</f>
        <v/>
      </c>
      <c r="AT117" t="str">
        <f t="shared" ref="AT117" si="399">IF(LEN(AC117)=0,"",AC117)</f>
        <v/>
      </c>
      <c r="AU117" t="str">
        <f t="shared" ref="AU117" ca="1" si="400">IF(LEN(AD117)=0,"",AD117)</f>
        <v/>
      </c>
      <c r="AV117" t="str">
        <f t="shared" ref="AV117" si="401">IF(LEN(AF117)=0,"",AF117)</f>
        <v/>
      </c>
      <c r="AW117" t="str">
        <f t="shared" ref="AW117" si="402">IF(LEN(AG117)=0,"",AG117)</f>
        <v/>
      </c>
      <c r="AX117" t="str">
        <f t="shared" ref="AX117" ca="1" si="403">IF(LEN(AH117)=0,"",AH117)</f>
        <v/>
      </c>
      <c r="AY117" t="str">
        <f t="shared" ref="AY117" si="404">IF(LEN(AJ117)=0,"",AJ117)</f>
        <v/>
      </c>
      <c r="AZ117" t="str">
        <f t="shared" ref="AZ117" si="405">IF(LEN(AK117)=0,"",AK117)</f>
        <v/>
      </c>
      <c r="BA117" t="str">
        <f t="shared" ref="BA117" ca="1" si="406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BB117" t="str">
        <f t="shared" si="304"/>
        <v/>
      </c>
    </row>
  </sheetData>
  <phoneticPr fontId="1" type="noConversion"/>
  <dataValidations count="2">
    <dataValidation type="list" allowBlank="1" showInputMessage="1" showErrorMessage="1" sqref="AI2:AI90 AE2:AE116 AA2:AA116 W2:W116 S2:S106 AI96:AI116 L2:L117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F2:AF116 AJ96:AJ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9"/>
  <sheetViews>
    <sheetView workbookViewId="0">
      <selection activeCell="B5" sqref="B5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9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223</v>
      </c>
      <c r="B5" t="str">
        <f t="shared" si="0"/>
        <v>CashName_sAcquiredSpell</v>
      </c>
    </row>
    <row r="6" spans="1:2">
      <c r="A6" t="s">
        <v>231</v>
      </c>
      <c r="B6" t="str">
        <f t="shared" si="0"/>
        <v>CashName_sUnacquiredSpell</v>
      </c>
    </row>
    <row r="7" spans="1:2">
      <c r="A7" t="s">
        <v>232</v>
      </c>
      <c r="B7" t="str">
        <f t="shared" si="0"/>
        <v>CashName_sAcquiredCompanion</v>
      </c>
    </row>
    <row r="8" spans="1:2">
      <c r="A8" t="s">
        <v>233</v>
      </c>
      <c r="B8" t="str">
        <f t="shared" si="0"/>
        <v>CashName_sAcquiredCompanionPp</v>
      </c>
    </row>
    <row r="9" spans="1:2">
      <c r="A9" t="s">
        <v>234</v>
      </c>
      <c r="B9" t="str">
        <f t="shared" si="0"/>
        <v>CashName_sUnacquiredCompanion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C24" sqref="C24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238</v>
      </c>
      <c r="B1" t="s">
        <v>217</v>
      </c>
      <c r="C1" t="s">
        <v>218</v>
      </c>
      <c r="D1" s="2" t="s">
        <v>195</v>
      </c>
      <c r="E1" t="s">
        <v>236</v>
      </c>
      <c r="F1" t="s">
        <v>55</v>
      </c>
      <c r="G1" t="s">
        <v>237</v>
      </c>
      <c r="H1" s="7" t="s">
        <v>10</v>
      </c>
      <c r="I1" s="7" t="s">
        <v>9</v>
      </c>
      <c r="K1" t="s">
        <v>235</v>
      </c>
    </row>
    <row r="2" spans="1:11">
      <c r="A2" t="b">
        <v>0</v>
      </c>
      <c r="B2" t="s">
        <v>213</v>
      </c>
      <c r="C2">
        <v>1</v>
      </c>
      <c r="D2" t="s">
        <v>243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214</v>
      </c>
      <c r="C3">
        <v>1</v>
      </c>
      <c r="D3" t="s">
        <v>243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215</v>
      </c>
      <c r="C4">
        <v>20</v>
      </c>
      <c r="D4" t="s">
        <v>240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216</v>
      </c>
      <c r="C5">
        <v>20</v>
      </c>
      <c r="D5" t="s">
        <v>241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242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H19" sqref="H19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230</v>
      </c>
      <c r="B1" t="s">
        <v>224</v>
      </c>
      <c r="C1" t="s">
        <v>218</v>
      </c>
      <c r="D1" s="2" t="s">
        <v>195</v>
      </c>
      <c r="E1" t="s">
        <v>236</v>
      </c>
      <c r="F1" t="s">
        <v>55</v>
      </c>
      <c r="G1" t="s">
        <v>237</v>
      </c>
      <c r="H1" s="7" t="s">
        <v>10</v>
      </c>
      <c r="I1" s="7" t="s">
        <v>9</v>
      </c>
      <c r="K1" t="s">
        <v>239</v>
      </c>
    </row>
    <row r="2" spans="1:11">
      <c r="A2">
        <v>0</v>
      </c>
      <c r="B2" t="s">
        <v>225</v>
      </c>
      <c r="C2">
        <v>1</v>
      </c>
      <c r="D2" t="s">
        <v>245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226</v>
      </c>
      <c r="C3">
        <v>1</v>
      </c>
      <c r="D3" t="s">
        <v>245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227</v>
      </c>
      <c r="C4">
        <v>1</v>
      </c>
      <c r="D4" t="s">
        <v>247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228</v>
      </c>
      <c r="C5">
        <v>20</v>
      </c>
      <c r="D5" t="s">
        <v>249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229</v>
      </c>
      <c r="C6">
        <v>1</v>
      </c>
      <c r="D6" t="s">
        <v>247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D6" sqref="D6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263</v>
      </c>
      <c r="C1" t="s">
        <v>260</v>
      </c>
      <c r="D1" t="s">
        <v>261</v>
      </c>
      <c r="E1" t="s">
        <v>264</v>
      </c>
      <c r="F1" s="2" t="s">
        <v>195</v>
      </c>
      <c r="G1" t="s">
        <v>10</v>
      </c>
      <c r="H1" t="s">
        <v>9</v>
      </c>
      <c r="J1" t="s">
        <v>262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255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256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257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258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259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ShopProductTable</vt:lpstr>
      <vt:lpstr>LevelPassTable</vt:lpstr>
      <vt:lpstr>ConsumeItemTable</vt:lpstr>
      <vt:lpstr>StageClearTable</vt:lpstr>
      <vt:lpstr>PickOneSpellTable</vt:lpstr>
      <vt:lpstr>PickOneCharacterTable</vt:lpstr>
      <vt:lpstr>BrokenEnergyTable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2023-02-26T05:37:24Z</dcterms:modified>
</cp:coreProperties>
</file>