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4A3B8E9-5C26-4B7B-B3D1-E8C339DA1C7E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2" l="1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K96" i="2"/>
  <c r="J96" i="2"/>
  <c r="P96" i="2" s="1"/>
  <c r="S96" i="2" s="1"/>
  <c r="E96" i="2"/>
  <c r="D96" i="2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K84" i="2"/>
  <c r="J84" i="2"/>
  <c r="E84" i="2"/>
  <c r="D84" i="2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B84" i="2"/>
  <c r="K72" i="2"/>
  <c r="J72" i="2"/>
  <c r="E83" i="2"/>
  <c r="E82" i="2"/>
  <c r="E81" i="2"/>
  <c r="E80" i="2"/>
  <c r="E79" i="2"/>
  <c r="E78" i="2"/>
  <c r="E77" i="2"/>
  <c r="E76" i="2"/>
  <c r="E75" i="2"/>
  <c r="E74" i="2"/>
  <c r="E73" i="2"/>
  <c r="E72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AE14" i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AB11" i="1"/>
  <c r="Z11" i="1"/>
  <c r="Z10" i="1"/>
  <c r="P84" i="2" l="1"/>
  <c r="S84" i="2" s="1"/>
  <c r="N96" i="2"/>
  <c r="O96" i="2"/>
  <c r="R96" i="2" s="1"/>
  <c r="N84" i="2"/>
  <c r="O84" i="2"/>
  <c r="R84" i="2" s="1"/>
  <c r="N72" i="2"/>
  <c r="P72" i="2"/>
  <c r="S72" i="2" s="1"/>
  <c r="O72" i="2"/>
  <c r="R72" i="2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E4" i="2"/>
  <c r="AB8" i="1"/>
  <c r="AB6" i="1"/>
  <c r="AB9" i="1"/>
  <c r="M72" i="2"/>
  <c r="M96" i="2"/>
  <c r="Z9" i="1"/>
  <c r="Z6" i="1"/>
  <c r="Z8" i="1"/>
  <c r="M84" i="2"/>
  <c r="Q96" i="2" l="1"/>
  <c r="Q84" i="2"/>
  <c r="Q72" i="2"/>
  <c r="O60" i="2"/>
  <c r="R60" i="2" s="1"/>
  <c r="P60" i="2"/>
  <c r="S60" i="2" s="1"/>
  <c r="N60" i="2"/>
  <c r="P48" i="2"/>
  <c r="S48" i="2" s="1"/>
  <c r="N48" i="2"/>
  <c r="O48" i="2"/>
  <c r="R48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25" i="2"/>
  <c r="M60" i="2"/>
  <c r="M48" i="2"/>
  <c r="M36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L2" i="1" l="1"/>
  <c r="J2" i="2"/>
  <c r="P2" i="2" s="1"/>
  <c r="J5" i="2"/>
  <c r="P5" i="2" s="1"/>
  <c r="J15" i="2"/>
  <c r="P15" i="2" s="1"/>
  <c r="AB5" i="1"/>
  <c r="AB4" i="1"/>
  <c r="AB3" i="1"/>
  <c r="AB2" i="1"/>
  <c r="O15" i="2" l="1"/>
  <c r="N15" i="2"/>
  <c r="O5" i="2"/>
  <c r="N5" i="2"/>
  <c r="O2" i="2"/>
  <c r="N2" i="2"/>
  <c r="M5" i="2"/>
  <c r="Z2" i="1"/>
  <c r="M15" i="2"/>
  <c r="Z4" i="1"/>
  <c r="Z3" i="1"/>
  <c r="M2" i="2"/>
  <c r="Z5" i="1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72" i="2" l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4" i="2"/>
  <c r="F12" i="1"/>
  <c r="F14" i="1"/>
  <c r="F2" i="1"/>
  <c r="F11" i="1"/>
  <c r="F4" i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F9" i="1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F10" i="1"/>
  <c r="F13" i="1"/>
  <c r="F6" i="1"/>
  <c r="D5" i="2"/>
  <c r="D6" i="2" s="1"/>
  <c r="D7" i="2" s="1"/>
  <c r="D8" i="2" s="1"/>
  <c r="D9" i="2" s="1"/>
  <c r="D10" i="2" s="1"/>
  <c r="D11" i="2" s="1"/>
  <c r="D12" i="2" s="1"/>
  <c r="D13" i="2" s="1"/>
  <c r="D14" i="2" s="1"/>
  <c r="F5" i="1"/>
  <c r="F3" i="1"/>
  <c r="F8" i="1"/>
  <c r="D2" i="2"/>
  <c r="D3" i="2" s="1"/>
  <c r="F7" i="1"/>
  <c r="D15" i="2"/>
  <c r="D16" i="2" s="1"/>
  <c r="D17" i="2" s="1"/>
  <c r="D18" i="2" s="1"/>
  <c r="D19" i="2" s="1"/>
  <c r="D20" i="2" s="1"/>
  <c r="D21" i="2" s="1"/>
  <c r="D22" i="2" s="1"/>
  <c r="D23" i="2" s="1"/>
  <c r="D24" i="2" s="1"/>
  <c r="L84" i="2" l="1"/>
  <c r="L96" i="2"/>
  <c r="L72" i="2"/>
  <c r="K73" i="2" l="1"/>
  <c r="J73" i="2"/>
  <c r="K97" i="2"/>
  <c r="J97" i="2"/>
  <c r="K85" i="2"/>
  <c r="J85" i="2"/>
  <c r="L85" i="2" l="1"/>
  <c r="K86" i="2" s="1"/>
  <c r="L73" i="2"/>
  <c r="K74" i="2" s="1"/>
  <c r="O85" i="2"/>
  <c r="R85" i="2" s="1"/>
  <c r="N85" i="2"/>
  <c r="P85" i="2"/>
  <c r="S85" i="2" s="1"/>
  <c r="P97" i="2"/>
  <c r="S97" i="2" s="1"/>
  <c r="N97" i="2"/>
  <c r="O97" i="2"/>
  <c r="R97" i="2" s="1"/>
  <c r="L97" i="2"/>
  <c r="K98" i="2" s="1"/>
  <c r="N73" i="2"/>
  <c r="J74" i="2"/>
  <c r="P73" i="2"/>
  <c r="S73" i="2" s="1"/>
  <c r="O73" i="2"/>
  <c r="R73" i="2" s="1"/>
  <c r="M73" i="2"/>
  <c r="M85" i="2"/>
  <c r="M97" i="2"/>
  <c r="J86" i="2" l="1"/>
  <c r="J98" i="2"/>
  <c r="L98" i="2" s="1"/>
  <c r="Q97" i="2"/>
  <c r="Q85" i="2"/>
  <c r="Q73" i="2"/>
  <c r="O98" i="2"/>
  <c r="R98" i="2" s="1"/>
  <c r="N98" i="2"/>
  <c r="P98" i="2"/>
  <c r="S98" i="2" s="1"/>
  <c r="L86" i="2"/>
  <c r="K87" i="2" s="1"/>
  <c r="N86" i="2"/>
  <c r="O86" i="2"/>
  <c r="R86" i="2" s="1"/>
  <c r="P86" i="2"/>
  <c r="S86" i="2" s="1"/>
  <c r="L74" i="2"/>
  <c r="K75" i="2" s="1"/>
  <c r="O74" i="2"/>
  <c r="R74" i="2" s="1"/>
  <c r="N74" i="2"/>
  <c r="P74" i="2"/>
  <c r="S74" i="2" s="1"/>
  <c r="M74" i="2"/>
  <c r="M98" i="2"/>
  <c r="M86" i="2"/>
  <c r="K99" i="2" l="1"/>
  <c r="J99" i="2"/>
  <c r="J87" i="2"/>
  <c r="L48" i="2"/>
  <c r="L36" i="2"/>
  <c r="L60" i="2"/>
  <c r="Q86" i="2"/>
  <c r="Q98" i="2"/>
  <c r="Q74" i="2"/>
  <c r="L87" i="2"/>
  <c r="K88" i="2" s="1"/>
  <c r="N99" i="2"/>
  <c r="P99" i="2"/>
  <c r="S99" i="2" s="1"/>
  <c r="N87" i="2"/>
  <c r="O87" i="2"/>
  <c r="R87" i="2" s="1"/>
  <c r="P87" i="2"/>
  <c r="S87" i="2" s="1"/>
  <c r="L99" i="2"/>
  <c r="K100" i="2" s="1"/>
  <c r="J75" i="2"/>
  <c r="M99" i="2"/>
  <c r="M87" i="2"/>
  <c r="O99" i="2" l="1"/>
  <c r="R99" i="2" s="1"/>
  <c r="J100" i="2"/>
  <c r="Q87" i="2"/>
  <c r="Q99" i="2"/>
  <c r="P100" i="2"/>
  <c r="S100" i="2" s="1"/>
  <c r="O100" i="2"/>
  <c r="R100" i="2" s="1"/>
  <c r="N100" i="2"/>
  <c r="L88" i="2"/>
  <c r="K89" i="2" s="1"/>
  <c r="L75" i="2"/>
  <c r="K76" i="2" s="1"/>
  <c r="O75" i="2"/>
  <c r="R75" i="2" s="1"/>
  <c r="N75" i="2"/>
  <c r="P75" i="2"/>
  <c r="S75" i="2" s="1"/>
  <c r="L100" i="2"/>
  <c r="K101" i="2" s="1"/>
  <c r="J88" i="2"/>
  <c r="K61" i="2"/>
  <c r="L61" i="2" s="1"/>
  <c r="K62" i="2" s="1"/>
  <c r="J61" i="2"/>
  <c r="J37" i="2"/>
  <c r="K37" i="2"/>
  <c r="K49" i="2"/>
  <c r="L49" i="2" s="1"/>
  <c r="K50" i="2" s="1"/>
  <c r="J49" i="2"/>
  <c r="M75" i="2"/>
  <c r="M100" i="2"/>
  <c r="L37" i="2" l="1"/>
  <c r="K38" i="2" s="1"/>
  <c r="Q100" i="2"/>
  <c r="Q75" i="2"/>
  <c r="J76" i="2"/>
  <c r="L76" i="2" s="1"/>
  <c r="K77" i="2" s="1"/>
  <c r="J38" i="2"/>
  <c r="O37" i="2"/>
  <c r="R37" i="2" s="1"/>
  <c r="N37" i="2"/>
  <c r="P37" i="2"/>
  <c r="S37" i="2" s="1"/>
  <c r="O61" i="2"/>
  <c r="R61" i="2" s="1"/>
  <c r="J62" i="2"/>
  <c r="N61" i="2"/>
  <c r="P61" i="2"/>
  <c r="S61" i="2" s="1"/>
  <c r="J101" i="2"/>
  <c r="N88" i="2"/>
  <c r="P88" i="2"/>
  <c r="S88" i="2" s="1"/>
  <c r="O88" i="2"/>
  <c r="R88" i="2" s="1"/>
  <c r="J89" i="2"/>
  <c r="N49" i="2"/>
  <c r="P49" i="2"/>
  <c r="S49" i="2" s="1"/>
  <c r="O49" i="2"/>
  <c r="R49" i="2" s="1"/>
  <c r="J50" i="2"/>
  <c r="L50" i="2" s="1"/>
  <c r="K51" i="2" s="1"/>
  <c r="L101" i="2"/>
  <c r="K102" i="2" s="1"/>
  <c r="M61" i="2"/>
  <c r="M49" i="2"/>
  <c r="M88" i="2"/>
  <c r="M37" i="2"/>
  <c r="Q37" i="2" l="1"/>
  <c r="Q88" i="2"/>
  <c r="Q49" i="2"/>
  <c r="Q61" i="2"/>
  <c r="O62" i="2"/>
  <c r="R62" i="2" s="1"/>
  <c r="P62" i="2"/>
  <c r="S62" i="2" s="1"/>
  <c r="N62" i="2"/>
  <c r="O89" i="2"/>
  <c r="R89" i="2" s="1"/>
  <c r="N89" i="2"/>
  <c r="P89" i="2"/>
  <c r="S89" i="2" s="1"/>
  <c r="N38" i="2"/>
  <c r="O38" i="2"/>
  <c r="R38" i="2" s="1"/>
  <c r="P38" i="2"/>
  <c r="S38" i="2" s="1"/>
  <c r="L38" i="2"/>
  <c r="K39" i="2" s="1"/>
  <c r="L89" i="2"/>
  <c r="K90" i="2" s="1"/>
  <c r="L62" i="2"/>
  <c r="K63" i="2" s="1"/>
  <c r="O101" i="2"/>
  <c r="R101" i="2" s="1"/>
  <c r="N101" i="2"/>
  <c r="P101" i="2"/>
  <c r="S101" i="2" s="1"/>
  <c r="J102" i="2"/>
  <c r="L102" i="2" s="1"/>
  <c r="K103" i="2" s="1"/>
  <c r="O76" i="2"/>
  <c r="R76" i="2" s="1"/>
  <c r="P76" i="2"/>
  <c r="S76" i="2" s="1"/>
  <c r="N76" i="2"/>
  <c r="J77" i="2"/>
  <c r="N50" i="2"/>
  <c r="P50" i="2"/>
  <c r="S50" i="2" s="1"/>
  <c r="O50" i="2"/>
  <c r="R50" i="2" s="1"/>
  <c r="J51" i="2"/>
  <c r="L51" i="2" s="1"/>
  <c r="K52" i="2" s="1"/>
  <c r="M76" i="2"/>
  <c r="M89" i="2"/>
  <c r="M38" i="2"/>
  <c r="M50" i="2"/>
  <c r="M62" i="2"/>
  <c r="M101" i="2"/>
  <c r="Q101" i="2" l="1"/>
  <c r="Q62" i="2"/>
  <c r="Q50" i="2"/>
  <c r="Q38" i="2"/>
  <c r="Q89" i="2"/>
  <c r="Q76" i="2"/>
  <c r="J63" i="2"/>
  <c r="J39" i="2"/>
  <c r="L39" i="2" s="1"/>
  <c r="K40" i="2" s="1"/>
  <c r="L77" i="2"/>
  <c r="K78" i="2" s="1"/>
  <c r="N77" i="2"/>
  <c r="P77" i="2"/>
  <c r="S77" i="2" s="1"/>
  <c r="O77" i="2"/>
  <c r="R77" i="2" s="1"/>
  <c r="J103" i="2"/>
  <c r="L103" i="2" s="1"/>
  <c r="K104" i="2" s="1"/>
  <c r="P102" i="2"/>
  <c r="S102" i="2" s="1"/>
  <c r="N102" i="2"/>
  <c r="O102" i="2"/>
  <c r="R102" i="2" s="1"/>
  <c r="N51" i="2"/>
  <c r="O51" i="2"/>
  <c r="R51" i="2" s="1"/>
  <c r="P51" i="2"/>
  <c r="S51" i="2" s="1"/>
  <c r="J52" i="2"/>
  <c r="L52" i="2" s="1"/>
  <c r="K53" i="2" s="1"/>
  <c r="J90" i="2"/>
  <c r="L90" i="2" s="1"/>
  <c r="K91" i="2" s="1"/>
  <c r="M77" i="2"/>
  <c r="M102" i="2"/>
  <c r="M51" i="2"/>
  <c r="Q51" i="2" l="1"/>
  <c r="Q102" i="2"/>
  <c r="Q77" i="2"/>
  <c r="O52" i="2"/>
  <c r="R52" i="2" s="1"/>
  <c r="N52" i="2"/>
  <c r="J53" i="2"/>
  <c r="P52" i="2"/>
  <c r="S52" i="2" s="1"/>
  <c r="N39" i="2"/>
  <c r="O39" i="2"/>
  <c r="R39" i="2" s="1"/>
  <c r="P39" i="2"/>
  <c r="S39" i="2" s="1"/>
  <c r="J40" i="2"/>
  <c r="L63" i="2"/>
  <c r="K64" i="2" s="1"/>
  <c r="O63" i="2"/>
  <c r="R63" i="2" s="1"/>
  <c r="P63" i="2"/>
  <c r="S63" i="2" s="1"/>
  <c r="N63" i="2"/>
  <c r="P103" i="2"/>
  <c r="S103" i="2" s="1"/>
  <c r="O103" i="2"/>
  <c r="R103" i="2" s="1"/>
  <c r="N103" i="2"/>
  <c r="J104" i="2"/>
  <c r="N90" i="2"/>
  <c r="O90" i="2"/>
  <c r="R90" i="2" s="1"/>
  <c r="P90" i="2"/>
  <c r="S90" i="2" s="1"/>
  <c r="J91" i="2"/>
  <c r="L91" i="2" s="1"/>
  <c r="K92" i="2" s="1"/>
  <c r="J78" i="2"/>
  <c r="M63" i="2"/>
  <c r="M90" i="2"/>
  <c r="M52" i="2"/>
  <c r="M103" i="2"/>
  <c r="M39" i="2"/>
  <c r="L15" i="2" l="1"/>
  <c r="L25" i="2"/>
  <c r="L2" i="2"/>
  <c r="L5" i="2"/>
  <c r="Q39" i="2"/>
  <c r="Q103" i="2"/>
  <c r="Q52" i="2"/>
  <c r="Q90" i="2"/>
  <c r="Q63" i="2"/>
  <c r="O104" i="2"/>
  <c r="R104" i="2" s="1"/>
  <c r="N104" i="2"/>
  <c r="P104" i="2"/>
  <c r="S104" i="2" s="1"/>
  <c r="O53" i="2"/>
  <c r="R53" i="2" s="1"/>
  <c r="N53" i="2"/>
  <c r="P53" i="2"/>
  <c r="S53" i="2" s="1"/>
  <c r="L104" i="2"/>
  <c r="K105" i="2" s="1"/>
  <c r="L78" i="2"/>
  <c r="K79" i="2" s="1"/>
  <c r="P78" i="2"/>
  <c r="S78" i="2" s="1"/>
  <c r="O78" i="2"/>
  <c r="R78" i="2" s="1"/>
  <c r="N78" i="2"/>
  <c r="J64" i="2"/>
  <c r="L53" i="2"/>
  <c r="K54" i="2" s="1"/>
  <c r="O91" i="2"/>
  <c r="R91" i="2" s="1"/>
  <c r="N91" i="2"/>
  <c r="P91" i="2"/>
  <c r="S91" i="2" s="1"/>
  <c r="J92" i="2"/>
  <c r="L92" i="2" s="1"/>
  <c r="K93" i="2" s="1"/>
  <c r="L40" i="2"/>
  <c r="K41" i="2" s="1"/>
  <c r="N40" i="2"/>
  <c r="P40" i="2"/>
  <c r="S40" i="2" s="1"/>
  <c r="O40" i="2"/>
  <c r="R40" i="2" s="1"/>
  <c r="M53" i="2"/>
  <c r="M91" i="2"/>
  <c r="M104" i="2"/>
  <c r="M40" i="2"/>
  <c r="M78" i="2"/>
  <c r="J79" i="2" l="1"/>
  <c r="J41" i="2"/>
  <c r="Q78" i="2"/>
  <c r="Q40" i="2"/>
  <c r="Q104" i="2"/>
  <c r="Q91" i="2"/>
  <c r="Q53" i="2"/>
  <c r="N41" i="2"/>
  <c r="P41" i="2"/>
  <c r="S41" i="2" s="1"/>
  <c r="O41" i="2"/>
  <c r="R41" i="2" s="1"/>
  <c r="L79" i="2"/>
  <c r="K80" i="2" s="1"/>
  <c r="N79" i="2"/>
  <c r="O79" i="2"/>
  <c r="R79" i="2" s="1"/>
  <c r="P79" i="2"/>
  <c r="S79" i="2" s="1"/>
  <c r="L41" i="2"/>
  <c r="K42" i="2" s="1"/>
  <c r="O92" i="2"/>
  <c r="R92" i="2" s="1"/>
  <c r="P92" i="2"/>
  <c r="S92" i="2" s="1"/>
  <c r="N92" i="2"/>
  <c r="J93" i="2"/>
  <c r="J54" i="2"/>
  <c r="L54" i="2" s="1"/>
  <c r="K55" i="2" s="1"/>
  <c r="J6" i="2"/>
  <c r="K6" i="2"/>
  <c r="J3" i="2"/>
  <c r="K3" i="2"/>
  <c r="K26" i="2"/>
  <c r="J26" i="2"/>
  <c r="L64" i="2"/>
  <c r="K65" i="2" s="1"/>
  <c r="N64" i="2"/>
  <c r="O64" i="2"/>
  <c r="R64" i="2" s="1"/>
  <c r="P64" i="2"/>
  <c r="S64" i="2" s="1"/>
  <c r="J105" i="2"/>
  <c r="K16" i="2"/>
  <c r="J16" i="2"/>
  <c r="M79" i="2"/>
  <c r="M64" i="2"/>
  <c r="M41" i="2"/>
  <c r="M92" i="2"/>
  <c r="J80" i="2" l="1"/>
  <c r="L6" i="2"/>
  <c r="K7" i="2" s="1"/>
  <c r="L3" i="2"/>
  <c r="L80" i="2"/>
  <c r="K81" i="2" s="1"/>
  <c r="L16" i="2"/>
  <c r="K17" i="2" s="1"/>
  <c r="J65" i="2"/>
  <c r="L65" i="2" s="1"/>
  <c r="L26" i="2"/>
  <c r="K27" i="2" s="1"/>
  <c r="Q92" i="2"/>
  <c r="Q41" i="2"/>
  <c r="Q64" i="2"/>
  <c r="Q79" i="2"/>
  <c r="O54" i="2"/>
  <c r="R54" i="2" s="1"/>
  <c r="P54" i="2"/>
  <c r="S54" i="2" s="1"/>
  <c r="N54" i="2"/>
  <c r="J55" i="2"/>
  <c r="J42" i="2"/>
  <c r="P80" i="2"/>
  <c r="S80" i="2" s="1"/>
  <c r="O80" i="2"/>
  <c r="R80" i="2" s="1"/>
  <c r="N80" i="2"/>
  <c r="J81" i="2"/>
  <c r="P93" i="2"/>
  <c r="S93" i="2" s="1"/>
  <c r="O93" i="2"/>
  <c r="R93" i="2" s="1"/>
  <c r="N93" i="2"/>
  <c r="N105" i="2"/>
  <c r="O105" i="2"/>
  <c r="R105" i="2" s="1"/>
  <c r="P105" i="2"/>
  <c r="S105" i="2" s="1"/>
  <c r="P65" i="2"/>
  <c r="S65" i="2" s="1"/>
  <c r="N65" i="2"/>
  <c r="O65" i="2"/>
  <c r="R65" i="2" s="1"/>
  <c r="L93" i="2"/>
  <c r="K94" i="2" s="1"/>
  <c r="J27" i="2"/>
  <c r="L27" i="2" s="1"/>
  <c r="K28" i="2" s="1"/>
  <c r="P26" i="2"/>
  <c r="S26" i="2" s="1"/>
  <c r="O26" i="2"/>
  <c r="R26" i="2" s="1"/>
  <c r="N26" i="2"/>
  <c r="L105" i="2"/>
  <c r="K106" i="2" s="1"/>
  <c r="P6" i="2"/>
  <c r="S6" i="2" s="1"/>
  <c r="O6" i="2"/>
  <c r="R6" i="2" s="1"/>
  <c r="N6" i="2"/>
  <c r="J7" i="2"/>
  <c r="L7" i="2" s="1"/>
  <c r="K8" i="2" s="1"/>
  <c r="J17" i="2"/>
  <c r="L17" i="2" s="1"/>
  <c r="K18" i="2" s="1"/>
  <c r="P16" i="2"/>
  <c r="S16" i="2" s="1"/>
  <c r="N16" i="2"/>
  <c r="O16" i="2"/>
  <c r="R16" i="2" s="1"/>
  <c r="O3" i="2"/>
  <c r="R3" i="2" s="1"/>
  <c r="N3" i="2"/>
  <c r="P3" i="2"/>
  <c r="S3" i="2" s="1"/>
  <c r="M80" i="2"/>
  <c r="M65" i="2"/>
  <c r="M6" i="2"/>
  <c r="M3" i="2"/>
  <c r="M26" i="2"/>
  <c r="M93" i="2"/>
  <c r="M16" i="2"/>
  <c r="M54" i="2"/>
  <c r="M105" i="2"/>
  <c r="K66" i="2" l="1"/>
  <c r="J66" i="2"/>
  <c r="L81" i="2"/>
  <c r="K82" i="2" s="1"/>
  <c r="J106" i="2"/>
  <c r="L106" i="2" s="1"/>
  <c r="K107" i="2" s="1"/>
  <c r="Q105" i="2"/>
  <c r="Q54" i="2"/>
  <c r="Q16" i="2"/>
  <c r="Q93" i="2"/>
  <c r="Q26" i="2"/>
  <c r="Q3" i="2"/>
  <c r="Q6" i="2"/>
  <c r="Q65" i="2"/>
  <c r="Q80" i="2"/>
  <c r="L42" i="2"/>
  <c r="K43" i="2" s="1"/>
  <c r="P42" i="2"/>
  <c r="S42" i="2" s="1"/>
  <c r="N42" i="2"/>
  <c r="O42" i="2"/>
  <c r="R42" i="2" s="1"/>
  <c r="P106" i="2"/>
  <c r="S106" i="2" s="1"/>
  <c r="O106" i="2"/>
  <c r="R106" i="2" s="1"/>
  <c r="N106" i="2"/>
  <c r="N27" i="2"/>
  <c r="O27" i="2"/>
  <c r="R27" i="2" s="1"/>
  <c r="P27" i="2"/>
  <c r="S27" i="2" s="1"/>
  <c r="J28" i="2"/>
  <c r="L28" i="2" s="1"/>
  <c r="K29" i="2" s="1"/>
  <c r="J94" i="2"/>
  <c r="O17" i="2"/>
  <c r="R17" i="2" s="1"/>
  <c r="P17" i="2"/>
  <c r="S17" i="2" s="1"/>
  <c r="N17" i="2"/>
  <c r="J18" i="2"/>
  <c r="L94" i="2"/>
  <c r="K95" i="2" s="1"/>
  <c r="O66" i="2"/>
  <c r="R66" i="2" s="1"/>
  <c r="P66" i="2"/>
  <c r="S66" i="2" s="1"/>
  <c r="N66" i="2"/>
  <c r="L55" i="2"/>
  <c r="K56" i="2" s="1"/>
  <c r="P55" i="2"/>
  <c r="S55" i="2" s="1"/>
  <c r="N55" i="2"/>
  <c r="O55" i="2"/>
  <c r="R55" i="2" s="1"/>
  <c r="O7" i="2"/>
  <c r="R7" i="2" s="1"/>
  <c r="P7" i="2"/>
  <c r="S7" i="2" s="1"/>
  <c r="N7" i="2"/>
  <c r="J8" i="2"/>
  <c r="O81" i="2"/>
  <c r="R81" i="2" s="1"/>
  <c r="N81" i="2"/>
  <c r="P81" i="2"/>
  <c r="S81" i="2" s="1"/>
  <c r="J82" i="2"/>
  <c r="M55" i="2"/>
  <c r="M66" i="2"/>
  <c r="M42" i="2"/>
  <c r="M17" i="2"/>
  <c r="M7" i="2"/>
  <c r="M27" i="2"/>
  <c r="M81" i="2"/>
  <c r="M106" i="2"/>
  <c r="J43" i="2" l="1"/>
  <c r="L82" i="2"/>
  <c r="K83" i="2" s="1"/>
  <c r="J56" i="2"/>
  <c r="L66" i="2"/>
  <c r="Q106" i="2"/>
  <c r="Q81" i="2"/>
  <c r="Q27" i="2"/>
  <c r="Q7" i="2"/>
  <c r="Q17" i="2"/>
  <c r="Q42" i="2"/>
  <c r="Q66" i="2"/>
  <c r="Q55" i="2"/>
  <c r="L8" i="2"/>
  <c r="K9" i="2" s="1"/>
  <c r="O8" i="2"/>
  <c r="R8" i="2" s="1"/>
  <c r="P8" i="2"/>
  <c r="S8" i="2" s="1"/>
  <c r="N8" i="2"/>
  <c r="J9" i="2"/>
  <c r="J107" i="2"/>
  <c r="L18" i="2"/>
  <c r="K19" i="2" s="1"/>
  <c r="N18" i="2"/>
  <c r="O18" i="2"/>
  <c r="R18" i="2" s="1"/>
  <c r="P18" i="2"/>
  <c r="S18" i="2" s="1"/>
  <c r="L107" i="2"/>
  <c r="P56" i="2"/>
  <c r="S56" i="2" s="1"/>
  <c r="N56" i="2"/>
  <c r="O56" i="2"/>
  <c r="R56" i="2" s="1"/>
  <c r="L43" i="2"/>
  <c r="K44" i="2" s="1"/>
  <c r="N43" i="2"/>
  <c r="P43" i="2"/>
  <c r="S43" i="2" s="1"/>
  <c r="O43" i="2"/>
  <c r="R43" i="2" s="1"/>
  <c r="N94" i="2"/>
  <c r="O94" i="2"/>
  <c r="R94" i="2" s="1"/>
  <c r="P94" i="2"/>
  <c r="S94" i="2" s="1"/>
  <c r="J95" i="2"/>
  <c r="L95" i="2" s="1"/>
  <c r="N82" i="2"/>
  <c r="P82" i="2"/>
  <c r="S82" i="2" s="1"/>
  <c r="O82" i="2"/>
  <c r="R82" i="2" s="1"/>
  <c r="J83" i="2"/>
  <c r="L83" i="2" s="1"/>
  <c r="L56" i="2"/>
  <c r="K57" i="2" s="1"/>
  <c r="O28" i="2"/>
  <c r="R28" i="2" s="1"/>
  <c r="P28" i="2"/>
  <c r="S28" i="2" s="1"/>
  <c r="N28" i="2"/>
  <c r="J29" i="2"/>
  <c r="L29" i="2" s="1"/>
  <c r="K30" i="2" s="1"/>
  <c r="M94" i="2"/>
  <c r="M28" i="2"/>
  <c r="M43" i="2"/>
  <c r="M8" i="2"/>
  <c r="M82" i="2"/>
  <c r="M56" i="2"/>
  <c r="M18" i="2"/>
  <c r="J19" i="2" l="1"/>
  <c r="L19" i="2" s="1"/>
  <c r="L9" i="2"/>
  <c r="K10" i="2" s="1"/>
  <c r="K67" i="2"/>
  <c r="J67" i="2"/>
  <c r="Q18" i="2"/>
  <c r="Q56" i="2"/>
  <c r="Q82" i="2"/>
  <c r="Q8" i="2"/>
  <c r="Q43" i="2"/>
  <c r="Q28" i="2"/>
  <c r="Q94" i="2"/>
  <c r="N83" i="2"/>
  <c r="P83" i="2"/>
  <c r="S83" i="2" s="1"/>
  <c r="O83" i="2"/>
  <c r="R83" i="2" s="1"/>
  <c r="J44" i="2"/>
  <c r="J57" i="2"/>
  <c r="L57" i="2" s="1"/>
  <c r="K58" i="2" s="1"/>
  <c r="P107" i="2"/>
  <c r="S107" i="2" s="1"/>
  <c r="O107" i="2"/>
  <c r="R107" i="2" s="1"/>
  <c r="N107" i="2"/>
  <c r="O9" i="2"/>
  <c r="R9" i="2" s="1"/>
  <c r="P9" i="2"/>
  <c r="S9" i="2" s="1"/>
  <c r="N9" i="2"/>
  <c r="J10" i="2"/>
  <c r="O95" i="2"/>
  <c r="R95" i="2" s="1"/>
  <c r="P95" i="2"/>
  <c r="S95" i="2" s="1"/>
  <c r="N95" i="2"/>
  <c r="P19" i="2"/>
  <c r="S19" i="2" s="1"/>
  <c r="O19" i="2"/>
  <c r="R19" i="2" s="1"/>
  <c r="N19" i="2"/>
  <c r="O29" i="2"/>
  <c r="R29" i="2" s="1"/>
  <c r="P29" i="2"/>
  <c r="S29" i="2" s="1"/>
  <c r="N29" i="2"/>
  <c r="J30" i="2"/>
  <c r="L30" i="2" s="1"/>
  <c r="K31" i="2" s="1"/>
  <c r="M9" i="2"/>
  <c r="M29" i="2"/>
  <c r="M95" i="2"/>
  <c r="M107" i="2"/>
  <c r="M19" i="2"/>
  <c r="M83" i="2"/>
  <c r="K20" i="2" l="1"/>
  <c r="J20" i="2"/>
  <c r="L10" i="2"/>
  <c r="K11" i="2" s="1"/>
  <c r="L67" i="2"/>
  <c r="K68" i="2" s="1"/>
  <c r="N67" i="2"/>
  <c r="P67" i="2"/>
  <c r="S67" i="2" s="1"/>
  <c r="O67" i="2"/>
  <c r="R67" i="2" s="1"/>
  <c r="Q83" i="2"/>
  <c r="Q19" i="2"/>
  <c r="Q107" i="2"/>
  <c r="Q95" i="2"/>
  <c r="Q29" i="2"/>
  <c r="Q9" i="2"/>
  <c r="L20" i="2"/>
  <c r="K21" i="2" s="1"/>
  <c r="P20" i="2"/>
  <c r="S20" i="2" s="1"/>
  <c r="N20" i="2"/>
  <c r="O20" i="2"/>
  <c r="R20" i="2" s="1"/>
  <c r="P30" i="2"/>
  <c r="S30" i="2" s="1"/>
  <c r="N30" i="2"/>
  <c r="O30" i="2"/>
  <c r="R30" i="2" s="1"/>
  <c r="J31" i="2"/>
  <c r="L31" i="2" s="1"/>
  <c r="K32" i="2" s="1"/>
  <c r="N10" i="2"/>
  <c r="P10" i="2"/>
  <c r="S10" i="2" s="1"/>
  <c r="O10" i="2"/>
  <c r="R10" i="2" s="1"/>
  <c r="J11" i="2"/>
  <c r="N57" i="2"/>
  <c r="P57" i="2"/>
  <c r="S57" i="2" s="1"/>
  <c r="O57" i="2"/>
  <c r="R57" i="2" s="1"/>
  <c r="J58" i="2"/>
  <c r="L58" i="2" s="1"/>
  <c r="K59" i="2" s="1"/>
  <c r="L44" i="2"/>
  <c r="K45" i="2" s="1"/>
  <c r="N44" i="2"/>
  <c r="P44" i="2"/>
  <c r="S44" i="2" s="1"/>
  <c r="O44" i="2"/>
  <c r="R44" i="2" s="1"/>
  <c r="M67" i="2"/>
  <c r="M20" i="2"/>
  <c r="M57" i="2"/>
  <c r="M44" i="2"/>
  <c r="M30" i="2"/>
  <c r="M10" i="2"/>
  <c r="J68" i="2" l="1"/>
  <c r="Q67" i="2"/>
  <c r="O68" i="2"/>
  <c r="R68" i="2" s="1"/>
  <c r="P68" i="2"/>
  <c r="S68" i="2" s="1"/>
  <c r="N68" i="2"/>
  <c r="L68" i="2"/>
  <c r="Q10" i="2"/>
  <c r="Q30" i="2"/>
  <c r="Q44" i="2"/>
  <c r="Q57" i="2"/>
  <c r="Q20" i="2"/>
  <c r="P31" i="2"/>
  <c r="S31" i="2" s="1"/>
  <c r="O31" i="2"/>
  <c r="R31" i="2" s="1"/>
  <c r="N31" i="2"/>
  <c r="J32" i="2"/>
  <c r="L32" i="2" s="1"/>
  <c r="K33" i="2" s="1"/>
  <c r="L11" i="2"/>
  <c r="K12" i="2" s="1"/>
  <c r="O11" i="2"/>
  <c r="R11" i="2" s="1"/>
  <c r="N11" i="2"/>
  <c r="P11" i="2"/>
  <c r="S11" i="2" s="1"/>
  <c r="J45" i="2"/>
  <c r="N58" i="2"/>
  <c r="O58" i="2"/>
  <c r="R58" i="2" s="1"/>
  <c r="P58" i="2"/>
  <c r="S58" i="2" s="1"/>
  <c r="J59" i="2"/>
  <c r="L59" i="2" s="1"/>
  <c r="J21" i="2"/>
  <c r="M68" i="2"/>
  <c r="M11" i="2"/>
  <c r="M31" i="2"/>
  <c r="M58" i="2"/>
  <c r="Q68" i="2" l="1"/>
  <c r="K69" i="2"/>
  <c r="L69" i="2" s="1"/>
  <c r="K70" i="2" s="1"/>
  <c r="J69" i="2"/>
  <c r="Q58" i="2"/>
  <c r="Q31" i="2"/>
  <c r="Q11" i="2"/>
  <c r="L45" i="2"/>
  <c r="K46" i="2" s="1"/>
  <c r="N45" i="2"/>
  <c r="P45" i="2"/>
  <c r="S45" i="2" s="1"/>
  <c r="O45" i="2"/>
  <c r="R45" i="2" s="1"/>
  <c r="J12" i="2"/>
  <c r="L12" i="2" s="1"/>
  <c r="K13" i="2" s="1"/>
  <c r="L21" i="2"/>
  <c r="K22" i="2" s="1"/>
  <c r="N21" i="2"/>
  <c r="O21" i="2"/>
  <c r="R21" i="2" s="1"/>
  <c r="P21" i="2"/>
  <c r="S21" i="2" s="1"/>
  <c r="P32" i="2"/>
  <c r="S32" i="2" s="1"/>
  <c r="O32" i="2"/>
  <c r="R32" i="2" s="1"/>
  <c r="N32" i="2"/>
  <c r="J33" i="2"/>
  <c r="L33" i="2" s="1"/>
  <c r="K34" i="2" s="1"/>
  <c r="O59" i="2"/>
  <c r="R59" i="2" s="1"/>
  <c r="P59" i="2"/>
  <c r="S59" i="2" s="1"/>
  <c r="N59" i="2"/>
  <c r="M59" i="2"/>
  <c r="M21" i="2"/>
  <c r="M32" i="2"/>
  <c r="M45" i="2"/>
  <c r="P69" i="2" l="1"/>
  <c r="S69" i="2" s="1"/>
  <c r="O69" i="2"/>
  <c r="R69" i="2" s="1"/>
  <c r="N69" i="2"/>
  <c r="J70" i="2"/>
  <c r="L70" i="2" s="1"/>
  <c r="K71" i="2" s="1"/>
  <c r="Q45" i="2"/>
  <c r="Q32" i="2"/>
  <c r="Q21" i="2"/>
  <c r="Q59" i="2"/>
  <c r="J22" i="2"/>
  <c r="L22" i="2" s="1"/>
  <c r="K23" i="2" s="1"/>
  <c r="N12" i="2"/>
  <c r="O12" i="2"/>
  <c r="R12" i="2" s="1"/>
  <c r="P12" i="2"/>
  <c r="S12" i="2" s="1"/>
  <c r="J13" i="2"/>
  <c r="L13" i="2" s="1"/>
  <c r="K14" i="2" s="1"/>
  <c r="N33" i="2"/>
  <c r="O33" i="2"/>
  <c r="R33" i="2" s="1"/>
  <c r="P33" i="2"/>
  <c r="S33" i="2" s="1"/>
  <c r="J34" i="2"/>
  <c r="J46" i="2"/>
  <c r="M69" i="2"/>
  <c r="M12" i="2"/>
  <c r="M33" i="2"/>
  <c r="Q69" i="2" l="1"/>
  <c r="J71" i="2"/>
  <c r="O70" i="2"/>
  <c r="R70" i="2" s="1"/>
  <c r="N70" i="2"/>
  <c r="P70" i="2"/>
  <c r="S70" i="2" s="1"/>
  <c r="Q33" i="2"/>
  <c r="Q12" i="2"/>
  <c r="N34" i="2"/>
  <c r="O34" i="2"/>
  <c r="R34" i="2" s="1"/>
  <c r="P34" i="2"/>
  <c r="S34" i="2" s="1"/>
  <c r="J23" i="2"/>
  <c r="L23" i="2" s="1"/>
  <c r="K24" i="2" s="1"/>
  <c r="P22" i="2"/>
  <c r="S22" i="2" s="1"/>
  <c r="N22" i="2"/>
  <c r="O22" i="2"/>
  <c r="R22" i="2" s="1"/>
  <c r="O46" i="2"/>
  <c r="R46" i="2" s="1"/>
  <c r="N46" i="2"/>
  <c r="P46" i="2"/>
  <c r="S46" i="2" s="1"/>
  <c r="L46" i="2"/>
  <c r="K47" i="2" s="1"/>
  <c r="L34" i="2"/>
  <c r="K35" i="2" s="1"/>
  <c r="P13" i="2"/>
  <c r="S13" i="2" s="1"/>
  <c r="O13" i="2"/>
  <c r="R13" i="2" s="1"/>
  <c r="N13" i="2"/>
  <c r="J14" i="2"/>
  <c r="L14" i="2" s="1"/>
  <c r="M70" i="2"/>
  <c r="M22" i="2"/>
  <c r="M46" i="2"/>
  <c r="M34" i="2"/>
  <c r="M13" i="2"/>
  <c r="Q70" i="2" l="1"/>
  <c r="N71" i="2"/>
  <c r="O71" i="2"/>
  <c r="R71" i="2" s="1"/>
  <c r="P71" i="2"/>
  <c r="S71" i="2" s="1"/>
  <c r="L71" i="2"/>
  <c r="Q13" i="2"/>
  <c r="Q34" i="2"/>
  <c r="Q46" i="2"/>
  <c r="Q22" i="2"/>
  <c r="J35" i="2"/>
  <c r="L35" i="2" s="1"/>
  <c r="P14" i="2"/>
  <c r="S14" i="2" s="1"/>
  <c r="N14" i="2"/>
  <c r="O14" i="2"/>
  <c r="R14" i="2" s="1"/>
  <c r="P23" i="2"/>
  <c r="S23" i="2" s="1"/>
  <c r="N23" i="2"/>
  <c r="O23" i="2"/>
  <c r="R23" i="2" s="1"/>
  <c r="J24" i="2"/>
  <c r="L24" i="2" s="1"/>
  <c r="J47" i="2"/>
  <c r="L47" i="2"/>
  <c r="M71" i="2"/>
  <c r="M14" i="2"/>
  <c r="M23" i="2"/>
  <c r="Q71" i="2" l="1"/>
  <c r="Q23" i="2"/>
  <c r="Q14" i="2"/>
  <c r="P35" i="2"/>
  <c r="S35" i="2" s="1"/>
  <c r="O35" i="2"/>
  <c r="R35" i="2" s="1"/>
  <c r="N35" i="2"/>
  <c r="N47" i="2"/>
  <c r="P47" i="2"/>
  <c r="S47" i="2" s="1"/>
  <c r="O47" i="2"/>
  <c r="R47" i="2" s="1"/>
  <c r="O24" i="2"/>
  <c r="R24" i="2" s="1"/>
  <c r="P24" i="2"/>
  <c r="S24" i="2" s="1"/>
  <c r="N24" i="2"/>
  <c r="M35" i="2"/>
  <c r="M47" i="2"/>
  <c r="M24" i="2"/>
  <c r="Q24" i="2" l="1"/>
  <c r="Q47" i="2"/>
  <c r="Q35" i="2"/>
</calcChain>
</file>

<file path=xl/sharedStrings.xml><?xml version="1.0" encoding="utf-8"?>
<sst xmlns="http://schemas.openxmlformats.org/spreadsheetml/2006/main" count="254" uniqueCount="124">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</sst>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preEng|Float</v>
          </cell>
          <cell r="J1" t="str">
            <v>preKor|Int</v>
          </cell>
          <cell r="K1" t="str">
            <v>eng|Float</v>
          </cell>
          <cell r="L1" t="str">
            <v>kor|Int</v>
          </cell>
          <cell r="M1" t="str">
            <v>serverItemId|String</v>
          </cell>
          <cell r="N1" t="str">
            <v>key</v>
          </cell>
          <cell r="O1" t="str">
            <v>key|Int</v>
          </cell>
          <cell r="P1" t="str">
            <v>tp1</v>
          </cell>
          <cell r="Q1" t="str">
            <v>tp</v>
          </cell>
          <cell r="R1" t="str">
            <v>vl1</v>
          </cell>
          <cell r="S1" t="str">
            <v>cn1</v>
          </cell>
          <cell r="T1" t="str">
            <v>tp2</v>
          </cell>
          <cell r="U1" t="str">
            <v>tp</v>
          </cell>
          <cell r="V1" t="str">
            <v>vl2</v>
          </cell>
          <cell r="W1" t="str">
            <v>cn2</v>
          </cell>
          <cell r="X1" t="str">
            <v>tp3</v>
          </cell>
          <cell r="Y1" t="str">
            <v>tp</v>
          </cell>
          <cell r="Z1" t="str">
            <v>vl3</v>
          </cell>
          <cell r="AA1" t="str">
            <v>cn3</v>
          </cell>
          <cell r="AB1" t="str">
            <v>tp4</v>
          </cell>
          <cell r="AC1" t="str">
            <v>tp</v>
          </cell>
          <cell r="AD1" t="str">
            <v>vl4</v>
          </cell>
          <cell r="AE1" t="str">
            <v>cn4</v>
          </cell>
          <cell r="AF1" t="str">
            <v>tp5</v>
          </cell>
          <cell r="AG1" t="str">
            <v>tp</v>
          </cell>
          <cell r="AH1" t="str">
            <v>vl5</v>
          </cell>
          <cell r="AI1" t="str">
            <v>cn5</v>
          </cell>
          <cell r="AJ1" t="str">
            <v>rewardType1|String</v>
          </cell>
          <cell r="AK1" t="str">
            <v>rewardValue1|String</v>
          </cell>
          <cell r="AL1" t="str">
            <v>rewardCount1|Int</v>
          </cell>
          <cell r="AM1" t="str">
            <v>rewardType2|String</v>
          </cell>
          <cell r="AN1" t="str">
            <v>rewardValue2|String</v>
          </cell>
          <cell r="AO1" t="str">
            <v>rewardCount2|Int</v>
          </cell>
          <cell r="AP1" t="str">
            <v>rewardType3|String</v>
          </cell>
          <cell r="AQ1" t="str">
            <v>rewardValue3|String</v>
          </cell>
          <cell r="AR1" t="str">
            <v>rewardCount3|Int</v>
          </cell>
          <cell r="AS1" t="str">
            <v>rewardType4|String</v>
          </cell>
          <cell r="AT1" t="str">
            <v>rewardValue4|String</v>
          </cell>
          <cell r="AU1" t="str">
            <v>rewardCount4|Int</v>
          </cell>
          <cell r="AV1" t="str">
            <v>rewardType5|String</v>
          </cell>
          <cell r="AW1" t="str">
            <v>rewardValue5|String</v>
          </cell>
          <cell r="AX1" t="str">
            <v>rewardCount5|Int</v>
          </cell>
          <cell r="AY1" t="str">
            <v>테이블연결</v>
          </cell>
          <cell r="AZ1" t="str">
            <v>Jason화</v>
          </cell>
          <cell r="BB1" t="str">
            <v>tp_Verify</v>
          </cell>
          <cell r="BC1" t="str">
            <v>value</v>
          </cell>
          <cell r="BE1" t="str">
            <v>서버재화</v>
          </cell>
          <cell r="BG1" t="str">
            <v>서버아이템</v>
          </cell>
          <cell r="BI1" t="str">
            <v>그외</v>
          </cell>
          <cell r="BK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ev1_bigboost</v>
          </cell>
          <cell r="D3" t="str">
            <v>ev1</v>
          </cell>
          <cell r="E3">
            <v>2</v>
          </cell>
        </row>
        <row r="4">
          <cell r="A4" t="str">
            <v>brokenenergy</v>
          </cell>
          <cell r="D4" t="str">
            <v>brokenenergy</v>
          </cell>
          <cell r="E4">
            <v>1</v>
          </cell>
        </row>
        <row r="5">
          <cell r="A5" t="str">
            <v>ev3_oneofthree_1</v>
          </cell>
          <cell r="D5" t="str">
            <v>ev3</v>
          </cell>
          <cell r="E5">
            <v>3</v>
          </cell>
        </row>
        <row r="6">
          <cell r="A6" t="str">
            <v>ev3_oneofthree_2</v>
          </cell>
          <cell r="D6" t="str">
            <v>ev3</v>
          </cell>
          <cell r="E6">
            <v>3</v>
          </cell>
        </row>
        <row r="7">
          <cell r="A7" t="str">
            <v>ev3_oneofthree_3</v>
          </cell>
          <cell r="D7" t="str">
            <v>ev3</v>
          </cell>
          <cell r="E7">
            <v>4</v>
          </cell>
        </row>
        <row r="8">
          <cell r="A8" t="str">
            <v>ev4_conti_1</v>
          </cell>
          <cell r="D8" t="str">
            <v>ev4</v>
          </cell>
          <cell r="E8">
            <v>3</v>
          </cell>
        </row>
        <row r="9">
          <cell r="A9" t="str">
            <v>ev4_conti_2</v>
          </cell>
          <cell r="D9" t="str">
            <v>ev4</v>
          </cell>
          <cell r="E9">
            <v>1</v>
          </cell>
        </row>
        <row r="10">
          <cell r="A10" t="str">
            <v>ev4_conti_3</v>
          </cell>
          <cell r="D10" t="str">
            <v>ev4</v>
          </cell>
          <cell r="E10">
            <v>4</v>
          </cell>
        </row>
        <row r="11">
          <cell r="A11" t="str">
            <v>ev4_conti_4</v>
          </cell>
          <cell r="D11" t="str">
            <v>ev4</v>
          </cell>
          <cell r="E11">
            <v>2</v>
          </cell>
        </row>
        <row r="12">
          <cell r="A12" t="str">
            <v>ev5_oneplustwo_1</v>
          </cell>
          <cell r="D12" t="str">
            <v>ev5</v>
          </cell>
          <cell r="E12">
            <v>4</v>
          </cell>
        </row>
        <row r="13">
          <cell r="A13" t="str">
            <v>ev5_oneplustwo_2</v>
          </cell>
          <cell r="D13" t="str">
            <v>ev5</v>
          </cell>
          <cell r="E13">
            <v>3</v>
          </cell>
        </row>
        <row r="14">
          <cell r="A14" t="str">
            <v>ev5_oneplustwo_3</v>
          </cell>
          <cell r="D14" t="str">
            <v>ev5</v>
          </cell>
          <cell r="E14">
            <v>4</v>
          </cell>
        </row>
        <row r="15">
          <cell r="A15" t="str">
            <v>fortunewheel</v>
          </cell>
          <cell r="D15" t="str">
            <v>fortunewheel</v>
          </cell>
          <cell r="E15">
            <v>1</v>
          </cell>
        </row>
        <row r="16">
          <cell r="A16" t="str">
            <v>seventotalgroup1_1</v>
          </cell>
          <cell r="D16" t="str">
            <v>seventotalgroup1</v>
          </cell>
          <cell r="E16">
            <v>3</v>
          </cell>
        </row>
        <row r="17">
          <cell r="A17" t="str">
            <v>seventotalgroup1_2</v>
          </cell>
          <cell r="D17" t="str">
            <v>seventotalgroup1</v>
          </cell>
          <cell r="E17">
            <v>3</v>
          </cell>
        </row>
        <row r="18">
          <cell r="A18" t="str">
            <v>seventotalgroup1_3</v>
          </cell>
          <cell r="D18" t="str">
            <v>seventotalgroup1</v>
          </cell>
          <cell r="E18">
            <v>3</v>
          </cell>
        </row>
        <row r="19">
          <cell r="A19" t="str">
            <v>seventotalgroup1_4</v>
          </cell>
          <cell r="D19" t="str">
            <v>seventotalgroup1</v>
          </cell>
          <cell r="E19">
            <v>3</v>
          </cell>
        </row>
        <row r="20">
          <cell r="A20" t="str">
            <v>seventotalgroup2_1</v>
          </cell>
          <cell r="D20" t="str">
            <v>seventotalgroup2</v>
          </cell>
          <cell r="E20">
            <v>3</v>
          </cell>
        </row>
        <row r="21">
          <cell r="A21" t="str">
            <v>seventotalgroup2_2</v>
          </cell>
          <cell r="D21" t="str">
            <v>seventotalgroup2</v>
          </cell>
          <cell r="E21">
            <v>3</v>
          </cell>
        </row>
        <row r="22">
          <cell r="A22" t="str">
            <v>seventotalgroup2_3</v>
          </cell>
          <cell r="D22" t="str">
            <v>seventotalgroup2</v>
          </cell>
          <cell r="E22">
            <v>3</v>
          </cell>
        </row>
        <row r="23">
          <cell r="A23" t="str">
            <v>seventotalgroup2_4</v>
          </cell>
          <cell r="D23" t="str">
            <v>seventotalgroup2</v>
          </cell>
          <cell r="E23">
            <v>3</v>
          </cell>
        </row>
        <row r="24">
          <cell r="A24" t="str">
            <v>seventotalgroup3_1</v>
          </cell>
          <cell r="D24" t="str">
            <v>seventotalgroup3</v>
          </cell>
          <cell r="E24">
            <v>3</v>
          </cell>
        </row>
        <row r="25">
          <cell r="A25" t="str">
            <v>seventotalgroup3_2</v>
          </cell>
          <cell r="D25" t="str">
            <v>seventotalgroup3</v>
          </cell>
          <cell r="E25">
            <v>3</v>
          </cell>
        </row>
        <row r="26">
          <cell r="A26" t="str">
            <v>seventotalgroup3_3</v>
          </cell>
          <cell r="D26" t="str">
            <v>seventotalgroup3</v>
          </cell>
          <cell r="E26">
            <v>3</v>
          </cell>
        </row>
        <row r="27">
          <cell r="A27" t="str">
            <v>seventotalgroup3_4</v>
          </cell>
          <cell r="D27" t="str">
            <v>seventotalgroup3</v>
          </cell>
          <cell r="E27">
            <v>3</v>
          </cell>
        </row>
        <row r="28">
          <cell r="A28" t="str">
            <v>festivalgroup1_1</v>
          </cell>
          <cell r="D28" t="str">
            <v>festivalgroup1</v>
          </cell>
          <cell r="E28">
            <v>3</v>
          </cell>
        </row>
        <row r="29">
          <cell r="A29" t="str">
            <v>festivalgroup1_2</v>
          </cell>
          <cell r="D29" t="str">
            <v>festivalgroup1</v>
          </cell>
          <cell r="E29">
            <v>3</v>
          </cell>
        </row>
        <row r="30">
          <cell r="A30" t="str">
            <v>festivalgroup1_3</v>
          </cell>
          <cell r="D30" t="str">
            <v>festivalgroup1</v>
          </cell>
          <cell r="E30">
            <v>3</v>
          </cell>
        </row>
        <row r="31">
          <cell r="A31" t="str">
            <v>festivalgroup1_4</v>
          </cell>
          <cell r="D31" t="str">
            <v>festivalgroup1</v>
          </cell>
          <cell r="E31">
            <v>3</v>
          </cell>
        </row>
        <row r="32">
          <cell r="A32" t="str">
            <v>festivalgroup2_1</v>
          </cell>
          <cell r="D32" t="str">
            <v>festivalgroup2</v>
          </cell>
          <cell r="E32">
            <v>3</v>
          </cell>
        </row>
        <row r="33">
          <cell r="A33" t="str">
            <v>festivalgroup2_2</v>
          </cell>
          <cell r="D33" t="str">
            <v>festivalgroup2</v>
          </cell>
          <cell r="E33">
            <v>3</v>
          </cell>
        </row>
        <row r="34">
          <cell r="A34" t="str">
            <v>festivalgroup2_3</v>
          </cell>
          <cell r="D34" t="str">
            <v>festivalgroup2</v>
          </cell>
          <cell r="E34">
            <v>3</v>
          </cell>
        </row>
        <row r="35">
          <cell r="A35" t="str">
            <v>festivalgroup2_4</v>
          </cell>
          <cell r="D35" t="str">
            <v>festivalgroup2</v>
          </cell>
          <cell r="E35">
            <v>3</v>
          </cell>
        </row>
        <row r="36">
          <cell r="A36" t="str">
            <v>festivalgroup3_1</v>
          </cell>
          <cell r="D36" t="str">
            <v>festivalgroup3</v>
          </cell>
          <cell r="E36">
            <v>3</v>
          </cell>
        </row>
        <row r="37">
          <cell r="A37" t="str">
            <v>festivalgroup3_2</v>
          </cell>
          <cell r="D37" t="str">
            <v>festivalgroup3</v>
          </cell>
          <cell r="E37">
            <v>3</v>
          </cell>
        </row>
        <row r="38">
          <cell r="A38" t="str">
            <v>festivalgroup3_3</v>
          </cell>
          <cell r="D38" t="str">
            <v>festivalgroup3</v>
          </cell>
          <cell r="E38">
            <v>3</v>
          </cell>
        </row>
        <row r="39">
          <cell r="A39" t="str">
            <v>festivalgroup3_4</v>
          </cell>
          <cell r="D39" t="str">
            <v>festivalgroup3</v>
          </cell>
          <cell r="E39">
            <v>3</v>
          </cell>
        </row>
        <row r="40">
          <cell r="A40" t="str">
            <v>cashshopenergy_1</v>
          </cell>
          <cell r="D40" t="str">
            <v>cashshopenergy</v>
          </cell>
          <cell r="E40">
            <v>1</v>
          </cell>
        </row>
        <row r="41">
          <cell r="A41" t="str">
            <v>cashshopenergy_2</v>
          </cell>
          <cell r="D41" t="str">
            <v>cashshopenergy</v>
          </cell>
          <cell r="E41">
            <v>1</v>
          </cell>
        </row>
        <row r="42">
          <cell r="A42" t="str">
            <v>cashshopenergy_3</v>
          </cell>
          <cell r="D42" t="str">
            <v>cashshopenergy</v>
          </cell>
          <cell r="E42">
            <v>1</v>
          </cell>
        </row>
        <row r="43">
          <cell r="A43" t="str">
            <v>cashshopenergy_4</v>
          </cell>
          <cell r="D43" t="str">
            <v>cashshopenergy</v>
          </cell>
          <cell r="E43">
            <v>1</v>
          </cell>
        </row>
        <row r="44">
          <cell r="A44" t="str">
            <v>cashshopenergy_5</v>
          </cell>
          <cell r="D44" t="str">
            <v>cashshopenergy</v>
          </cell>
          <cell r="E44">
            <v>1</v>
          </cell>
        </row>
        <row r="45">
          <cell r="A45" t="str">
            <v>cashshopenergy_6</v>
          </cell>
          <cell r="D45" t="str">
            <v>cashshopenergy</v>
          </cell>
          <cell r="E45">
            <v>1</v>
          </cell>
        </row>
        <row r="46">
          <cell r="A46" t="str">
            <v>cashshopenergy_1_more</v>
          </cell>
          <cell r="D46" t="str">
            <v>cashshopenergy</v>
          </cell>
          <cell r="E46">
            <v>1</v>
          </cell>
        </row>
        <row r="47">
          <cell r="A47" t="str">
            <v>cashshopenergy_2_more</v>
          </cell>
          <cell r="D47" t="str">
            <v>cashshopenergy</v>
          </cell>
          <cell r="E47">
            <v>1</v>
          </cell>
        </row>
        <row r="48">
          <cell r="A48" t="str">
            <v>cashshopenergy_3_more</v>
          </cell>
          <cell r="D48" t="str">
            <v>cashshopenergy</v>
          </cell>
          <cell r="E48">
            <v>1</v>
          </cell>
        </row>
        <row r="49">
          <cell r="A49" t="str">
            <v>cashshopenergy_4_more</v>
          </cell>
          <cell r="D49" t="str">
            <v>cashshopenergy</v>
          </cell>
          <cell r="E49">
            <v>1</v>
          </cell>
        </row>
        <row r="50">
          <cell r="A50" t="str">
            <v>cashshopenergy_5_more</v>
          </cell>
          <cell r="D50" t="str">
            <v>cashshopenergy</v>
          </cell>
          <cell r="E50">
            <v>1</v>
          </cell>
        </row>
        <row r="51">
          <cell r="A51" t="str">
            <v>cashshopenergy_6_more</v>
          </cell>
          <cell r="D51" t="str">
            <v>cashshopenergy</v>
          </cell>
          <cell r="E51">
            <v>1</v>
          </cell>
        </row>
        <row r="52">
          <cell r="A52" t="str">
            <v>cashshopgold_1</v>
          </cell>
          <cell r="D52" t="str">
            <v>cashshopgold</v>
          </cell>
          <cell r="E52">
            <v>1</v>
          </cell>
        </row>
        <row r="53">
          <cell r="A53" t="str">
            <v>cashshopgold_2</v>
          </cell>
          <cell r="D53" t="str">
            <v>cashshopgold</v>
          </cell>
          <cell r="E53">
            <v>1</v>
          </cell>
        </row>
        <row r="54">
          <cell r="A54" t="str">
            <v>cashshopgold_3</v>
          </cell>
          <cell r="D54" t="str">
            <v>cashshopgold</v>
          </cell>
          <cell r="E54">
            <v>1</v>
          </cell>
        </row>
        <row r="55">
          <cell r="A55" t="str">
            <v>cashshopgold_4</v>
          </cell>
          <cell r="D55" t="str">
            <v>cashshopgold</v>
          </cell>
          <cell r="E55">
            <v>1</v>
          </cell>
        </row>
        <row r="56">
          <cell r="A56" t="str">
            <v>cashshopgold_5</v>
          </cell>
          <cell r="D56" t="str">
            <v>cashshopgold</v>
          </cell>
          <cell r="E56">
            <v>1</v>
          </cell>
        </row>
        <row r="57">
          <cell r="A57" t="str">
            <v>cashshopgold_6</v>
          </cell>
          <cell r="D57" t="str">
            <v>cashshopgold</v>
          </cell>
          <cell r="E57">
            <v>1</v>
          </cell>
        </row>
        <row r="58">
          <cell r="A58" t="str">
            <v>cashshopgold_1_more</v>
          </cell>
          <cell r="D58" t="str">
            <v>cashshopgold</v>
          </cell>
          <cell r="E58">
            <v>1</v>
          </cell>
        </row>
        <row r="59">
          <cell r="A59" t="str">
            <v>cashshopgold_2_more</v>
          </cell>
          <cell r="D59" t="str">
            <v>cashshopgold</v>
          </cell>
          <cell r="E59">
            <v>1</v>
          </cell>
        </row>
        <row r="60">
          <cell r="A60" t="str">
            <v>cashshopgold_3_more</v>
          </cell>
          <cell r="D60" t="str">
            <v>cashshopgold</v>
          </cell>
          <cell r="E60">
            <v>1</v>
          </cell>
        </row>
        <row r="61">
          <cell r="A61" t="str">
            <v>cashshopgold_4_more</v>
          </cell>
          <cell r="D61" t="str">
            <v>cashshopgold</v>
          </cell>
          <cell r="E61">
            <v>1</v>
          </cell>
        </row>
        <row r="62">
          <cell r="A62" t="str">
            <v>cashshopgold_5_more</v>
          </cell>
          <cell r="D62" t="str">
            <v>cashshopgold</v>
          </cell>
          <cell r="E62">
            <v>1</v>
          </cell>
        </row>
        <row r="63">
          <cell r="A63" t="str">
            <v>cashshopgold_6_more</v>
          </cell>
          <cell r="D63" t="str">
            <v>cashshopgold</v>
          </cell>
          <cell r="E63">
            <v>1</v>
          </cell>
        </row>
        <row r="64">
          <cell r="A64" t="str">
            <v>petsale_1</v>
          </cell>
          <cell r="D64" t="str">
            <v>petsale</v>
          </cell>
          <cell r="E64">
            <v>1</v>
          </cell>
        </row>
        <row r="65">
          <cell r="A65" t="str">
            <v>petsale_2</v>
          </cell>
          <cell r="D65" t="str">
            <v>petsale</v>
          </cell>
          <cell r="E65">
            <v>1</v>
          </cell>
        </row>
        <row r="66">
          <cell r="A66" t="str">
            <v>petsale_3</v>
          </cell>
          <cell r="D66" t="str">
            <v>petsale</v>
          </cell>
          <cell r="E66">
            <v>1</v>
          </cell>
        </row>
        <row r="67">
          <cell r="A67" t="str">
            <v>petsale_4</v>
          </cell>
          <cell r="D67" t="str">
            <v>petsale</v>
          </cell>
          <cell r="E67">
            <v>1</v>
          </cell>
        </row>
        <row r="68">
          <cell r="A68" t="str">
            <v>petsale_5</v>
          </cell>
          <cell r="D68" t="str">
            <v>petsale</v>
          </cell>
          <cell r="E68">
            <v>1</v>
          </cell>
        </row>
        <row r="69">
          <cell r="A69" t="str">
            <v>petcapture_better</v>
          </cell>
          <cell r="D69" t="str">
            <v>petcapture</v>
          </cell>
          <cell r="E69">
            <v>1</v>
          </cell>
        </row>
        <row r="70">
          <cell r="A70" t="str">
            <v>petcapture_best</v>
          </cell>
          <cell r="D70" t="str">
            <v>petcapture</v>
          </cell>
          <cell r="E70">
            <v>1</v>
          </cell>
        </row>
        <row r="71">
          <cell r="A71" t="str">
            <v>stageclear_1</v>
          </cell>
          <cell r="D71" t="str">
            <v>stageclear</v>
          </cell>
          <cell r="E71">
            <v>4</v>
          </cell>
        </row>
        <row r="72">
          <cell r="A72" t="str">
            <v>stageclear_2</v>
          </cell>
          <cell r="D72" t="str">
            <v>stageclear</v>
          </cell>
          <cell r="E72">
            <v>4</v>
          </cell>
        </row>
        <row r="73">
          <cell r="A73" t="str">
            <v>stageclear_3</v>
          </cell>
          <cell r="D73" t="str">
            <v>stageclear</v>
          </cell>
          <cell r="E73">
            <v>4</v>
          </cell>
        </row>
        <row r="74">
          <cell r="A74" t="str">
            <v>stageclear_5</v>
          </cell>
          <cell r="D74" t="str">
            <v>stageclear</v>
          </cell>
          <cell r="E74">
            <v>4</v>
          </cell>
        </row>
        <row r="75">
          <cell r="A75" t="str">
            <v>stageclear_10</v>
          </cell>
          <cell r="D75" t="str">
            <v>stageclear</v>
          </cell>
          <cell r="E75">
            <v>4</v>
          </cell>
        </row>
        <row r="76">
          <cell r="A76" t="str">
            <v>dailygem</v>
          </cell>
          <cell r="D76" t="str">
            <v>dailygem</v>
          </cell>
          <cell r="E76">
            <v>2</v>
          </cell>
        </row>
        <row r="77">
          <cell r="A77" t="str">
            <v>researchboost</v>
          </cell>
          <cell r="D77" t="str">
            <v>researchboost</v>
          </cell>
          <cell r="E77">
            <v>2</v>
          </cell>
        </row>
        <row r="78">
          <cell r="A78" t="str">
            <v>relay_1</v>
          </cell>
          <cell r="D78" t="str">
            <v>relay</v>
          </cell>
          <cell r="E78">
            <v>3</v>
          </cell>
        </row>
        <row r="79">
          <cell r="A79" t="str">
            <v>relay_2</v>
          </cell>
          <cell r="D79" t="str">
            <v>relay</v>
          </cell>
          <cell r="E79">
            <v>3</v>
          </cell>
        </row>
        <row r="80">
          <cell r="A80" t="str">
            <v>relay_3</v>
          </cell>
          <cell r="D80" t="str">
            <v>relay</v>
          </cell>
          <cell r="E80">
            <v>4</v>
          </cell>
        </row>
        <row r="81">
          <cell r="A81" t="str">
            <v>relay_4</v>
          </cell>
          <cell r="D81" t="str">
            <v>relay</v>
          </cell>
          <cell r="E81">
            <v>3</v>
          </cell>
        </row>
        <row r="82">
          <cell r="A82" t="str">
            <v>relay_5</v>
          </cell>
          <cell r="D82" t="str">
            <v>relay</v>
          </cell>
          <cell r="E82">
            <v>3</v>
          </cell>
        </row>
        <row r="83">
          <cell r="A83" t="str">
            <v>relay_6</v>
          </cell>
          <cell r="D83" t="str">
            <v>relay</v>
          </cell>
          <cell r="E83">
            <v>4</v>
          </cell>
        </row>
        <row r="84">
          <cell r="A84" t="str">
            <v>relay_7</v>
          </cell>
          <cell r="D84" t="str">
            <v>relay</v>
          </cell>
          <cell r="E84">
            <v>3</v>
          </cell>
        </row>
        <row r="85">
          <cell r="A85" t="str">
            <v>relay_8</v>
          </cell>
          <cell r="D85" t="str">
            <v>relay</v>
          </cell>
          <cell r="E85">
            <v>3</v>
          </cell>
        </row>
        <row r="86">
          <cell r="A86" t="str">
            <v>relay_9</v>
          </cell>
          <cell r="D86" t="str">
            <v>relay</v>
          </cell>
          <cell r="E86">
            <v>3</v>
          </cell>
        </row>
        <row r="87">
          <cell r="A87" t="str">
            <v>relay_10</v>
          </cell>
          <cell r="D87" t="str">
            <v>relay</v>
          </cell>
          <cell r="E87">
            <v>4</v>
          </cell>
        </row>
        <row r="88">
          <cell r="A88" t="str">
            <v>autonew_1</v>
          </cell>
          <cell r="D88" t="str">
            <v>autonew</v>
          </cell>
          <cell r="E88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M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RowHeight="16.5" outlineLevelCol="1"/>
  <cols>
    <col min="2" max="3" width="26.5" hidden="1" customWidth="1" outlineLevel="1"/>
    <col min="4" max="4" width="9" collapsed="1"/>
    <col min="5" max="5" width="9" hidden="1" customWidth="1" outlineLevel="1"/>
    <col min="6" max="6" width="9" collapsed="1"/>
    <col min="7" max="7" width="9" customWidth="1"/>
    <col min="8" max="8" width="9" hidden="1" customWidth="1" outlineLevel="1"/>
    <col min="9" max="9" width="9" customWidth="1" collapsed="1"/>
    <col min="10" max="10" width="9" hidden="1" customWidth="1" outlineLevel="1"/>
    <col min="11" max="11" width="5.5" hidden="1" customWidth="1" outlineLevel="1"/>
    <col min="12" max="12" width="3.875" hidden="1" customWidth="1" outlineLevel="1"/>
    <col min="13" max="13" width="3.5" hidden="1" customWidth="1" outlineLevel="1"/>
    <col min="14" max="14" width="5.5" hidden="1" customWidth="1" outlineLevel="1"/>
    <col min="15" max="15" width="4.125" hidden="1" customWidth="1" outlineLevel="1"/>
    <col min="16" max="16" width="3.625" hidden="1" customWidth="1" outlineLevel="1"/>
    <col min="17" max="17" width="11.75" hidden="1" customWidth="1" outlineLevel="1"/>
    <col min="18" max="18" width="11.125" hidden="1" customWidth="1" outlineLevel="1"/>
    <col min="19" max="19" width="9" collapsed="1"/>
    <col min="25" max="25" width="9" hidden="1" customWidth="1" outlineLevel="1"/>
    <col min="26" max="26" width="9" customWidth="1" collapsed="1"/>
    <col min="27" max="27" width="9" hidden="1" customWidth="1" outlineLevel="1"/>
    <col min="28" max="28" width="9" customWidth="1" collapsed="1"/>
    <col min="29" max="29" width="9" customWidth="1"/>
    <col min="30" max="31" width="9" hidden="1" customWidth="1" outlineLevel="1"/>
    <col min="32" max="32" width="9" collapsed="1"/>
    <col min="33" max="33" width="9" hidden="1" customWidth="1" outlineLevel="1"/>
    <col min="34" max="34" width="9" collapsed="1"/>
    <col min="35" max="35" width="26.5" hidden="1" customWidth="1" outlineLevel="1"/>
    <col min="36" max="36" width="9" hidden="1" customWidth="1" outlineLevel="1"/>
    <col min="37" max="37" width="9" collapsed="1"/>
    <col min="38" max="38" width="9" hidden="1" customWidth="1" outlineLevel="1"/>
    <col min="39" max="39" width="9" collapsed="1"/>
  </cols>
  <sheetData>
    <row r="1" spans="1:38" ht="27" customHeight="1">
      <c r="A1" t="s">
        <v>17</v>
      </c>
      <c r="B1" t="s">
        <v>11</v>
      </c>
      <c r="C1" t="s">
        <v>14</v>
      </c>
      <c r="D1" t="s">
        <v>83</v>
      </c>
      <c r="E1" t="s">
        <v>87</v>
      </c>
      <c r="F1" t="s">
        <v>86</v>
      </c>
      <c r="G1" t="s">
        <v>18</v>
      </c>
      <c r="H1" t="s">
        <v>19</v>
      </c>
      <c r="I1" s="2" t="s">
        <v>69</v>
      </c>
      <c r="J1" t="s">
        <v>19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66</v>
      </c>
      <c r="AB1" t="s">
        <v>76</v>
      </c>
      <c r="AC1" t="s">
        <v>75</v>
      </c>
      <c r="AD1" t="s">
        <v>79</v>
      </c>
      <c r="AE1" t="s">
        <v>78</v>
      </c>
      <c r="AG1" t="s">
        <v>35</v>
      </c>
      <c r="AI1" t="s">
        <v>68</v>
      </c>
      <c r="AJ1" t="s">
        <v>24</v>
      </c>
      <c r="AL1" t="s">
        <v>77</v>
      </c>
    </row>
    <row r="2" spans="1:38">
      <c r="A2" t="s">
        <v>0</v>
      </c>
      <c r="B2" t="s">
        <v>45</v>
      </c>
      <c r="C2" t="s">
        <v>36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2023</v>
      </c>
      <c r="L2">
        <f t="shared" ref="L2:L14" si="2">IF(ISBLANK($Q2),"",MONTH($Q2))</f>
        <v>1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3</v>
      </c>
      <c r="P2">
        <f t="shared" ref="P2:P14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4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51</v>
      </c>
      <c r="Z2" s="4">
        <f t="shared" ref="Z2:AB5" ca="1" si="8">VLOOKUP(Y2,OFFSET(INDIRECT("$A:$B"),0,MATCH(Y$1&amp;"_Verify",INDIRECT("$1:$1"),0)-1),2,0)</f>
        <v>3</v>
      </c>
      <c r="AA2" t="s">
        <v>48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48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46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4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48</v>
      </c>
      <c r="Z3" s="4">
        <f t="shared" ca="1" si="8"/>
        <v>0</v>
      </c>
      <c r="AA3" t="s">
        <v>48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49</v>
      </c>
      <c r="AJ3">
        <v>1</v>
      </c>
    </row>
    <row r="4" spans="1:38">
      <c r="A4" t="s">
        <v>2</v>
      </c>
      <c r="B4" t="s">
        <v>44</v>
      </c>
      <c r="C4" t="s">
        <v>40</v>
      </c>
      <c r="D4" t="s">
        <v>80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49</v>
      </c>
      <c r="Z4" s="4">
        <f t="shared" ca="1" si="8"/>
        <v>1</v>
      </c>
      <c r="AA4" t="s">
        <v>123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50</v>
      </c>
      <c r="AJ4">
        <v>2</v>
      </c>
    </row>
    <row r="5" spans="1:38">
      <c r="A5" t="s">
        <v>3</v>
      </c>
      <c r="B5" t="s">
        <v>12</v>
      </c>
      <c r="C5" t="s">
        <v>38</v>
      </c>
      <c r="D5" t="s">
        <v>81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49</v>
      </c>
      <c r="Z5" s="4">
        <f t="shared" ca="1" si="8"/>
        <v>1</v>
      </c>
      <c r="AA5" t="s">
        <v>123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43</v>
      </c>
      <c r="AI5" t="s">
        <v>51</v>
      </c>
      <c r="AJ5">
        <v>3</v>
      </c>
    </row>
    <row r="6" spans="1:38">
      <c r="A6" t="s">
        <v>4</v>
      </c>
      <c r="B6" t="s">
        <v>97</v>
      </c>
      <c r="C6" t="s">
        <v>42</v>
      </c>
      <c r="D6" t="s">
        <v>82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49</v>
      </c>
      <c r="Z6" s="4">
        <f t="shared" ref="Z6" ca="1" si="12">VLOOKUP(Y6,OFFSET(INDIRECT("$A:$B"),0,MATCH(Y$1&amp;"_Verify",INDIRECT("$1:$1"),0)-1),2,0)</f>
        <v>1</v>
      </c>
      <c r="AA6" t="s">
        <v>123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99</v>
      </c>
      <c r="AI6" t="s">
        <v>115</v>
      </c>
      <c r="AJ6">
        <v>4</v>
      </c>
    </row>
    <row r="7" spans="1:38">
      <c r="A7" t="s">
        <v>5</v>
      </c>
      <c r="B7" t="s">
        <v>90</v>
      </c>
      <c r="C7" t="s">
        <v>88</v>
      </c>
      <c r="D7" t="s">
        <v>94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49</v>
      </c>
      <c r="Z7" s="4">
        <f t="shared" ref="Z7" ca="1" si="14">VLOOKUP(Y7,OFFSET(INDIRECT("$A:$B"),0,MATCH(Y$1&amp;"_Verify",INDIRECT("$1:$1"),0)-1),2,0)</f>
        <v>1</v>
      </c>
      <c r="AA7" t="s">
        <v>123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100</v>
      </c>
    </row>
    <row r="8" spans="1:38">
      <c r="A8" t="s">
        <v>6</v>
      </c>
      <c r="B8" t="s">
        <v>111</v>
      </c>
      <c r="C8" t="s">
        <v>99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49</v>
      </c>
      <c r="Z8" s="4">
        <f t="shared" ref="Z8:Z9" ca="1" si="16">VLOOKUP(Y8,OFFSET(INDIRECT("$A:$B"),0,MATCH(Y$1&amp;"_Verify",INDIRECT("$1:$1"),0)-1),2,0)</f>
        <v>1</v>
      </c>
      <c r="AA8" t="s">
        <v>123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101</v>
      </c>
    </row>
    <row r="9" spans="1:38">
      <c r="A9" t="s">
        <v>7</v>
      </c>
      <c r="B9" t="s">
        <v>112</v>
      </c>
      <c r="C9" t="s">
        <v>101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49</v>
      </c>
      <c r="Z9" s="4">
        <f t="shared" ca="1" si="16"/>
        <v>1</v>
      </c>
      <c r="AA9" t="s">
        <v>123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88</v>
      </c>
    </row>
    <row r="10" spans="1:38">
      <c r="A10" t="s">
        <v>8</v>
      </c>
      <c r="B10" t="s">
        <v>108</v>
      </c>
      <c r="C10" t="s">
        <v>100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49</v>
      </c>
      <c r="Z10" s="4">
        <f t="shared" ref="Z10" ca="1" si="18">VLOOKUP(Y10,OFFSET(INDIRECT("$A:$B"),0,MATCH(Y$1&amp;"_Verify",INDIRECT("$1:$1"),0)-1),2,0)</f>
        <v>1</v>
      </c>
      <c r="AA10" t="s">
        <v>123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110</v>
      </c>
    </row>
    <row r="11" spans="1:38">
      <c r="A11" t="s">
        <v>9</v>
      </c>
      <c r="B11" t="s">
        <v>113</v>
      </c>
      <c r="C11" t="s">
        <v>109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49</v>
      </c>
      <c r="Z11">
        <f t="shared" ref="Z11" ca="1" si="28">VLOOKUP(Y11,OFFSET(INDIRECT("$A:$B"),0,MATCH(Y$1&amp;"_Verify",INDIRECT("$1:$1"),0)-1),2,0)</f>
        <v>1</v>
      </c>
      <c r="AA11" t="s">
        <v>123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114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47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disablePrompts="1"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07"/>
  <sheetViews>
    <sheetView workbookViewId="0">
      <pane xSplit="3" ySplit="1" topLeftCell="K2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95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70</v>
      </c>
      <c r="J1" s="1" t="s">
        <v>71</v>
      </c>
      <c r="K1" s="1" t="s">
        <v>72</v>
      </c>
      <c r="L1" s="1" t="s">
        <v>73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65" ca="1" si="0">IF(ISBLANK(F2),"",
VLOOKUP(F2,OFFSET(INDIRECT("$A:$B"),0,MATCH(F$1&amp;"_Verify",INDIRECT("$1:$1"),0)-1),2,0)
)</f>
        <v/>
      </c>
      <c r="I2" t="s">
        <v>117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16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74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20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85</v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16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5</v>
      </c>
      <c r="K6">
        <f ca="1">IF(ISBLANK(OFFSET($I6,-($C6-1),0)),"",
IF($C6=1,MATCH("tp1",[1]ShopProductTable!$1:$1,0),
IF(OFFSET(L6,-1,0)=1,MATCH("tp1",[1]ShopProductTable!$1:$1,0),
OFFSET(K6,-1,0)+4)))</f>
        <v>20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5</v>
      </c>
      <c r="K7">
        <f ca="1">IF(ISBLANK(OFFSET($I7,-($C7-1),0)),"",
IF($C7=1,MATCH("tp1",[1]ShopProductTable!$1:$1,0),
IF(OFFSET(L7,-1,0)=1,MATCH("tp1",[1]ShopProductTable!$1:$1,0),
OFFSET(K7,-1,0)+4)))</f>
        <v>24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16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6</v>
      </c>
      <c r="K9">
        <f ca="1">IF(ISBLANK(OFFSET($I9,-($C9-1),0)),"",
IF($C9=1,MATCH("tp1",[1]ShopProductTable!$1:$1,0),
IF(OFFSET(L9,-1,0)=1,MATCH("tp1",[1]ShopProductTable!$1:$1,0),
OFFSET(K9,-1,0)+4)))</f>
        <v>20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6</v>
      </c>
      <c r="K10">
        <f ca="1">IF(ISBLANK(OFFSET($I10,-($C10-1),0)),"",
IF($C10=1,MATCH("tp1",[1]ShopProductTable!$1:$1,0),
IF(OFFSET(L10,-1,0)=1,MATCH("tp1",[1]ShopProductTable!$1:$1,0),
OFFSET(K10,-1,0)+4)))</f>
        <v>24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16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7</v>
      </c>
      <c r="K12">
        <f ca="1">IF(ISBLANK(OFFSET($I12,-($C12-1),0)),"",
IF($C12=1,MATCH("tp1",[1]ShopProductTable!$1:$1,0),
IF(OFFSET(L12,-1,0)=1,MATCH("tp1",[1]ShopProductTable!$1:$1,0),
OFFSET(K12,-1,0)+4)))</f>
        <v>20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7</v>
      </c>
      <c r="K13">
        <f ca="1">IF(ISBLANK(OFFSET($I13,-($C13-1),0)),"",
IF($C13=1,MATCH("tp1",[1]ShopProductTable!$1:$1,0),
IF(OFFSET(L13,-1,0)=1,MATCH("tp1",[1]ShopProductTable!$1:$1,0),
OFFSET(K13,-1,0)+4)))</f>
        <v>24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7</v>
      </c>
      <c r="K14">
        <f ca="1">IF(ISBLANK(OFFSET($I14,-($C14-1),0)),"",
IF($C14=1,MATCH("tp1",[1]ShopProductTable!$1:$1,0),
IF(OFFSET(L14,-1,0)=1,MATCH("tp1",[1]ShopProductTable!$1:$1,0),
OFFSET(K14,-1,0)+4)))</f>
        <v>28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84</v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16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8</v>
      </c>
      <c r="K16">
        <f ca="1">IF(ISBLANK(OFFSET($I16,-($C16-1),0)),"",
IF($C16=1,MATCH("tp1",[1]ShopProductTable!$1:$1,0),
IF(OFFSET(L16,-1,0)=1,MATCH("tp1",[1]ShopProductTable!$1:$1,0),
OFFSET(K16,-1,0)+4)))</f>
        <v>20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8</v>
      </c>
      <c r="K17">
        <f ca="1">IF(ISBLANK(OFFSET($I17,-($C17-1),0)),"",
IF($C17=1,MATCH("tp1",[1]ShopProductTable!$1:$1,0),
IF(OFFSET(L17,-1,0)=1,MATCH("tp1",[1]ShopProductTable!$1:$1,0),
OFFSET(K17,-1,0)+4)))</f>
        <v>24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16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16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10</v>
      </c>
      <c r="K20">
        <f ca="1">IF(ISBLANK(OFFSET($I20,-($C20-1),0)),"",
IF($C20=1,MATCH("tp1",[1]ShopProductTable!$1:$1,0),
IF(OFFSET(L20,-1,0)=1,MATCH("tp1",[1]ShopProductTable!$1:$1,0),
OFFSET(K20,-1,0)+4)))</f>
        <v>20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10</v>
      </c>
      <c r="K21">
        <f ca="1">IF(ISBLANK(OFFSET($I21,-($C21-1),0)),"",
IF($C21=1,MATCH("tp1",[1]ShopProductTable!$1:$1,0),
IF(OFFSET(L21,-1,0)=1,MATCH("tp1",[1]ShopProductTable!$1:$1,0),
OFFSET(K21,-1,0)+4)))</f>
        <v>24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10</v>
      </c>
      <c r="K22">
        <f ca="1">IF(ISBLANK(OFFSET($I22,-($C22-1),0)),"",
IF($C22=1,MATCH("tp1",[1]ShopProductTable!$1:$1,0),
IF(OFFSET(L22,-1,0)=1,MATCH("tp1",[1]ShopProductTable!$1:$1,0),
OFFSET(K22,-1,0)+4)))</f>
        <v>28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16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11</v>
      </c>
      <c r="K24">
        <f ca="1">IF(ISBLANK(OFFSET($I24,-($C24-1),0)),"",
IF($C24=1,MATCH("tp1",[1]ShopProductTable!$1:$1,0),
IF(OFFSET(L24,-1,0)=1,MATCH("tp1",[1]ShopProductTable!$1:$1,0),
OFFSET(K24,-1,0)+4)))</f>
        <v>20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96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98</v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16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96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12</v>
      </c>
      <c r="K26">
        <f ca="1">IF(ISBLANK(OFFSET($I26,-($C26-1),0)),"",
IF($C26=1,MATCH("tp1",[1]ShopProductTable!$1:$1,0),
IF(OFFSET(L26,-1,0)=1,MATCH("tp1",[1]ShopProductTable!$1:$1,0),
OFFSET(K26,-1,0)+4)))</f>
        <v>20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96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12</v>
      </c>
      <c r="K27">
        <f ca="1">IF(ISBLANK(OFFSET($I27,-($C27-1),0)),"",
IF($C27=1,MATCH("tp1",[1]ShopProductTable!$1:$1,0),
IF(OFFSET(L27,-1,0)=1,MATCH("tp1",[1]ShopProductTable!$1:$1,0),
OFFSET(K27,-1,0)+4)))</f>
        <v>24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96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12</v>
      </c>
      <c r="K28">
        <f ca="1">IF(ISBLANK(OFFSET($I28,-($C28-1),0)),"",
IF($C28=1,MATCH("tp1",[1]ShopProductTable!$1:$1,0),
IF(OFFSET(L28,-1,0)=1,MATCH("tp1",[1]ShopProductTable!$1:$1,0),
OFFSET(K28,-1,0)+4)))</f>
        <v>28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96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16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96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13</v>
      </c>
      <c r="K30">
        <f ca="1">IF(ISBLANK(OFFSET($I30,-($C30-1),0)),"",
IF($C30=1,MATCH("tp1",[1]ShopProductTable!$1:$1,0),
IF(OFFSET(L30,-1,0)=1,MATCH("tp1",[1]ShopProductTable!$1:$1,0),
OFFSET(K30,-1,0)+4)))</f>
        <v>20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96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13</v>
      </c>
      <c r="K31">
        <f ca="1">IF(ISBLANK(OFFSET($I31,-($C31-1),0)),"",
IF($C31=1,MATCH("tp1",[1]ShopProductTable!$1:$1,0),
IF(OFFSET(L31,-1,0)=1,MATCH("tp1",[1]ShopProductTable!$1:$1,0),
OFFSET(K31,-1,0)+4)))</f>
        <v>24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96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16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96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14</v>
      </c>
      <c r="K33">
        <f ca="1">IF(ISBLANK(OFFSET($I33,-($C33-1),0)),"",
IF($C33=1,MATCH("tp1",[1]ShopProductTable!$1:$1,0),
IF(OFFSET(L33,-1,0)=1,MATCH("tp1",[1]ShopProductTable!$1:$1,0),
OFFSET(K33,-1,0)+4)))</f>
        <v>20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96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14</v>
      </c>
      <c r="K34">
        <f ca="1">IF(ISBLANK(OFFSET($I34,-($C34-1),0)),"",
IF($C34=1,MATCH("tp1",[1]ShopProductTable!$1:$1,0),
IF(OFFSET(L34,-1,0)=1,MATCH("tp1",[1]ShopProductTable!$1:$1,0),
OFFSET(K34,-1,0)+4)))</f>
        <v>24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96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14</v>
      </c>
      <c r="K35">
        <f ca="1">IF(ISBLANK(OFFSET($I35,-($C35-1),0)),"",
IF($C35=1,MATCH("tp1",[1]ShopProductTable!$1:$1,0),
IF(OFFSET(L35,-1,0)=1,MATCH("tp1",[1]ShopProductTable!$1:$1,0),
OFFSET(K35,-1,0)+4)))</f>
        <v>28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102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103</v>
      </c>
      <c r="J36">
        <f ca="1">IF(ISBLANK(OFFSET($I36,-($C36-1),0)),"",
IF($C36=1,MATCH(OFFSET($I36,-($C36-1),0),[1]ShopProductTable!$A:$A,0),
OFFSET(J36,-1,0)+OFFSET(L36,-1,0)
))</f>
        <v>16</v>
      </c>
      <c r="K36">
        <f ca="1">IF(ISBLANK(OFFSET($I36,-($C36-1),0)),"",
IF($C36=1,MATCH("tp1",[1]ShopProductTable!$1:$1,0),
IF(OFFSET(L36,-1,0)=1,MATCH("tp1",[1]ShopProductTable!$1:$1,0),
OFFSET(K36,-1,0)+4)))</f>
        <v>16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102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20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102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24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102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16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75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75</v>
      </c>
    </row>
    <row r="40" spans="1:19">
      <c r="A40" t="s">
        <v>102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20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102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17</v>
      </c>
      <c r="K41">
        <f ca="1">IF(ISBLANK(OFFSET($I41,-($C41-1),0)),"",
IF($C41=1,MATCH("tp1",[1]ShopProductTable!$1:$1,0),
IF(OFFSET(L41,-1,0)=1,MATCH("tp1",[1]ShopProductTable!$1:$1,0),
OFFSET(K41,-1,0)+4)))</f>
        <v>24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102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18</v>
      </c>
      <c r="K42">
        <f ca="1">IF(ISBLANK(OFFSET($I42,-($C42-1),0)),"",
IF($C42=1,MATCH("tp1",[1]ShopProductTable!$1:$1,0),
IF(OFFSET(L42,-1,0)=1,MATCH("tp1",[1]ShopProductTable!$1:$1,0),
OFFSET(K42,-1,0)+4)))</f>
        <v>16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102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18</v>
      </c>
      <c r="K43">
        <f ca="1">IF(ISBLANK(OFFSET($I43,-($C43-1),0)),"",
IF($C43=1,MATCH("tp1",[1]ShopProductTable!$1:$1,0),
IF(OFFSET(L43,-1,0)=1,MATCH("tp1",[1]ShopProductTable!$1:$1,0),
OFFSET(K43,-1,0)+4)))</f>
        <v>20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102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18</v>
      </c>
      <c r="K44">
        <f ca="1">IF(ISBLANK(OFFSET($I44,-($C44-1),0)),"",
IF($C44=1,MATCH("tp1",[1]ShopProductTable!$1:$1,0),
IF(OFFSET(L44,-1,0)=1,MATCH("tp1",[1]ShopProductTable!$1:$1,0),
OFFSET(K44,-1,0)+4)))</f>
        <v>24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102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19</v>
      </c>
      <c r="K45">
        <f ca="1">IF(ISBLANK(OFFSET($I45,-($C45-1),0)),"",
IF($C45=1,MATCH("tp1",[1]ShopProductTable!$1:$1,0),
IF(OFFSET(L45,-1,0)=1,MATCH("tp1",[1]ShopProductTable!$1:$1,0),
OFFSET(K45,-1,0)+4)))</f>
        <v>16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200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200</v>
      </c>
    </row>
    <row r="46" spans="1:19">
      <c r="A46" t="s">
        <v>102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19</v>
      </c>
      <c r="K46">
        <f ca="1">IF(ISBLANK(OFFSET($I46,-($C46-1),0)),"",
IF($C46=1,MATCH("tp1",[1]ShopProductTable!$1:$1,0),
IF(OFFSET(L46,-1,0)=1,MATCH("tp1",[1]ShopProductTable!$1:$1,0),
OFFSET(K46,-1,0)+4)))</f>
        <v>20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102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19</v>
      </c>
      <c r="K47">
        <f ca="1">IF(ISBLANK(OFFSET($I47,-($C47-1),0)),"",
IF($C47=1,MATCH("tp1",[1]ShopProductTable!$1:$1,0),
IF(OFFSET(L47,-1,0)=1,MATCH("tp1",[1]ShopProductTable!$1:$1,0),
OFFSET(K47,-1,0)+4)))</f>
        <v>24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106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104</v>
      </c>
      <c r="J48">
        <f ca="1">IF(ISBLANK(OFFSET($I48,-($C48-1),0)),"",
IF($C48=1,MATCH(OFFSET($I48,-($C48-1),0),[1]ShopProductTable!$A:$A,0),
OFFSET(J48,-1,0)+OFFSET(L48,-1,0)
))</f>
        <v>20</v>
      </c>
      <c r="K48">
        <f ca="1">IF(ISBLANK(OFFSET($I48,-($C48-1),0)),"",
IF($C48=1,MATCH("tp1",[1]ShopProductTable!$1:$1,0),
IF(OFFSET(L48,-1,0)=1,MATCH("tp1",[1]ShopProductTable!$1:$1,0),
OFFSET(K48,-1,0)+4)))</f>
        <v>16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106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20</v>
      </c>
      <c r="K49">
        <f ca="1">IF(ISBLANK(OFFSET($I49,-($C49-1),0)),"",
IF($C49=1,MATCH("tp1",[1]ShopProductTable!$1:$1,0),
IF(OFFSET(L49,-1,0)=1,MATCH("tp1",[1]ShopProductTable!$1:$1,0),
OFFSET(K49,-1,0)+4)))</f>
        <v>20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106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20</v>
      </c>
      <c r="K50">
        <f ca="1">IF(ISBLANK(OFFSET($I50,-($C50-1),0)),"",
IF($C50=1,MATCH("tp1",[1]ShopProductTable!$1:$1,0),
IF(OFFSET(L50,-1,0)=1,MATCH("tp1",[1]ShopProductTable!$1:$1,0),
OFFSET(K50,-1,0)+4)))</f>
        <v>24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106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21</v>
      </c>
      <c r="K51">
        <f ca="1">IF(ISBLANK(OFFSET($I51,-($C51-1),0)),"",
IF($C51=1,MATCH("tp1",[1]ShopProductTable!$1:$1,0),
IF(OFFSET(L51,-1,0)=1,MATCH("tp1",[1]ShopProductTable!$1:$1,0),
OFFSET(K51,-1,0)+4)))</f>
        <v>16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106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21</v>
      </c>
      <c r="K52">
        <f ca="1">IF(ISBLANK(OFFSET($I52,-($C52-1),0)),"",
IF($C52=1,MATCH("tp1",[1]ShopProductTable!$1:$1,0),
IF(OFFSET(L52,-1,0)=1,MATCH("tp1",[1]ShopProductTable!$1:$1,0),
OFFSET(K52,-1,0)+4)))</f>
        <v>20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106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21</v>
      </c>
      <c r="K53">
        <f ca="1">IF(ISBLANK(OFFSET($I53,-($C53-1),0)),"",
IF($C53=1,MATCH("tp1",[1]ShopProductTable!$1:$1,0),
IF(OFFSET(L53,-1,0)=1,MATCH("tp1",[1]ShopProductTable!$1:$1,0),
OFFSET(K53,-1,0)+4)))</f>
        <v>24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106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22</v>
      </c>
      <c r="K54">
        <f ca="1">IF(ISBLANK(OFFSET($I54,-($C54-1),0)),"",
IF($C54=1,MATCH("tp1",[1]ShopProductTable!$1:$1,0),
IF(OFFSET(L54,-1,0)=1,MATCH("tp1",[1]ShopProductTable!$1:$1,0),
OFFSET(K54,-1,0)+4)))</f>
        <v>16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106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22</v>
      </c>
      <c r="K55">
        <f ca="1">IF(ISBLANK(OFFSET($I55,-($C55-1),0)),"",
IF($C55=1,MATCH("tp1",[1]ShopProductTable!$1:$1,0),
IF(OFFSET(L55,-1,0)=1,MATCH("tp1",[1]ShopProductTable!$1:$1,0),
OFFSET(K55,-1,0)+4)))</f>
        <v>20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106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22</v>
      </c>
      <c r="K56">
        <f ca="1">IF(ISBLANK(OFFSET($I56,-($C56-1),0)),"",
IF($C56=1,MATCH("tp1",[1]ShopProductTable!$1:$1,0),
IF(OFFSET(L56,-1,0)=1,MATCH("tp1",[1]ShopProductTable!$1:$1,0),
OFFSET(K56,-1,0)+4)))</f>
        <v>24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106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23</v>
      </c>
      <c r="K57">
        <f ca="1">IF(ISBLANK(OFFSET($I57,-($C57-1),0)),"",
IF($C57=1,MATCH("tp1",[1]ShopProductTable!$1:$1,0),
IF(OFFSET(L57,-1,0)=1,MATCH("tp1",[1]ShopProductTable!$1:$1,0),
OFFSET(K57,-1,0)+4)))</f>
        <v>16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106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23</v>
      </c>
      <c r="K58">
        <f ca="1">IF(ISBLANK(OFFSET($I58,-($C58-1),0)),"",
IF($C58=1,MATCH("tp1",[1]ShopProductTable!$1:$1,0),
IF(OFFSET(L58,-1,0)=1,MATCH("tp1",[1]ShopProductTable!$1:$1,0),
OFFSET(K58,-1,0)+4)))</f>
        <v>20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106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23</v>
      </c>
      <c r="K59">
        <f ca="1">IF(ISBLANK(OFFSET($I59,-($C59-1),0)),"",
IF($C59=1,MATCH("tp1",[1]ShopProductTable!$1:$1,0),
IF(OFFSET(L59,-1,0)=1,MATCH("tp1",[1]ShopProductTable!$1:$1,0),
OFFSET(K59,-1,0)+4)))</f>
        <v>24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107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105</v>
      </c>
      <c r="J60">
        <f ca="1">IF(ISBLANK(OFFSET($I60,-($C60-1),0)),"",
IF($C60=1,MATCH(OFFSET($I60,-($C60-1),0),[1]ShopProductTable!$A:$A,0),
OFFSET(J60,-1,0)+OFFSET(L60,-1,0)
))</f>
        <v>24</v>
      </c>
      <c r="K60">
        <f ca="1">IF(ISBLANK(OFFSET($I60,-($C60-1),0)),"",
IF($C60=1,MATCH("tp1",[1]ShopProductTable!$1:$1,0),
IF(OFFSET(L60,-1,0)=1,MATCH("tp1",[1]ShopProductTable!$1:$1,0),
OFFSET(K60,-1,0)+4)))</f>
        <v>16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107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24</v>
      </c>
      <c r="K61">
        <f ca="1">IF(ISBLANK(OFFSET($I61,-($C61-1),0)),"",
IF($C61=1,MATCH("tp1",[1]ShopProductTable!$1:$1,0),
IF(OFFSET(L61,-1,0)=1,MATCH("tp1",[1]ShopProductTable!$1:$1,0),
OFFSET(K61,-1,0)+4)))</f>
        <v>20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107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24</v>
      </c>
      <c r="K62">
        <f ca="1">IF(ISBLANK(OFFSET($I62,-($C62-1),0)),"",
IF($C62=1,MATCH("tp1",[1]ShopProductTable!$1:$1,0),
IF(OFFSET(L62,-1,0)=1,MATCH("tp1",[1]ShopProductTable!$1:$1,0),
OFFSET(K62,-1,0)+4)))</f>
        <v>24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107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25</v>
      </c>
      <c r="K63">
        <f ca="1">IF(ISBLANK(OFFSET($I63,-($C63-1),0)),"",
IF($C63=1,MATCH("tp1",[1]ShopProductTable!$1:$1,0),
IF(OFFSET(L63,-1,0)=1,MATCH("tp1",[1]ShopProductTable!$1:$1,0),
OFFSET(K63,-1,0)+4)))</f>
        <v>16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107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25</v>
      </c>
      <c r="K64">
        <f ca="1">IF(ISBLANK(OFFSET($I64,-($C64-1),0)),"",
IF($C64=1,MATCH("tp1",[1]ShopProductTable!$1:$1,0),
IF(OFFSET(L64,-1,0)=1,MATCH("tp1",[1]ShopProductTable!$1:$1,0),
OFFSET(K64,-1,0)+4)))</f>
        <v>20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107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25</v>
      </c>
      <c r="K65">
        <f ca="1">IF(ISBLANK(OFFSET($I65,-($C65-1),0)),"",
IF($C65=1,MATCH("tp1",[1]ShopProductTable!$1:$1,0),
IF(OFFSET(L65,-1,0)=1,MATCH("tp1",[1]ShopProductTable!$1:$1,0),
OFFSET(K65,-1,0)+4)))</f>
        <v>24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107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26</v>
      </c>
      <c r="K66">
        <f ca="1">IF(ISBLANK(OFFSET($I66,-($C66-1),0)),"",
IF($C66=1,MATCH("tp1",[1]ShopProductTable!$1:$1,0),
IF(OFFSET(L66,-1,0)=1,MATCH("tp1",[1]ShopProductTable!$1:$1,0),
OFFSET(K66,-1,0)+4)))</f>
        <v>16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107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26</v>
      </c>
      <c r="K67">
        <f ca="1">IF(ISBLANK(OFFSET($I67,-($C67-1),0)),"",
IF($C67=1,MATCH("tp1",[1]ShopProductTable!$1:$1,0),
IF(OFFSET(L67,-1,0)=1,MATCH("tp1",[1]ShopProductTable!$1:$1,0),
OFFSET(K67,-1,0)+4)))</f>
        <v>20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107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26</v>
      </c>
      <c r="K68">
        <f ca="1">IF(ISBLANK(OFFSET($I68,-($C68-1),0)),"",
IF($C68=1,MATCH("tp1",[1]ShopProductTable!$1:$1,0),
IF(OFFSET(L68,-1,0)=1,MATCH("tp1",[1]ShopProductTable!$1:$1,0),
OFFSET(K68,-1,0)+4)))</f>
        <v>24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107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27</v>
      </c>
      <c r="K69">
        <f ca="1">IF(ISBLANK(OFFSET($I69,-($C69-1),0)),"",
IF($C69=1,MATCH("tp1",[1]ShopProductTable!$1:$1,0),
IF(OFFSET(L69,-1,0)=1,MATCH("tp1",[1]ShopProductTable!$1:$1,0),
OFFSET(K69,-1,0)+4)))</f>
        <v>16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107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27</v>
      </c>
      <c r="K70">
        <f ca="1">IF(ISBLANK(OFFSET($I70,-($C70-1),0)),"",
IF($C70=1,MATCH("tp1",[1]ShopProductTable!$1:$1,0),
IF(OFFSET(L70,-1,0)=1,MATCH("tp1",[1]ShopProductTable!$1:$1,0),
OFFSET(K70,-1,0)+4)))</f>
        <v>20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107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27</v>
      </c>
      <c r="K71">
        <f ca="1">IF(ISBLANK(OFFSET($I71,-($C71-1),0)),"",
IF($C71=1,MATCH("tp1",[1]ShopProductTable!$1:$1,0),
IF(OFFSET(L71,-1,0)=1,MATCH("tp1",[1]ShopProductTable!$1:$1,0),
OFFSET(K71,-1,0)+4)))</f>
        <v>24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  <row r="72" spans="1:19">
      <c r="A72" t="s">
        <v>116</v>
      </c>
      <c r="B72" t="str">
        <f>IFERROR(VLOOKUP(A72,EventTypeTable!A:B,MATCH(EventTypeTable!$B$1,EventTypeTable!$A$1:$B$1,0),0),"")</f>
        <v/>
      </c>
      <c r="C72">
        <v>1</v>
      </c>
      <c r="D72">
        <f ca="1">IF(C72&lt;&gt;1,OFFSET(D72,-1,0),
SUMIF([1]ShopProductTable!$D:$D,$A72,[1]ShopProductTable!$E:$E))</f>
        <v>12</v>
      </c>
      <c r="E72" t="str">
        <f t="shared" ref="E72:E83" ca="1" si="28">IF(ISBLANK(F72),"",
VLOOKUP(F72,OFFSET(INDIRECT("$A:$B"),0,MATCH(F$1&amp;"_Verify",INDIRECT("$1:$1"),0)-1),2,0)
)</f>
        <v/>
      </c>
      <c r="I72" t="s">
        <v>118</v>
      </c>
      <c r="J72">
        <f ca="1">IF(ISBLANK(OFFSET($I72,-($C72-1),0)),"",
IF($C72=1,MATCH(OFFSET($I72,-($C72-1),0),[1]ShopProductTable!$A:$A,0),
OFFSET(J72,-1,0)+OFFSET(L72,-1,0)
))</f>
        <v>28</v>
      </c>
      <c r="K72">
        <f ca="1">IF(ISBLANK(OFFSET($I72,-($C72-1),0)),"",
IF($C72=1,MATCH("tp1",[1]ShopProductTable!$1:$1,0),
IF(OFFSET(L72,-1,0)=1,MATCH("tp1",[1]ShopProductTable!$1:$1,0),
OFFSET(K72,-1,0)+4)))</f>
        <v>16</v>
      </c>
      <c r="L72">
        <f ca="1">IF(ISBLANK(OFFSET($I72,-($C72-1),0)),"",
IF($K72-1+4=28,1,
IF(LEN(OFFSET([1]ShopProductTable!$A$1,$J72-1,$K72-1+4))=0,1,0)))</f>
        <v>0</v>
      </c>
      <c r="M72" t="str">
        <f t="shared" ref="M72:M83" ca="1" si="29">IF(ISBLANK(OFFSET($I72,-($C72-1),0)),"",
IF(ISBLANK(N72),"",
VLOOKUP(N72,OFFSET(INDIRECT("$A:$B"),0,MATCH(N$1&amp;"_Verify",INDIRECT("$1:$1"),0)-1),2,0)
))</f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Cash_sFestivalTotal</v>
      </c>
      <c r="P72">
        <f ca="1">IF(ISBLANK(OFFSET($I72,-($C72-1),0)),"",
OFFSET([1]ShopProductTable!$A$1,$J72-1,$K72+2))</f>
        <v>500</v>
      </c>
      <c r="Q72" t="str">
        <f t="shared" ref="Q72:Q83" ca="1" si="30">IF(LEN(E72)&lt;&gt;0,E72,
IF(LEN(M72)&lt;&gt;0,M72,""))</f>
        <v>it</v>
      </c>
      <c r="R72" t="str">
        <f t="shared" ref="R72:R83" ca="1" si="31">IF(LEN(G72)&lt;&gt;0,G72,
IF(LEN(O72)&lt;&gt;0,O72,""))</f>
        <v>Cash_sFestivalTotal</v>
      </c>
      <c r="S72">
        <f t="shared" ref="S72:S83" ca="1" si="32">IF(LEN(H72)&lt;&gt;0,H72,
IF(LEN(P72)&lt;&gt;0,P72,""))</f>
        <v>500</v>
      </c>
    </row>
    <row r="73" spans="1:19">
      <c r="A73" t="s">
        <v>116</v>
      </c>
      <c r="B73" t="str">
        <f>IFERROR(VLOOKUP(A73,EventTypeTable!A:B,MATCH(EventTypeTable!$B$1,EventTypeTable!$A$1:$B$1,0),0),"")</f>
        <v/>
      </c>
      <c r="C73">
        <v>2</v>
      </c>
      <c r="D73">
        <f ca="1">IF(C73&lt;&gt;1,OFFSET(D73,-1,0),
SUMIF([1]ShopProductTable!$D:$D,$A73,[1]ShopProductTable!$E:$E))</f>
        <v>12</v>
      </c>
      <c r="E73" t="str">
        <f t="shared" ca="1" si="28"/>
        <v/>
      </c>
      <c r="J73">
        <f ca="1">IF(ISBLANK(OFFSET($I73,-($C73-1),0)),"",
IF($C73=1,MATCH(OFFSET($I73,-($C73-1),0),[1]ShopProductTable!$A:$A,0),
OFFSET(J73,-1,0)+OFFSET(L73,-1,0)
))</f>
        <v>28</v>
      </c>
      <c r="K73">
        <f ca="1">IF(ISBLANK(OFFSET($I73,-($C73-1),0)),"",
IF($C73=1,MATCH("tp1",[1]ShopProductTable!$1:$1,0),
IF(OFFSET(L73,-1,0)=1,MATCH("tp1",[1]ShopProductTable!$1:$1,0),
OFFSET(K73,-1,0)+4)))</f>
        <v>20</v>
      </c>
      <c r="L73">
        <f ca="1">IF(ISBLANK(OFFSET($I73,-($C73-1),0)),"",
IF($K73-1+4=28,1,
IF(LEN(OFFSET([1]ShopProductTable!$A$1,$J73-1,$K73-1+4))=0,1,0)))</f>
        <v>0</v>
      </c>
      <c r="M73" t="str">
        <f t="shared" ca="1" si="29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75</v>
      </c>
      <c r="Q73" t="str">
        <f t="shared" ca="1" si="30"/>
        <v>cu</v>
      </c>
      <c r="R73" t="str">
        <f t="shared" ca="1" si="31"/>
        <v>EN</v>
      </c>
      <c r="S73">
        <f t="shared" ca="1" si="32"/>
        <v>75</v>
      </c>
    </row>
    <row r="74" spans="1:19">
      <c r="A74" t="s">
        <v>116</v>
      </c>
      <c r="B74" t="str">
        <f>IFERROR(VLOOKUP(A74,EventTypeTable!A:B,MATCH(EventTypeTable!$B$1,EventTypeTable!$A$1:$B$1,0),0),"")</f>
        <v/>
      </c>
      <c r="C74">
        <v>3</v>
      </c>
      <c r="D74">
        <f ca="1">IF(C74&lt;&gt;1,OFFSET(D74,-1,0),
SUMIF([1]ShopProductTable!$D:$D,$A74,[1]ShopProductTable!$E:$E))</f>
        <v>12</v>
      </c>
      <c r="E74" t="str">
        <f t="shared" ca="1" si="28"/>
        <v/>
      </c>
      <c r="J74">
        <f ca="1">IF(ISBLANK(OFFSET($I74,-($C74-1),0)),"",
IF($C74=1,MATCH(OFFSET($I74,-($C74-1),0),[1]ShopProductTable!$A:$A,0),
OFFSET(J74,-1,0)+OFFSET(L74,-1,0)
))</f>
        <v>28</v>
      </c>
      <c r="K74">
        <f ca="1">IF(ISBLANK(OFFSET($I74,-($C74-1),0)),"",
IF($C74=1,MATCH("tp1",[1]ShopProductTable!$1:$1,0),
IF(OFFSET(L74,-1,0)=1,MATCH("tp1",[1]ShopProductTable!$1:$1,0),
OFFSET(K74,-1,0)+4)))</f>
        <v>24</v>
      </c>
      <c r="L74">
        <f ca="1">IF(ISBLANK(OFFSET($I74,-($C74-1),0)),"",
IF($K74-1+4=28,1,
IF(LEN(OFFSET([1]ShopProductTable!$A$1,$J74-1,$K74-1+4))=0,1,0)))</f>
        <v>1</v>
      </c>
      <c r="M74" t="str">
        <f t="shared" ca="1" si="29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20000</v>
      </c>
      <c r="Q74" t="str">
        <f t="shared" ca="1" si="30"/>
        <v>cu</v>
      </c>
      <c r="R74" t="str">
        <f t="shared" ca="1" si="31"/>
        <v>GO</v>
      </c>
      <c r="S74">
        <f t="shared" ca="1" si="32"/>
        <v>20000</v>
      </c>
    </row>
    <row r="75" spans="1:19">
      <c r="A75" t="s">
        <v>116</v>
      </c>
      <c r="B75" t="str">
        <f>IFERROR(VLOOKUP(A75,EventTypeTable!A:B,MATCH(EventTypeTable!$B$1,EventTypeTable!$A$1:$B$1,0),0),"")</f>
        <v/>
      </c>
      <c r="C75">
        <v>4</v>
      </c>
      <c r="D75">
        <f ca="1">IF(C75&lt;&gt;1,OFFSET(D75,-1,0),
SUMIF([1]ShopProductTable!$D:$D,$A75,[1]ShopProductTable!$E:$E))</f>
        <v>12</v>
      </c>
      <c r="E75" t="str">
        <f t="shared" ca="1" si="28"/>
        <v/>
      </c>
      <c r="J75">
        <f ca="1">IF(ISBLANK(OFFSET($I75,-($C75-1),0)),"",
IF($C75=1,MATCH(OFFSET($I75,-($C75-1),0),[1]ShopProductTable!$A:$A,0),
OFFSET(J75,-1,0)+OFFSET(L75,-1,0)
))</f>
        <v>29</v>
      </c>
      <c r="K75">
        <f ca="1">IF(ISBLANK(OFFSET($I75,-($C75-1),0)),"",
IF($C75=1,MATCH("tp1",[1]ShopProductTable!$1:$1,0),
IF(OFFSET(L75,-1,0)=1,MATCH("tp1",[1]ShopProductTable!$1:$1,0),
OFFSET(K75,-1,0)+4)))</f>
        <v>16</v>
      </c>
      <c r="L75">
        <f ca="1">IF(ISBLANK(OFFSET($I75,-($C75-1),0)),"",
IF($K75-1+4=28,1,
IF(LEN(OFFSET([1]ShopProductTable!$A$1,$J75-1,$K75-1+4))=0,1,0)))</f>
        <v>0</v>
      </c>
      <c r="M75" t="str">
        <f t="shared" ca="1" si="29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300</v>
      </c>
      <c r="Q75" t="str">
        <f t="shared" ca="1" si="30"/>
        <v>cu</v>
      </c>
      <c r="R75" t="str">
        <f t="shared" ca="1" si="31"/>
        <v>EN</v>
      </c>
      <c r="S75">
        <f t="shared" ca="1" si="32"/>
        <v>300</v>
      </c>
    </row>
    <row r="76" spans="1:19">
      <c r="A76" t="s">
        <v>116</v>
      </c>
      <c r="B76" t="str">
        <f>IFERROR(VLOOKUP(A76,EventTypeTable!A:B,MATCH(EventTypeTable!$B$1,EventTypeTable!$A$1:$B$1,0),0),"")</f>
        <v/>
      </c>
      <c r="C76">
        <v>5</v>
      </c>
      <c r="D76">
        <f ca="1">IF(C76&lt;&gt;1,OFFSET(D76,-1,0),
SUMIF([1]ShopProductTable!$D:$D,$A76,[1]ShopProductTable!$E:$E))</f>
        <v>12</v>
      </c>
      <c r="E76" t="str">
        <f t="shared" ca="1" si="28"/>
        <v/>
      </c>
      <c r="J76">
        <f ca="1">IF(ISBLANK(OFFSET($I76,-($C76-1),0)),"",
IF($C76=1,MATCH(OFFSET($I76,-($C76-1),0),[1]ShopProductTable!$A:$A,0),
OFFSET(J76,-1,0)+OFFSET(L76,-1,0)
))</f>
        <v>29</v>
      </c>
      <c r="K76">
        <f ca="1">IF(ISBLANK(OFFSET($I76,-($C76-1),0)),"",
IF($C76=1,MATCH("tp1",[1]ShopProductTable!$1:$1,0),
IF(OFFSET(L76,-1,0)=1,MATCH("tp1",[1]ShopProductTable!$1:$1,0),
OFFSET(K76,-1,0)+4)))</f>
        <v>20</v>
      </c>
      <c r="L76">
        <f ca="1">IF(ISBLANK(OFFSET($I76,-($C76-1),0)),"",
IF($K76-1+4=28,1,
IF(LEN(OFFSET([1]ShopProductTable!$A$1,$J76-1,$K76-1+4))=0,1,0)))</f>
        <v>0</v>
      </c>
      <c r="M76" t="str">
        <f t="shared" ca="1" si="29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100</v>
      </c>
      <c r="Q76" t="str">
        <f t="shared" ca="1" si="30"/>
        <v>cu</v>
      </c>
      <c r="R76" t="str">
        <f t="shared" ca="1" si="31"/>
        <v>EN</v>
      </c>
      <c r="S76">
        <f t="shared" ca="1" si="32"/>
        <v>100</v>
      </c>
    </row>
    <row r="77" spans="1:19">
      <c r="A77" t="s">
        <v>116</v>
      </c>
      <c r="B77" t="str">
        <f>IFERROR(VLOOKUP(A77,EventTypeTable!A:B,MATCH(EventTypeTable!$B$1,EventTypeTable!$A$1:$B$1,0),0),"")</f>
        <v/>
      </c>
      <c r="C77">
        <v>6</v>
      </c>
      <c r="D77">
        <f ca="1">IF(C77&lt;&gt;1,OFFSET(D77,-1,0),
SUMIF([1]ShopProductTable!$D:$D,$A77,[1]ShopProductTable!$E:$E))</f>
        <v>12</v>
      </c>
      <c r="E77" t="str">
        <f t="shared" ca="1" si="28"/>
        <v/>
      </c>
      <c r="J77">
        <f ca="1">IF(ISBLANK(OFFSET($I77,-($C77-1),0)),"",
IF($C77=1,MATCH(OFFSET($I77,-($C77-1),0),[1]ShopProductTable!$A:$A,0),
OFFSET(J77,-1,0)+OFFSET(L77,-1,0)
))</f>
        <v>29</v>
      </c>
      <c r="K77">
        <f ca="1">IF(ISBLANK(OFFSET($I77,-($C77-1),0)),"",
IF($C77=1,MATCH("tp1",[1]ShopProductTable!$1:$1,0),
IF(OFFSET(L77,-1,0)=1,MATCH("tp1",[1]ShopProductTable!$1:$1,0),
OFFSET(K77,-1,0)+4)))</f>
        <v>24</v>
      </c>
      <c r="L77">
        <f ca="1">IF(ISBLANK(OFFSET($I77,-($C77-1),0)),"",
IF($K77-1+4=28,1,
IF(LEN(OFFSET([1]ShopProductTable!$A$1,$J77-1,$K77-1+4))=0,1,0)))</f>
        <v>1</v>
      </c>
      <c r="M77" t="str">
        <f t="shared" ca="1" si="29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40000</v>
      </c>
      <c r="Q77" t="str">
        <f t="shared" ca="1" si="30"/>
        <v>cu</v>
      </c>
      <c r="R77" t="str">
        <f t="shared" ca="1" si="31"/>
        <v>GO</v>
      </c>
      <c r="S77">
        <f t="shared" ca="1" si="32"/>
        <v>40000</v>
      </c>
    </row>
    <row r="78" spans="1:19">
      <c r="A78" t="s">
        <v>116</v>
      </c>
      <c r="B78" t="str">
        <f>IFERROR(VLOOKUP(A78,EventTypeTable!A:B,MATCH(EventTypeTable!$B$1,EventTypeTable!$A$1:$B$1,0),0),"")</f>
        <v/>
      </c>
      <c r="C78">
        <v>7</v>
      </c>
      <c r="D78">
        <f ca="1">IF(C78&lt;&gt;1,OFFSET(D78,-1,0),
SUMIF([1]ShopProductTable!$D:$D,$A78,[1]ShopProductTable!$E:$E))</f>
        <v>12</v>
      </c>
      <c r="E78" t="str">
        <f t="shared" ca="1" si="28"/>
        <v/>
      </c>
      <c r="J78">
        <f ca="1">IF(ISBLANK(OFFSET($I78,-($C78-1),0)),"",
IF($C78=1,MATCH(OFFSET($I78,-($C78-1),0),[1]ShopProductTable!$A:$A,0),
OFFSET(J78,-1,0)+OFFSET(L78,-1,0)
))</f>
        <v>30</v>
      </c>
      <c r="K78">
        <f ca="1">IF(ISBLANK(OFFSET($I78,-($C78-1),0)),"",
IF($C78=1,MATCH("tp1",[1]ShopProductTable!$1:$1,0),
IF(OFFSET(L78,-1,0)=1,MATCH("tp1",[1]ShopProductTable!$1:$1,0),
OFFSET(K78,-1,0)+4)))</f>
        <v>16</v>
      </c>
      <c r="L78">
        <f ca="1">IF(ISBLANK(OFFSET($I78,-($C78-1),0)),"",
IF($K78-1+4=28,1,
IF(LEN(OFFSET([1]ShopProductTable!$A$1,$J78-1,$K78-1+4))=0,1,0)))</f>
        <v>0</v>
      </c>
      <c r="M78" t="str">
        <f t="shared" ca="1" si="29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Cash_sFestivalTotal</v>
      </c>
      <c r="P78">
        <f ca="1">IF(ISBLANK(OFFSET($I78,-($C78-1),0)),"",
OFFSET([1]ShopProductTable!$A$1,$J78-1,$K78+2))</f>
        <v>1500</v>
      </c>
      <c r="Q78" t="str">
        <f t="shared" ca="1" si="30"/>
        <v>it</v>
      </c>
      <c r="R78" t="str">
        <f t="shared" ca="1" si="31"/>
        <v>Cash_sFestivalTotal</v>
      </c>
      <c r="S78">
        <f t="shared" ca="1" si="32"/>
        <v>1500</v>
      </c>
    </row>
    <row r="79" spans="1:19">
      <c r="A79" t="s">
        <v>116</v>
      </c>
      <c r="B79" t="str">
        <f>IFERROR(VLOOKUP(A79,EventTypeTable!A:B,MATCH(EventTypeTable!$B$1,EventTypeTable!$A$1:$B$1,0),0),"")</f>
        <v/>
      </c>
      <c r="C79">
        <v>8</v>
      </c>
      <c r="D79">
        <f ca="1">IF(C79&lt;&gt;1,OFFSET(D79,-1,0),
SUMIF([1]ShopProductTable!$D:$D,$A79,[1]ShopProductTable!$E:$E))</f>
        <v>12</v>
      </c>
      <c r="E79" t="str">
        <f t="shared" ca="1" si="28"/>
        <v/>
      </c>
      <c r="J79">
        <f ca="1">IF(ISBLANK(OFFSET($I79,-($C79-1),0)),"",
IF($C79=1,MATCH(OFFSET($I79,-($C79-1),0),[1]ShopProductTable!$A:$A,0),
OFFSET(J79,-1,0)+OFFSET(L79,-1,0)
))</f>
        <v>30</v>
      </c>
      <c r="K79">
        <f ca="1">IF(ISBLANK(OFFSET($I79,-($C79-1),0)),"",
IF($C79=1,MATCH("tp1",[1]ShopProductTable!$1:$1,0),
IF(OFFSET(L79,-1,0)=1,MATCH("tp1",[1]ShopProductTable!$1:$1,0),
OFFSET(K79,-1,0)+4)))</f>
        <v>20</v>
      </c>
      <c r="L79">
        <f ca="1">IF(ISBLANK(OFFSET($I79,-($C79-1),0)),"",
IF($K79-1+4=28,1,
IF(LEN(OFFSET([1]ShopProductTable!$A$1,$J79-1,$K79-1+4))=0,1,0)))</f>
        <v>0</v>
      </c>
      <c r="M79" t="str">
        <f t="shared" ca="1" si="29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500</v>
      </c>
      <c r="Q79" t="str">
        <f t="shared" ca="1" si="30"/>
        <v>cu</v>
      </c>
      <c r="R79" t="str">
        <f t="shared" ca="1" si="31"/>
        <v>EN</v>
      </c>
      <c r="S79">
        <f t="shared" ca="1" si="32"/>
        <v>500</v>
      </c>
    </row>
    <row r="80" spans="1:19">
      <c r="A80" t="s">
        <v>116</v>
      </c>
      <c r="B80" t="str">
        <f>IFERROR(VLOOKUP(A80,EventTypeTable!A:B,MATCH(EventTypeTable!$B$1,EventTypeTable!$A$1:$B$1,0),0),"")</f>
        <v/>
      </c>
      <c r="C80">
        <v>9</v>
      </c>
      <c r="D80">
        <f ca="1">IF(C80&lt;&gt;1,OFFSET(D80,-1,0),
SUMIF([1]ShopProductTable!$D:$D,$A80,[1]ShopProductTable!$E:$E))</f>
        <v>12</v>
      </c>
      <c r="E80" t="str">
        <f t="shared" ca="1" si="28"/>
        <v/>
      </c>
      <c r="J80">
        <f ca="1">IF(ISBLANK(OFFSET($I80,-($C80-1),0)),"",
IF($C80=1,MATCH(OFFSET($I80,-($C80-1),0),[1]ShopProductTable!$A:$A,0),
OFFSET(J80,-1,0)+OFFSET(L80,-1,0)
))</f>
        <v>30</v>
      </c>
      <c r="K80">
        <f ca="1">IF(ISBLANK(OFFSET($I80,-($C80-1),0)),"",
IF($C80=1,MATCH("tp1",[1]ShopProductTable!$1:$1,0),
IF(OFFSET(L80,-1,0)=1,MATCH("tp1",[1]ShopProductTable!$1:$1,0),
OFFSET(K80,-1,0)+4)))</f>
        <v>24</v>
      </c>
      <c r="L80">
        <f ca="1">IF(ISBLANK(OFFSET($I80,-($C80-1),0)),"",
IF($K80-1+4=28,1,
IF(LEN(OFFSET([1]ShopProductTable!$A$1,$J80-1,$K80-1+4))=0,1,0)))</f>
        <v>1</v>
      </c>
      <c r="M80" t="str">
        <f t="shared" ca="1" si="29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60000</v>
      </c>
      <c r="Q80" t="str">
        <f t="shared" ca="1" si="30"/>
        <v>cu</v>
      </c>
      <c r="R80" t="str">
        <f t="shared" ca="1" si="31"/>
        <v>GO</v>
      </c>
      <c r="S80">
        <f t="shared" ca="1" si="32"/>
        <v>60000</v>
      </c>
    </row>
    <row r="81" spans="1:19">
      <c r="A81" t="s">
        <v>116</v>
      </c>
      <c r="B81" t="str">
        <f>IFERROR(VLOOKUP(A81,EventTypeTable!A:B,MATCH(EventTypeTable!$B$1,EventTypeTable!$A$1:$B$1,0),0),"")</f>
        <v/>
      </c>
      <c r="C81">
        <v>10</v>
      </c>
      <c r="D81">
        <f ca="1">IF(C81&lt;&gt;1,OFFSET(D81,-1,0),
SUMIF([1]ShopProductTable!$D:$D,$A81,[1]ShopProductTable!$E:$E))</f>
        <v>12</v>
      </c>
      <c r="E81" t="str">
        <f t="shared" ca="1" si="28"/>
        <v/>
      </c>
      <c r="J81">
        <f ca="1">IF(ISBLANK(OFFSET($I81,-($C81-1),0)),"",
IF($C81=1,MATCH(OFFSET($I81,-($C81-1),0),[1]ShopProductTable!$A:$A,0),
OFFSET(J81,-1,0)+OFFSET(L81,-1,0)
))</f>
        <v>31</v>
      </c>
      <c r="K81">
        <f ca="1">IF(ISBLANK(OFFSET($I81,-($C81-1),0)),"",
IF($C81=1,MATCH("tp1",[1]ShopProductTable!$1:$1,0),
IF(OFFSET(L81,-1,0)=1,MATCH("tp1",[1]ShopProductTable!$1:$1,0),
OFFSET(K81,-1,0)+4)))</f>
        <v>16</v>
      </c>
      <c r="L81">
        <f ca="1">IF(ISBLANK(OFFSET($I81,-($C81-1),0)),"",
IF($K81-1+4=28,1,
IF(LEN(OFFSET([1]ShopProductTable!$A$1,$J81-1,$K81-1+4))=0,1,0)))</f>
        <v>0</v>
      </c>
      <c r="M81" t="str">
        <f t="shared" ca="1" si="29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100</v>
      </c>
      <c r="Q81" t="str">
        <f t="shared" ca="1" si="30"/>
        <v>cu</v>
      </c>
      <c r="R81" t="str">
        <f t="shared" ca="1" si="31"/>
        <v>EN</v>
      </c>
      <c r="S81">
        <f t="shared" ca="1" si="32"/>
        <v>100</v>
      </c>
    </row>
    <row r="82" spans="1:19">
      <c r="A82" t="s">
        <v>116</v>
      </c>
      <c r="B82" t="str">
        <f>IFERROR(VLOOKUP(A82,EventTypeTable!A:B,MATCH(EventTypeTable!$B$1,EventTypeTable!$A$1:$B$1,0),0),"")</f>
        <v/>
      </c>
      <c r="C82">
        <v>11</v>
      </c>
      <c r="D82">
        <f ca="1">IF(C82&lt;&gt;1,OFFSET(D82,-1,0),
SUMIF([1]ShopProductTable!$D:$D,$A82,[1]ShopProductTable!$E:$E))</f>
        <v>12</v>
      </c>
      <c r="E82" t="str">
        <f t="shared" ca="1" si="28"/>
        <v/>
      </c>
      <c r="J82">
        <f ca="1">IF(ISBLANK(OFFSET($I82,-($C82-1),0)),"",
IF($C82=1,MATCH(OFFSET($I82,-($C82-1),0),[1]ShopProductTable!$A:$A,0),
OFFSET(J82,-1,0)+OFFSET(L82,-1,0)
))</f>
        <v>31</v>
      </c>
      <c r="K82">
        <f ca="1">IF(ISBLANK(OFFSET($I82,-($C82-1),0)),"",
IF($C82=1,MATCH("tp1",[1]ShopProductTable!$1:$1,0),
IF(OFFSET(L82,-1,0)=1,MATCH("tp1",[1]ShopProductTable!$1:$1,0),
OFFSET(K82,-1,0)+4)))</f>
        <v>20</v>
      </c>
      <c r="L82">
        <f ca="1">IF(ISBLANK(OFFSET($I82,-($C82-1),0)),"",
IF($K82-1+4=28,1,
IF(LEN(OFFSET([1]ShopProductTable!$A$1,$J82-1,$K82-1+4))=0,1,0)))</f>
        <v>0</v>
      </c>
      <c r="M82" t="str">
        <f t="shared" ca="1" si="29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50</v>
      </c>
      <c r="Q82" t="str">
        <f t="shared" ca="1" si="30"/>
        <v>cu</v>
      </c>
      <c r="R82" t="str">
        <f t="shared" ca="1" si="31"/>
        <v>EN</v>
      </c>
      <c r="S82">
        <f t="shared" ca="1" si="32"/>
        <v>50</v>
      </c>
    </row>
    <row r="83" spans="1:19">
      <c r="A83" t="s">
        <v>116</v>
      </c>
      <c r="B83" t="str">
        <f>IFERROR(VLOOKUP(A83,EventTypeTable!A:B,MATCH(EventTypeTable!$B$1,EventTypeTable!$A$1:$B$1,0),0),"")</f>
        <v/>
      </c>
      <c r="C83">
        <v>12</v>
      </c>
      <c r="D83">
        <f ca="1">IF(C83&lt;&gt;1,OFFSET(D83,-1,0),
SUMIF([1]ShopProductTable!$D:$D,$A83,[1]ShopProductTable!$E:$E))</f>
        <v>12</v>
      </c>
      <c r="E83" t="str">
        <f t="shared" ca="1" si="28"/>
        <v/>
      </c>
      <c r="J83">
        <f ca="1">IF(ISBLANK(OFFSET($I83,-($C83-1),0)),"",
IF($C83=1,MATCH(OFFSET($I83,-($C83-1),0),[1]ShopProductTable!$A:$A,0),
OFFSET(J83,-1,0)+OFFSET(L83,-1,0)
))</f>
        <v>31</v>
      </c>
      <c r="K83">
        <f ca="1">IF(ISBLANK(OFFSET($I83,-($C83-1),0)),"",
IF($C83=1,MATCH("tp1",[1]ShopProductTable!$1:$1,0),
IF(OFFSET(L83,-1,0)=1,MATCH("tp1",[1]ShopProductTable!$1:$1,0),
OFFSET(K83,-1,0)+4)))</f>
        <v>24</v>
      </c>
      <c r="L83">
        <f ca="1">IF(ISBLANK(OFFSET($I83,-($C83-1),0)),"",
IF($K83-1+4=28,1,
IF(LEN(OFFSET([1]ShopProductTable!$A$1,$J83-1,$K83-1+4))=0,1,0)))</f>
        <v>1</v>
      </c>
      <c r="M83" t="str">
        <f t="shared" ca="1" si="29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10000</v>
      </c>
      <c r="Q83" t="str">
        <f t="shared" ca="1" si="30"/>
        <v>cu</v>
      </c>
      <c r="R83" t="str">
        <f t="shared" ca="1" si="31"/>
        <v>GO</v>
      </c>
      <c r="S83">
        <f t="shared" ca="1" si="32"/>
        <v>10000</v>
      </c>
    </row>
    <row r="84" spans="1:19">
      <c r="A84" t="s">
        <v>119</v>
      </c>
      <c r="B84" t="str">
        <f>IFERROR(VLOOKUP(A84,EventTypeTable!A:B,MATCH(EventTypeTable!$B$1,EventTypeTable!$A$1:$B$1,0),0),"")</f>
        <v/>
      </c>
      <c r="C84">
        <v>1</v>
      </c>
      <c r="D84">
        <f ca="1">IF(C84&lt;&gt;1,OFFSET(D84,-1,0),
SUMIF([1]ShopProductTable!$D:$D,$A84,[1]ShopProductTable!$E:$E))</f>
        <v>12</v>
      </c>
      <c r="E84" t="str">
        <f t="shared" ref="E84:E95" ca="1" si="33">IF(ISBLANK(F84),"",
VLOOKUP(F84,OFFSET(INDIRECT("$A:$B"),0,MATCH(F$1&amp;"_Verify",INDIRECT("$1:$1"),0)-1),2,0)
)</f>
        <v/>
      </c>
      <c r="I84" t="s">
        <v>120</v>
      </c>
      <c r="J84">
        <f ca="1">IF(ISBLANK(OFFSET($I84,-($C84-1),0)),"",
IF($C84=1,MATCH(OFFSET($I84,-($C84-1),0),[1]ShopProductTable!$A:$A,0),
OFFSET(J84,-1,0)+OFFSET(L84,-1,0)
))</f>
        <v>32</v>
      </c>
      <c r="K84">
        <f ca="1">IF(ISBLANK(OFFSET($I84,-($C84-1),0)),"",
IF($C84=1,MATCH("tp1",[1]ShopProductTable!$1:$1,0),
IF(OFFSET(L84,-1,0)=1,MATCH("tp1",[1]ShopProductTable!$1:$1,0),
OFFSET(K84,-1,0)+4)))</f>
        <v>16</v>
      </c>
      <c r="L84">
        <f ca="1">IF(ISBLANK(OFFSET($I84,-($C84-1),0)),"",
IF($K84-1+4=28,1,
IF(LEN(OFFSET([1]ShopProductTable!$A$1,$J84-1,$K84-1+4))=0,1,0)))</f>
        <v>0</v>
      </c>
      <c r="M84" t="str">
        <f t="shared" ref="M84:M95" ca="1" si="34">IF(ISBLANK(OFFSET($I84,-($C84-1),0)),"",
IF(ISBLANK(N84),"",
VLOOKUP(N84,OFFSET(INDIRECT("$A:$B"),0,MATCH(N$1&amp;"_Verify",INDIRECT("$1:$1"),0)-1),2,0)
))</f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Cash_sFestivalTotal</v>
      </c>
      <c r="P84">
        <f ca="1">IF(ISBLANK(OFFSET($I84,-($C84-1),0)),"",
OFFSET([1]ShopProductTable!$A$1,$J84-1,$K84+2))</f>
        <v>500</v>
      </c>
      <c r="Q84" t="str">
        <f t="shared" ref="Q84:Q95" ca="1" si="35">IF(LEN(E84)&lt;&gt;0,E84,
IF(LEN(M84)&lt;&gt;0,M84,""))</f>
        <v>it</v>
      </c>
      <c r="R84" t="str">
        <f t="shared" ref="R84:R95" ca="1" si="36">IF(LEN(G84)&lt;&gt;0,G84,
IF(LEN(O84)&lt;&gt;0,O84,""))</f>
        <v>Cash_sFestivalTotal</v>
      </c>
      <c r="S84">
        <f t="shared" ref="S84:S95" ca="1" si="37">IF(LEN(H84)&lt;&gt;0,H84,
IF(LEN(P84)&lt;&gt;0,P84,""))</f>
        <v>500</v>
      </c>
    </row>
    <row r="85" spans="1:19">
      <c r="A85" t="s">
        <v>119</v>
      </c>
      <c r="B85" t="str">
        <f>IFERROR(VLOOKUP(A85,EventTypeTable!A:B,MATCH(EventTypeTable!$B$1,EventTypeTable!$A$1:$B$1,0),0),"")</f>
        <v/>
      </c>
      <c r="C85">
        <v>2</v>
      </c>
      <c r="D85">
        <f ca="1">IF(C85&lt;&gt;1,OFFSET(D85,-1,0),
SUMIF([1]ShopProductTable!$D:$D,$A85,[1]ShopProductTable!$E:$E))</f>
        <v>12</v>
      </c>
      <c r="E85" t="str">
        <f t="shared" ca="1" si="33"/>
        <v/>
      </c>
      <c r="J85">
        <f ca="1">IF(ISBLANK(OFFSET($I85,-($C85-1),0)),"",
IF($C85=1,MATCH(OFFSET($I85,-($C85-1),0),[1]ShopProductTable!$A:$A,0),
OFFSET(J85,-1,0)+OFFSET(L85,-1,0)
))</f>
        <v>32</v>
      </c>
      <c r="K85">
        <f ca="1">IF(ISBLANK(OFFSET($I85,-($C85-1),0)),"",
IF($C85=1,MATCH("tp1",[1]ShopProductTable!$1:$1,0),
IF(OFFSET(L85,-1,0)=1,MATCH("tp1",[1]ShopProductTable!$1:$1,0),
OFFSET(K85,-1,0)+4)))</f>
        <v>20</v>
      </c>
      <c r="L85">
        <f ca="1">IF(ISBLANK(OFFSET($I85,-($C85-1),0)),"",
IF($K85-1+4=28,1,
IF(LEN(OFFSET([1]ShopProductTable!$A$1,$J85-1,$K85-1+4))=0,1,0)))</f>
        <v>0</v>
      </c>
      <c r="M85" t="str">
        <f t="shared" ca="1" si="34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75</v>
      </c>
      <c r="Q85" t="str">
        <f t="shared" ca="1" si="35"/>
        <v>cu</v>
      </c>
      <c r="R85" t="str">
        <f t="shared" ca="1" si="36"/>
        <v>EN</v>
      </c>
      <c r="S85">
        <f t="shared" ca="1" si="37"/>
        <v>75</v>
      </c>
    </row>
    <row r="86" spans="1:19">
      <c r="A86" t="s">
        <v>119</v>
      </c>
      <c r="B86" t="str">
        <f>IFERROR(VLOOKUP(A86,EventTypeTable!A:B,MATCH(EventTypeTable!$B$1,EventTypeTable!$A$1:$B$1,0),0),"")</f>
        <v/>
      </c>
      <c r="C86">
        <v>3</v>
      </c>
      <c r="D86">
        <f ca="1">IF(C86&lt;&gt;1,OFFSET(D86,-1,0),
SUMIF([1]ShopProductTable!$D:$D,$A86,[1]ShopProductTable!$E:$E))</f>
        <v>12</v>
      </c>
      <c r="E86" t="str">
        <f t="shared" ca="1" si="33"/>
        <v/>
      </c>
      <c r="J86">
        <f ca="1">IF(ISBLANK(OFFSET($I86,-($C86-1),0)),"",
IF($C86=1,MATCH(OFFSET($I86,-($C86-1),0),[1]ShopProductTable!$A:$A,0),
OFFSET(J86,-1,0)+OFFSET(L86,-1,0)
))</f>
        <v>32</v>
      </c>
      <c r="K86">
        <f ca="1">IF(ISBLANK(OFFSET($I86,-($C86-1),0)),"",
IF($C86=1,MATCH("tp1",[1]ShopProductTable!$1:$1,0),
IF(OFFSET(L86,-1,0)=1,MATCH("tp1",[1]ShopProductTable!$1:$1,0),
OFFSET(K86,-1,0)+4)))</f>
        <v>24</v>
      </c>
      <c r="L86">
        <f ca="1">IF(ISBLANK(OFFSET($I86,-($C86-1),0)),"",
IF($K86-1+4=28,1,
IF(LEN(OFFSET([1]ShopProductTable!$A$1,$J86-1,$K86-1+4))=0,1,0)))</f>
        <v>1</v>
      </c>
      <c r="M86" t="str">
        <f t="shared" ca="1" si="34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20000</v>
      </c>
      <c r="Q86" t="str">
        <f t="shared" ca="1" si="35"/>
        <v>cu</v>
      </c>
      <c r="R86" t="str">
        <f t="shared" ca="1" si="36"/>
        <v>GO</v>
      </c>
      <c r="S86">
        <f t="shared" ca="1" si="37"/>
        <v>20000</v>
      </c>
    </row>
    <row r="87" spans="1:19">
      <c r="A87" t="s">
        <v>119</v>
      </c>
      <c r="B87" t="str">
        <f>IFERROR(VLOOKUP(A87,EventTypeTable!A:B,MATCH(EventTypeTable!$B$1,EventTypeTable!$A$1:$B$1,0),0),"")</f>
        <v/>
      </c>
      <c r="C87">
        <v>4</v>
      </c>
      <c r="D87">
        <f ca="1">IF(C87&lt;&gt;1,OFFSET(D87,-1,0),
SUMIF([1]ShopProductTable!$D:$D,$A87,[1]ShopProductTable!$E:$E))</f>
        <v>12</v>
      </c>
      <c r="E87" t="str">
        <f t="shared" ca="1" si="33"/>
        <v/>
      </c>
      <c r="J87">
        <f ca="1">IF(ISBLANK(OFFSET($I87,-($C87-1),0)),"",
IF($C87=1,MATCH(OFFSET($I87,-($C87-1),0),[1]ShopProductTable!$A:$A,0),
OFFSET(J87,-1,0)+OFFSET(L87,-1,0)
))</f>
        <v>33</v>
      </c>
      <c r="K87">
        <f ca="1">IF(ISBLANK(OFFSET($I87,-($C87-1),0)),"",
IF($C87=1,MATCH("tp1",[1]ShopProductTable!$1:$1,0),
IF(OFFSET(L87,-1,0)=1,MATCH("tp1",[1]ShopProductTable!$1:$1,0),
OFFSET(K87,-1,0)+4)))</f>
        <v>16</v>
      </c>
      <c r="L87">
        <f ca="1">IF(ISBLANK(OFFSET($I87,-($C87-1),0)),"",
IF($K87-1+4=28,1,
IF(LEN(OFFSET([1]ShopProductTable!$A$1,$J87-1,$K87-1+4))=0,1,0)))</f>
        <v>0</v>
      </c>
      <c r="M87" t="str">
        <f t="shared" ca="1" si="34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300</v>
      </c>
      <c r="Q87" t="str">
        <f t="shared" ca="1" si="35"/>
        <v>cu</v>
      </c>
      <c r="R87" t="str">
        <f t="shared" ca="1" si="36"/>
        <v>EN</v>
      </c>
      <c r="S87">
        <f t="shared" ca="1" si="37"/>
        <v>300</v>
      </c>
    </row>
    <row r="88" spans="1:19">
      <c r="A88" t="s">
        <v>119</v>
      </c>
      <c r="B88" t="str">
        <f>IFERROR(VLOOKUP(A88,EventTypeTable!A:B,MATCH(EventTypeTable!$B$1,EventTypeTable!$A$1:$B$1,0),0),"")</f>
        <v/>
      </c>
      <c r="C88">
        <v>5</v>
      </c>
      <c r="D88">
        <f ca="1">IF(C88&lt;&gt;1,OFFSET(D88,-1,0),
SUMIF([1]ShopProductTable!$D:$D,$A88,[1]ShopProductTable!$E:$E))</f>
        <v>12</v>
      </c>
      <c r="E88" t="str">
        <f t="shared" ca="1" si="33"/>
        <v/>
      </c>
      <c r="J88">
        <f ca="1">IF(ISBLANK(OFFSET($I88,-($C88-1),0)),"",
IF($C88=1,MATCH(OFFSET($I88,-($C88-1),0),[1]ShopProductTable!$A:$A,0),
OFFSET(J88,-1,0)+OFFSET(L88,-1,0)
))</f>
        <v>33</v>
      </c>
      <c r="K88">
        <f ca="1">IF(ISBLANK(OFFSET($I88,-($C88-1),0)),"",
IF($C88=1,MATCH("tp1",[1]ShopProductTable!$1:$1,0),
IF(OFFSET(L88,-1,0)=1,MATCH("tp1",[1]ShopProductTable!$1:$1,0),
OFFSET(K88,-1,0)+4)))</f>
        <v>20</v>
      </c>
      <c r="L88">
        <f ca="1">IF(ISBLANK(OFFSET($I88,-($C88-1),0)),"",
IF($K88-1+4=28,1,
IF(LEN(OFFSET([1]ShopProductTable!$A$1,$J88-1,$K88-1+4))=0,1,0)))</f>
        <v>0</v>
      </c>
      <c r="M88" t="str">
        <f t="shared" ca="1" si="34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100</v>
      </c>
      <c r="Q88" t="str">
        <f t="shared" ca="1" si="35"/>
        <v>cu</v>
      </c>
      <c r="R88" t="str">
        <f t="shared" ca="1" si="36"/>
        <v>EN</v>
      </c>
      <c r="S88">
        <f t="shared" ca="1" si="37"/>
        <v>100</v>
      </c>
    </row>
    <row r="89" spans="1:19">
      <c r="A89" t="s">
        <v>119</v>
      </c>
      <c r="B89" t="str">
        <f>IFERROR(VLOOKUP(A89,EventTypeTable!A:B,MATCH(EventTypeTable!$B$1,EventTypeTable!$A$1:$B$1,0),0),"")</f>
        <v/>
      </c>
      <c r="C89">
        <v>6</v>
      </c>
      <c r="D89">
        <f ca="1">IF(C89&lt;&gt;1,OFFSET(D89,-1,0),
SUMIF([1]ShopProductTable!$D:$D,$A89,[1]ShopProductTable!$E:$E))</f>
        <v>12</v>
      </c>
      <c r="E89" t="str">
        <f t="shared" ca="1" si="33"/>
        <v/>
      </c>
      <c r="J89">
        <f ca="1">IF(ISBLANK(OFFSET($I89,-($C89-1),0)),"",
IF($C89=1,MATCH(OFFSET($I89,-($C89-1),0),[1]ShopProductTable!$A:$A,0),
OFFSET(J89,-1,0)+OFFSET(L89,-1,0)
))</f>
        <v>33</v>
      </c>
      <c r="K89">
        <f ca="1">IF(ISBLANK(OFFSET($I89,-($C89-1),0)),"",
IF($C89=1,MATCH("tp1",[1]ShopProductTable!$1:$1,0),
IF(OFFSET(L89,-1,0)=1,MATCH("tp1",[1]ShopProductTable!$1:$1,0),
OFFSET(K89,-1,0)+4)))</f>
        <v>24</v>
      </c>
      <c r="L89">
        <f ca="1">IF(ISBLANK(OFFSET($I89,-($C89-1),0)),"",
IF($K89-1+4=28,1,
IF(LEN(OFFSET([1]ShopProductTable!$A$1,$J89-1,$K89-1+4))=0,1,0)))</f>
        <v>1</v>
      </c>
      <c r="M89" t="str">
        <f t="shared" ca="1" si="34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40000</v>
      </c>
      <c r="Q89" t="str">
        <f t="shared" ca="1" si="35"/>
        <v>cu</v>
      </c>
      <c r="R89" t="str">
        <f t="shared" ca="1" si="36"/>
        <v>GO</v>
      </c>
      <c r="S89">
        <f t="shared" ca="1" si="37"/>
        <v>40000</v>
      </c>
    </row>
    <row r="90" spans="1:19">
      <c r="A90" t="s">
        <v>119</v>
      </c>
      <c r="B90" t="str">
        <f>IFERROR(VLOOKUP(A90,EventTypeTable!A:B,MATCH(EventTypeTable!$B$1,EventTypeTable!$A$1:$B$1,0),0),"")</f>
        <v/>
      </c>
      <c r="C90">
        <v>7</v>
      </c>
      <c r="D90">
        <f ca="1">IF(C90&lt;&gt;1,OFFSET(D90,-1,0),
SUMIF([1]ShopProductTable!$D:$D,$A90,[1]ShopProductTable!$E:$E))</f>
        <v>12</v>
      </c>
      <c r="E90" t="str">
        <f t="shared" ca="1" si="33"/>
        <v/>
      </c>
      <c r="J90">
        <f ca="1">IF(ISBLANK(OFFSET($I90,-($C90-1),0)),"",
IF($C90=1,MATCH(OFFSET($I90,-($C90-1),0),[1]ShopProductTable!$A:$A,0),
OFFSET(J90,-1,0)+OFFSET(L90,-1,0)
))</f>
        <v>34</v>
      </c>
      <c r="K90">
        <f ca="1">IF(ISBLANK(OFFSET($I90,-($C90-1),0)),"",
IF($C90=1,MATCH("tp1",[1]ShopProductTable!$1:$1,0),
IF(OFFSET(L90,-1,0)=1,MATCH("tp1",[1]ShopProductTable!$1:$1,0),
OFFSET(K90,-1,0)+4)))</f>
        <v>16</v>
      </c>
      <c r="L90">
        <f ca="1">IF(ISBLANK(OFFSET($I90,-($C90-1),0)),"",
IF($K90-1+4=28,1,
IF(LEN(OFFSET([1]ShopProductTable!$A$1,$J90-1,$K90-1+4))=0,1,0)))</f>
        <v>0</v>
      </c>
      <c r="M90" t="str">
        <f t="shared" ca="1" si="34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Cash_sFestivalTotal</v>
      </c>
      <c r="P90">
        <f ca="1">IF(ISBLANK(OFFSET($I90,-($C90-1),0)),"",
OFFSET([1]ShopProductTable!$A$1,$J90-1,$K90+2))</f>
        <v>1500</v>
      </c>
      <c r="Q90" t="str">
        <f t="shared" ca="1" si="35"/>
        <v>it</v>
      </c>
      <c r="R90" t="str">
        <f t="shared" ca="1" si="36"/>
        <v>Cash_sFestivalTotal</v>
      </c>
      <c r="S90">
        <f t="shared" ca="1" si="37"/>
        <v>1500</v>
      </c>
    </row>
    <row r="91" spans="1:19">
      <c r="A91" t="s">
        <v>119</v>
      </c>
      <c r="B91" t="str">
        <f>IFERROR(VLOOKUP(A91,EventTypeTable!A:B,MATCH(EventTypeTable!$B$1,EventTypeTable!$A$1:$B$1,0),0),"")</f>
        <v/>
      </c>
      <c r="C91">
        <v>8</v>
      </c>
      <c r="D91">
        <f ca="1">IF(C91&lt;&gt;1,OFFSET(D91,-1,0),
SUMIF([1]ShopProductTable!$D:$D,$A91,[1]ShopProductTable!$E:$E))</f>
        <v>12</v>
      </c>
      <c r="E91" t="str">
        <f t="shared" ca="1" si="33"/>
        <v/>
      </c>
      <c r="J91">
        <f ca="1">IF(ISBLANK(OFFSET($I91,-($C91-1),0)),"",
IF($C91=1,MATCH(OFFSET($I91,-($C91-1),0),[1]ShopProductTable!$A:$A,0),
OFFSET(J91,-1,0)+OFFSET(L91,-1,0)
))</f>
        <v>34</v>
      </c>
      <c r="K91">
        <f ca="1">IF(ISBLANK(OFFSET($I91,-($C91-1),0)),"",
IF($C91=1,MATCH("tp1",[1]ShopProductTable!$1:$1,0),
IF(OFFSET(L91,-1,0)=1,MATCH("tp1",[1]ShopProductTable!$1:$1,0),
OFFSET(K91,-1,0)+4)))</f>
        <v>20</v>
      </c>
      <c r="L91">
        <f ca="1">IF(ISBLANK(OFFSET($I91,-($C91-1),0)),"",
IF($K91-1+4=28,1,
IF(LEN(OFFSET([1]ShopProductTable!$A$1,$J91-1,$K91-1+4))=0,1,0)))</f>
        <v>0</v>
      </c>
      <c r="M91" t="str">
        <f t="shared" ca="1" si="34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500</v>
      </c>
      <c r="Q91" t="str">
        <f t="shared" ca="1" si="35"/>
        <v>cu</v>
      </c>
      <c r="R91" t="str">
        <f t="shared" ca="1" si="36"/>
        <v>EN</v>
      </c>
      <c r="S91">
        <f t="shared" ca="1" si="37"/>
        <v>500</v>
      </c>
    </row>
    <row r="92" spans="1:19">
      <c r="A92" t="s">
        <v>119</v>
      </c>
      <c r="B92" t="str">
        <f>IFERROR(VLOOKUP(A92,EventTypeTable!A:B,MATCH(EventTypeTable!$B$1,EventTypeTable!$A$1:$B$1,0),0),"")</f>
        <v/>
      </c>
      <c r="C92">
        <v>9</v>
      </c>
      <c r="D92">
        <f ca="1">IF(C92&lt;&gt;1,OFFSET(D92,-1,0),
SUMIF([1]ShopProductTable!$D:$D,$A92,[1]ShopProductTable!$E:$E))</f>
        <v>12</v>
      </c>
      <c r="E92" t="str">
        <f t="shared" ca="1" si="33"/>
        <v/>
      </c>
      <c r="J92">
        <f ca="1">IF(ISBLANK(OFFSET($I92,-($C92-1),0)),"",
IF($C92=1,MATCH(OFFSET($I92,-($C92-1),0),[1]ShopProductTable!$A:$A,0),
OFFSET(J92,-1,0)+OFFSET(L92,-1,0)
))</f>
        <v>34</v>
      </c>
      <c r="K92">
        <f ca="1">IF(ISBLANK(OFFSET($I92,-($C92-1),0)),"",
IF($C92=1,MATCH("tp1",[1]ShopProductTable!$1:$1,0),
IF(OFFSET(L92,-1,0)=1,MATCH("tp1",[1]ShopProductTable!$1:$1,0),
OFFSET(K92,-1,0)+4)))</f>
        <v>24</v>
      </c>
      <c r="L92">
        <f ca="1">IF(ISBLANK(OFFSET($I92,-($C92-1),0)),"",
IF($K92-1+4=28,1,
IF(LEN(OFFSET([1]ShopProductTable!$A$1,$J92-1,$K92-1+4))=0,1,0)))</f>
        <v>1</v>
      </c>
      <c r="M92" t="str">
        <f t="shared" ca="1" si="34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60000</v>
      </c>
      <c r="Q92" t="str">
        <f t="shared" ca="1" si="35"/>
        <v>cu</v>
      </c>
      <c r="R92" t="str">
        <f t="shared" ca="1" si="36"/>
        <v>GO</v>
      </c>
      <c r="S92">
        <f t="shared" ca="1" si="37"/>
        <v>60000</v>
      </c>
    </row>
    <row r="93" spans="1:19">
      <c r="A93" t="s">
        <v>119</v>
      </c>
      <c r="B93" t="str">
        <f>IFERROR(VLOOKUP(A93,EventTypeTable!A:B,MATCH(EventTypeTable!$B$1,EventTypeTable!$A$1:$B$1,0),0),"")</f>
        <v/>
      </c>
      <c r="C93">
        <v>10</v>
      </c>
      <c r="D93">
        <f ca="1">IF(C93&lt;&gt;1,OFFSET(D93,-1,0),
SUMIF([1]ShopProductTable!$D:$D,$A93,[1]ShopProductTable!$E:$E))</f>
        <v>12</v>
      </c>
      <c r="E93" t="str">
        <f t="shared" ca="1" si="33"/>
        <v/>
      </c>
      <c r="J93">
        <f ca="1">IF(ISBLANK(OFFSET($I93,-($C93-1),0)),"",
IF($C93=1,MATCH(OFFSET($I93,-($C93-1),0),[1]ShopProductTable!$A:$A,0),
OFFSET(J93,-1,0)+OFFSET(L93,-1,0)
))</f>
        <v>35</v>
      </c>
      <c r="K93">
        <f ca="1">IF(ISBLANK(OFFSET($I93,-($C93-1),0)),"",
IF($C93=1,MATCH("tp1",[1]ShopProductTable!$1:$1,0),
IF(OFFSET(L93,-1,0)=1,MATCH("tp1",[1]ShopProductTable!$1:$1,0),
OFFSET(K93,-1,0)+4)))</f>
        <v>16</v>
      </c>
      <c r="L93">
        <f ca="1">IF(ISBLANK(OFFSET($I93,-($C93-1),0)),"",
IF($K93-1+4=28,1,
IF(LEN(OFFSET([1]ShopProductTable!$A$1,$J93-1,$K93-1+4))=0,1,0)))</f>
        <v>0</v>
      </c>
      <c r="M93" t="str">
        <f t="shared" ca="1" si="34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100</v>
      </c>
      <c r="Q93" t="str">
        <f t="shared" ca="1" si="35"/>
        <v>cu</v>
      </c>
      <c r="R93" t="str">
        <f t="shared" ca="1" si="36"/>
        <v>EN</v>
      </c>
      <c r="S93">
        <f t="shared" ca="1" si="37"/>
        <v>100</v>
      </c>
    </row>
    <row r="94" spans="1:19">
      <c r="A94" t="s">
        <v>119</v>
      </c>
      <c r="B94" t="str">
        <f>IFERROR(VLOOKUP(A94,EventTypeTable!A:B,MATCH(EventTypeTable!$B$1,EventTypeTable!$A$1:$B$1,0),0),"")</f>
        <v/>
      </c>
      <c r="C94">
        <v>11</v>
      </c>
      <c r="D94">
        <f ca="1">IF(C94&lt;&gt;1,OFFSET(D94,-1,0),
SUMIF([1]ShopProductTable!$D:$D,$A94,[1]ShopProductTable!$E:$E))</f>
        <v>12</v>
      </c>
      <c r="E94" t="str">
        <f t="shared" ca="1" si="33"/>
        <v/>
      </c>
      <c r="J94">
        <f ca="1">IF(ISBLANK(OFFSET($I94,-($C94-1),0)),"",
IF($C94=1,MATCH(OFFSET($I94,-($C94-1),0),[1]ShopProductTable!$A:$A,0),
OFFSET(J94,-1,0)+OFFSET(L94,-1,0)
))</f>
        <v>35</v>
      </c>
      <c r="K94">
        <f ca="1">IF(ISBLANK(OFFSET($I94,-($C94-1),0)),"",
IF($C94=1,MATCH("tp1",[1]ShopProductTable!$1:$1,0),
IF(OFFSET(L94,-1,0)=1,MATCH("tp1",[1]ShopProductTable!$1:$1,0),
OFFSET(K94,-1,0)+4)))</f>
        <v>20</v>
      </c>
      <c r="L94">
        <f ca="1">IF(ISBLANK(OFFSET($I94,-($C94-1),0)),"",
IF($K94-1+4=28,1,
IF(LEN(OFFSET([1]ShopProductTable!$A$1,$J94-1,$K94-1+4))=0,1,0)))</f>
        <v>0</v>
      </c>
      <c r="M94" t="str">
        <f t="shared" ca="1" si="34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50</v>
      </c>
      <c r="Q94" t="str">
        <f t="shared" ca="1" si="35"/>
        <v>cu</v>
      </c>
      <c r="R94" t="str">
        <f t="shared" ca="1" si="36"/>
        <v>EN</v>
      </c>
      <c r="S94">
        <f t="shared" ca="1" si="37"/>
        <v>50</v>
      </c>
    </row>
    <row r="95" spans="1:19">
      <c r="A95" t="s">
        <v>119</v>
      </c>
      <c r="B95" t="str">
        <f>IFERROR(VLOOKUP(A95,EventTypeTable!A:B,MATCH(EventTypeTable!$B$1,EventTypeTable!$A$1:$B$1,0),0),"")</f>
        <v/>
      </c>
      <c r="C95">
        <v>12</v>
      </c>
      <c r="D95">
        <f ca="1">IF(C95&lt;&gt;1,OFFSET(D95,-1,0),
SUMIF([1]ShopProductTable!$D:$D,$A95,[1]ShopProductTable!$E:$E))</f>
        <v>12</v>
      </c>
      <c r="E95" t="str">
        <f t="shared" ca="1" si="33"/>
        <v/>
      </c>
      <c r="J95">
        <f ca="1">IF(ISBLANK(OFFSET($I95,-($C95-1),0)),"",
IF($C95=1,MATCH(OFFSET($I95,-($C95-1),0),[1]ShopProductTable!$A:$A,0),
OFFSET(J95,-1,0)+OFFSET(L95,-1,0)
))</f>
        <v>35</v>
      </c>
      <c r="K95">
        <f ca="1">IF(ISBLANK(OFFSET($I95,-($C95-1),0)),"",
IF($C95=1,MATCH("tp1",[1]ShopProductTable!$1:$1,0),
IF(OFFSET(L95,-1,0)=1,MATCH("tp1",[1]ShopProductTable!$1:$1,0),
OFFSET(K95,-1,0)+4)))</f>
        <v>24</v>
      </c>
      <c r="L95">
        <f ca="1">IF(ISBLANK(OFFSET($I95,-($C95-1),0)),"",
IF($K95-1+4=28,1,
IF(LEN(OFFSET([1]ShopProductTable!$A$1,$J95-1,$K95-1+4))=0,1,0)))</f>
        <v>1</v>
      </c>
      <c r="M95" t="str">
        <f t="shared" ca="1" si="34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10000</v>
      </c>
      <c r="Q95" t="str">
        <f t="shared" ca="1" si="35"/>
        <v>cu</v>
      </c>
      <c r="R95" t="str">
        <f t="shared" ca="1" si="36"/>
        <v>GO</v>
      </c>
      <c r="S95">
        <f t="shared" ca="1" si="37"/>
        <v>10000</v>
      </c>
    </row>
    <row r="96" spans="1:19">
      <c r="A96" t="s">
        <v>121</v>
      </c>
      <c r="B96" t="str">
        <f>IFERROR(VLOOKUP(A96,EventTypeTable!A:B,MATCH(EventTypeTable!$B$1,EventTypeTable!$A$1:$B$1,0),0),"")</f>
        <v/>
      </c>
      <c r="C96">
        <v>1</v>
      </c>
      <c r="D96">
        <f ca="1">IF(C96&lt;&gt;1,OFFSET(D96,-1,0),
SUMIF([1]ShopProductTable!$D:$D,$A96,[1]ShopProductTable!$E:$E))</f>
        <v>12</v>
      </c>
      <c r="E96" t="str">
        <f t="shared" ref="E96:E107" ca="1" si="38">IF(ISBLANK(F96),"",
VLOOKUP(F96,OFFSET(INDIRECT("$A:$B"),0,MATCH(F$1&amp;"_Verify",INDIRECT("$1:$1"),0)-1),2,0)
)</f>
        <v/>
      </c>
      <c r="I96" t="s">
        <v>122</v>
      </c>
      <c r="J96">
        <f ca="1">IF(ISBLANK(OFFSET($I96,-($C96-1),0)),"",
IF($C96=1,MATCH(OFFSET($I96,-($C96-1),0),[1]ShopProductTable!$A:$A,0),
OFFSET(J96,-1,0)+OFFSET(L96,-1,0)
))</f>
        <v>36</v>
      </c>
      <c r="K96">
        <f ca="1">IF(ISBLANK(OFFSET($I96,-($C96-1),0)),"",
IF($C96=1,MATCH("tp1",[1]ShopProductTable!$1:$1,0),
IF(OFFSET(L96,-1,0)=1,MATCH("tp1",[1]ShopProductTable!$1:$1,0),
OFFSET(K96,-1,0)+4)))</f>
        <v>16</v>
      </c>
      <c r="L96">
        <f ca="1">IF(ISBLANK(OFFSET($I96,-($C96-1),0)),"",
IF($K96-1+4=28,1,
IF(LEN(OFFSET([1]ShopProductTable!$A$1,$J96-1,$K96-1+4))=0,1,0)))</f>
        <v>0</v>
      </c>
      <c r="M96" t="str">
        <f t="shared" ref="M96:M107" ca="1" si="39">IF(ISBLANK(OFFSET($I96,-($C96-1),0)),"",
IF(ISBLANK(N96),"",
VLOOKUP(N96,OFFSET(INDIRECT("$A:$B"),0,MATCH(N$1&amp;"_Verify",INDIRECT("$1:$1"),0)-1),2,0)
))</f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Cash_sFestivalTotal</v>
      </c>
      <c r="P96">
        <f ca="1">IF(ISBLANK(OFFSET($I96,-($C96-1),0)),"",
OFFSET([1]ShopProductTable!$A$1,$J96-1,$K96+2))</f>
        <v>500</v>
      </c>
      <c r="Q96" t="str">
        <f t="shared" ref="Q96:Q107" ca="1" si="40">IF(LEN(E96)&lt;&gt;0,E96,
IF(LEN(M96)&lt;&gt;0,M96,""))</f>
        <v>it</v>
      </c>
      <c r="R96" t="str">
        <f t="shared" ref="R96:R107" ca="1" si="41">IF(LEN(G96)&lt;&gt;0,G96,
IF(LEN(O96)&lt;&gt;0,O96,""))</f>
        <v>Cash_sFestivalTotal</v>
      </c>
      <c r="S96">
        <f t="shared" ref="S96:S107" ca="1" si="42">IF(LEN(H96)&lt;&gt;0,H96,
IF(LEN(P96)&lt;&gt;0,P96,""))</f>
        <v>500</v>
      </c>
    </row>
    <row r="97" spans="1:19">
      <c r="A97" t="s">
        <v>121</v>
      </c>
      <c r="B97" t="str">
        <f>IFERROR(VLOOKUP(A97,EventTypeTable!A:B,MATCH(EventTypeTable!$B$1,EventTypeTable!$A$1:$B$1,0),0),"")</f>
        <v/>
      </c>
      <c r="C97">
        <v>2</v>
      </c>
      <c r="D97">
        <f ca="1">IF(C97&lt;&gt;1,OFFSET(D97,-1,0),
SUMIF([1]ShopProductTable!$D:$D,$A97,[1]ShopProductTable!$E:$E))</f>
        <v>12</v>
      </c>
      <c r="E97" t="str">
        <f t="shared" ca="1" si="38"/>
        <v/>
      </c>
      <c r="J97">
        <f ca="1">IF(ISBLANK(OFFSET($I97,-($C97-1),0)),"",
IF($C97=1,MATCH(OFFSET($I97,-($C97-1),0),[1]ShopProductTable!$A:$A,0),
OFFSET(J97,-1,0)+OFFSET(L97,-1,0)
))</f>
        <v>36</v>
      </c>
      <c r="K97">
        <f ca="1">IF(ISBLANK(OFFSET($I97,-($C97-1),0)),"",
IF($C97=1,MATCH("tp1",[1]ShopProductTable!$1:$1,0),
IF(OFFSET(L97,-1,0)=1,MATCH("tp1",[1]ShopProductTable!$1:$1,0),
OFFSET(K97,-1,0)+4)))</f>
        <v>20</v>
      </c>
      <c r="L97">
        <f ca="1">IF(ISBLANK(OFFSET($I97,-($C97-1),0)),"",
IF($K97-1+4=28,1,
IF(LEN(OFFSET([1]ShopProductTable!$A$1,$J97-1,$K97-1+4))=0,1,0)))</f>
        <v>0</v>
      </c>
      <c r="M97" t="str">
        <f t="shared" ca="1" si="39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75</v>
      </c>
      <c r="Q97" t="str">
        <f t="shared" ca="1" si="40"/>
        <v>cu</v>
      </c>
      <c r="R97" t="str">
        <f t="shared" ca="1" si="41"/>
        <v>EN</v>
      </c>
      <c r="S97">
        <f t="shared" ca="1" si="42"/>
        <v>75</v>
      </c>
    </row>
    <row r="98" spans="1:19">
      <c r="A98" t="s">
        <v>121</v>
      </c>
      <c r="B98" t="str">
        <f>IFERROR(VLOOKUP(A98,EventTypeTable!A:B,MATCH(EventTypeTable!$B$1,EventTypeTable!$A$1:$B$1,0),0),"")</f>
        <v/>
      </c>
      <c r="C98">
        <v>3</v>
      </c>
      <c r="D98">
        <f ca="1">IF(C98&lt;&gt;1,OFFSET(D98,-1,0),
SUMIF([1]ShopProductTable!$D:$D,$A98,[1]ShopProductTable!$E:$E))</f>
        <v>12</v>
      </c>
      <c r="E98" t="str">
        <f t="shared" ca="1" si="38"/>
        <v/>
      </c>
      <c r="J98">
        <f ca="1">IF(ISBLANK(OFFSET($I98,-($C98-1),0)),"",
IF($C98=1,MATCH(OFFSET($I98,-($C98-1),0),[1]ShopProductTable!$A:$A,0),
OFFSET(J98,-1,0)+OFFSET(L98,-1,0)
))</f>
        <v>36</v>
      </c>
      <c r="K98">
        <f ca="1">IF(ISBLANK(OFFSET($I98,-($C98-1),0)),"",
IF($C98=1,MATCH("tp1",[1]ShopProductTable!$1:$1,0),
IF(OFFSET(L98,-1,0)=1,MATCH("tp1",[1]ShopProductTable!$1:$1,0),
OFFSET(K98,-1,0)+4)))</f>
        <v>24</v>
      </c>
      <c r="L98">
        <f ca="1">IF(ISBLANK(OFFSET($I98,-($C98-1),0)),"",
IF($K98-1+4=28,1,
IF(LEN(OFFSET([1]ShopProductTable!$A$1,$J98-1,$K98-1+4))=0,1,0)))</f>
        <v>1</v>
      </c>
      <c r="M98" t="str">
        <f t="shared" ca="1" si="39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20000</v>
      </c>
      <c r="Q98" t="str">
        <f t="shared" ca="1" si="40"/>
        <v>cu</v>
      </c>
      <c r="R98" t="str">
        <f t="shared" ca="1" si="41"/>
        <v>GO</v>
      </c>
      <c r="S98">
        <f t="shared" ca="1" si="42"/>
        <v>20000</v>
      </c>
    </row>
    <row r="99" spans="1:19">
      <c r="A99" t="s">
        <v>121</v>
      </c>
      <c r="B99" t="str">
        <f>IFERROR(VLOOKUP(A99,EventTypeTable!A:B,MATCH(EventTypeTable!$B$1,EventTypeTable!$A$1:$B$1,0),0),"")</f>
        <v/>
      </c>
      <c r="C99">
        <v>4</v>
      </c>
      <c r="D99">
        <f ca="1">IF(C99&lt;&gt;1,OFFSET(D99,-1,0),
SUMIF([1]ShopProductTable!$D:$D,$A99,[1]ShopProductTable!$E:$E))</f>
        <v>12</v>
      </c>
      <c r="E99" t="str">
        <f t="shared" ca="1" si="38"/>
        <v/>
      </c>
      <c r="J99">
        <f ca="1">IF(ISBLANK(OFFSET($I99,-($C99-1),0)),"",
IF($C99=1,MATCH(OFFSET($I99,-($C99-1),0),[1]ShopProductTable!$A:$A,0),
OFFSET(J99,-1,0)+OFFSET(L99,-1,0)
))</f>
        <v>37</v>
      </c>
      <c r="K99">
        <f ca="1">IF(ISBLANK(OFFSET($I99,-($C99-1),0)),"",
IF($C99=1,MATCH("tp1",[1]ShopProductTable!$1:$1,0),
IF(OFFSET(L99,-1,0)=1,MATCH("tp1",[1]ShopProductTable!$1:$1,0),
OFFSET(K99,-1,0)+4)))</f>
        <v>16</v>
      </c>
      <c r="L99">
        <f ca="1">IF(ISBLANK(OFFSET($I99,-($C99-1),0)),"",
IF($K99-1+4=28,1,
IF(LEN(OFFSET([1]ShopProductTable!$A$1,$J99-1,$K99-1+4))=0,1,0)))</f>
        <v>0</v>
      </c>
      <c r="M99" t="str">
        <f t="shared" ca="1" si="39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300</v>
      </c>
      <c r="Q99" t="str">
        <f t="shared" ca="1" si="40"/>
        <v>cu</v>
      </c>
      <c r="R99" t="str">
        <f t="shared" ca="1" si="41"/>
        <v>EN</v>
      </c>
      <c r="S99">
        <f t="shared" ca="1" si="42"/>
        <v>300</v>
      </c>
    </row>
    <row r="100" spans="1:19">
      <c r="A100" t="s">
        <v>121</v>
      </c>
      <c r="B100" t="str">
        <f>IFERROR(VLOOKUP(A100,EventTypeTable!A:B,MATCH(EventTypeTable!$B$1,EventTypeTable!$A$1:$B$1,0),0),"")</f>
        <v/>
      </c>
      <c r="C100">
        <v>5</v>
      </c>
      <c r="D100">
        <f ca="1">IF(C100&lt;&gt;1,OFFSET(D100,-1,0),
SUMIF([1]ShopProductTable!$D:$D,$A100,[1]ShopProductTable!$E:$E))</f>
        <v>12</v>
      </c>
      <c r="E100" t="str">
        <f t="shared" ca="1" si="38"/>
        <v/>
      </c>
      <c r="J100">
        <f ca="1">IF(ISBLANK(OFFSET($I100,-($C100-1),0)),"",
IF($C100=1,MATCH(OFFSET($I100,-($C100-1),0),[1]ShopProductTable!$A:$A,0),
OFFSET(J100,-1,0)+OFFSET(L100,-1,0)
))</f>
        <v>37</v>
      </c>
      <c r="K100">
        <f ca="1">IF(ISBLANK(OFFSET($I100,-($C100-1),0)),"",
IF($C100=1,MATCH("tp1",[1]ShopProductTable!$1:$1,0),
IF(OFFSET(L100,-1,0)=1,MATCH("tp1",[1]ShopProductTable!$1:$1,0),
OFFSET(K100,-1,0)+4)))</f>
        <v>20</v>
      </c>
      <c r="L100">
        <f ca="1">IF(ISBLANK(OFFSET($I100,-($C100-1),0)),"",
IF($K100-1+4=28,1,
IF(LEN(OFFSET([1]ShopProductTable!$A$1,$J100-1,$K100-1+4))=0,1,0)))</f>
        <v>0</v>
      </c>
      <c r="M100" t="str">
        <f t="shared" ca="1" si="39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100</v>
      </c>
      <c r="Q100" t="str">
        <f t="shared" ca="1" si="40"/>
        <v>cu</v>
      </c>
      <c r="R100" t="str">
        <f t="shared" ca="1" si="41"/>
        <v>EN</v>
      </c>
      <c r="S100">
        <f t="shared" ca="1" si="42"/>
        <v>100</v>
      </c>
    </row>
    <row r="101" spans="1:19">
      <c r="A101" t="s">
        <v>121</v>
      </c>
      <c r="B101" t="str">
        <f>IFERROR(VLOOKUP(A101,EventTypeTable!A:B,MATCH(EventTypeTable!$B$1,EventTypeTable!$A$1:$B$1,0),0),"")</f>
        <v/>
      </c>
      <c r="C101">
        <v>6</v>
      </c>
      <c r="D101">
        <f ca="1">IF(C101&lt;&gt;1,OFFSET(D101,-1,0),
SUMIF([1]ShopProductTable!$D:$D,$A101,[1]ShopProductTable!$E:$E))</f>
        <v>12</v>
      </c>
      <c r="E101" t="str">
        <f t="shared" ca="1" si="38"/>
        <v/>
      </c>
      <c r="J101">
        <f ca="1">IF(ISBLANK(OFFSET($I101,-($C101-1),0)),"",
IF($C101=1,MATCH(OFFSET($I101,-($C101-1),0),[1]ShopProductTable!$A:$A,0),
OFFSET(J101,-1,0)+OFFSET(L101,-1,0)
))</f>
        <v>37</v>
      </c>
      <c r="K101">
        <f ca="1">IF(ISBLANK(OFFSET($I101,-($C101-1),0)),"",
IF($C101=1,MATCH("tp1",[1]ShopProductTable!$1:$1,0),
IF(OFFSET(L101,-1,0)=1,MATCH("tp1",[1]ShopProductTable!$1:$1,0),
OFFSET(K101,-1,0)+4)))</f>
        <v>24</v>
      </c>
      <c r="L101">
        <f ca="1">IF(ISBLANK(OFFSET($I101,-($C101-1),0)),"",
IF($K101-1+4=28,1,
IF(LEN(OFFSET([1]ShopProductTable!$A$1,$J101-1,$K101-1+4))=0,1,0)))</f>
        <v>1</v>
      </c>
      <c r="M101" t="str">
        <f t="shared" ca="1" si="39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40000</v>
      </c>
      <c r="Q101" t="str">
        <f t="shared" ca="1" si="40"/>
        <v>cu</v>
      </c>
      <c r="R101" t="str">
        <f t="shared" ca="1" si="41"/>
        <v>GO</v>
      </c>
      <c r="S101">
        <f t="shared" ca="1" si="42"/>
        <v>40000</v>
      </c>
    </row>
    <row r="102" spans="1:19">
      <c r="A102" t="s">
        <v>121</v>
      </c>
      <c r="B102" t="str">
        <f>IFERROR(VLOOKUP(A102,EventTypeTable!A:B,MATCH(EventTypeTable!$B$1,EventTypeTable!$A$1:$B$1,0),0),"")</f>
        <v/>
      </c>
      <c r="C102">
        <v>7</v>
      </c>
      <c r="D102">
        <f ca="1">IF(C102&lt;&gt;1,OFFSET(D102,-1,0),
SUMIF([1]ShopProductTable!$D:$D,$A102,[1]ShopProductTable!$E:$E))</f>
        <v>12</v>
      </c>
      <c r="E102" t="str">
        <f t="shared" ca="1" si="38"/>
        <v/>
      </c>
      <c r="J102">
        <f ca="1">IF(ISBLANK(OFFSET($I102,-($C102-1),0)),"",
IF($C102=1,MATCH(OFFSET($I102,-($C102-1),0),[1]ShopProductTable!$A:$A,0),
OFFSET(J102,-1,0)+OFFSET(L102,-1,0)
))</f>
        <v>38</v>
      </c>
      <c r="K102">
        <f ca="1">IF(ISBLANK(OFFSET($I102,-($C102-1),0)),"",
IF($C102=1,MATCH("tp1",[1]ShopProductTable!$1:$1,0),
IF(OFFSET(L102,-1,0)=1,MATCH("tp1",[1]ShopProductTable!$1:$1,0),
OFFSET(K102,-1,0)+4)))</f>
        <v>16</v>
      </c>
      <c r="L102">
        <f ca="1">IF(ISBLANK(OFFSET($I102,-($C102-1),0)),"",
IF($K102-1+4=28,1,
IF(LEN(OFFSET([1]ShopProductTable!$A$1,$J102-1,$K102-1+4))=0,1,0)))</f>
        <v>0</v>
      </c>
      <c r="M102" t="str">
        <f t="shared" ca="1" si="39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Cash_sFestivalTotal</v>
      </c>
      <c r="P102">
        <f ca="1">IF(ISBLANK(OFFSET($I102,-($C102-1),0)),"",
OFFSET([1]ShopProductTable!$A$1,$J102-1,$K102+2))</f>
        <v>1500</v>
      </c>
      <c r="Q102" t="str">
        <f t="shared" ca="1" si="40"/>
        <v>it</v>
      </c>
      <c r="R102" t="str">
        <f t="shared" ca="1" si="41"/>
        <v>Cash_sFestivalTotal</v>
      </c>
      <c r="S102">
        <f t="shared" ca="1" si="42"/>
        <v>1500</v>
      </c>
    </row>
    <row r="103" spans="1:19">
      <c r="A103" t="s">
        <v>121</v>
      </c>
      <c r="B103" t="str">
        <f>IFERROR(VLOOKUP(A103,EventTypeTable!A:B,MATCH(EventTypeTable!$B$1,EventTypeTable!$A$1:$B$1,0),0),"")</f>
        <v/>
      </c>
      <c r="C103">
        <v>8</v>
      </c>
      <c r="D103">
        <f ca="1">IF(C103&lt;&gt;1,OFFSET(D103,-1,0),
SUMIF([1]ShopProductTable!$D:$D,$A103,[1]ShopProductTable!$E:$E))</f>
        <v>12</v>
      </c>
      <c r="E103" t="str">
        <f t="shared" ca="1" si="38"/>
        <v/>
      </c>
      <c r="J103">
        <f ca="1">IF(ISBLANK(OFFSET($I103,-($C103-1),0)),"",
IF($C103=1,MATCH(OFFSET($I103,-($C103-1),0),[1]ShopProductTable!$A:$A,0),
OFFSET(J103,-1,0)+OFFSET(L103,-1,0)
))</f>
        <v>38</v>
      </c>
      <c r="K103">
        <f ca="1">IF(ISBLANK(OFFSET($I103,-($C103-1),0)),"",
IF($C103=1,MATCH("tp1",[1]ShopProductTable!$1:$1,0),
IF(OFFSET(L103,-1,0)=1,MATCH("tp1",[1]ShopProductTable!$1:$1,0),
OFFSET(K103,-1,0)+4)))</f>
        <v>20</v>
      </c>
      <c r="L103">
        <f ca="1">IF(ISBLANK(OFFSET($I103,-($C103-1),0)),"",
IF($K103-1+4=28,1,
IF(LEN(OFFSET([1]ShopProductTable!$A$1,$J103-1,$K103-1+4))=0,1,0)))</f>
        <v>0</v>
      </c>
      <c r="M103" t="str">
        <f t="shared" ca="1" si="39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500</v>
      </c>
      <c r="Q103" t="str">
        <f t="shared" ca="1" si="40"/>
        <v>cu</v>
      </c>
      <c r="R103" t="str">
        <f t="shared" ca="1" si="41"/>
        <v>EN</v>
      </c>
      <c r="S103">
        <f t="shared" ca="1" si="42"/>
        <v>500</v>
      </c>
    </row>
    <row r="104" spans="1:19">
      <c r="A104" t="s">
        <v>121</v>
      </c>
      <c r="B104" t="str">
        <f>IFERROR(VLOOKUP(A104,EventTypeTable!A:B,MATCH(EventTypeTable!$B$1,EventTypeTable!$A$1:$B$1,0),0),"")</f>
        <v/>
      </c>
      <c r="C104">
        <v>9</v>
      </c>
      <c r="D104">
        <f ca="1">IF(C104&lt;&gt;1,OFFSET(D104,-1,0),
SUMIF([1]ShopProductTable!$D:$D,$A104,[1]ShopProductTable!$E:$E))</f>
        <v>12</v>
      </c>
      <c r="E104" t="str">
        <f t="shared" ca="1" si="38"/>
        <v/>
      </c>
      <c r="J104">
        <f ca="1">IF(ISBLANK(OFFSET($I104,-($C104-1),0)),"",
IF($C104=1,MATCH(OFFSET($I104,-($C104-1),0),[1]ShopProductTable!$A:$A,0),
OFFSET(J104,-1,0)+OFFSET(L104,-1,0)
))</f>
        <v>38</v>
      </c>
      <c r="K104">
        <f ca="1">IF(ISBLANK(OFFSET($I104,-($C104-1),0)),"",
IF($C104=1,MATCH("tp1",[1]ShopProductTable!$1:$1,0),
IF(OFFSET(L104,-1,0)=1,MATCH("tp1",[1]ShopProductTable!$1:$1,0),
OFFSET(K104,-1,0)+4)))</f>
        <v>24</v>
      </c>
      <c r="L104">
        <f ca="1">IF(ISBLANK(OFFSET($I104,-($C104-1),0)),"",
IF($K104-1+4=28,1,
IF(LEN(OFFSET([1]ShopProductTable!$A$1,$J104-1,$K104-1+4))=0,1,0)))</f>
        <v>1</v>
      </c>
      <c r="M104" t="str">
        <f t="shared" ca="1" si="39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60000</v>
      </c>
      <c r="Q104" t="str">
        <f t="shared" ca="1" si="40"/>
        <v>cu</v>
      </c>
      <c r="R104" t="str">
        <f t="shared" ca="1" si="41"/>
        <v>GO</v>
      </c>
      <c r="S104">
        <f t="shared" ca="1" si="42"/>
        <v>60000</v>
      </c>
    </row>
    <row r="105" spans="1:19">
      <c r="A105" t="s">
        <v>121</v>
      </c>
      <c r="B105" t="str">
        <f>IFERROR(VLOOKUP(A105,EventTypeTable!A:B,MATCH(EventTypeTable!$B$1,EventTypeTable!$A$1:$B$1,0),0),"")</f>
        <v/>
      </c>
      <c r="C105">
        <v>10</v>
      </c>
      <c r="D105">
        <f ca="1">IF(C105&lt;&gt;1,OFFSET(D105,-1,0),
SUMIF([1]ShopProductTable!$D:$D,$A105,[1]ShopProductTable!$E:$E))</f>
        <v>12</v>
      </c>
      <c r="E105" t="str">
        <f t="shared" ca="1" si="38"/>
        <v/>
      </c>
      <c r="J105">
        <f ca="1">IF(ISBLANK(OFFSET($I105,-($C105-1),0)),"",
IF($C105=1,MATCH(OFFSET($I105,-($C105-1),0),[1]ShopProductTable!$A:$A,0),
OFFSET(J105,-1,0)+OFFSET(L105,-1,0)
))</f>
        <v>39</v>
      </c>
      <c r="K105">
        <f ca="1">IF(ISBLANK(OFFSET($I105,-($C105-1),0)),"",
IF($C105=1,MATCH("tp1",[1]ShopProductTable!$1:$1,0),
IF(OFFSET(L105,-1,0)=1,MATCH("tp1",[1]ShopProductTable!$1:$1,0),
OFFSET(K105,-1,0)+4)))</f>
        <v>16</v>
      </c>
      <c r="L105">
        <f ca="1">IF(ISBLANK(OFFSET($I105,-($C105-1),0)),"",
IF($K105-1+4=28,1,
IF(LEN(OFFSET([1]ShopProductTable!$A$1,$J105-1,$K105-1+4))=0,1,0)))</f>
        <v>0</v>
      </c>
      <c r="M105" t="str">
        <f t="shared" ca="1" si="39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100</v>
      </c>
      <c r="Q105" t="str">
        <f t="shared" ca="1" si="40"/>
        <v>cu</v>
      </c>
      <c r="R105" t="str">
        <f t="shared" ca="1" si="41"/>
        <v>EN</v>
      </c>
      <c r="S105">
        <f t="shared" ca="1" si="42"/>
        <v>100</v>
      </c>
    </row>
    <row r="106" spans="1:19">
      <c r="A106" t="s">
        <v>121</v>
      </c>
      <c r="B106" t="str">
        <f>IFERROR(VLOOKUP(A106,EventTypeTable!A:B,MATCH(EventTypeTable!$B$1,EventTypeTable!$A$1:$B$1,0),0),"")</f>
        <v/>
      </c>
      <c r="C106">
        <v>11</v>
      </c>
      <c r="D106">
        <f ca="1">IF(C106&lt;&gt;1,OFFSET(D106,-1,0),
SUMIF([1]ShopProductTable!$D:$D,$A106,[1]ShopProductTable!$E:$E))</f>
        <v>12</v>
      </c>
      <c r="E106" t="str">
        <f t="shared" ca="1" si="38"/>
        <v/>
      </c>
      <c r="J106">
        <f ca="1">IF(ISBLANK(OFFSET($I106,-($C106-1),0)),"",
IF($C106=1,MATCH(OFFSET($I106,-($C106-1),0),[1]ShopProductTable!$A:$A,0),
OFFSET(J106,-1,0)+OFFSET(L106,-1,0)
))</f>
        <v>39</v>
      </c>
      <c r="K106">
        <f ca="1">IF(ISBLANK(OFFSET($I106,-($C106-1),0)),"",
IF($C106=1,MATCH("tp1",[1]ShopProductTable!$1:$1,0),
IF(OFFSET(L106,-1,0)=1,MATCH("tp1",[1]ShopProductTable!$1:$1,0),
OFFSET(K106,-1,0)+4)))</f>
        <v>20</v>
      </c>
      <c r="L106">
        <f ca="1">IF(ISBLANK(OFFSET($I106,-($C106-1),0)),"",
IF($K106-1+4=28,1,
IF(LEN(OFFSET([1]ShopProductTable!$A$1,$J106-1,$K106-1+4))=0,1,0)))</f>
        <v>0</v>
      </c>
      <c r="M106" t="str">
        <f t="shared" ca="1" si="39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50</v>
      </c>
      <c r="Q106" t="str">
        <f t="shared" ca="1" si="40"/>
        <v>cu</v>
      </c>
      <c r="R106" t="str">
        <f t="shared" ca="1" si="41"/>
        <v>EN</v>
      </c>
      <c r="S106">
        <f t="shared" ca="1" si="42"/>
        <v>50</v>
      </c>
    </row>
    <row r="107" spans="1:19">
      <c r="A107" t="s">
        <v>121</v>
      </c>
      <c r="B107" t="str">
        <f>IFERROR(VLOOKUP(A107,EventTypeTable!A:B,MATCH(EventTypeTable!$B$1,EventTypeTable!$A$1:$B$1,0),0),"")</f>
        <v/>
      </c>
      <c r="C107">
        <v>12</v>
      </c>
      <c r="D107">
        <f ca="1">IF(C107&lt;&gt;1,OFFSET(D107,-1,0),
SUMIF([1]ShopProductTable!$D:$D,$A107,[1]ShopProductTable!$E:$E))</f>
        <v>12</v>
      </c>
      <c r="E107" t="str">
        <f t="shared" ca="1" si="38"/>
        <v/>
      </c>
      <c r="J107">
        <f ca="1">IF(ISBLANK(OFFSET($I107,-($C107-1),0)),"",
IF($C107=1,MATCH(OFFSET($I107,-($C107-1),0),[1]ShopProductTable!$A:$A,0),
OFFSET(J107,-1,0)+OFFSET(L107,-1,0)
))</f>
        <v>39</v>
      </c>
      <c r="K107">
        <f ca="1">IF(ISBLANK(OFFSET($I107,-($C107-1),0)),"",
IF($C107=1,MATCH("tp1",[1]ShopProductTable!$1:$1,0),
IF(OFFSET(L107,-1,0)=1,MATCH("tp1",[1]ShopProductTable!$1:$1,0),
OFFSET(K107,-1,0)+4)))</f>
        <v>24</v>
      </c>
      <c r="L107">
        <f ca="1">IF(ISBLANK(OFFSET($I107,-($C107-1),0)),"",
IF($K107-1+4=28,1,
IF(LEN(OFFSET([1]ShopProductTable!$A$1,$J107-1,$K107-1+4))=0,1,0)))</f>
        <v>1</v>
      </c>
      <c r="M107" t="str">
        <f t="shared" ca="1" si="39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10000</v>
      </c>
      <c r="Q107" t="str">
        <f t="shared" ca="1" si="40"/>
        <v>cu</v>
      </c>
      <c r="R107" t="str">
        <f t="shared" ca="1" si="41"/>
        <v>GO</v>
      </c>
      <c r="S107">
        <f t="shared" ca="1" si="42"/>
        <v>10000</v>
      </c>
    </row>
  </sheetData>
  <phoneticPr fontId="1" type="noConversion"/>
  <dataValidations count="1">
    <dataValidation type="list" allowBlank="1" showInputMessage="1" showErrorMessage="1" sqref="F2:F83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91</v>
      </c>
      <c r="B1" t="s">
        <v>92</v>
      </c>
      <c r="C1" t="s">
        <v>89</v>
      </c>
      <c r="D1" t="s">
        <v>78</v>
      </c>
      <c r="F1" t="s">
        <v>93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2023-01-02T15:58:20Z</dcterms:modified>
</cp:coreProperties>
</file>