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F7F1E6A-7E58-4907-B043-2C8AF56DDAE6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K16" i="2" l="1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H579" i="3"/>
  <c r="H194" i="3"/>
  <c r="H79" i="3"/>
  <c r="H348" i="3"/>
  <c r="H546" i="3"/>
  <c r="H555" i="3"/>
  <c r="H425" i="3"/>
  <c r="H50" i="3"/>
  <c r="H471" i="3"/>
  <c r="H390" i="3"/>
  <c r="H512" i="3"/>
  <c r="H187" i="3"/>
  <c r="H185" i="3"/>
  <c r="H389" i="3"/>
  <c r="H431" i="3"/>
  <c r="H416" i="3"/>
  <c r="H137" i="3"/>
  <c r="H507" i="3"/>
  <c r="H553" i="3"/>
  <c r="H193" i="3"/>
  <c r="H474" i="3"/>
  <c r="H589" i="3"/>
  <c r="H496" i="3"/>
  <c r="H263" i="3"/>
  <c r="H75" i="3"/>
  <c r="H84" i="3"/>
  <c r="H307" i="3"/>
  <c r="H192" i="3"/>
  <c r="H336" i="3"/>
  <c r="H47" i="3"/>
  <c r="H433" i="3"/>
  <c r="H122" i="3"/>
  <c r="H234" i="3"/>
  <c r="H508" i="3"/>
  <c r="H265" i="3"/>
  <c r="H356" i="3"/>
  <c r="H341" i="3"/>
  <c r="H576" i="3"/>
  <c r="H179" i="3"/>
  <c r="H262" i="3"/>
  <c r="H595" i="3"/>
  <c r="H318" i="3"/>
  <c r="H43" i="3"/>
  <c r="H375" i="3"/>
  <c r="H306" i="3"/>
  <c r="H294" i="3"/>
  <c r="H267" i="3"/>
  <c r="H232" i="3"/>
  <c r="H301" i="3"/>
  <c r="H17" i="3"/>
  <c r="H400" i="3"/>
  <c r="H56" i="3"/>
  <c r="H82" i="3"/>
  <c r="H432" i="3"/>
  <c r="H125" i="3"/>
  <c r="H559" i="3"/>
  <c r="H226" i="3"/>
  <c r="H339" i="3"/>
  <c r="H49" i="3"/>
  <c r="H374" i="3"/>
  <c r="H91" i="3"/>
  <c r="H495" i="3"/>
  <c r="H198" i="3"/>
  <c r="H36" i="3"/>
  <c r="H300" i="3"/>
  <c r="H460" i="3"/>
  <c r="H217" i="3"/>
  <c r="H269" i="3"/>
  <c r="H393" i="3"/>
  <c r="H376" i="3"/>
  <c r="H53" i="3"/>
  <c r="H557" i="3"/>
  <c r="H456" i="3"/>
  <c r="H73" i="3"/>
  <c r="H494" i="3"/>
  <c r="H254" i="3"/>
  <c r="H549" i="3"/>
  <c r="H235" i="3"/>
  <c r="H503" i="3"/>
  <c r="H419" i="3"/>
  <c r="H21" i="3"/>
  <c r="H457" i="3"/>
  <c r="H177" i="3"/>
  <c r="H541" i="3"/>
  <c r="H513" i="3"/>
  <c r="H81" i="3"/>
  <c r="H537" i="3"/>
  <c r="H183" i="3"/>
  <c r="H387" i="3"/>
  <c r="H309" i="3"/>
  <c r="H308" i="3"/>
  <c r="H509" i="3"/>
  <c r="H391" i="3"/>
  <c r="H475" i="3"/>
  <c r="H436" i="3"/>
  <c r="H139" i="3"/>
  <c r="H505" i="3"/>
  <c r="H385" i="3"/>
  <c r="H260" i="3"/>
  <c r="H598" i="3"/>
  <c r="H316" i="3"/>
  <c r="H48" i="3"/>
  <c r="H381" i="3"/>
  <c r="H188" i="3"/>
  <c r="H24" i="3"/>
  <c r="H314" i="3"/>
  <c r="H439" i="3"/>
  <c r="H360" i="3"/>
  <c r="H87" i="3"/>
  <c r="H473" i="3"/>
  <c r="H520" i="3"/>
  <c r="H540" i="3"/>
  <c r="H302" i="3"/>
  <c r="H51" i="3"/>
  <c r="H58" i="3"/>
  <c r="H548" i="3"/>
  <c r="H476" i="3"/>
  <c r="H463" i="3"/>
  <c r="H197" i="3"/>
  <c r="H466" i="3"/>
  <c r="H222" i="3"/>
  <c r="H140" i="3"/>
  <c r="H268" i="3"/>
  <c r="H584" i="3"/>
  <c r="H78" i="3"/>
  <c r="H418" i="3"/>
  <c r="H135" i="3"/>
  <c r="H592" i="3"/>
  <c r="H220" i="3"/>
  <c r="H93" i="3"/>
  <c r="H343" i="3"/>
  <c r="H319" i="3"/>
  <c r="H510" i="3"/>
  <c r="H320" i="3"/>
  <c r="H72" i="3"/>
  <c r="H477" i="3"/>
  <c r="H90" i="3"/>
  <c r="H280" i="3"/>
  <c r="H551" i="3"/>
  <c r="H133" i="3"/>
  <c r="H578" i="3"/>
  <c r="H312" i="3"/>
  <c r="H298" i="3"/>
  <c r="H437" i="3"/>
  <c r="H120" i="3"/>
  <c r="H499" i="3"/>
  <c r="H77" i="3"/>
  <c r="H545" i="3"/>
  <c r="H231" i="3"/>
  <c r="H588" i="3"/>
  <c r="H80" i="3"/>
  <c r="H271" i="3"/>
  <c r="H577" i="3"/>
  <c r="H299" i="3"/>
  <c r="H415" i="3"/>
  <c r="H89" i="3"/>
  <c r="H340" i="3"/>
  <c r="H215" i="3"/>
  <c r="H426" i="3"/>
  <c r="H454" i="3"/>
  <c r="H478" i="3"/>
  <c r="H182" i="3"/>
  <c r="H560" i="3"/>
  <c r="H438" i="3"/>
  <c r="H345" i="3"/>
  <c r="H184" i="3"/>
  <c r="H377" i="3"/>
  <c r="H41" i="3"/>
  <c r="H427" i="3"/>
  <c r="H195" i="3"/>
  <c r="H337" i="3"/>
  <c r="H395" i="3"/>
  <c r="H219" i="3"/>
  <c r="H276" i="3"/>
  <c r="H123" i="3"/>
  <c r="H500" i="3"/>
  <c r="H37" i="3"/>
  <c r="H42" i="3"/>
  <c r="H349" i="3"/>
  <c r="H74" i="3"/>
  <c r="H506" i="3"/>
  <c r="H518" i="3"/>
  <c r="H587" i="3"/>
  <c r="H186" i="3"/>
  <c r="H223" i="3"/>
  <c r="H175" i="3"/>
  <c r="H257" i="3"/>
  <c r="H378" i="3"/>
  <c r="H359" i="3"/>
  <c r="H498" i="3"/>
  <c r="H136" i="3"/>
  <c r="H272" i="3"/>
  <c r="H176" i="3"/>
  <c r="H86" i="3"/>
  <c r="H315" i="3"/>
  <c r="H126" i="3"/>
  <c r="H501" i="3"/>
  <c r="H468" i="3"/>
  <c r="H590" i="3"/>
  <c r="H55" i="3"/>
  <c r="H379" i="3"/>
  <c r="H76" i="3"/>
  <c r="H502" i="3"/>
  <c r="H174" i="3"/>
  <c r="H142" i="3"/>
  <c r="H582" i="3"/>
  <c r="H229" i="3"/>
  <c r="H130" i="3"/>
  <c r="H358" i="3"/>
  <c r="H54" i="3"/>
  <c r="H479" i="3"/>
  <c r="H295" i="3"/>
  <c r="H538" i="3"/>
  <c r="H129" i="3"/>
  <c r="H580" i="3"/>
  <c r="H313" i="3"/>
  <c r="H311" i="3"/>
  <c r="H335" i="3"/>
  <c r="H296" i="3"/>
  <c r="H190" i="3"/>
  <c r="H342" i="3"/>
  <c r="H92" i="3"/>
  <c r="H472" i="3"/>
  <c r="H352" i="3"/>
  <c r="H61" i="3"/>
  <c r="H462" i="3"/>
  <c r="H261" i="3"/>
  <c r="H39" i="3"/>
  <c r="H233" i="3"/>
  <c r="H60" i="3"/>
  <c r="H216" i="3"/>
  <c r="H397" i="3"/>
  <c r="H181" i="3"/>
  <c r="H434" i="3"/>
  <c r="H121" i="3"/>
  <c r="H497" i="3"/>
  <c r="H596" i="3"/>
  <c r="H95" i="3"/>
  <c r="H423" i="3"/>
  <c r="H134" i="3"/>
  <c r="H585" i="3"/>
  <c r="H52" i="3"/>
  <c r="H96" i="3"/>
  <c r="H519" i="3"/>
  <c r="H88" i="3"/>
  <c r="H417" i="3"/>
  <c r="H131" i="3"/>
  <c r="H536" i="3"/>
  <c r="H221" i="3"/>
  <c r="H599" i="3"/>
  <c r="H14" i="3"/>
  <c r="H255" i="3"/>
  <c r="H516" i="3"/>
  <c r="H550" i="3"/>
  <c r="H398" i="3"/>
  <c r="H399" i="3"/>
  <c r="H593" i="3"/>
  <c r="H240" i="3"/>
  <c r="H237" i="3"/>
  <c r="H338" i="3"/>
  <c r="H59" i="3"/>
  <c r="H346" i="3"/>
  <c r="H594" i="3"/>
  <c r="H85" i="3"/>
  <c r="H71" i="3"/>
  <c r="H574" i="3"/>
  <c r="H430" i="3"/>
  <c r="H132" i="3"/>
  <c r="H554" i="3"/>
  <c r="H239" i="3"/>
  <c r="H394" i="3"/>
  <c r="H238" i="3"/>
  <c r="H259" i="3"/>
  <c r="H435" i="3"/>
  <c r="H440" i="3"/>
  <c r="H44" i="3"/>
  <c r="H552" i="3"/>
  <c r="H392" i="3"/>
  <c r="H591" i="3"/>
  <c r="H279" i="3"/>
  <c r="H600" i="3"/>
  <c r="H353" i="3"/>
  <c r="H138" i="3"/>
  <c r="H40" i="3"/>
  <c r="H383" i="3"/>
  <c r="H464" i="3"/>
  <c r="H424" i="3"/>
  <c r="H116" i="3"/>
  <c r="H511" i="3"/>
  <c r="H94" i="3"/>
  <c r="H236" i="3"/>
  <c r="H514" i="3"/>
  <c r="H258" i="3"/>
  <c r="H256" i="3"/>
  <c r="H575" i="3"/>
  <c r="H543" i="3"/>
  <c r="H542" i="3"/>
  <c r="H414" i="3"/>
  <c r="H465" i="3"/>
  <c r="H556" i="3"/>
  <c r="H196" i="3"/>
  <c r="H547" i="3"/>
  <c r="H388" i="3"/>
  <c r="H118" i="3"/>
  <c r="H470" i="3"/>
  <c r="H180" i="3"/>
  <c r="H57" i="3"/>
  <c r="H297" i="3"/>
  <c r="H396" i="3"/>
  <c r="H230" i="3"/>
  <c r="H141" i="3"/>
  <c r="H480" i="3"/>
  <c r="H191" i="3"/>
  <c r="H45" i="3"/>
  <c r="H274" i="3"/>
  <c r="H515" i="3"/>
  <c r="H455" i="3"/>
  <c r="H304" i="3"/>
  <c r="H28" i="3"/>
  <c r="H469" i="3"/>
  <c r="H317" i="3"/>
  <c r="H386" i="3"/>
  <c r="H224" i="3"/>
  <c r="H275" i="3"/>
  <c r="H384" i="3"/>
  <c r="H422" i="3"/>
  <c r="H35" i="3"/>
  <c r="H218" i="3"/>
  <c r="H351" i="3"/>
  <c r="H189" i="3"/>
  <c r="H128" i="3"/>
  <c r="H534" i="3"/>
  <c r="H124" i="3"/>
  <c r="H583" i="3"/>
  <c r="H83" i="3"/>
  <c r="H517" i="3"/>
  <c r="H310" i="3"/>
  <c r="H504" i="3"/>
  <c r="H225" i="3"/>
  <c r="H270" i="3"/>
  <c r="H420" i="3"/>
  <c r="H467" i="3"/>
  <c r="H119" i="3"/>
  <c r="H586" i="3"/>
  <c r="H350" i="3"/>
  <c r="H117" i="3"/>
  <c r="H355" i="3"/>
  <c r="H266" i="3"/>
  <c r="H344" i="3"/>
  <c r="H535" i="3"/>
  <c r="H428" i="3"/>
  <c r="H421" i="3"/>
  <c r="H46" i="3"/>
  <c r="H461" i="3"/>
  <c r="H199" i="3"/>
  <c r="H558" i="3"/>
  <c r="H597" i="3"/>
  <c r="H278" i="3"/>
  <c r="H581" i="3"/>
  <c r="H305" i="3"/>
  <c r="H70" i="3"/>
  <c r="H382" i="3"/>
  <c r="H127" i="3"/>
  <c r="H178" i="3"/>
  <c r="H459" i="3"/>
  <c r="H200" i="3"/>
  <c r="H303" i="3"/>
  <c r="H380" i="3"/>
  <c r="H334" i="3"/>
  <c r="H458" i="3"/>
  <c r="H228" i="3"/>
  <c r="H544" i="3"/>
  <c r="H264" i="3"/>
  <c r="H347" i="3"/>
  <c r="H357" i="3"/>
  <c r="H273" i="3"/>
  <c r="H429" i="3"/>
  <c r="H214" i="3"/>
  <c r="H539" i="3"/>
  <c r="H277" i="3"/>
  <c r="H354" i="3"/>
  <c r="H38" i="3"/>
  <c r="H227" i="3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V33" i="3"/>
  <c r="V613" i="3"/>
  <c r="U613" i="3"/>
  <c r="S613" i="3"/>
  <c r="R613" i="3"/>
  <c r="U612" i="3"/>
  <c r="R612" i="3"/>
  <c r="V611" i="3"/>
  <c r="U611" i="3"/>
  <c r="S611" i="3"/>
  <c r="R611" i="3"/>
  <c r="V610" i="3"/>
  <c r="U610" i="3"/>
  <c r="S610" i="3"/>
  <c r="R610" i="3"/>
  <c r="U609" i="3"/>
  <c r="R609" i="3"/>
  <c r="V608" i="3"/>
  <c r="U608" i="3"/>
  <c r="S608" i="3"/>
  <c r="R608" i="3"/>
  <c r="V607" i="3"/>
  <c r="U607" i="3"/>
  <c r="S607" i="3"/>
  <c r="R607" i="3"/>
  <c r="U606" i="3"/>
  <c r="R606" i="3"/>
  <c r="V605" i="3"/>
  <c r="U605" i="3"/>
  <c r="S605" i="3"/>
  <c r="R605" i="3"/>
  <c r="U604" i="3"/>
  <c r="R604" i="3"/>
  <c r="V603" i="3"/>
  <c r="U603" i="3"/>
  <c r="S603" i="3"/>
  <c r="R603" i="3"/>
  <c r="V602" i="3"/>
  <c r="U602" i="3"/>
  <c r="S602" i="3"/>
  <c r="R602" i="3"/>
  <c r="U601" i="3"/>
  <c r="R601" i="3"/>
  <c r="V600" i="3"/>
  <c r="U600" i="3"/>
  <c r="S600" i="3"/>
  <c r="R600" i="3"/>
  <c r="V599" i="3"/>
  <c r="U599" i="3"/>
  <c r="S599" i="3"/>
  <c r="R599" i="3"/>
  <c r="U598" i="3"/>
  <c r="R598" i="3"/>
  <c r="V597" i="3"/>
  <c r="U597" i="3"/>
  <c r="S597" i="3"/>
  <c r="R597" i="3"/>
  <c r="V596" i="3"/>
  <c r="U596" i="3"/>
  <c r="S596" i="3"/>
  <c r="R596" i="3"/>
  <c r="V595" i="3"/>
  <c r="U595" i="3"/>
  <c r="S595" i="3"/>
  <c r="R595" i="3"/>
  <c r="U594" i="3"/>
  <c r="R594" i="3"/>
  <c r="V593" i="3"/>
  <c r="U593" i="3"/>
  <c r="S593" i="3"/>
  <c r="R593" i="3"/>
  <c r="V592" i="3"/>
  <c r="U592" i="3"/>
  <c r="S592" i="3"/>
  <c r="R592" i="3"/>
  <c r="U591" i="3"/>
  <c r="R591" i="3"/>
  <c r="V590" i="3"/>
  <c r="U590" i="3"/>
  <c r="S590" i="3"/>
  <c r="R590" i="3"/>
  <c r="V589" i="3"/>
  <c r="U589" i="3"/>
  <c r="S589" i="3"/>
  <c r="R589" i="3"/>
  <c r="V588" i="3"/>
  <c r="U588" i="3"/>
  <c r="S588" i="3"/>
  <c r="R588" i="3"/>
  <c r="U587" i="3"/>
  <c r="R587" i="3"/>
  <c r="V586" i="3"/>
  <c r="U586" i="3"/>
  <c r="S586" i="3"/>
  <c r="R586" i="3"/>
  <c r="V585" i="3"/>
  <c r="U585" i="3"/>
  <c r="S585" i="3"/>
  <c r="R585" i="3"/>
  <c r="U584" i="3"/>
  <c r="R584" i="3"/>
  <c r="V583" i="3"/>
  <c r="U583" i="3"/>
  <c r="S583" i="3"/>
  <c r="R583" i="3"/>
  <c r="V582" i="3"/>
  <c r="U582" i="3"/>
  <c r="S582" i="3"/>
  <c r="R582" i="3"/>
  <c r="V581" i="3"/>
  <c r="U581" i="3"/>
  <c r="S581" i="3"/>
  <c r="R581" i="3"/>
  <c r="U580" i="3"/>
  <c r="R580" i="3"/>
  <c r="V579" i="3"/>
  <c r="U579" i="3"/>
  <c r="S579" i="3"/>
  <c r="R579" i="3"/>
  <c r="V578" i="3"/>
  <c r="U578" i="3"/>
  <c r="S578" i="3"/>
  <c r="R578" i="3"/>
  <c r="U577" i="3"/>
  <c r="R577" i="3"/>
  <c r="V576" i="3"/>
  <c r="U576" i="3"/>
  <c r="S576" i="3"/>
  <c r="R576" i="3"/>
  <c r="V575" i="3"/>
  <c r="U575" i="3"/>
  <c r="S575" i="3"/>
  <c r="R575" i="3"/>
  <c r="U574" i="3"/>
  <c r="R574" i="3"/>
  <c r="V573" i="3"/>
  <c r="U573" i="3"/>
  <c r="S573" i="3"/>
  <c r="R573" i="3"/>
  <c r="U572" i="3"/>
  <c r="R572" i="3"/>
  <c r="V571" i="3"/>
  <c r="U571" i="3"/>
  <c r="S571" i="3"/>
  <c r="R571" i="3"/>
  <c r="V570" i="3"/>
  <c r="U570" i="3"/>
  <c r="S570" i="3"/>
  <c r="R570" i="3"/>
  <c r="U569" i="3"/>
  <c r="R569" i="3"/>
  <c r="V568" i="3"/>
  <c r="U568" i="3"/>
  <c r="S568" i="3"/>
  <c r="R568" i="3"/>
  <c r="V567" i="3"/>
  <c r="U567" i="3"/>
  <c r="S567" i="3"/>
  <c r="R567" i="3"/>
  <c r="U566" i="3"/>
  <c r="R566" i="3"/>
  <c r="V565" i="3"/>
  <c r="U565" i="3"/>
  <c r="S565" i="3"/>
  <c r="R565" i="3"/>
  <c r="U564" i="3"/>
  <c r="R564" i="3"/>
  <c r="V563" i="3"/>
  <c r="U563" i="3"/>
  <c r="S563" i="3"/>
  <c r="R563" i="3"/>
  <c r="V562" i="3"/>
  <c r="U562" i="3"/>
  <c r="S562" i="3"/>
  <c r="R562" i="3"/>
  <c r="U561" i="3"/>
  <c r="R561" i="3"/>
  <c r="V560" i="3"/>
  <c r="U560" i="3"/>
  <c r="S560" i="3"/>
  <c r="R560" i="3"/>
  <c r="V559" i="3"/>
  <c r="U559" i="3"/>
  <c r="S559" i="3"/>
  <c r="R559" i="3"/>
  <c r="U558" i="3"/>
  <c r="R558" i="3"/>
  <c r="V557" i="3"/>
  <c r="U557" i="3"/>
  <c r="S557" i="3"/>
  <c r="R557" i="3"/>
  <c r="V556" i="3"/>
  <c r="U556" i="3"/>
  <c r="S556" i="3"/>
  <c r="R556" i="3"/>
  <c r="V555" i="3"/>
  <c r="U555" i="3"/>
  <c r="S555" i="3"/>
  <c r="R555" i="3"/>
  <c r="U554" i="3"/>
  <c r="R554" i="3"/>
  <c r="V553" i="3"/>
  <c r="U553" i="3"/>
  <c r="S553" i="3"/>
  <c r="R553" i="3"/>
  <c r="V552" i="3"/>
  <c r="U552" i="3"/>
  <c r="S552" i="3"/>
  <c r="R552" i="3"/>
  <c r="U551" i="3"/>
  <c r="R551" i="3"/>
  <c r="V550" i="3"/>
  <c r="U550" i="3"/>
  <c r="S550" i="3"/>
  <c r="R550" i="3"/>
  <c r="V549" i="3"/>
  <c r="U549" i="3"/>
  <c r="S549" i="3"/>
  <c r="R549" i="3"/>
  <c r="V548" i="3"/>
  <c r="U548" i="3"/>
  <c r="S548" i="3"/>
  <c r="R548" i="3"/>
  <c r="U547" i="3"/>
  <c r="R547" i="3"/>
  <c r="V546" i="3"/>
  <c r="U546" i="3"/>
  <c r="S546" i="3"/>
  <c r="R546" i="3"/>
  <c r="V545" i="3"/>
  <c r="U545" i="3"/>
  <c r="S545" i="3"/>
  <c r="R545" i="3"/>
  <c r="U544" i="3"/>
  <c r="R544" i="3"/>
  <c r="V543" i="3"/>
  <c r="U543" i="3"/>
  <c r="S543" i="3"/>
  <c r="R543" i="3"/>
  <c r="V542" i="3"/>
  <c r="U542" i="3"/>
  <c r="S542" i="3"/>
  <c r="R542" i="3"/>
  <c r="V541" i="3"/>
  <c r="U541" i="3"/>
  <c r="S541" i="3"/>
  <c r="R541" i="3"/>
  <c r="U540" i="3"/>
  <c r="R540" i="3"/>
  <c r="V539" i="3"/>
  <c r="U539" i="3"/>
  <c r="S539" i="3"/>
  <c r="R539" i="3"/>
  <c r="V538" i="3"/>
  <c r="U538" i="3"/>
  <c r="S538" i="3"/>
  <c r="R538" i="3"/>
  <c r="U537" i="3"/>
  <c r="R537" i="3"/>
  <c r="V536" i="3"/>
  <c r="U536" i="3"/>
  <c r="S536" i="3"/>
  <c r="R536" i="3"/>
  <c r="V535" i="3"/>
  <c r="U535" i="3"/>
  <c r="S535" i="3"/>
  <c r="R535" i="3"/>
  <c r="U534" i="3"/>
  <c r="R534" i="3"/>
  <c r="V533" i="3"/>
  <c r="U533" i="3"/>
  <c r="S533" i="3"/>
  <c r="R533" i="3"/>
  <c r="U532" i="3"/>
  <c r="R532" i="3"/>
  <c r="V531" i="3"/>
  <c r="U531" i="3"/>
  <c r="S531" i="3"/>
  <c r="R531" i="3"/>
  <c r="V530" i="3"/>
  <c r="U530" i="3"/>
  <c r="S530" i="3"/>
  <c r="R530" i="3"/>
  <c r="U529" i="3"/>
  <c r="R529" i="3"/>
  <c r="V528" i="3"/>
  <c r="U528" i="3"/>
  <c r="S528" i="3"/>
  <c r="R528" i="3"/>
  <c r="V527" i="3"/>
  <c r="U527" i="3"/>
  <c r="S527" i="3"/>
  <c r="R527" i="3"/>
  <c r="U526" i="3"/>
  <c r="R526" i="3"/>
  <c r="V525" i="3"/>
  <c r="U525" i="3"/>
  <c r="S525" i="3"/>
  <c r="R525" i="3"/>
  <c r="U524" i="3"/>
  <c r="R524" i="3"/>
  <c r="V523" i="3"/>
  <c r="U523" i="3"/>
  <c r="S523" i="3"/>
  <c r="R523" i="3"/>
  <c r="V522" i="3"/>
  <c r="U522" i="3"/>
  <c r="S522" i="3"/>
  <c r="R522" i="3"/>
  <c r="U521" i="3"/>
  <c r="R521" i="3"/>
  <c r="V520" i="3"/>
  <c r="U520" i="3"/>
  <c r="S520" i="3"/>
  <c r="R520" i="3"/>
  <c r="V519" i="3"/>
  <c r="U519" i="3"/>
  <c r="S519" i="3"/>
  <c r="R519" i="3"/>
  <c r="U518" i="3"/>
  <c r="R518" i="3"/>
  <c r="V517" i="3"/>
  <c r="U517" i="3"/>
  <c r="S517" i="3"/>
  <c r="R517" i="3"/>
  <c r="V516" i="3"/>
  <c r="U516" i="3"/>
  <c r="S516" i="3"/>
  <c r="R516" i="3"/>
  <c r="V515" i="3"/>
  <c r="U515" i="3"/>
  <c r="S515" i="3"/>
  <c r="R515" i="3"/>
  <c r="U514" i="3"/>
  <c r="R514" i="3"/>
  <c r="V513" i="3"/>
  <c r="U513" i="3"/>
  <c r="S513" i="3"/>
  <c r="R513" i="3"/>
  <c r="V512" i="3"/>
  <c r="U512" i="3"/>
  <c r="S512" i="3"/>
  <c r="R512" i="3"/>
  <c r="U511" i="3"/>
  <c r="R511" i="3"/>
  <c r="V510" i="3"/>
  <c r="U510" i="3"/>
  <c r="S510" i="3"/>
  <c r="R510" i="3"/>
  <c r="V509" i="3"/>
  <c r="U509" i="3"/>
  <c r="S509" i="3"/>
  <c r="R509" i="3"/>
  <c r="V508" i="3"/>
  <c r="U508" i="3"/>
  <c r="S508" i="3"/>
  <c r="R508" i="3"/>
  <c r="U507" i="3"/>
  <c r="R507" i="3"/>
  <c r="V506" i="3"/>
  <c r="U506" i="3"/>
  <c r="S506" i="3"/>
  <c r="R506" i="3"/>
  <c r="V505" i="3"/>
  <c r="U505" i="3"/>
  <c r="S505" i="3"/>
  <c r="R505" i="3"/>
  <c r="U504" i="3"/>
  <c r="R504" i="3"/>
  <c r="V503" i="3"/>
  <c r="U503" i="3"/>
  <c r="S503" i="3"/>
  <c r="R503" i="3"/>
  <c r="V502" i="3"/>
  <c r="U502" i="3"/>
  <c r="S502" i="3"/>
  <c r="R502" i="3"/>
  <c r="V501" i="3"/>
  <c r="U501" i="3"/>
  <c r="S501" i="3"/>
  <c r="R501" i="3"/>
  <c r="U500" i="3"/>
  <c r="R500" i="3"/>
  <c r="V499" i="3"/>
  <c r="U499" i="3"/>
  <c r="S499" i="3"/>
  <c r="R499" i="3"/>
  <c r="V498" i="3"/>
  <c r="U498" i="3"/>
  <c r="S498" i="3"/>
  <c r="R498" i="3"/>
  <c r="U497" i="3"/>
  <c r="R497" i="3"/>
  <c r="V496" i="3"/>
  <c r="U496" i="3"/>
  <c r="S496" i="3"/>
  <c r="R496" i="3"/>
  <c r="V495" i="3"/>
  <c r="U495" i="3"/>
  <c r="S495" i="3"/>
  <c r="R495" i="3"/>
  <c r="U494" i="3"/>
  <c r="R494" i="3"/>
  <c r="V493" i="3"/>
  <c r="U493" i="3"/>
  <c r="S493" i="3"/>
  <c r="R493" i="3"/>
  <c r="U492" i="3"/>
  <c r="R492" i="3"/>
  <c r="V491" i="3"/>
  <c r="U491" i="3"/>
  <c r="S491" i="3"/>
  <c r="R491" i="3"/>
  <c r="V490" i="3"/>
  <c r="U490" i="3"/>
  <c r="S490" i="3"/>
  <c r="R490" i="3"/>
  <c r="U489" i="3"/>
  <c r="R489" i="3"/>
  <c r="V488" i="3"/>
  <c r="U488" i="3"/>
  <c r="S488" i="3"/>
  <c r="R488" i="3"/>
  <c r="V487" i="3"/>
  <c r="U487" i="3"/>
  <c r="S487" i="3"/>
  <c r="R487" i="3"/>
  <c r="U486" i="3"/>
  <c r="R486" i="3"/>
  <c r="V485" i="3"/>
  <c r="U485" i="3"/>
  <c r="S485" i="3"/>
  <c r="R485" i="3"/>
  <c r="U484" i="3"/>
  <c r="R484" i="3"/>
  <c r="V483" i="3"/>
  <c r="U483" i="3"/>
  <c r="S483" i="3"/>
  <c r="R483" i="3"/>
  <c r="V482" i="3"/>
  <c r="U482" i="3"/>
  <c r="S482" i="3"/>
  <c r="R482" i="3"/>
  <c r="U481" i="3"/>
  <c r="R481" i="3"/>
  <c r="V480" i="3"/>
  <c r="U480" i="3"/>
  <c r="S480" i="3"/>
  <c r="R480" i="3"/>
  <c r="V479" i="3"/>
  <c r="U479" i="3"/>
  <c r="S479" i="3"/>
  <c r="R479" i="3"/>
  <c r="U478" i="3"/>
  <c r="R478" i="3"/>
  <c r="V477" i="3"/>
  <c r="U477" i="3"/>
  <c r="S477" i="3"/>
  <c r="R477" i="3"/>
  <c r="V476" i="3"/>
  <c r="U476" i="3"/>
  <c r="S476" i="3"/>
  <c r="R476" i="3"/>
  <c r="V475" i="3"/>
  <c r="U475" i="3"/>
  <c r="S475" i="3"/>
  <c r="R475" i="3"/>
  <c r="U474" i="3"/>
  <c r="R474" i="3"/>
  <c r="V473" i="3"/>
  <c r="U473" i="3"/>
  <c r="S473" i="3"/>
  <c r="R473" i="3"/>
  <c r="V472" i="3"/>
  <c r="U472" i="3"/>
  <c r="S472" i="3"/>
  <c r="R472" i="3"/>
  <c r="U471" i="3"/>
  <c r="R471" i="3"/>
  <c r="V470" i="3"/>
  <c r="U470" i="3"/>
  <c r="S470" i="3"/>
  <c r="R470" i="3"/>
  <c r="V469" i="3"/>
  <c r="U469" i="3"/>
  <c r="S469" i="3"/>
  <c r="R469" i="3"/>
  <c r="V468" i="3"/>
  <c r="U468" i="3"/>
  <c r="S468" i="3"/>
  <c r="R468" i="3"/>
  <c r="U467" i="3"/>
  <c r="R467" i="3"/>
  <c r="V466" i="3"/>
  <c r="U466" i="3"/>
  <c r="S466" i="3"/>
  <c r="R466" i="3"/>
  <c r="V465" i="3"/>
  <c r="U465" i="3"/>
  <c r="S465" i="3"/>
  <c r="R465" i="3"/>
  <c r="U464" i="3"/>
  <c r="R464" i="3"/>
  <c r="V463" i="3"/>
  <c r="U463" i="3"/>
  <c r="S463" i="3"/>
  <c r="R463" i="3"/>
  <c r="V462" i="3"/>
  <c r="U462" i="3"/>
  <c r="S462" i="3"/>
  <c r="R462" i="3"/>
  <c r="V461" i="3"/>
  <c r="U461" i="3"/>
  <c r="S461" i="3"/>
  <c r="R461" i="3"/>
  <c r="U460" i="3"/>
  <c r="R460" i="3"/>
  <c r="V459" i="3"/>
  <c r="U459" i="3"/>
  <c r="S459" i="3"/>
  <c r="R459" i="3"/>
  <c r="V458" i="3"/>
  <c r="U458" i="3"/>
  <c r="S458" i="3"/>
  <c r="R458" i="3"/>
  <c r="U457" i="3"/>
  <c r="R457" i="3"/>
  <c r="V456" i="3"/>
  <c r="U456" i="3"/>
  <c r="S456" i="3"/>
  <c r="R456" i="3"/>
  <c r="V455" i="3"/>
  <c r="U455" i="3"/>
  <c r="S455" i="3"/>
  <c r="R455" i="3"/>
  <c r="U454" i="3"/>
  <c r="R454" i="3"/>
  <c r="V453" i="3"/>
  <c r="U453" i="3"/>
  <c r="S453" i="3"/>
  <c r="R453" i="3"/>
  <c r="U452" i="3"/>
  <c r="R452" i="3"/>
  <c r="V451" i="3"/>
  <c r="U451" i="3"/>
  <c r="S451" i="3"/>
  <c r="R451" i="3"/>
  <c r="V450" i="3"/>
  <c r="U450" i="3"/>
  <c r="S450" i="3"/>
  <c r="R450" i="3"/>
  <c r="U449" i="3"/>
  <c r="R449" i="3"/>
  <c r="V448" i="3"/>
  <c r="U448" i="3"/>
  <c r="S448" i="3"/>
  <c r="R448" i="3"/>
  <c r="V447" i="3"/>
  <c r="U447" i="3"/>
  <c r="S447" i="3"/>
  <c r="R447" i="3"/>
  <c r="U446" i="3"/>
  <c r="R446" i="3"/>
  <c r="V445" i="3"/>
  <c r="U445" i="3"/>
  <c r="S445" i="3"/>
  <c r="R445" i="3"/>
  <c r="U444" i="3"/>
  <c r="R444" i="3"/>
  <c r="V443" i="3"/>
  <c r="U443" i="3"/>
  <c r="S443" i="3"/>
  <c r="R443" i="3"/>
  <c r="V442" i="3"/>
  <c r="U442" i="3"/>
  <c r="S442" i="3"/>
  <c r="R442" i="3"/>
  <c r="U441" i="3"/>
  <c r="R441" i="3"/>
  <c r="V440" i="3"/>
  <c r="U440" i="3"/>
  <c r="S440" i="3"/>
  <c r="R440" i="3"/>
  <c r="V439" i="3"/>
  <c r="U439" i="3"/>
  <c r="S439" i="3"/>
  <c r="R439" i="3"/>
  <c r="U438" i="3"/>
  <c r="R438" i="3"/>
  <c r="V437" i="3"/>
  <c r="U437" i="3"/>
  <c r="S437" i="3"/>
  <c r="R437" i="3"/>
  <c r="V436" i="3"/>
  <c r="U436" i="3"/>
  <c r="S436" i="3"/>
  <c r="R436" i="3"/>
  <c r="V435" i="3"/>
  <c r="U435" i="3"/>
  <c r="S435" i="3"/>
  <c r="R435" i="3"/>
  <c r="U434" i="3"/>
  <c r="R434" i="3"/>
  <c r="V433" i="3"/>
  <c r="U433" i="3"/>
  <c r="S433" i="3"/>
  <c r="R433" i="3"/>
  <c r="V432" i="3"/>
  <c r="U432" i="3"/>
  <c r="S432" i="3"/>
  <c r="R432" i="3"/>
  <c r="U431" i="3"/>
  <c r="R431" i="3"/>
  <c r="V430" i="3"/>
  <c r="U430" i="3"/>
  <c r="S430" i="3"/>
  <c r="R430" i="3"/>
  <c r="V429" i="3"/>
  <c r="U429" i="3"/>
  <c r="S429" i="3"/>
  <c r="R429" i="3"/>
  <c r="V428" i="3"/>
  <c r="U428" i="3"/>
  <c r="S428" i="3"/>
  <c r="R428" i="3"/>
  <c r="U427" i="3"/>
  <c r="R427" i="3"/>
  <c r="V426" i="3"/>
  <c r="U426" i="3"/>
  <c r="S426" i="3"/>
  <c r="R426" i="3"/>
  <c r="V425" i="3"/>
  <c r="U425" i="3"/>
  <c r="S425" i="3"/>
  <c r="R425" i="3"/>
  <c r="U424" i="3"/>
  <c r="R424" i="3"/>
  <c r="V423" i="3"/>
  <c r="U423" i="3"/>
  <c r="S423" i="3"/>
  <c r="R423" i="3"/>
  <c r="V422" i="3"/>
  <c r="U422" i="3"/>
  <c r="S422" i="3"/>
  <c r="R422" i="3"/>
  <c r="V421" i="3"/>
  <c r="U421" i="3"/>
  <c r="S421" i="3"/>
  <c r="R421" i="3"/>
  <c r="U420" i="3"/>
  <c r="R420" i="3"/>
  <c r="V419" i="3"/>
  <c r="U419" i="3"/>
  <c r="S419" i="3"/>
  <c r="R419" i="3"/>
  <c r="V418" i="3"/>
  <c r="U418" i="3"/>
  <c r="S418" i="3"/>
  <c r="R418" i="3"/>
  <c r="U417" i="3"/>
  <c r="R417" i="3"/>
  <c r="V416" i="3"/>
  <c r="U416" i="3"/>
  <c r="S416" i="3"/>
  <c r="R416" i="3"/>
  <c r="V415" i="3"/>
  <c r="U415" i="3"/>
  <c r="S415" i="3"/>
  <c r="R415" i="3"/>
  <c r="U414" i="3"/>
  <c r="R414" i="3"/>
  <c r="V413" i="3"/>
  <c r="U413" i="3"/>
  <c r="S413" i="3"/>
  <c r="R413" i="3"/>
  <c r="U412" i="3"/>
  <c r="R412" i="3"/>
  <c r="V411" i="3"/>
  <c r="U411" i="3"/>
  <c r="S411" i="3"/>
  <c r="R411" i="3"/>
  <c r="V410" i="3"/>
  <c r="U410" i="3"/>
  <c r="S410" i="3"/>
  <c r="R410" i="3"/>
  <c r="U409" i="3"/>
  <c r="R409" i="3"/>
  <c r="V408" i="3"/>
  <c r="U408" i="3"/>
  <c r="S408" i="3"/>
  <c r="R408" i="3"/>
  <c r="V407" i="3"/>
  <c r="U407" i="3"/>
  <c r="S407" i="3"/>
  <c r="R407" i="3"/>
  <c r="U406" i="3"/>
  <c r="R406" i="3"/>
  <c r="V405" i="3"/>
  <c r="U405" i="3"/>
  <c r="S405" i="3"/>
  <c r="R405" i="3"/>
  <c r="U404" i="3"/>
  <c r="R404" i="3"/>
  <c r="V403" i="3"/>
  <c r="U403" i="3"/>
  <c r="S403" i="3"/>
  <c r="R403" i="3"/>
  <c r="V402" i="3"/>
  <c r="U402" i="3"/>
  <c r="S402" i="3"/>
  <c r="R402" i="3"/>
  <c r="U401" i="3"/>
  <c r="R401" i="3"/>
  <c r="V400" i="3"/>
  <c r="U400" i="3"/>
  <c r="S400" i="3"/>
  <c r="R400" i="3"/>
  <c r="V399" i="3"/>
  <c r="U399" i="3"/>
  <c r="S399" i="3"/>
  <c r="R399" i="3"/>
  <c r="U398" i="3"/>
  <c r="R398" i="3"/>
  <c r="V397" i="3"/>
  <c r="U397" i="3"/>
  <c r="S397" i="3"/>
  <c r="R397" i="3"/>
  <c r="V396" i="3"/>
  <c r="U396" i="3"/>
  <c r="S396" i="3"/>
  <c r="R396" i="3"/>
  <c r="V395" i="3"/>
  <c r="U395" i="3"/>
  <c r="S395" i="3"/>
  <c r="R395" i="3"/>
  <c r="U394" i="3"/>
  <c r="R394" i="3"/>
  <c r="V393" i="3"/>
  <c r="U393" i="3"/>
  <c r="S393" i="3"/>
  <c r="R393" i="3"/>
  <c r="V392" i="3"/>
  <c r="U392" i="3"/>
  <c r="S392" i="3"/>
  <c r="R392" i="3"/>
  <c r="U391" i="3"/>
  <c r="R391" i="3"/>
  <c r="V390" i="3"/>
  <c r="U390" i="3"/>
  <c r="S390" i="3"/>
  <c r="R390" i="3"/>
  <c r="V389" i="3"/>
  <c r="U389" i="3"/>
  <c r="S389" i="3"/>
  <c r="R389" i="3"/>
  <c r="V388" i="3"/>
  <c r="U388" i="3"/>
  <c r="S388" i="3"/>
  <c r="R388" i="3"/>
  <c r="U387" i="3"/>
  <c r="R387" i="3"/>
  <c r="V386" i="3"/>
  <c r="U386" i="3"/>
  <c r="S386" i="3"/>
  <c r="R386" i="3"/>
  <c r="V385" i="3"/>
  <c r="U385" i="3"/>
  <c r="S385" i="3"/>
  <c r="R385" i="3"/>
  <c r="U384" i="3"/>
  <c r="R384" i="3"/>
  <c r="V383" i="3"/>
  <c r="U383" i="3"/>
  <c r="S383" i="3"/>
  <c r="R383" i="3"/>
  <c r="V382" i="3"/>
  <c r="U382" i="3"/>
  <c r="S382" i="3"/>
  <c r="R382" i="3"/>
  <c r="V381" i="3"/>
  <c r="U381" i="3"/>
  <c r="S381" i="3"/>
  <c r="R381" i="3"/>
  <c r="U380" i="3"/>
  <c r="R380" i="3"/>
  <c r="V379" i="3"/>
  <c r="U379" i="3"/>
  <c r="S379" i="3"/>
  <c r="R379" i="3"/>
  <c r="V378" i="3"/>
  <c r="U378" i="3"/>
  <c r="S378" i="3"/>
  <c r="R378" i="3"/>
  <c r="U377" i="3"/>
  <c r="R377" i="3"/>
  <c r="V376" i="3"/>
  <c r="U376" i="3"/>
  <c r="S376" i="3"/>
  <c r="R376" i="3"/>
  <c r="V375" i="3"/>
  <c r="U375" i="3"/>
  <c r="S375" i="3"/>
  <c r="R375" i="3"/>
  <c r="U374" i="3"/>
  <c r="R374" i="3"/>
  <c r="V373" i="3"/>
  <c r="U373" i="3"/>
  <c r="S373" i="3"/>
  <c r="R373" i="3"/>
  <c r="U372" i="3"/>
  <c r="R372" i="3"/>
  <c r="V371" i="3"/>
  <c r="U371" i="3"/>
  <c r="S371" i="3"/>
  <c r="R371" i="3"/>
  <c r="V370" i="3"/>
  <c r="U370" i="3"/>
  <c r="S370" i="3"/>
  <c r="R370" i="3"/>
  <c r="U369" i="3"/>
  <c r="R369" i="3"/>
  <c r="V368" i="3"/>
  <c r="U368" i="3"/>
  <c r="S368" i="3"/>
  <c r="R368" i="3"/>
  <c r="V367" i="3"/>
  <c r="U367" i="3"/>
  <c r="S367" i="3"/>
  <c r="R367" i="3"/>
  <c r="U366" i="3"/>
  <c r="R366" i="3"/>
  <c r="V365" i="3"/>
  <c r="U365" i="3"/>
  <c r="S365" i="3"/>
  <c r="R365" i="3"/>
  <c r="U364" i="3"/>
  <c r="R364" i="3"/>
  <c r="V363" i="3"/>
  <c r="U363" i="3"/>
  <c r="S363" i="3"/>
  <c r="R363" i="3"/>
  <c r="V362" i="3"/>
  <c r="U362" i="3"/>
  <c r="S362" i="3"/>
  <c r="R362" i="3"/>
  <c r="U361" i="3"/>
  <c r="R361" i="3"/>
  <c r="V360" i="3"/>
  <c r="U360" i="3"/>
  <c r="S360" i="3"/>
  <c r="R360" i="3"/>
  <c r="V359" i="3"/>
  <c r="U359" i="3"/>
  <c r="S359" i="3"/>
  <c r="R359" i="3"/>
  <c r="U358" i="3"/>
  <c r="R358" i="3"/>
  <c r="V357" i="3"/>
  <c r="U357" i="3"/>
  <c r="S357" i="3"/>
  <c r="R357" i="3"/>
  <c r="V356" i="3"/>
  <c r="U356" i="3"/>
  <c r="S356" i="3"/>
  <c r="R356" i="3"/>
  <c r="V355" i="3"/>
  <c r="U355" i="3"/>
  <c r="S355" i="3"/>
  <c r="R355" i="3"/>
  <c r="U354" i="3"/>
  <c r="R354" i="3"/>
  <c r="V353" i="3"/>
  <c r="U353" i="3"/>
  <c r="S353" i="3"/>
  <c r="R353" i="3"/>
  <c r="V352" i="3"/>
  <c r="U352" i="3"/>
  <c r="S352" i="3"/>
  <c r="R352" i="3"/>
  <c r="U351" i="3"/>
  <c r="R351" i="3"/>
  <c r="V350" i="3"/>
  <c r="U350" i="3"/>
  <c r="S350" i="3"/>
  <c r="R350" i="3"/>
  <c r="V349" i="3"/>
  <c r="U349" i="3"/>
  <c r="S349" i="3"/>
  <c r="R349" i="3"/>
  <c r="V348" i="3"/>
  <c r="U348" i="3"/>
  <c r="S348" i="3"/>
  <c r="R348" i="3"/>
  <c r="U347" i="3"/>
  <c r="R347" i="3"/>
  <c r="V346" i="3"/>
  <c r="U346" i="3"/>
  <c r="S346" i="3"/>
  <c r="R346" i="3"/>
  <c r="V345" i="3"/>
  <c r="U345" i="3"/>
  <c r="S345" i="3"/>
  <c r="R345" i="3"/>
  <c r="U344" i="3"/>
  <c r="R344" i="3"/>
  <c r="V343" i="3"/>
  <c r="U343" i="3"/>
  <c r="S343" i="3"/>
  <c r="R343" i="3"/>
  <c r="V342" i="3"/>
  <c r="U342" i="3"/>
  <c r="S342" i="3"/>
  <c r="R342" i="3"/>
  <c r="V341" i="3"/>
  <c r="U341" i="3"/>
  <c r="S341" i="3"/>
  <c r="R341" i="3"/>
  <c r="U340" i="3"/>
  <c r="R340" i="3"/>
  <c r="V339" i="3"/>
  <c r="U339" i="3"/>
  <c r="S339" i="3"/>
  <c r="R339" i="3"/>
  <c r="V338" i="3"/>
  <c r="U338" i="3"/>
  <c r="S338" i="3"/>
  <c r="R338" i="3"/>
  <c r="U337" i="3"/>
  <c r="R337" i="3"/>
  <c r="V336" i="3"/>
  <c r="U336" i="3"/>
  <c r="S336" i="3"/>
  <c r="R336" i="3"/>
  <c r="V335" i="3"/>
  <c r="U335" i="3"/>
  <c r="S335" i="3"/>
  <c r="R335" i="3"/>
  <c r="U334" i="3"/>
  <c r="R334" i="3"/>
  <c r="V333" i="3"/>
  <c r="U333" i="3"/>
  <c r="S333" i="3"/>
  <c r="R333" i="3"/>
  <c r="U332" i="3"/>
  <c r="R332" i="3"/>
  <c r="V331" i="3"/>
  <c r="U331" i="3"/>
  <c r="S331" i="3"/>
  <c r="R331" i="3"/>
  <c r="V330" i="3"/>
  <c r="U330" i="3"/>
  <c r="S330" i="3"/>
  <c r="R330" i="3"/>
  <c r="U329" i="3"/>
  <c r="R329" i="3"/>
  <c r="V328" i="3"/>
  <c r="U328" i="3"/>
  <c r="S328" i="3"/>
  <c r="R328" i="3"/>
  <c r="V327" i="3"/>
  <c r="U327" i="3"/>
  <c r="S327" i="3"/>
  <c r="R327" i="3"/>
  <c r="U326" i="3"/>
  <c r="R326" i="3"/>
  <c r="V325" i="3"/>
  <c r="U325" i="3"/>
  <c r="S325" i="3"/>
  <c r="R325" i="3"/>
  <c r="U324" i="3"/>
  <c r="R324" i="3"/>
  <c r="V323" i="3"/>
  <c r="U323" i="3"/>
  <c r="S323" i="3"/>
  <c r="R323" i="3"/>
  <c r="V322" i="3"/>
  <c r="U322" i="3"/>
  <c r="S322" i="3"/>
  <c r="R322" i="3"/>
  <c r="U321" i="3"/>
  <c r="R321" i="3"/>
  <c r="V320" i="3"/>
  <c r="U320" i="3"/>
  <c r="S320" i="3"/>
  <c r="R320" i="3"/>
  <c r="V319" i="3"/>
  <c r="U319" i="3"/>
  <c r="S319" i="3"/>
  <c r="R319" i="3"/>
  <c r="U318" i="3"/>
  <c r="R318" i="3"/>
  <c r="V317" i="3"/>
  <c r="U317" i="3"/>
  <c r="S317" i="3"/>
  <c r="R317" i="3"/>
  <c r="V316" i="3"/>
  <c r="U316" i="3"/>
  <c r="S316" i="3"/>
  <c r="R316" i="3"/>
  <c r="V315" i="3"/>
  <c r="U315" i="3"/>
  <c r="S315" i="3"/>
  <c r="R315" i="3"/>
  <c r="U314" i="3"/>
  <c r="R314" i="3"/>
  <c r="V313" i="3"/>
  <c r="U313" i="3"/>
  <c r="S313" i="3"/>
  <c r="R313" i="3"/>
  <c r="V312" i="3"/>
  <c r="U312" i="3"/>
  <c r="S312" i="3"/>
  <c r="R312" i="3"/>
  <c r="U311" i="3"/>
  <c r="R311" i="3"/>
  <c r="V310" i="3"/>
  <c r="U310" i="3"/>
  <c r="S310" i="3"/>
  <c r="R310" i="3"/>
  <c r="V309" i="3"/>
  <c r="U309" i="3"/>
  <c r="S309" i="3"/>
  <c r="R309" i="3"/>
  <c r="V308" i="3"/>
  <c r="U308" i="3"/>
  <c r="S308" i="3"/>
  <c r="R308" i="3"/>
  <c r="U307" i="3"/>
  <c r="R307" i="3"/>
  <c r="V306" i="3"/>
  <c r="U306" i="3"/>
  <c r="S306" i="3"/>
  <c r="R306" i="3"/>
  <c r="V305" i="3"/>
  <c r="U305" i="3"/>
  <c r="S305" i="3"/>
  <c r="R305" i="3"/>
  <c r="U304" i="3"/>
  <c r="R304" i="3"/>
  <c r="V303" i="3"/>
  <c r="U303" i="3"/>
  <c r="S303" i="3"/>
  <c r="R303" i="3"/>
  <c r="V302" i="3"/>
  <c r="U302" i="3"/>
  <c r="S302" i="3"/>
  <c r="R302" i="3"/>
  <c r="V301" i="3"/>
  <c r="U301" i="3"/>
  <c r="S301" i="3"/>
  <c r="R301" i="3"/>
  <c r="U300" i="3"/>
  <c r="R300" i="3"/>
  <c r="V299" i="3"/>
  <c r="U299" i="3"/>
  <c r="S299" i="3"/>
  <c r="R299" i="3"/>
  <c r="V298" i="3"/>
  <c r="U298" i="3"/>
  <c r="S298" i="3"/>
  <c r="R298" i="3"/>
  <c r="U297" i="3"/>
  <c r="R297" i="3"/>
  <c r="V296" i="3"/>
  <c r="U296" i="3"/>
  <c r="S296" i="3"/>
  <c r="R296" i="3"/>
  <c r="V295" i="3"/>
  <c r="U295" i="3"/>
  <c r="S295" i="3"/>
  <c r="R295" i="3"/>
  <c r="U294" i="3"/>
  <c r="R294" i="3"/>
  <c r="V293" i="3"/>
  <c r="U293" i="3"/>
  <c r="S293" i="3"/>
  <c r="R293" i="3"/>
  <c r="U292" i="3"/>
  <c r="R292" i="3"/>
  <c r="V291" i="3"/>
  <c r="U291" i="3"/>
  <c r="S291" i="3"/>
  <c r="R291" i="3"/>
  <c r="V290" i="3"/>
  <c r="U290" i="3"/>
  <c r="S290" i="3"/>
  <c r="R290" i="3"/>
  <c r="U289" i="3"/>
  <c r="R289" i="3"/>
  <c r="V288" i="3"/>
  <c r="U288" i="3"/>
  <c r="S288" i="3"/>
  <c r="R288" i="3"/>
  <c r="V287" i="3"/>
  <c r="U287" i="3"/>
  <c r="S287" i="3"/>
  <c r="R287" i="3"/>
  <c r="U286" i="3"/>
  <c r="R286" i="3"/>
  <c r="V285" i="3"/>
  <c r="U285" i="3"/>
  <c r="S285" i="3"/>
  <c r="R285" i="3"/>
  <c r="U284" i="3"/>
  <c r="R284" i="3"/>
  <c r="V283" i="3"/>
  <c r="U283" i="3"/>
  <c r="S283" i="3"/>
  <c r="R283" i="3"/>
  <c r="V282" i="3"/>
  <c r="U282" i="3"/>
  <c r="S282" i="3"/>
  <c r="R282" i="3"/>
  <c r="U281" i="3"/>
  <c r="R281" i="3"/>
  <c r="V280" i="3"/>
  <c r="U280" i="3"/>
  <c r="S280" i="3"/>
  <c r="R280" i="3"/>
  <c r="V279" i="3"/>
  <c r="U279" i="3"/>
  <c r="S279" i="3"/>
  <c r="R279" i="3"/>
  <c r="U278" i="3"/>
  <c r="R278" i="3"/>
  <c r="V277" i="3"/>
  <c r="U277" i="3"/>
  <c r="S277" i="3"/>
  <c r="R277" i="3"/>
  <c r="V276" i="3"/>
  <c r="U276" i="3"/>
  <c r="S276" i="3"/>
  <c r="R276" i="3"/>
  <c r="V275" i="3"/>
  <c r="U275" i="3"/>
  <c r="S275" i="3"/>
  <c r="R275" i="3"/>
  <c r="U274" i="3"/>
  <c r="R274" i="3"/>
  <c r="V273" i="3"/>
  <c r="U273" i="3"/>
  <c r="S273" i="3"/>
  <c r="R273" i="3"/>
  <c r="V272" i="3"/>
  <c r="U272" i="3"/>
  <c r="S272" i="3"/>
  <c r="R272" i="3"/>
  <c r="U271" i="3"/>
  <c r="R271" i="3"/>
  <c r="V270" i="3"/>
  <c r="U270" i="3"/>
  <c r="S270" i="3"/>
  <c r="R270" i="3"/>
  <c r="V269" i="3"/>
  <c r="U269" i="3"/>
  <c r="S269" i="3"/>
  <c r="R269" i="3"/>
  <c r="V268" i="3"/>
  <c r="U268" i="3"/>
  <c r="S268" i="3"/>
  <c r="R268" i="3"/>
  <c r="U267" i="3"/>
  <c r="R267" i="3"/>
  <c r="V266" i="3"/>
  <c r="U266" i="3"/>
  <c r="S266" i="3"/>
  <c r="R266" i="3"/>
  <c r="V265" i="3"/>
  <c r="U265" i="3"/>
  <c r="S265" i="3"/>
  <c r="R265" i="3"/>
  <c r="U264" i="3"/>
  <c r="R264" i="3"/>
  <c r="V263" i="3"/>
  <c r="U263" i="3"/>
  <c r="S263" i="3"/>
  <c r="R263" i="3"/>
  <c r="V262" i="3"/>
  <c r="U262" i="3"/>
  <c r="S262" i="3"/>
  <c r="R262" i="3"/>
  <c r="V261" i="3"/>
  <c r="U261" i="3"/>
  <c r="S261" i="3"/>
  <c r="R261" i="3"/>
  <c r="U260" i="3"/>
  <c r="R260" i="3"/>
  <c r="V259" i="3"/>
  <c r="U259" i="3"/>
  <c r="S259" i="3"/>
  <c r="R259" i="3"/>
  <c r="V258" i="3"/>
  <c r="U258" i="3"/>
  <c r="S258" i="3"/>
  <c r="R258" i="3"/>
  <c r="U257" i="3"/>
  <c r="R257" i="3"/>
  <c r="V256" i="3"/>
  <c r="U256" i="3"/>
  <c r="S256" i="3"/>
  <c r="R256" i="3"/>
  <c r="V255" i="3"/>
  <c r="U255" i="3"/>
  <c r="S255" i="3"/>
  <c r="R255" i="3"/>
  <c r="U254" i="3"/>
  <c r="R254" i="3"/>
  <c r="V253" i="3"/>
  <c r="U253" i="3"/>
  <c r="S253" i="3"/>
  <c r="R253" i="3"/>
  <c r="U252" i="3"/>
  <c r="R252" i="3"/>
  <c r="V251" i="3"/>
  <c r="U251" i="3"/>
  <c r="S251" i="3"/>
  <c r="R251" i="3"/>
  <c r="V250" i="3"/>
  <c r="U250" i="3"/>
  <c r="S250" i="3"/>
  <c r="R250" i="3"/>
  <c r="U249" i="3"/>
  <c r="R249" i="3"/>
  <c r="V248" i="3"/>
  <c r="U248" i="3"/>
  <c r="S248" i="3"/>
  <c r="R248" i="3"/>
  <c r="V247" i="3"/>
  <c r="U247" i="3"/>
  <c r="S247" i="3"/>
  <c r="R247" i="3"/>
  <c r="U246" i="3"/>
  <c r="R246" i="3"/>
  <c r="V245" i="3"/>
  <c r="U245" i="3"/>
  <c r="S245" i="3"/>
  <c r="R245" i="3"/>
  <c r="U244" i="3"/>
  <c r="R244" i="3"/>
  <c r="V243" i="3"/>
  <c r="U243" i="3"/>
  <c r="S243" i="3"/>
  <c r="R243" i="3"/>
  <c r="V242" i="3"/>
  <c r="U242" i="3"/>
  <c r="S242" i="3"/>
  <c r="R242" i="3"/>
  <c r="U241" i="3"/>
  <c r="R241" i="3"/>
  <c r="V240" i="3"/>
  <c r="U240" i="3"/>
  <c r="S240" i="3"/>
  <c r="R240" i="3"/>
  <c r="V239" i="3"/>
  <c r="U239" i="3"/>
  <c r="S239" i="3"/>
  <c r="R239" i="3"/>
  <c r="U238" i="3"/>
  <c r="R238" i="3"/>
  <c r="V237" i="3"/>
  <c r="U237" i="3"/>
  <c r="S237" i="3"/>
  <c r="R237" i="3"/>
  <c r="V236" i="3"/>
  <c r="U236" i="3"/>
  <c r="S236" i="3"/>
  <c r="R236" i="3"/>
  <c r="V235" i="3"/>
  <c r="U235" i="3"/>
  <c r="S235" i="3"/>
  <c r="R235" i="3"/>
  <c r="U234" i="3"/>
  <c r="R234" i="3"/>
  <c r="V233" i="3"/>
  <c r="U233" i="3"/>
  <c r="S233" i="3"/>
  <c r="R233" i="3"/>
  <c r="V232" i="3"/>
  <c r="U232" i="3"/>
  <c r="S232" i="3"/>
  <c r="R232" i="3"/>
  <c r="U231" i="3"/>
  <c r="R231" i="3"/>
  <c r="V230" i="3"/>
  <c r="U230" i="3"/>
  <c r="S230" i="3"/>
  <c r="R230" i="3"/>
  <c r="V229" i="3"/>
  <c r="U229" i="3"/>
  <c r="S229" i="3"/>
  <c r="R229" i="3"/>
  <c r="V228" i="3"/>
  <c r="U228" i="3"/>
  <c r="S228" i="3"/>
  <c r="R228" i="3"/>
  <c r="U227" i="3"/>
  <c r="R227" i="3"/>
  <c r="V226" i="3"/>
  <c r="U226" i="3"/>
  <c r="S226" i="3"/>
  <c r="R226" i="3"/>
  <c r="V225" i="3"/>
  <c r="U225" i="3"/>
  <c r="S225" i="3"/>
  <c r="R225" i="3"/>
  <c r="U224" i="3"/>
  <c r="R224" i="3"/>
  <c r="V223" i="3"/>
  <c r="U223" i="3"/>
  <c r="S223" i="3"/>
  <c r="R223" i="3"/>
  <c r="V222" i="3"/>
  <c r="U222" i="3"/>
  <c r="S222" i="3"/>
  <c r="R222" i="3"/>
  <c r="V221" i="3"/>
  <c r="U221" i="3"/>
  <c r="S221" i="3"/>
  <c r="R221" i="3"/>
  <c r="U220" i="3"/>
  <c r="R220" i="3"/>
  <c r="V219" i="3"/>
  <c r="U219" i="3"/>
  <c r="S219" i="3"/>
  <c r="R219" i="3"/>
  <c r="V218" i="3"/>
  <c r="U218" i="3"/>
  <c r="S218" i="3"/>
  <c r="R218" i="3"/>
  <c r="U217" i="3"/>
  <c r="R217" i="3"/>
  <c r="V216" i="3"/>
  <c r="U216" i="3"/>
  <c r="S216" i="3"/>
  <c r="R216" i="3"/>
  <c r="V215" i="3"/>
  <c r="U215" i="3"/>
  <c r="S215" i="3"/>
  <c r="R215" i="3"/>
  <c r="U214" i="3"/>
  <c r="R214" i="3"/>
  <c r="V213" i="3"/>
  <c r="U213" i="3"/>
  <c r="S213" i="3"/>
  <c r="R213" i="3"/>
  <c r="U212" i="3"/>
  <c r="R212" i="3"/>
  <c r="V211" i="3"/>
  <c r="U211" i="3"/>
  <c r="S211" i="3"/>
  <c r="R211" i="3"/>
  <c r="V210" i="3"/>
  <c r="U210" i="3"/>
  <c r="S210" i="3"/>
  <c r="R210" i="3"/>
  <c r="U209" i="3"/>
  <c r="R209" i="3"/>
  <c r="V208" i="3"/>
  <c r="U208" i="3"/>
  <c r="S208" i="3"/>
  <c r="R208" i="3"/>
  <c r="V207" i="3"/>
  <c r="U207" i="3"/>
  <c r="S207" i="3"/>
  <c r="R207" i="3"/>
  <c r="U206" i="3"/>
  <c r="R206" i="3"/>
  <c r="V205" i="3"/>
  <c r="U205" i="3"/>
  <c r="S205" i="3"/>
  <c r="R205" i="3"/>
  <c r="U204" i="3"/>
  <c r="R204" i="3"/>
  <c r="V203" i="3"/>
  <c r="U203" i="3"/>
  <c r="S203" i="3"/>
  <c r="R203" i="3"/>
  <c r="V202" i="3"/>
  <c r="U202" i="3"/>
  <c r="S202" i="3"/>
  <c r="R202" i="3"/>
  <c r="U201" i="3"/>
  <c r="R201" i="3"/>
  <c r="V200" i="3"/>
  <c r="U200" i="3"/>
  <c r="S200" i="3"/>
  <c r="R200" i="3"/>
  <c r="V199" i="3"/>
  <c r="U199" i="3"/>
  <c r="S199" i="3"/>
  <c r="R199" i="3"/>
  <c r="U198" i="3"/>
  <c r="R198" i="3"/>
  <c r="V197" i="3"/>
  <c r="U197" i="3"/>
  <c r="S197" i="3"/>
  <c r="R197" i="3"/>
  <c r="V196" i="3"/>
  <c r="U196" i="3"/>
  <c r="S196" i="3"/>
  <c r="R196" i="3"/>
  <c r="V195" i="3"/>
  <c r="U195" i="3"/>
  <c r="S195" i="3"/>
  <c r="R195" i="3"/>
  <c r="U194" i="3"/>
  <c r="R194" i="3"/>
  <c r="V193" i="3"/>
  <c r="U193" i="3"/>
  <c r="S193" i="3"/>
  <c r="R193" i="3"/>
  <c r="V192" i="3"/>
  <c r="U192" i="3"/>
  <c r="S192" i="3"/>
  <c r="R192" i="3"/>
  <c r="U191" i="3"/>
  <c r="R191" i="3"/>
  <c r="V190" i="3"/>
  <c r="U190" i="3"/>
  <c r="S190" i="3"/>
  <c r="R190" i="3"/>
  <c r="V189" i="3"/>
  <c r="U189" i="3"/>
  <c r="S189" i="3"/>
  <c r="R189" i="3"/>
  <c r="V188" i="3"/>
  <c r="U188" i="3"/>
  <c r="S188" i="3"/>
  <c r="R188" i="3"/>
  <c r="U187" i="3"/>
  <c r="R187" i="3"/>
  <c r="V186" i="3"/>
  <c r="U186" i="3"/>
  <c r="S186" i="3"/>
  <c r="R186" i="3"/>
  <c r="V185" i="3"/>
  <c r="U185" i="3"/>
  <c r="S185" i="3"/>
  <c r="R185" i="3"/>
  <c r="U184" i="3"/>
  <c r="R184" i="3"/>
  <c r="V183" i="3"/>
  <c r="U183" i="3"/>
  <c r="S183" i="3"/>
  <c r="R183" i="3"/>
  <c r="V182" i="3"/>
  <c r="U182" i="3"/>
  <c r="S182" i="3"/>
  <c r="R182" i="3"/>
  <c r="V181" i="3"/>
  <c r="U181" i="3"/>
  <c r="S181" i="3"/>
  <c r="R181" i="3"/>
  <c r="U180" i="3"/>
  <c r="R180" i="3"/>
  <c r="V179" i="3"/>
  <c r="U179" i="3"/>
  <c r="S179" i="3"/>
  <c r="R179" i="3"/>
  <c r="V178" i="3"/>
  <c r="U178" i="3"/>
  <c r="S178" i="3"/>
  <c r="R178" i="3"/>
  <c r="U177" i="3"/>
  <c r="R177" i="3"/>
  <c r="V176" i="3"/>
  <c r="U176" i="3"/>
  <c r="S176" i="3"/>
  <c r="R176" i="3"/>
  <c r="V175" i="3"/>
  <c r="U175" i="3"/>
  <c r="S175" i="3"/>
  <c r="R175" i="3"/>
  <c r="U174" i="3"/>
  <c r="R174" i="3"/>
  <c r="U173" i="3"/>
  <c r="R173" i="3"/>
  <c r="V172" i="3"/>
  <c r="U172" i="3"/>
  <c r="S172" i="3"/>
  <c r="R172" i="3"/>
  <c r="V171" i="3"/>
  <c r="U171" i="3"/>
  <c r="S171" i="3"/>
  <c r="R171" i="3"/>
  <c r="U170" i="3"/>
  <c r="R170" i="3"/>
  <c r="V169" i="3"/>
  <c r="U169" i="3"/>
  <c r="S169" i="3"/>
  <c r="R169" i="3"/>
  <c r="V168" i="3"/>
  <c r="U168" i="3"/>
  <c r="S168" i="3"/>
  <c r="R168" i="3"/>
  <c r="U167" i="3"/>
  <c r="R167" i="3"/>
  <c r="V166" i="3"/>
  <c r="U166" i="3"/>
  <c r="S166" i="3"/>
  <c r="R166" i="3"/>
  <c r="V165" i="3"/>
  <c r="U165" i="3"/>
  <c r="S165" i="3"/>
  <c r="R165" i="3"/>
  <c r="U164" i="3"/>
  <c r="R164" i="3"/>
  <c r="V163" i="3"/>
  <c r="U163" i="3"/>
  <c r="S163" i="3"/>
  <c r="R163" i="3"/>
  <c r="V162" i="3"/>
  <c r="U162" i="3"/>
  <c r="S162" i="3"/>
  <c r="R162" i="3"/>
  <c r="U161" i="3"/>
  <c r="R161" i="3"/>
  <c r="V160" i="3"/>
  <c r="U160" i="3"/>
  <c r="S160" i="3"/>
  <c r="R160" i="3"/>
  <c r="V159" i="3"/>
  <c r="U159" i="3"/>
  <c r="S159" i="3"/>
  <c r="R159" i="3"/>
  <c r="U158" i="3"/>
  <c r="R158" i="3"/>
  <c r="V157" i="3"/>
  <c r="U157" i="3"/>
  <c r="S157" i="3"/>
  <c r="R157" i="3"/>
  <c r="V156" i="3"/>
  <c r="U156" i="3"/>
  <c r="S156" i="3"/>
  <c r="R156" i="3"/>
  <c r="V155" i="3"/>
  <c r="U155" i="3"/>
  <c r="S155" i="3"/>
  <c r="R155" i="3"/>
  <c r="U154" i="3"/>
  <c r="R154" i="3"/>
  <c r="V153" i="3"/>
  <c r="U153" i="3"/>
  <c r="S153" i="3"/>
  <c r="R153" i="3"/>
  <c r="V152" i="3"/>
  <c r="U152" i="3"/>
  <c r="S152" i="3"/>
  <c r="R152" i="3"/>
  <c r="U151" i="3"/>
  <c r="R151" i="3"/>
  <c r="V150" i="3"/>
  <c r="U150" i="3"/>
  <c r="S150" i="3"/>
  <c r="R150" i="3"/>
  <c r="V149" i="3"/>
  <c r="U149" i="3"/>
  <c r="S149" i="3"/>
  <c r="R149" i="3"/>
  <c r="U148" i="3"/>
  <c r="R148" i="3"/>
  <c r="V147" i="3"/>
  <c r="U147" i="3"/>
  <c r="S147" i="3"/>
  <c r="R147" i="3"/>
  <c r="U146" i="3"/>
  <c r="R146" i="3"/>
  <c r="V145" i="3"/>
  <c r="U145" i="3"/>
  <c r="S145" i="3"/>
  <c r="R145" i="3"/>
  <c r="V144" i="3"/>
  <c r="U144" i="3"/>
  <c r="S144" i="3"/>
  <c r="R144" i="3"/>
  <c r="U143" i="3"/>
  <c r="R143" i="3"/>
  <c r="V142" i="3"/>
  <c r="U142" i="3"/>
  <c r="S142" i="3"/>
  <c r="R142" i="3"/>
  <c r="V141" i="3"/>
  <c r="U141" i="3"/>
  <c r="S141" i="3"/>
  <c r="R141" i="3"/>
  <c r="U140" i="3"/>
  <c r="R140" i="3"/>
  <c r="V139" i="3"/>
  <c r="U139" i="3"/>
  <c r="S139" i="3"/>
  <c r="R139" i="3"/>
  <c r="V138" i="3"/>
  <c r="U138" i="3"/>
  <c r="S138" i="3"/>
  <c r="R138" i="3"/>
  <c r="V137" i="3"/>
  <c r="U137" i="3"/>
  <c r="S137" i="3"/>
  <c r="R137" i="3"/>
  <c r="U136" i="3"/>
  <c r="R136" i="3"/>
  <c r="V135" i="3"/>
  <c r="U135" i="3"/>
  <c r="S135" i="3"/>
  <c r="R135" i="3"/>
  <c r="V134" i="3"/>
  <c r="U134" i="3"/>
  <c r="S134" i="3"/>
  <c r="R134" i="3"/>
  <c r="U133" i="3"/>
  <c r="R133" i="3"/>
  <c r="V132" i="3"/>
  <c r="U132" i="3"/>
  <c r="S132" i="3"/>
  <c r="R132" i="3"/>
  <c r="V131" i="3"/>
  <c r="U131" i="3"/>
  <c r="S131" i="3"/>
  <c r="R131" i="3"/>
  <c r="V130" i="3"/>
  <c r="U130" i="3"/>
  <c r="S130" i="3"/>
  <c r="R130" i="3"/>
  <c r="U129" i="3"/>
  <c r="R129" i="3"/>
  <c r="V128" i="3"/>
  <c r="U128" i="3"/>
  <c r="S128" i="3"/>
  <c r="R128" i="3"/>
  <c r="V127" i="3"/>
  <c r="U127" i="3"/>
  <c r="S127" i="3"/>
  <c r="R127" i="3"/>
  <c r="U126" i="3"/>
  <c r="R126" i="3"/>
  <c r="V125" i="3"/>
  <c r="U125" i="3"/>
  <c r="S125" i="3"/>
  <c r="R125" i="3"/>
  <c r="V124" i="3"/>
  <c r="U124" i="3"/>
  <c r="S124" i="3"/>
  <c r="R124" i="3"/>
  <c r="V123" i="3"/>
  <c r="U123" i="3"/>
  <c r="S123" i="3"/>
  <c r="R123" i="3"/>
  <c r="U122" i="3"/>
  <c r="R122" i="3"/>
  <c r="V121" i="3"/>
  <c r="U121" i="3"/>
  <c r="S121" i="3"/>
  <c r="R121" i="3"/>
  <c r="V120" i="3"/>
  <c r="U120" i="3"/>
  <c r="S120" i="3"/>
  <c r="R120" i="3"/>
  <c r="U119" i="3"/>
  <c r="R119" i="3"/>
  <c r="V118" i="3"/>
  <c r="U118" i="3"/>
  <c r="S118" i="3"/>
  <c r="R118" i="3"/>
  <c r="V117" i="3"/>
  <c r="U117" i="3"/>
  <c r="S117" i="3"/>
  <c r="R117" i="3"/>
  <c r="U116" i="3"/>
  <c r="R116" i="3"/>
  <c r="U115" i="3"/>
  <c r="R115" i="3"/>
  <c r="V114" i="3"/>
  <c r="U114" i="3"/>
  <c r="S114" i="3"/>
  <c r="R114" i="3"/>
  <c r="V113" i="3"/>
  <c r="U113" i="3"/>
  <c r="S113" i="3"/>
  <c r="R113" i="3"/>
  <c r="U112" i="3"/>
  <c r="R112" i="3"/>
  <c r="V111" i="3"/>
  <c r="U111" i="3"/>
  <c r="S111" i="3"/>
  <c r="R111" i="3"/>
  <c r="V110" i="3"/>
  <c r="U110" i="3"/>
  <c r="S110" i="3"/>
  <c r="R110" i="3"/>
  <c r="V109" i="3"/>
  <c r="U109" i="3"/>
  <c r="S109" i="3"/>
  <c r="R109" i="3"/>
  <c r="U108" i="3"/>
  <c r="R108" i="3"/>
  <c r="V107" i="3"/>
  <c r="U107" i="3"/>
  <c r="S107" i="3"/>
  <c r="R107" i="3"/>
  <c r="V106" i="3"/>
  <c r="U106" i="3"/>
  <c r="S106" i="3"/>
  <c r="R106" i="3"/>
  <c r="U105" i="3"/>
  <c r="R105" i="3"/>
  <c r="V104" i="3"/>
  <c r="U104" i="3"/>
  <c r="S104" i="3"/>
  <c r="R104" i="3"/>
  <c r="V103" i="3"/>
  <c r="U103" i="3"/>
  <c r="S103" i="3"/>
  <c r="R103" i="3"/>
  <c r="U102" i="3"/>
  <c r="R102" i="3"/>
  <c r="V101" i="3"/>
  <c r="U101" i="3"/>
  <c r="S101" i="3"/>
  <c r="R101" i="3"/>
  <c r="U100" i="3"/>
  <c r="R100" i="3"/>
  <c r="V99" i="3"/>
  <c r="U99" i="3"/>
  <c r="S99" i="3"/>
  <c r="R99" i="3"/>
  <c r="V98" i="3"/>
  <c r="U98" i="3"/>
  <c r="S98" i="3"/>
  <c r="R98" i="3"/>
  <c r="U97" i="3"/>
  <c r="R97" i="3"/>
  <c r="V96" i="3"/>
  <c r="U96" i="3"/>
  <c r="S96" i="3"/>
  <c r="R96" i="3"/>
  <c r="V95" i="3"/>
  <c r="U95" i="3"/>
  <c r="S95" i="3"/>
  <c r="R95" i="3"/>
  <c r="U94" i="3"/>
  <c r="R94" i="3"/>
  <c r="V93" i="3"/>
  <c r="U93" i="3"/>
  <c r="S93" i="3"/>
  <c r="R93" i="3"/>
  <c r="V92" i="3"/>
  <c r="U92" i="3"/>
  <c r="S92" i="3"/>
  <c r="R92" i="3"/>
  <c r="V91" i="3"/>
  <c r="U91" i="3"/>
  <c r="S91" i="3"/>
  <c r="R91" i="3"/>
  <c r="U90" i="3"/>
  <c r="R90" i="3"/>
  <c r="V89" i="3"/>
  <c r="U89" i="3"/>
  <c r="S89" i="3"/>
  <c r="R89" i="3"/>
  <c r="V88" i="3"/>
  <c r="U88" i="3"/>
  <c r="S88" i="3"/>
  <c r="R88" i="3"/>
  <c r="U87" i="3"/>
  <c r="R87" i="3"/>
  <c r="V86" i="3"/>
  <c r="U86" i="3"/>
  <c r="S86" i="3"/>
  <c r="R86" i="3"/>
  <c r="V85" i="3"/>
  <c r="U85" i="3"/>
  <c r="S85" i="3"/>
  <c r="R85" i="3"/>
  <c r="V84" i="3"/>
  <c r="U84" i="3"/>
  <c r="S84" i="3"/>
  <c r="R84" i="3"/>
  <c r="U83" i="3"/>
  <c r="R83" i="3"/>
  <c r="V82" i="3"/>
  <c r="U82" i="3"/>
  <c r="S82" i="3"/>
  <c r="R82" i="3"/>
  <c r="V81" i="3"/>
  <c r="U81" i="3"/>
  <c r="S81" i="3"/>
  <c r="R81" i="3"/>
  <c r="U80" i="3"/>
  <c r="R80" i="3"/>
  <c r="V79" i="3"/>
  <c r="U79" i="3"/>
  <c r="S79" i="3"/>
  <c r="R79" i="3"/>
  <c r="V78" i="3"/>
  <c r="U78" i="3"/>
  <c r="S78" i="3"/>
  <c r="R78" i="3"/>
  <c r="V77" i="3"/>
  <c r="U77" i="3"/>
  <c r="S77" i="3"/>
  <c r="R77" i="3"/>
  <c r="U76" i="3"/>
  <c r="R76" i="3"/>
  <c r="V75" i="3"/>
  <c r="U75" i="3"/>
  <c r="S75" i="3"/>
  <c r="R75" i="3"/>
  <c r="V74" i="3"/>
  <c r="U74" i="3"/>
  <c r="S74" i="3"/>
  <c r="R74" i="3"/>
  <c r="U73" i="3"/>
  <c r="R73" i="3"/>
  <c r="V72" i="3"/>
  <c r="U72" i="3"/>
  <c r="S72" i="3"/>
  <c r="R72" i="3"/>
  <c r="V71" i="3"/>
  <c r="U71" i="3"/>
  <c r="S71" i="3"/>
  <c r="R71" i="3"/>
  <c r="U70" i="3"/>
  <c r="R70" i="3"/>
  <c r="V69" i="3"/>
  <c r="U69" i="3"/>
  <c r="S69" i="3"/>
  <c r="R69" i="3"/>
  <c r="V68" i="3"/>
  <c r="U68" i="3"/>
  <c r="S68" i="3"/>
  <c r="R68" i="3"/>
  <c r="U67" i="3"/>
  <c r="R67" i="3"/>
  <c r="V66" i="3"/>
  <c r="U66" i="3"/>
  <c r="S66" i="3"/>
  <c r="R66" i="3"/>
  <c r="U65" i="3"/>
  <c r="R65" i="3"/>
  <c r="V64" i="3"/>
  <c r="U64" i="3"/>
  <c r="S64" i="3"/>
  <c r="R64" i="3"/>
  <c r="V63" i="3"/>
  <c r="U63" i="3"/>
  <c r="S63" i="3"/>
  <c r="R63" i="3"/>
  <c r="U62" i="3"/>
  <c r="R62" i="3"/>
  <c r="V61" i="3"/>
  <c r="U61" i="3"/>
  <c r="S61" i="3"/>
  <c r="R61" i="3"/>
  <c r="V60" i="3"/>
  <c r="U60" i="3"/>
  <c r="S60" i="3"/>
  <c r="R60" i="3"/>
  <c r="U59" i="3"/>
  <c r="R59" i="3"/>
  <c r="V58" i="3"/>
  <c r="U58" i="3"/>
  <c r="S58" i="3"/>
  <c r="R58" i="3"/>
  <c r="V57" i="3"/>
  <c r="U57" i="3"/>
  <c r="S57" i="3"/>
  <c r="R57" i="3"/>
  <c r="V56" i="3"/>
  <c r="U56" i="3"/>
  <c r="S56" i="3"/>
  <c r="R56" i="3"/>
  <c r="U55" i="3"/>
  <c r="R55" i="3"/>
  <c r="V54" i="3"/>
  <c r="U54" i="3"/>
  <c r="S54" i="3"/>
  <c r="R54" i="3"/>
  <c r="V53" i="3"/>
  <c r="U53" i="3"/>
  <c r="S53" i="3"/>
  <c r="R53" i="3"/>
  <c r="U52" i="3"/>
  <c r="R52" i="3"/>
  <c r="V51" i="3"/>
  <c r="U51" i="3"/>
  <c r="S51" i="3"/>
  <c r="R51" i="3"/>
  <c r="V50" i="3"/>
  <c r="U50" i="3"/>
  <c r="S50" i="3"/>
  <c r="R50" i="3"/>
  <c r="V49" i="3"/>
  <c r="U49" i="3"/>
  <c r="S49" i="3"/>
  <c r="R49" i="3"/>
  <c r="U48" i="3"/>
  <c r="R48" i="3"/>
  <c r="V47" i="3"/>
  <c r="U47" i="3"/>
  <c r="S47" i="3"/>
  <c r="R47" i="3"/>
  <c r="V46" i="3"/>
  <c r="U46" i="3"/>
  <c r="S46" i="3"/>
  <c r="R46" i="3"/>
  <c r="U45" i="3"/>
  <c r="R45" i="3"/>
  <c r="V44" i="3"/>
  <c r="U44" i="3"/>
  <c r="S44" i="3"/>
  <c r="R44" i="3"/>
  <c r="V43" i="3"/>
  <c r="U43" i="3"/>
  <c r="S43" i="3"/>
  <c r="R43" i="3"/>
  <c r="V42" i="3"/>
  <c r="U42" i="3"/>
  <c r="S42" i="3"/>
  <c r="R42" i="3"/>
  <c r="U41" i="3"/>
  <c r="R41" i="3"/>
  <c r="V40" i="3"/>
  <c r="U40" i="3"/>
  <c r="S40" i="3"/>
  <c r="R40" i="3"/>
  <c r="V39" i="3"/>
  <c r="U39" i="3"/>
  <c r="S39" i="3"/>
  <c r="R39" i="3"/>
  <c r="U38" i="3"/>
  <c r="R38" i="3"/>
  <c r="V37" i="3"/>
  <c r="U37" i="3"/>
  <c r="S37" i="3"/>
  <c r="R37" i="3"/>
  <c r="V36" i="3"/>
  <c r="U36" i="3"/>
  <c r="S36" i="3"/>
  <c r="R36" i="3"/>
  <c r="U35" i="3"/>
  <c r="R35" i="3"/>
  <c r="U34" i="3"/>
  <c r="R34" i="3"/>
  <c r="U33" i="3"/>
  <c r="S33" i="3"/>
  <c r="R33" i="3"/>
  <c r="U32" i="3"/>
  <c r="R32" i="3"/>
  <c r="V31" i="3"/>
  <c r="U31" i="3"/>
  <c r="S31" i="3"/>
  <c r="R31" i="3"/>
  <c r="V30" i="3"/>
  <c r="U30" i="3"/>
  <c r="S30" i="3"/>
  <c r="R30" i="3"/>
  <c r="U29" i="3"/>
  <c r="R29" i="3"/>
  <c r="V28" i="3"/>
  <c r="U28" i="3"/>
  <c r="S28" i="3"/>
  <c r="R28" i="3"/>
  <c r="V27" i="3"/>
  <c r="U27" i="3"/>
  <c r="S27" i="3"/>
  <c r="R27" i="3"/>
  <c r="U26" i="3"/>
  <c r="R26" i="3"/>
  <c r="V25" i="3"/>
  <c r="U25" i="3"/>
  <c r="S25" i="3"/>
  <c r="R25" i="3"/>
  <c r="V24" i="3"/>
  <c r="U24" i="3"/>
  <c r="S24" i="3"/>
  <c r="R24" i="3"/>
  <c r="V23" i="3"/>
  <c r="U23" i="3"/>
  <c r="S23" i="3"/>
  <c r="R23" i="3"/>
  <c r="U22" i="3"/>
  <c r="R22" i="3"/>
  <c r="V21" i="3"/>
  <c r="U21" i="3"/>
  <c r="S21" i="3"/>
  <c r="R21" i="3"/>
  <c r="V20" i="3"/>
  <c r="U20" i="3"/>
  <c r="S20" i="3"/>
  <c r="R20" i="3"/>
  <c r="U19" i="3"/>
  <c r="R19" i="3"/>
  <c r="V18" i="3"/>
  <c r="U18" i="3"/>
  <c r="S18" i="3"/>
  <c r="R18" i="3"/>
  <c r="V17" i="3"/>
  <c r="U17" i="3"/>
  <c r="S17" i="3"/>
  <c r="R17" i="3"/>
  <c r="V16" i="3"/>
  <c r="U16" i="3"/>
  <c r="S16" i="3"/>
  <c r="R16" i="3"/>
  <c r="U15" i="3"/>
  <c r="R15" i="3"/>
  <c r="V14" i="3"/>
  <c r="U14" i="3"/>
  <c r="S14" i="3"/>
  <c r="R14" i="3"/>
  <c r="V13" i="3"/>
  <c r="U13" i="3"/>
  <c r="S13" i="3"/>
  <c r="R13" i="3"/>
  <c r="U12" i="3"/>
  <c r="R12" i="3"/>
  <c r="V11" i="3"/>
  <c r="U11" i="3"/>
  <c r="S11" i="3"/>
  <c r="R11" i="3"/>
  <c r="V10" i="3"/>
  <c r="U10" i="3"/>
  <c r="S10" i="3"/>
  <c r="R10" i="3"/>
  <c r="V9" i="3"/>
  <c r="U9" i="3"/>
  <c r="S9" i="3"/>
  <c r="R9" i="3"/>
  <c r="U8" i="3"/>
  <c r="R8" i="3"/>
  <c r="V7" i="3"/>
  <c r="U7" i="3"/>
  <c r="S7" i="3"/>
  <c r="R7" i="3"/>
  <c r="V6" i="3"/>
  <c r="U6" i="3"/>
  <c r="S6" i="3"/>
  <c r="R6" i="3"/>
  <c r="U5" i="3"/>
  <c r="R5" i="3"/>
  <c r="V4" i="3"/>
  <c r="U4" i="3"/>
  <c r="S4" i="3"/>
  <c r="R4" i="3"/>
  <c r="V3" i="3"/>
  <c r="U3" i="3"/>
  <c r="S3" i="3"/>
  <c r="R3" i="3"/>
  <c r="U2" i="3"/>
  <c r="R2" i="3"/>
  <c r="L613" i="3"/>
  <c r="L611" i="3"/>
  <c r="L610" i="3"/>
  <c r="L608" i="3"/>
  <c r="L607" i="3"/>
  <c r="L605" i="3"/>
  <c r="L603" i="3"/>
  <c r="L602" i="3"/>
  <c r="L600" i="3"/>
  <c r="L599" i="3"/>
  <c r="L597" i="3"/>
  <c r="L596" i="3"/>
  <c r="L595" i="3"/>
  <c r="L593" i="3"/>
  <c r="L592" i="3"/>
  <c r="L590" i="3"/>
  <c r="L589" i="3"/>
  <c r="L588" i="3"/>
  <c r="L586" i="3"/>
  <c r="L585" i="3"/>
  <c r="L583" i="3"/>
  <c r="L582" i="3"/>
  <c r="L581" i="3"/>
  <c r="L579" i="3"/>
  <c r="L578" i="3"/>
  <c r="L576" i="3"/>
  <c r="L575" i="3"/>
  <c r="L573" i="3"/>
  <c r="L571" i="3"/>
  <c r="L570" i="3"/>
  <c r="L568" i="3"/>
  <c r="L567" i="3"/>
  <c r="L565" i="3"/>
  <c r="L563" i="3"/>
  <c r="L562" i="3"/>
  <c r="L560" i="3"/>
  <c r="L559" i="3"/>
  <c r="L557" i="3"/>
  <c r="L556" i="3"/>
  <c r="L555" i="3"/>
  <c r="L553" i="3"/>
  <c r="L552" i="3"/>
  <c r="L550" i="3"/>
  <c r="L549" i="3"/>
  <c r="L548" i="3"/>
  <c r="L546" i="3"/>
  <c r="L545" i="3"/>
  <c r="L543" i="3"/>
  <c r="L542" i="3"/>
  <c r="L541" i="3"/>
  <c r="L539" i="3"/>
  <c r="L538" i="3"/>
  <c r="L536" i="3"/>
  <c r="L535" i="3"/>
  <c r="L533" i="3"/>
  <c r="L531" i="3"/>
  <c r="L530" i="3"/>
  <c r="L528" i="3"/>
  <c r="L527" i="3"/>
  <c r="L525" i="3"/>
  <c r="L523" i="3"/>
  <c r="L522" i="3"/>
  <c r="L520" i="3"/>
  <c r="L519" i="3"/>
  <c r="L517" i="3"/>
  <c r="L516" i="3"/>
  <c r="L515" i="3"/>
  <c r="L513" i="3"/>
  <c r="L512" i="3"/>
  <c r="L510" i="3"/>
  <c r="L509" i="3"/>
  <c r="L508" i="3"/>
  <c r="L506" i="3"/>
  <c r="L505" i="3"/>
  <c r="L503" i="3"/>
  <c r="L502" i="3"/>
  <c r="L501" i="3"/>
  <c r="L499" i="3"/>
  <c r="L498" i="3"/>
  <c r="L496" i="3"/>
  <c r="L495" i="3"/>
  <c r="L493" i="3"/>
  <c r="L491" i="3"/>
  <c r="L490" i="3"/>
  <c r="L488" i="3"/>
  <c r="L487" i="3"/>
  <c r="L485" i="3"/>
  <c r="L483" i="3"/>
  <c r="L482" i="3"/>
  <c r="L480" i="3"/>
  <c r="L479" i="3"/>
  <c r="L477" i="3"/>
  <c r="L476" i="3"/>
  <c r="L475" i="3"/>
  <c r="L473" i="3"/>
  <c r="L472" i="3"/>
  <c r="L470" i="3"/>
  <c r="L469" i="3"/>
  <c r="L468" i="3"/>
  <c r="L466" i="3"/>
  <c r="L465" i="3"/>
  <c r="L463" i="3"/>
  <c r="L462" i="3"/>
  <c r="L461" i="3"/>
  <c r="L459" i="3"/>
  <c r="L458" i="3"/>
  <c r="L456" i="3"/>
  <c r="L455" i="3"/>
  <c r="L453" i="3"/>
  <c r="L451" i="3"/>
  <c r="L450" i="3"/>
  <c r="L448" i="3"/>
  <c r="L447" i="3"/>
  <c r="L445" i="3"/>
  <c r="L443" i="3"/>
  <c r="L442" i="3"/>
  <c r="L440" i="3"/>
  <c r="L439" i="3"/>
  <c r="L437" i="3"/>
  <c r="L436" i="3"/>
  <c r="L435" i="3"/>
  <c r="L433" i="3"/>
  <c r="L432" i="3"/>
  <c r="L430" i="3"/>
  <c r="L429" i="3"/>
  <c r="L428" i="3"/>
  <c r="L426" i="3"/>
  <c r="L425" i="3"/>
  <c r="L423" i="3"/>
  <c r="L422" i="3"/>
  <c r="L421" i="3"/>
  <c r="L419" i="3"/>
  <c r="L418" i="3"/>
  <c r="L416" i="3"/>
  <c r="L415" i="3"/>
  <c r="L413" i="3"/>
  <c r="L411" i="3"/>
  <c r="L410" i="3"/>
  <c r="L408" i="3"/>
  <c r="L407" i="3"/>
  <c r="L405" i="3"/>
  <c r="L403" i="3"/>
  <c r="L402" i="3"/>
  <c r="L400" i="3"/>
  <c r="L399" i="3"/>
  <c r="L397" i="3"/>
  <c r="L396" i="3"/>
  <c r="L395" i="3"/>
  <c r="L393" i="3"/>
  <c r="L392" i="3"/>
  <c r="L390" i="3"/>
  <c r="L389" i="3"/>
  <c r="L388" i="3"/>
  <c r="L386" i="3"/>
  <c r="L385" i="3"/>
  <c r="L383" i="3"/>
  <c r="L382" i="3"/>
  <c r="L381" i="3"/>
  <c r="L379" i="3"/>
  <c r="L378" i="3"/>
  <c r="L376" i="3"/>
  <c r="L375" i="3"/>
  <c r="L373" i="3"/>
  <c r="L371" i="3"/>
  <c r="L370" i="3"/>
  <c r="L368" i="3"/>
  <c r="L367" i="3"/>
  <c r="L365" i="3"/>
  <c r="L363" i="3"/>
  <c r="L362" i="3"/>
  <c r="L360" i="3"/>
  <c r="L359" i="3"/>
  <c r="L357" i="3"/>
  <c r="L356" i="3"/>
  <c r="L355" i="3"/>
  <c r="L353" i="3"/>
  <c r="L352" i="3"/>
  <c r="L350" i="3"/>
  <c r="L349" i="3"/>
  <c r="L348" i="3"/>
  <c r="L346" i="3"/>
  <c r="L345" i="3"/>
  <c r="L343" i="3"/>
  <c r="L342" i="3"/>
  <c r="L341" i="3"/>
  <c r="L339" i="3"/>
  <c r="L338" i="3"/>
  <c r="L336" i="3"/>
  <c r="L335" i="3"/>
  <c r="L333" i="3"/>
  <c r="L331" i="3"/>
  <c r="L330" i="3"/>
  <c r="L328" i="3"/>
  <c r="L327" i="3"/>
  <c r="L325" i="3"/>
  <c r="L323" i="3"/>
  <c r="L322" i="3"/>
  <c r="L320" i="3"/>
  <c r="L319" i="3"/>
  <c r="L317" i="3"/>
  <c r="L316" i="3"/>
  <c r="L315" i="3"/>
  <c r="L313" i="3"/>
  <c r="L312" i="3"/>
  <c r="L310" i="3"/>
  <c r="L309" i="3"/>
  <c r="L308" i="3"/>
  <c r="L306" i="3"/>
  <c r="L305" i="3"/>
  <c r="L303" i="3"/>
  <c r="L302" i="3"/>
  <c r="L301" i="3"/>
  <c r="L299" i="3"/>
  <c r="L298" i="3"/>
  <c r="L296" i="3"/>
  <c r="L295" i="3"/>
  <c r="L293" i="3"/>
  <c r="L291" i="3"/>
  <c r="L290" i="3"/>
  <c r="L288" i="3"/>
  <c r="L287" i="3"/>
  <c r="L285" i="3"/>
  <c r="L283" i="3"/>
  <c r="L282" i="3"/>
  <c r="L280" i="3"/>
  <c r="L279" i="3"/>
  <c r="L277" i="3"/>
  <c r="L276" i="3"/>
  <c r="L275" i="3"/>
  <c r="L273" i="3"/>
  <c r="L272" i="3"/>
  <c r="L270" i="3"/>
  <c r="L269" i="3"/>
  <c r="L268" i="3"/>
  <c r="L266" i="3"/>
  <c r="L265" i="3"/>
  <c r="L263" i="3"/>
  <c r="L262" i="3"/>
  <c r="L261" i="3"/>
  <c r="L259" i="3"/>
  <c r="L258" i="3"/>
  <c r="L256" i="3"/>
  <c r="L255" i="3"/>
  <c r="L253" i="3"/>
  <c r="L251" i="3"/>
  <c r="L250" i="3"/>
  <c r="L248" i="3"/>
  <c r="L247" i="3"/>
  <c r="L245" i="3"/>
  <c r="L243" i="3"/>
  <c r="L242" i="3"/>
  <c r="L240" i="3"/>
  <c r="L239" i="3"/>
  <c r="L237" i="3"/>
  <c r="L236" i="3"/>
  <c r="L235" i="3"/>
  <c r="L233" i="3"/>
  <c r="L232" i="3"/>
  <c r="L230" i="3"/>
  <c r="L229" i="3"/>
  <c r="L228" i="3"/>
  <c r="L226" i="3"/>
  <c r="L225" i="3"/>
  <c r="L223" i="3"/>
  <c r="L222" i="3"/>
  <c r="L221" i="3"/>
  <c r="L219" i="3"/>
  <c r="L218" i="3"/>
  <c r="L216" i="3"/>
  <c r="L215" i="3"/>
  <c r="L213" i="3"/>
  <c r="L211" i="3"/>
  <c r="L210" i="3"/>
  <c r="L208" i="3"/>
  <c r="L207" i="3"/>
  <c r="L205" i="3"/>
  <c r="L203" i="3"/>
  <c r="L202" i="3"/>
  <c r="L200" i="3"/>
  <c r="L199" i="3"/>
  <c r="L197" i="3"/>
  <c r="L196" i="3"/>
  <c r="L195" i="3"/>
  <c r="L193" i="3"/>
  <c r="L192" i="3"/>
  <c r="L190" i="3"/>
  <c r="L189" i="3"/>
  <c r="L188" i="3"/>
  <c r="L186" i="3"/>
  <c r="L185" i="3"/>
  <c r="L183" i="3"/>
  <c r="L182" i="3"/>
  <c r="L181" i="3"/>
  <c r="L179" i="3"/>
  <c r="L178" i="3"/>
  <c r="L176" i="3"/>
  <c r="L175" i="3"/>
  <c r="L172" i="3"/>
  <c r="L171" i="3"/>
  <c r="L169" i="3"/>
  <c r="L168" i="3"/>
  <c r="L166" i="3"/>
  <c r="L165" i="3"/>
  <c r="L163" i="3"/>
  <c r="L162" i="3"/>
  <c r="L160" i="3"/>
  <c r="L159" i="3"/>
  <c r="L157" i="3"/>
  <c r="L156" i="3"/>
  <c r="L155" i="3"/>
  <c r="L153" i="3"/>
  <c r="L152" i="3"/>
  <c r="L150" i="3"/>
  <c r="L149" i="3"/>
  <c r="L147" i="3"/>
  <c r="L145" i="3"/>
  <c r="L144" i="3"/>
  <c r="L142" i="3"/>
  <c r="L141" i="3"/>
  <c r="L139" i="3"/>
  <c r="L138" i="3"/>
  <c r="L137" i="3"/>
  <c r="L135" i="3"/>
  <c r="L134" i="3"/>
  <c r="L132" i="3"/>
  <c r="L131" i="3"/>
  <c r="L130" i="3"/>
  <c r="L128" i="3"/>
  <c r="L127" i="3"/>
  <c r="L125" i="3"/>
  <c r="L124" i="3"/>
  <c r="L123" i="3"/>
  <c r="L121" i="3"/>
  <c r="L120" i="3"/>
  <c r="L118" i="3"/>
  <c r="L117" i="3"/>
  <c r="L114" i="3"/>
  <c r="L113" i="3"/>
  <c r="L111" i="3"/>
  <c r="L110" i="3"/>
  <c r="L109" i="3"/>
  <c r="L107" i="3"/>
  <c r="L106" i="3"/>
  <c r="L104" i="3"/>
  <c r="L103" i="3"/>
  <c r="L101" i="3"/>
  <c r="L99" i="3"/>
  <c r="L98" i="3"/>
  <c r="L96" i="3"/>
  <c r="L95" i="3"/>
  <c r="L93" i="3"/>
  <c r="L92" i="3"/>
  <c r="L91" i="3"/>
  <c r="L89" i="3"/>
  <c r="L88" i="3"/>
  <c r="L86" i="3"/>
  <c r="L85" i="3"/>
  <c r="L84" i="3"/>
  <c r="L82" i="3"/>
  <c r="L81" i="3"/>
  <c r="L79" i="3"/>
  <c r="L78" i="3"/>
  <c r="L77" i="3"/>
  <c r="L75" i="3"/>
  <c r="L74" i="3"/>
  <c r="L72" i="3"/>
  <c r="L71" i="3"/>
  <c r="L69" i="3"/>
  <c r="L68" i="3"/>
  <c r="L66" i="3"/>
  <c r="L64" i="3"/>
  <c r="L63" i="3"/>
  <c r="L61" i="3"/>
  <c r="L60" i="3"/>
  <c r="L58" i="3"/>
  <c r="L57" i="3"/>
  <c r="L56" i="3"/>
  <c r="L54" i="3"/>
  <c r="L53" i="3"/>
  <c r="L51" i="3"/>
  <c r="L50" i="3"/>
  <c r="L49" i="3"/>
  <c r="L47" i="3"/>
  <c r="L46" i="3"/>
  <c r="L44" i="3"/>
  <c r="L43" i="3"/>
  <c r="L42" i="3"/>
  <c r="L40" i="3"/>
  <c r="L39" i="3"/>
  <c r="L37" i="3"/>
  <c r="L36" i="3"/>
  <c r="L33" i="3"/>
  <c r="L31" i="3"/>
  <c r="L30" i="3"/>
  <c r="L28" i="3"/>
  <c r="L27" i="3"/>
  <c r="L25" i="3"/>
  <c r="L24" i="3"/>
  <c r="L23" i="3"/>
  <c r="L21" i="3"/>
  <c r="L20" i="3"/>
  <c r="L18" i="3"/>
  <c r="L17" i="3"/>
  <c r="L16" i="3"/>
  <c r="L14" i="3"/>
  <c r="L13" i="3"/>
  <c r="L11" i="3"/>
  <c r="L10" i="3"/>
  <c r="L9" i="3"/>
  <c r="L7" i="3"/>
  <c r="L6" i="3"/>
  <c r="L4" i="3"/>
  <c r="L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574" i="3" l="1"/>
  <c r="G574" i="3"/>
  <c r="F534" i="3"/>
  <c r="G534" i="3"/>
  <c r="F294" i="3"/>
  <c r="G294" i="3"/>
  <c r="F2" i="3"/>
  <c r="G2" i="3"/>
  <c r="F35" i="3"/>
  <c r="G35" i="3"/>
  <c r="F334" i="3"/>
  <c r="G334" i="3"/>
  <c r="S574" i="3"/>
  <c r="V574" i="3"/>
  <c r="S35" i="3"/>
  <c r="V35" i="3"/>
  <c r="S334" i="3"/>
  <c r="V334" i="3"/>
  <c r="S2" i="3"/>
  <c r="V2" i="3"/>
  <c r="L574" i="3"/>
  <c r="E294" i="3"/>
  <c r="V294" i="3"/>
  <c r="L334" i="3"/>
  <c r="E534" i="3"/>
  <c r="V534" i="3"/>
  <c r="L35" i="3"/>
  <c r="L2" i="3"/>
  <c r="C335" i="3"/>
  <c r="E334" i="3"/>
  <c r="C575" i="3"/>
  <c r="E574" i="3"/>
  <c r="C36" i="3"/>
  <c r="E35" i="3"/>
  <c r="C3" i="3"/>
  <c r="E2" i="3"/>
  <c r="C70" i="3"/>
  <c r="C116" i="3"/>
  <c r="C174" i="3"/>
  <c r="C414" i="3"/>
  <c r="C254" i="3"/>
  <c r="C535" i="3"/>
  <c r="C374" i="3"/>
  <c r="C295" i="3"/>
  <c r="C494" i="3"/>
  <c r="F3" i="3" l="1"/>
  <c r="G3" i="3" s="1"/>
  <c r="F535" i="3"/>
  <c r="G535" i="3" s="1"/>
  <c r="F254" i="3"/>
  <c r="G254" i="3"/>
  <c r="F335" i="3"/>
  <c r="G335" i="3" s="1"/>
  <c r="F414" i="3"/>
  <c r="G414" i="3"/>
  <c r="F174" i="3"/>
  <c r="G174" i="3"/>
  <c r="F575" i="3"/>
  <c r="G575" i="3" s="1"/>
  <c r="F494" i="3"/>
  <c r="G494" i="3"/>
  <c r="F36" i="3"/>
  <c r="G36" i="3" s="1"/>
  <c r="F295" i="3"/>
  <c r="G295" i="3" s="1"/>
  <c r="F116" i="3"/>
  <c r="G116" i="3"/>
  <c r="F374" i="3"/>
  <c r="G374" i="3"/>
  <c r="F70" i="3"/>
  <c r="G70" i="3"/>
  <c r="C336" i="3"/>
  <c r="E535" i="3"/>
  <c r="E295" i="3"/>
  <c r="E116" i="3"/>
  <c r="V116" i="3"/>
  <c r="L534" i="3"/>
  <c r="S534" i="3"/>
  <c r="E70" i="3"/>
  <c r="V70" i="3"/>
  <c r="E374" i="3"/>
  <c r="V374" i="3"/>
  <c r="S294" i="3"/>
  <c r="L294" i="3"/>
  <c r="E254" i="3"/>
  <c r="V254" i="3"/>
  <c r="E414" i="3"/>
  <c r="V414" i="3"/>
  <c r="E494" i="3"/>
  <c r="V494" i="3"/>
  <c r="C576" i="3"/>
  <c r="E174" i="3"/>
  <c r="V174" i="3"/>
  <c r="E335" i="3"/>
  <c r="E336" i="3" s="1"/>
  <c r="E575" i="3"/>
  <c r="C4" i="3"/>
  <c r="E3" i="3"/>
  <c r="C37" i="3"/>
  <c r="E36" i="3"/>
  <c r="C495" i="3"/>
  <c r="C375" i="3"/>
  <c r="C296" i="3"/>
  <c r="C536" i="3"/>
  <c r="C255" i="3"/>
  <c r="C117" i="3"/>
  <c r="C175" i="3"/>
  <c r="C415" i="3"/>
  <c r="C71" i="3"/>
  <c r="F255" i="3" l="1"/>
  <c r="G255" i="3" s="1"/>
  <c r="F117" i="3"/>
  <c r="G117" i="3" s="1"/>
  <c r="F71" i="3"/>
  <c r="G71" i="3" s="1"/>
  <c r="F536" i="3"/>
  <c r="G536" i="3" s="1"/>
  <c r="F576" i="3"/>
  <c r="G576" i="3" s="1"/>
  <c r="F37" i="3"/>
  <c r="G37" i="3" s="1"/>
  <c r="F415" i="3"/>
  <c r="G415" i="3" s="1"/>
  <c r="F296" i="3"/>
  <c r="G296" i="3" s="1"/>
  <c r="F4" i="3"/>
  <c r="G4" i="3" s="1"/>
  <c r="F336" i="3"/>
  <c r="G336" i="3" s="1"/>
  <c r="C337" i="3"/>
  <c r="C338" i="3" s="1"/>
  <c r="F375" i="3"/>
  <c r="G375" i="3" s="1"/>
  <c r="F175" i="3"/>
  <c r="G175" i="3" s="1"/>
  <c r="F495" i="3"/>
  <c r="G495" i="3" s="1"/>
  <c r="E117" i="3"/>
  <c r="E536" i="3"/>
  <c r="E296" i="3"/>
  <c r="E375" i="3"/>
  <c r="E495" i="3"/>
  <c r="E255" i="3"/>
  <c r="C577" i="3"/>
  <c r="E71" i="3"/>
  <c r="E415" i="3"/>
  <c r="L254" i="3"/>
  <c r="S254" i="3"/>
  <c r="E175" i="3"/>
  <c r="S70" i="3"/>
  <c r="L70" i="3"/>
  <c r="L494" i="3"/>
  <c r="S494" i="3"/>
  <c r="E576" i="3"/>
  <c r="L414" i="3"/>
  <c r="S414" i="3"/>
  <c r="L374" i="3"/>
  <c r="S374" i="3"/>
  <c r="S116" i="3"/>
  <c r="L116" i="3"/>
  <c r="E337" i="3"/>
  <c r="V337" i="3"/>
  <c r="S174" i="3"/>
  <c r="L174" i="3"/>
  <c r="C5" i="3"/>
  <c r="E4" i="3"/>
  <c r="C38" i="3"/>
  <c r="E37" i="3"/>
  <c r="C176" i="3"/>
  <c r="C118" i="3"/>
  <c r="C297" i="3"/>
  <c r="C72" i="3"/>
  <c r="C256" i="3"/>
  <c r="C376" i="3"/>
  <c r="C416" i="3"/>
  <c r="C537" i="3"/>
  <c r="C496" i="3"/>
  <c r="F338" i="3" l="1"/>
  <c r="F376" i="3"/>
  <c r="G376" i="3" s="1"/>
  <c r="F577" i="3"/>
  <c r="F416" i="3"/>
  <c r="G416" i="3" s="1"/>
  <c r="F38" i="3"/>
  <c r="F337" i="3"/>
  <c r="G337" i="3" s="1"/>
  <c r="F496" i="3"/>
  <c r="G496" i="3" s="1"/>
  <c r="F72" i="3"/>
  <c r="G72" i="3" s="1"/>
  <c r="F118" i="3"/>
  <c r="G118" i="3" s="1"/>
  <c r="F176" i="3"/>
  <c r="G176" i="3" s="1"/>
  <c r="F256" i="3"/>
  <c r="G256" i="3" s="1"/>
  <c r="F537" i="3"/>
  <c r="F297" i="3"/>
  <c r="F5" i="3"/>
  <c r="V38" i="3"/>
  <c r="V5" i="3"/>
  <c r="E118" i="3"/>
  <c r="E256" i="3"/>
  <c r="E496" i="3"/>
  <c r="E376" i="3"/>
  <c r="C578" i="3"/>
  <c r="E72" i="3"/>
  <c r="V577" i="3"/>
  <c r="E577" i="3"/>
  <c r="E578" i="3" s="1"/>
  <c r="E416" i="3"/>
  <c r="S577" i="3"/>
  <c r="E297" i="3"/>
  <c r="V297" i="3"/>
  <c r="E338" i="3"/>
  <c r="E176" i="3"/>
  <c r="E537" i="3"/>
  <c r="V537" i="3"/>
  <c r="S337" i="3"/>
  <c r="L337" i="3"/>
  <c r="S5" i="3"/>
  <c r="L5" i="3"/>
  <c r="S38" i="3"/>
  <c r="L38" i="3"/>
  <c r="C39" i="3"/>
  <c r="E38" i="3"/>
  <c r="C6" i="3"/>
  <c r="E5" i="3"/>
  <c r="C417" i="3"/>
  <c r="C339" i="3"/>
  <c r="C119" i="3"/>
  <c r="C298" i="3"/>
  <c r="C257" i="3"/>
  <c r="C497" i="3"/>
  <c r="C538" i="3"/>
  <c r="C377" i="3"/>
  <c r="C73" i="3"/>
  <c r="C177" i="3"/>
  <c r="G38" i="3" l="1"/>
  <c r="G577" i="3"/>
  <c r="G5" i="3"/>
  <c r="G537" i="3"/>
  <c r="G297" i="3"/>
  <c r="G338" i="3"/>
  <c r="F119" i="3"/>
  <c r="F177" i="3"/>
  <c r="F73" i="3"/>
  <c r="F39" i="3"/>
  <c r="G39" i="3" s="1"/>
  <c r="F578" i="3"/>
  <c r="G578" i="3" s="1"/>
  <c r="F377" i="3"/>
  <c r="F339" i="3"/>
  <c r="G339" i="3" s="1"/>
  <c r="F298" i="3"/>
  <c r="G298" i="3" s="1"/>
  <c r="F538" i="3"/>
  <c r="G538" i="3" s="1"/>
  <c r="F417" i="3"/>
  <c r="F6" i="3"/>
  <c r="G6" i="3" s="1"/>
  <c r="F497" i="3"/>
  <c r="F257" i="3"/>
  <c r="C579" i="3"/>
  <c r="E298" i="3"/>
  <c r="E538" i="3"/>
  <c r="L577" i="3"/>
  <c r="E579" i="3"/>
  <c r="E73" i="3"/>
  <c r="V73" i="3"/>
  <c r="L297" i="3"/>
  <c r="S297" i="3"/>
  <c r="E377" i="3"/>
  <c r="V377" i="3"/>
  <c r="E339" i="3"/>
  <c r="E497" i="3"/>
  <c r="V497" i="3"/>
  <c r="E417" i="3"/>
  <c r="V417" i="3"/>
  <c r="E119" i="3"/>
  <c r="V119" i="3"/>
  <c r="E257" i="3"/>
  <c r="V257" i="3"/>
  <c r="L537" i="3"/>
  <c r="S537" i="3"/>
  <c r="E177" i="3"/>
  <c r="V177" i="3"/>
  <c r="C7" i="3"/>
  <c r="E6" i="3"/>
  <c r="C40" i="3"/>
  <c r="E39" i="3"/>
  <c r="C378" i="3"/>
  <c r="C258" i="3"/>
  <c r="C178" i="3"/>
  <c r="C539" i="3"/>
  <c r="C299" i="3"/>
  <c r="C340" i="3"/>
  <c r="C74" i="3"/>
  <c r="C498" i="3"/>
  <c r="C120" i="3"/>
  <c r="C418" i="3"/>
  <c r="G377" i="3" l="1"/>
  <c r="G497" i="3"/>
  <c r="G73" i="3"/>
  <c r="G257" i="3"/>
  <c r="G177" i="3"/>
  <c r="G119" i="3"/>
  <c r="G417" i="3"/>
  <c r="F40" i="3"/>
  <c r="G40" i="3" s="1"/>
  <c r="F120" i="3"/>
  <c r="G120" i="3" s="1"/>
  <c r="F178" i="3"/>
  <c r="G178" i="3" s="1"/>
  <c r="F299" i="3"/>
  <c r="G299" i="3" s="1"/>
  <c r="F418" i="3"/>
  <c r="G418" i="3" s="1"/>
  <c r="F498" i="3"/>
  <c r="G498" i="3" s="1"/>
  <c r="F579" i="3"/>
  <c r="G579" i="3" s="1"/>
  <c r="F340" i="3"/>
  <c r="F539" i="3"/>
  <c r="G539" i="3" s="1"/>
  <c r="F258" i="3"/>
  <c r="G258" i="3" s="1"/>
  <c r="F7" i="3"/>
  <c r="G7" i="3" s="1"/>
  <c r="F74" i="3"/>
  <c r="G74" i="3" s="1"/>
  <c r="C580" i="3"/>
  <c r="C581" i="3" s="1"/>
  <c r="F378" i="3"/>
  <c r="G378" i="3" s="1"/>
  <c r="E418" i="3"/>
  <c r="E74" i="3"/>
  <c r="E498" i="3"/>
  <c r="E258" i="3"/>
  <c r="E539" i="3"/>
  <c r="E299" i="3"/>
  <c r="E378" i="3"/>
  <c r="S377" i="3"/>
  <c r="L377" i="3"/>
  <c r="L417" i="3"/>
  <c r="S417" i="3"/>
  <c r="E340" i="3"/>
  <c r="V340" i="3"/>
  <c r="S497" i="3"/>
  <c r="L497" i="3"/>
  <c r="E120" i="3"/>
  <c r="S73" i="3"/>
  <c r="L73" i="3"/>
  <c r="E178" i="3"/>
  <c r="S257" i="3"/>
  <c r="L257" i="3"/>
  <c r="E580" i="3"/>
  <c r="V580" i="3"/>
  <c r="L177" i="3"/>
  <c r="S177" i="3"/>
  <c r="S119" i="3"/>
  <c r="L119" i="3"/>
  <c r="C8" i="3"/>
  <c r="E7" i="3"/>
  <c r="C41" i="3"/>
  <c r="E40" i="3"/>
  <c r="C499" i="3"/>
  <c r="C300" i="3"/>
  <c r="C259" i="3"/>
  <c r="C419" i="3"/>
  <c r="C75" i="3"/>
  <c r="C540" i="3"/>
  <c r="C121" i="3"/>
  <c r="C341" i="3"/>
  <c r="C179" i="3"/>
  <c r="C379" i="3"/>
  <c r="G340" i="3" l="1"/>
  <c r="F581" i="3"/>
  <c r="F300" i="3"/>
  <c r="F499" i="3"/>
  <c r="G499" i="3" s="1"/>
  <c r="F540" i="3"/>
  <c r="F121" i="3"/>
  <c r="G121" i="3" s="1"/>
  <c r="F379" i="3"/>
  <c r="G379" i="3" s="1"/>
  <c r="F41" i="3"/>
  <c r="F75" i="3"/>
  <c r="G75" i="3" s="1"/>
  <c r="F179" i="3"/>
  <c r="G179" i="3" s="1"/>
  <c r="F419" i="3"/>
  <c r="G419" i="3" s="1"/>
  <c r="F341" i="3"/>
  <c r="G341" i="3" s="1"/>
  <c r="F259" i="3"/>
  <c r="G259" i="3" s="1"/>
  <c r="F8" i="3"/>
  <c r="F580" i="3"/>
  <c r="G580" i="3" s="1"/>
  <c r="V41" i="3"/>
  <c r="V8" i="3"/>
  <c r="E419" i="3"/>
  <c r="E75" i="3"/>
  <c r="E259" i="3"/>
  <c r="E499" i="3"/>
  <c r="E379" i="3"/>
  <c r="E121" i="3"/>
  <c r="E341" i="3"/>
  <c r="S41" i="3"/>
  <c r="L41" i="3"/>
  <c r="E179" i="3"/>
  <c r="S8" i="3"/>
  <c r="L8" i="3"/>
  <c r="E300" i="3"/>
  <c r="V300" i="3"/>
  <c r="E540" i="3"/>
  <c r="V540" i="3"/>
  <c r="S340" i="3"/>
  <c r="L340" i="3"/>
  <c r="S580" i="3"/>
  <c r="L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582" i="3"/>
  <c r="C420" i="3"/>
  <c r="C500" i="3"/>
  <c r="G8" i="3" l="1"/>
  <c r="G41" i="3"/>
  <c r="G540" i="3"/>
  <c r="G300" i="3"/>
  <c r="G581" i="3"/>
  <c r="F9" i="3"/>
  <c r="G9" i="3" s="1"/>
  <c r="F420" i="3"/>
  <c r="F582" i="3"/>
  <c r="G582" i="3" s="1"/>
  <c r="F260" i="3"/>
  <c r="F42" i="3"/>
  <c r="G42" i="3" s="1"/>
  <c r="F76" i="3"/>
  <c r="F122" i="3"/>
  <c r="F380" i="3"/>
  <c r="F541" i="3"/>
  <c r="G541" i="3" s="1"/>
  <c r="F500" i="3"/>
  <c r="F180" i="3"/>
  <c r="F301" i="3"/>
  <c r="G301" i="3" s="1"/>
  <c r="F342" i="3"/>
  <c r="G342" i="3" s="1"/>
  <c r="E582" i="3"/>
  <c r="E541" i="3"/>
  <c r="E342" i="3"/>
  <c r="E301" i="3"/>
  <c r="E122" i="3"/>
  <c r="V122" i="3"/>
  <c r="E380" i="3"/>
  <c r="V380" i="3"/>
  <c r="E500" i="3"/>
  <c r="V500" i="3"/>
  <c r="E420" i="3"/>
  <c r="V420" i="3"/>
  <c r="E260" i="3"/>
  <c r="V260" i="3"/>
  <c r="L540" i="3"/>
  <c r="S540" i="3"/>
  <c r="E76" i="3"/>
  <c r="V76" i="3"/>
  <c r="E180" i="3"/>
  <c r="V180" i="3"/>
  <c r="S300" i="3"/>
  <c r="L300" i="3"/>
  <c r="C10" i="3"/>
  <c r="E9" i="3"/>
  <c r="C43" i="3"/>
  <c r="E42" i="3"/>
  <c r="C583" i="3"/>
  <c r="C77" i="3"/>
  <c r="C261" i="3"/>
  <c r="C501" i="3"/>
  <c r="C181" i="3"/>
  <c r="C123" i="3"/>
  <c r="C542" i="3"/>
  <c r="C421" i="3"/>
  <c r="C302" i="3"/>
  <c r="C381" i="3"/>
  <c r="C343" i="3"/>
  <c r="H333" i="3"/>
  <c r="H487" i="3"/>
  <c r="H292" i="3"/>
  <c r="M196" i="3"/>
  <c r="M218" i="3"/>
  <c r="H564" i="3"/>
  <c r="M381" i="3"/>
  <c r="M305" i="3"/>
  <c r="M252" i="3"/>
  <c r="M456" i="3"/>
  <c r="M96" i="3"/>
  <c r="M16" i="3"/>
  <c r="H167" i="3"/>
  <c r="M379" i="3"/>
  <c r="M49" i="3"/>
  <c r="M469" i="3"/>
  <c r="H486" i="3"/>
  <c r="M606" i="3"/>
  <c r="H103" i="3"/>
  <c r="M169" i="3"/>
  <c r="M556" i="3"/>
  <c r="M569" i="3"/>
  <c r="M167" i="3"/>
  <c r="H373" i="3"/>
  <c r="H610" i="3"/>
  <c r="H364" i="3"/>
  <c r="M601" i="3"/>
  <c r="M586" i="3"/>
  <c r="M513" i="3"/>
  <c r="M319" i="3"/>
  <c r="M199" i="3"/>
  <c r="H144" i="3"/>
  <c r="M2" i="3"/>
  <c r="M494" i="3"/>
  <c r="M545" i="3"/>
  <c r="M236" i="3"/>
  <c r="M118" i="3"/>
  <c r="M123" i="3"/>
  <c r="M56" i="3"/>
  <c r="M203" i="3"/>
  <c r="M477" i="3"/>
  <c r="M318" i="3"/>
  <c r="M449" i="3"/>
  <c r="M286" i="3"/>
  <c r="M356" i="3"/>
  <c r="H211" i="3"/>
  <c r="M152" i="3"/>
  <c r="M430" i="3"/>
  <c r="M267" i="3"/>
  <c r="M261" i="3"/>
  <c r="M448" i="3"/>
  <c r="H104" i="3"/>
  <c r="H241" i="3"/>
  <c r="H13" i="3"/>
  <c r="M39" i="3"/>
  <c r="H245" i="3"/>
  <c r="M313" i="3"/>
  <c r="H406" i="3"/>
  <c r="M518" i="3"/>
  <c r="M547" i="3"/>
  <c r="M342" i="3"/>
  <c r="M369" i="3"/>
  <c r="M168" i="3"/>
  <c r="M127" i="3"/>
  <c r="M427" i="3"/>
  <c r="M559" i="3"/>
  <c r="M231" i="3"/>
  <c r="M331" i="3"/>
  <c r="M262" i="3"/>
  <c r="M244" i="3"/>
  <c r="H243" i="3"/>
  <c r="H108" i="3"/>
  <c r="M33" i="3"/>
  <c r="H401" i="3"/>
  <c r="H612" i="3"/>
  <c r="M87" i="3"/>
  <c r="H247" i="3"/>
  <c r="M365" i="3"/>
  <c r="M75" i="3"/>
  <c r="M250" i="3"/>
  <c r="M101" i="3"/>
  <c r="H172" i="3"/>
  <c r="H410" i="3"/>
  <c r="H613" i="3"/>
  <c r="M432" i="3"/>
  <c r="M439" i="3"/>
  <c r="M212" i="3"/>
  <c r="M17" i="3"/>
  <c r="H163" i="3"/>
  <c r="M341" i="3"/>
  <c r="M555" i="3"/>
  <c r="H6" i="3"/>
  <c r="H283" i="3"/>
  <c r="M284" i="3"/>
  <c r="H522" i="3"/>
  <c r="H490" i="3"/>
  <c r="H34" i="3"/>
  <c r="M502" i="3"/>
  <c r="M490" i="3"/>
  <c r="M170" i="3"/>
  <c r="M450" i="3"/>
  <c r="H572" i="3"/>
  <c r="M333" i="3"/>
  <c r="M425" i="3"/>
  <c r="M424" i="3"/>
  <c r="M14" i="3"/>
  <c r="M353" i="3"/>
  <c r="H532" i="3"/>
  <c r="M198" i="3"/>
  <c r="M493" i="3"/>
  <c r="M440" i="3"/>
  <c r="M242" i="3"/>
  <c r="M405" i="3"/>
  <c r="M132" i="3"/>
  <c r="M175" i="3"/>
  <c r="M207" i="3"/>
  <c r="M389" i="3"/>
  <c r="M25" i="3"/>
  <c r="M418" i="3"/>
  <c r="M335" i="3"/>
  <c r="M322" i="3"/>
  <c r="M285" i="3"/>
  <c r="M497" i="3"/>
  <c r="M479" i="3"/>
  <c r="H609" i="3"/>
  <c r="M271" i="3"/>
  <c r="M519" i="3"/>
  <c r="M571" i="3"/>
  <c r="M292" i="3"/>
  <c r="M409" i="3"/>
  <c r="H403" i="3"/>
  <c r="M393" i="3"/>
  <c r="M111" i="3"/>
  <c r="M498" i="3"/>
  <c r="M173" i="3"/>
  <c r="H173" i="3"/>
  <c r="M610" i="3"/>
  <c r="M89" i="3"/>
  <c r="M53" i="3"/>
  <c r="M272" i="3"/>
  <c r="H100" i="3"/>
  <c r="M428" i="3"/>
  <c r="H2" i="3"/>
  <c r="M162" i="3"/>
  <c r="M561" i="3"/>
  <c r="M402" i="3"/>
  <c r="M431" i="3"/>
  <c r="H242" i="3"/>
  <c r="M590" i="3"/>
  <c r="M138" i="3"/>
  <c r="M147" i="3"/>
  <c r="M159" i="3"/>
  <c r="M195" i="3"/>
  <c r="M564" i="3"/>
  <c r="H149" i="3"/>
  <c r="M311" i="3"/>
  <c r="M191" i="3"/>
  <c r="H482" i="3"/>
  <c r="M580" i="3"/>
  <c r="M412" i="3"/>
  <c r="M28" i="3"/>
  <c r="M95" i="3"/>
  <c r="M240" i="3"/>
  <c r="M317" i="3"/>
  <c r="M293" i="3"/>
  <c r="M394" i="3"/>
  <c r="H206" i="3"/>
  <c r="M585" i="3"/>
  <c r="M86" i="3"/>
  <c r="H115" i="3"/>
  <c r="H203" i="3"/>
  <c r="M8" i="3"/>
  <c r="H10" i="3"/>
  <c r="M582" i="3"/>
  <c r="H249" i="3"/>
  <c r="M246" i="3"/>
  <c r="M397" i="3"/>
  <c r="M403" i="3"/>
  <c r="M37" i="3"/>
  <c r="M59" i="3"/>
  <c r="M473" i="3"/>
  <c r="H97" i="3"/>
  <c r="M282" i="3"/>
  <c r="M301" i="3"/>
  <c r="H4" i="3"/>
  <c r="H69" i="3"/>
  <c r="M249" i="3"/>
  <c r="M13" i="3"/>
  <c r="H531" i="3"/>
  <c r="M435" i="3"/>
  <c r="M591" i="3"/>
  <c r="H107" i="3"/>
  <c r="M237" i="3"/>
  <c r="H23" i="3"/>
  <c r="M588" i="3"/>
  <c r="H570" i="3"/>
  <c r="H210" i="3"/>
  <c r="M596" i="3"/>
  <c r="M83" i="3"/>
  <c r="M406" i="3"/>
  <c r="M181" i="3"/>
  <c r="M224" i="3"/>
  <c r="M176" i="3"/>
  <c r="M137" i="3"/>
  <c r="M345" i="3"/>
  <c r="M549" i="3"/>
  <c r="M471" i="3"/>
  <c r="M434" i="3"/>
  <c r="M50" i="3"/>
  <c r="M347" i="3"/>
  <c r="M155" i="3"/>
  <c r="M343" i="3"/>
  <c r="M413" i="3"/>
  <c r="M217" i="3"/>
  <c r="M151" i="3"/>
  <c r="M395" i="3"/>
  <c r="M186" i="3"/>
  <c r="M330" i="3"/>
  <c r="M499" i="3"/>
  <c r="M315" i="3"/>
  <c r="H110" i="3"/>
  <c r="M139" i="3"/>
  <c r="M148" i="3"/>
  <c r="M438" i="3"/>
  <c r="M153" i="3"/>
  <c r="H3" i="3"/>
  <c r="M543" i="3"/>
  <c r="M189" i="3"/>
  <c r="M97" i="3"/>
  <c r="H106" i="3"/>
  <c r="M117" i="3"/>
  <c r="H449" i="3"/>
  <c r="M384" i="3"/>
  <c r="M488" i="3"/>
  <c r="M182" i="3"/>
  <c r="M476" i="3"/>
  <c r="M144" i="3"/>
  <c r="M296" i="3"/>
  <c r="M415" i="3"/>
  <c r="H105" i="3"/>
  <c r="H411" i="3"/>
  <c r="M321" i="3"/>
  <c r="M558" i="3"/>
  <c r="H331" i="3"/>
  <c r="M208" i="3"/>
  <c r="M309" i="3"/>
  <c r="M508" i="3"/>
  <c r="M344" i="3"/>
  <c r="M107" i="3"/>
  <c r="H202" i="3"/>
  <c r="H62" i="3"/>
  <c r="M576" i="3"/>
  <c r="H102" i="3"/>
  <c r="M297" i="3"/>
  <c r="H26" i="3"/>
  <c r="M194" i="3"/>
  <c r="M222" i="3"/>
  <c r="H16" i="3"/>
  <c r="M100" i="3"/>
  <c r="M523" i="3"/>
  <c r="M126" i="3"/>
  <c r="M371" i="3"/>
  <c r="M454" i="3"/>
  <c r="H441" i="3"/>
  <c r="M515" i="3"/>
  <c r="M467" i="3"/>
  <c r="H606" i="3"/>
  <c r="M10" i="3"/>
  <c r="M234" i="3"/>
  <c r="M223" i="3"/>
  <c r="M200" i="3"/>
  <c r="M512" i="3"/>
  <c r="M65" i="3"/>
  <c r="M358" i="3"/>
  <c r="H492" i="3"/>
  <c r="H565" i="3"/>
  <c r="M290" i="3"/>
  <c r="H326" i="3"/>
  <c r="M136" i="3"/>
  <c r="M82" i="3"/>
  <c r="M400" i="3"/>
  <c r="M192" i="3"/>
  <c r="H493" i="3"/>
  <c r="M602" i="3"/>
  <c r="M225" i="3"/>
  <c r="M130" i="3"/>
  <c r="H365" i="3"/>
  <c r="M383" i="3"/>
  <c r="M426" i="3"/>
  <c r="M510" i="3"/>
  <c r="H9" i="3"/>
  <c r="M534" i="3"/>
  <c r="M133" i="3"/>
  <c r="H212" i="3"/>
  <c r="H286" i="3"/>
  <c r="M188" i="3"/>
  <c r="M219" i="3"/>
  <c r="M108" i="3"/>
  <c r="H602" i="3"/>
  <c r="M235" i="3"/>
  <c r="M500" i="3"/>
  <c r="M528" i="3"/>
  <c r="M146" i="3"/>
  <c r="M41" i="3"/>
  <c r="M160" i="3"/>
  <c r="M105" i="3"/>
  <c r="M507" i="3"/>
  <c r="H246" i="3"/>
  <c r="M517" i="3"/>
  <c r="M60" i="3"/>
  <c r="M243" i="3"/>
  <c r="H155" i="3"/>
  <c r="M581" i="3"/>
  <c r="M74" i="3"/>
  <c r="M157" i="3"/>
  <c r="H145" i="3"/>
  <c r="M328" i="3"/>
  <c r="M573" i="3"/>
  <c r="M505" i="3"/>
  <c r="M570" i="3"/>
  <c r="M110" i="3"/>
  <c r="M57" i="3"/>
  <c r="M360" i="3"/>
  <c r="H412" i="3"/>
  <c r="H244" i="3"/>
  <c r="M593" i="3"/>
  <c r="M274" i="3"/>
  <c r="M489" i="3"/>
  <c r="M541" i="3"/>
  <c r="H32" i="3"/>
  <c r="M551" i="3"/>
  <c r="M466" i="3"/>
  <c r="M76" i="3"/>
  <c r="M533" i="3"/>
  <c r="M180" i="3"/>
  <c r="H171" i="3"/>
  <c r="M334" i="3"/>
  <c r="M93" i="3"/>
  <c r="M376" i="3"/>
  <c r="M340" i="3"/>
  <c r="M36" i="3"/>
  <c r="M354" i="3"/>
  <c r="M603" i="3"/>
  <c r="H332" i="3"/>
  <c r="H158" i="3"/>
  <c r="M414" i="3"/>
  <c r="M463" i="3"/>
  <c r="M487" i="3"/>
  <c r="M141" i="3"/>
  <c r="M245" i="3"/>
  <c r="M472" i="3"/>
  <c r="M420" i="3"/>
  <c r="H285" i="3"/>
  <c r="M567" i="3"/>
  <c r="H408" i="3"/>
  <c r="M241" i="3"/>
  <c r="M78" i="3"/>
  <c r="M227" i="3"/>
  <c r="H601" i="3"/>
  <c r="H448" i="3"/>
  <c r="M256" i="3"/>
  <c r="H489" i="3"/>
  <c r="M589" i="3"/>
  <c r="M336" i="3"/>
  <c r="M71" i="3"/>
  <c r="M46" i="3"/>
  <c r="M554" i="3"/>
  <c r="H159" i="3"/>
  <c r="M453" i="3"/>
  <c r="M411" i="3"/>
  <c r="M34" i="3"/>
  <c r="M566" i="3"/>
  <c r="M537" i="3"/>
  <c r="H407" i="3"/>
  <c r="M247" i="3"/>
  <c r="M475" i="3"/>
  <c r="H111" i="3"/>
  <c r="M375" i="3"/>
  <c r="H327" i="3"/>
  <c r="H523" i="3"/>
  <c r="M178" i="3"/>
  <c r="M594" i="3"/>
  <c r="M433" i="3"/>
  <c r="M201" i="3"/>
  <c r="M31" i="3"/>
  <c r="M524" i="3"/>
  <c r="M30" i="3"/>
  <c r="M478" i="3"/>
  <c r="M149" i="3"/>
  <c r="H113" i="3"/>
  <c r="M552" i="3"/>
  <c r="M19" i="3"/>
  <c r="M163" i="3"/>
  <c r="M171" i="3"/>
  <c r="H252" i="3"/>
  <c r="M532" i="3"/>
  <c r="M6" i="3"/>
  <c r="M522" i="3"/>
  <c r="M80" i="3"/>
  <c r="H20" i="3"/>
  <c r="M258" i="3"/>
  <c r="M398" i="3"/>
  <c r="M303" i="3"/>
  <c r="M461" i="3"/>
  <c r="M294" i="3"/>
  <c r="M550" i="3"/>
  <c r="M21" i="3"/>
  <c r="M410" i="3"/>
  <c r="M600" i="3"/>
  <c r="H250" i="3"/>
  <c r="H248" i="3"/>
  <c r="H31" i="3"/>
  <c r="M367" i="3"/>
  <c r="M4" i="3"/>
  <c r="M352" i="3"/>
  <c r="M455" i="3"/>
  <c r="M67" i="3"/>
  <c r="H208" i="3"/>
  <c r="M172" i="3"/>
  <c r="M495" i="3"/>
  <c r="H567" i="3"/>
  <c r="H209" i="3"/>
  <c r="H213" i="3"/>
  <c r="M526" i="3"/>
  <c r="M215" i="3"/>
  <c r="M232" i="3"/>
  <c r="M26" i="3"/>
  <c r="M520" i="3"/>
  <c r="H405" i="3"/>
  <c r="H524" i="3"/>
  <c r="M314" i="3"/>
  <c r="M525" i="3"/>
  <c r="M3" i="3"/>
  <c r="M338" i="3"/>
  <c r="H363" i="3"/>
  <c r="M592" i="3"/>
  <c r="M323" i="3"/>
  <c r="M42" i="3"/>
  <c r="M253" i="3"/>
  <c r="M408" i="3"/>
  <c r="M40" i="3"/>
  <c r="M503" i="3"/>
  <c r="H453" i="3"/>
  <c r="H162" i="3"/>
  <c r="M226" i="3"/>
  <c r="M486" i="3"/>
  <c r="M18" i="3"/>
  <c r="M560" i="3"/>
  <c r="M364" i="3"/>
  <c r="M491" i="3"/>
  <c r="H150" i="3"/>
  <c r="M538" i="3"/>
  <c r="M366" i="3"/>
  <c r="M35" i="3"/>
  <c r="H290" i="3"/>
  <c r="M131" i="3"/>
  <c r="M85" i="3"/>
  <c r="M387" i="3"/>
  <c r="M269" i="3"/>
  <c r="H67" i="3"/>
  <c r="M119" i="3"/>
  <c r="M429" i="3"/>
  <c r="M158" i="3"/>
  <c r="H571" i="3"/>
  <c r="M58" i="3"/>
  <c r="H488" i="3"/>
  <c r="M462" i="3"/>
  <c r="M63" i="3"/>
  <c r="H18" i="3"/>
  <c r="H284" i="3"/>
  <c r="H152" i="3"/>
  <c r="M530" i="3"/>
  <c r="M280" i="3"/>
  <c r="H33" i="3"/>
  <c r="M257" i="3"/>
  <c r="M544" i="3"/>
  <c r="H288" i="3"/>
  <c r="H442" i="3"/>
  <c r="M373" i="3"/>
  <c r="H328" i="3"/>
  <c r="M349" i="3"/>
  <c r="H527" i="3"/>
  <c r="M421" i="3"/>
  <c r="M568" i="3"/>
  <c r="H27" i="3"/>
  <c r="M52" i="3"/>
  <c r="M546" i="3"/>
  <c r="M230" i="3"/>
  <c r="H11" i="3"/>
  <c r="M312" i="3"/>
  <c r="H530" i="3"/>
  <c r="M287" i="3"/>
  <c r="M316" i="3"/>
  <c r="M391" i="3"/>
  <c r="M187" i="3"/>
  <c r="M481" i="3"/>
  <c r="M179" i="3"/>
  <c r="H160" i="3"/>
  <c r="M363" i="3"/>
  <c r="M444" i="3"/>
  <c r="M204" i="3"/>
  <c r="H445" i="3"/>
  <c r="M220" i="3"/>
  <c r="M531" i="3"/>
  <c r="M447" i="3"/>
  <c r="M612" i="3"/>
  <c r="H371" i="3"/>
  <c r="M372" i="3"/>
  <c r="H450" i="3"/>
  <c r="M378" i="3"/>
  <c r="M587" i="3"/>
  <c r="M12" i="3"/>
  <c r="M125" i="3"/>
  <c r="M122" i="3"/>
  <c r="M607" i="3"/>
  <c r="M605" i="3"/>
  <c r="M7" i="3"/>
  <c r="M539" i="3"/>
  <c r="M205" i="3"/>
  <c r="M154" i="3"/>
  <c r="H143" i="3"/>
  <c r="M120" i="3"/>
  <c r="M206" i="3"/>
  <c r="M233" i="3"/>
  <c r="M370" i="3"/>
  <c r="H485" i="3"/>
  <c r="H325" i="3"/>
  <c r="M202" i="3"/>
  <c r="M442" i="3"/>
  <c r="M329" i="3"/>
  <c r="H114" i="3"/>
  <c r="M377" i="3"/>
  <c r="M270" i="3"/>
  <c r="H205" i="3"/>
  <c r="H330" i="3"/>
  <c r="M51" i="3"/>
  <c r="M308" i="3"/>
  <c r="M504" i="3"/>
  <c r="M113" i="3"/>
  <c r="M480" i="3"/>
  <c r="M109" i="3"/>
  <c r="M459" i="3"/>
  <c r="M291" i="3"/>
  <c r="M106" i="3"/>
  <c r="H153" i="3"/>
  <c r="M527" i="3"/>
  <c r="M214" i="3"/>
  <c r="H30" i="3"/>
  <c r="M20" i="3"/>
  <c r="M165" i="3"/>
  <c r="M536" i="3"/>
  <c r="M92" i="3"/>
  <c r="H604" i="3"/>
  <c r="H204" i="3"/>
  <c r="M55" i="3"/>
  <c r="M382" i="3"/>
  <c r="H168" i="3"/>
  <c r="M38" i="3"/>
  <c r="M90" i="3"/>
  <c r="M185" i="3"/>
  <c r="M437" i="3"/>
  <c r="M238" i="3"/>
  <c r="M275" i="3"/>
  <c r="M380" i="3"/>
  <c r="H526" i="3"/>
  <c r="H362" i="3"/>
  <c r="M574" i="3"/>
  <c r="M584" i="3"/>
  <c r="M255" i="3"/>
  <c r="M70" i="3"/>
  <c r="M124" i="3"/>
  <c r="M264" i="3"/>
  <c r="M115" i="3"/>
  <c r="M474" i="3"/>
  <c r="M11" i="3"/>
  <c r="M399" i="3"/>
  <c r="H561" i="3"/>
  <c r="H68" i="3"/>
  <c r="M374" i="3"/>
  <c r="H607" i="3"/>
  <c r="H483" i="3"/>
  <c r="H529" i="3"/>
  <c r="H361" i="3"/>
  <c r="H64" i="3"/>
  <c r="M306" i="3"/>
  <c r="H324" i="3"/>
  <c r="M27" i="3"/>
  <c r="M368" i="3"/>
  <c r="M464" i="3"/>
  <c r="H446" i="3"/>
  <c r="M143" i="3"/>
  <c r="H533" i="3"/>
  <c r="H293" i="3"/>
  <c r="M265" i="3"/>
  <c r="M174" i="3"/>
  <c r="M277" i="3"/>
  <c r="M32" i="3"/>
  <c r="M62" i="3"/>
  <c r="M69" i="3"/>
  <c r="H165" i="3"/>
  <c r="H525" i="3"/>
  <c r="H207" i="3"/>
  <c r="M609" i="3"/>
  <c r="H451" i="3"/>
  <c r="M599" i="3"/>
  <c r="M468" i="3"/>
  <c r="M164" i="3"/>
  <c r="H562" i="3"/>
  <c r="M103" i="3"/>
  <c r="H611" i="3"/>
  <c r="M578" i="3"/>
  <c r="H170" i="3"/>
  <c r="M79" i="3"/>
  <c r="H413" i="3"/>
  <c r="M506" i="3"/>
  <c r="M348" i="3"/>
  <c r="M61" i="3"/>
  <c r="M501" i="3"/>
  <c r="M135" i="3"/>
  <c r="M509" i="3"/>
  <c r="M484" i="3"/>
  <c r="M458" i="3"/>
  <c r="M248" i="3"/>
  <c r="M465" i="3"/>
  <c r="H8" i="3"/>
  <c r="M324" i="3"/>
  <c r="M259" i="3"/>
  <c r="M23" i="3"/>
  <c r="M436" i="3"/>
  <c r="H291" i="3"/>
  <c r="M326" i="3"/>
  <c r="H25" i="3"/>
  <c r="M183" i="3"/>
  <c r="M492" i="3"/>
  <c r="M104" i="3"/>
  <c r="M263" i="3"/>
  <c r="H19" i="3"/>
  <c r="M577" i="3"/>
  <c r="M300" i="3"/>
  <c r="M22" i="3"/>
  <c r="H566" i="3"/>
  <c r="M44" i="3"/>
  <c r="H443" i="3"/>
  <c r="H65" i="3"/>
  <c r="H452" i="3"/>
  <c r="H282" i="3"/>
  <c r="M251" i="3"/>
  <c r="H568" i="3"/>
  <c r="M254" i="3"/>
  <c r="M288" i="3"/>
  <c r="H161" i="3"/>
  <c r="M260" i="3"/>
  <c r="M346" i="3"/>
  <c r="M140" i="3"/>
  <c r="H369" i="3"/>
  <c r="M553" i="3"/>
  <c r="M210" i="3"/>
  <c r="M228" i="3"/>
  <c r="M142" i="3"/>
  <c r="H608" i="3"/>
  <c r="H148" i="3"/>
  <c r="M350" i="3"/>
  <c r="M102" i="3"/>
  <c r="M357" i="3"/>
  <c r="H404" i="3"/>
  <c r="M548" i="3"/>
  <c r="M441" i="3"/>
  <c r="H287" i="3"/>
  <c r="M485" i="3"/>
  <c r="M386" i="3"/>
  <c r="H402" i="3"/>
  <c r="M597" i="3"/>
  <c r="H605" i="3"/>
  <c r="M579" i="3"/>
  <c r="M362" i="3"/>
  <c r="M332" i="3"/>
  <c r="M15" i="3"/>
  <c r="H329" i="3"/>
  <c r="M145" i="3"/>
  <c r="H484" i="3"/>
  <c r="M72" i="3"/>
  <c r="H367" i="3"/>
  <c r="H109" i="3"/>
  <c r="M161" i="3"/>
  <c r="M5" i="3"/>
  <c r="M327" i="3"/>
  <c r="M213" i="3"/>
  <c r="M99" i="3"/>
  <c r="M483" i="3"/>
  <c r="H528" i="3"/>
  <c r="M416" i="3"/>
  <c r="H12" i="3"/>
  <c r="M562" i="3"/>
  <c r="H447" i="3"/>
  <c r="M307" i="3"/>
  <c r="H323" i="3"/>
  <c r="M604" i="3"/>
  <c r="M129" i="3"/>
  <c r="M304" i="3"/>
  <c r="M529" i="3"/>
  <c r="M193" i="3"/>
  <c r="M216" i="3"/>
  <c r="H22" i="3"/>
  <c r="M417" i="3"/>
  <c r="H146" i="3"/>
  <c r="M221" i="3"/>
  <c r="M229" i="3"/>
  <c r="M407" i="3"/>
  <c r="M355" i="3"/>
  <c r="M73" i="3"/>
  <c r="H368" i="3"/>
  <c r="H321" i="3"/>
  <c r="M542" i="3"/>
  <c r="M583" i="3"/>
  <c r="M54" i="3"/>
  <c r="M116" i="3"/>
  <c r="M81" i="3"/>
  <c r="H164" i="3"/>
  <c r="M77" i="3"/>
  <c r="M84" i="3"/>
  <c r="M563" i="3"/>
  <c r="M278" i="3"/>
  <c r="M239" i="3"/>
  <c r="M613" i="3"/>
  <c r="M457" i="3"/>
  <c r="H166" i="3"/>
  <c r="M64" i="3"/>
  <c r="H372" i="3"/>
  <c r="H98" i="3"/>
  <c r="H99" i="3"/>
  <c r="M268" i="3"/>
  <c r="H157" i="3"/>
  <c r="M337" i="3"/>
  <c r="M511" i="3"/>
  <c r="H5" i="3"/>
  <c r="H491" i="3"/>
  <c r="H147" i="3"/>
  <c r="M557" i="3"/>
  <c r="M451" i="3"/>
  <c r="H169" i="3"/>
  <c r="M419" i="3"/>
  <c r="M156" i="3"/>
  <c r="M359" i="3"/>
  <c r="M401" i="3"/>
  <c r="M396" i="3"/>
  <c r="M24" i="3"/>
  <c r="H481" i="3"/>
  <c r="H66" i="3"/>
  <c r="M595" i="3"/>
  <c r="H281" i="3"/>
  <c r="M598" i="3"/>
  <c r="H573" i="3"/>
  <c r="M521" i="3"/>
  <c r="M91" i="3"/>
  <c r="M572" i="3"/>
  <c r="M460" i="3"/>
  <c r="M273" i="3"/>
  <c r="H603" i="3"/>
  <c r="M68" i="3"/>
  <c r="M9" i="3"/>
  <c r="H370" i="3"/>
  <c r="M575" i="3"/>
  <c r="M310" i="3"/>
  <c r="M45" i="3"/>
  <c r="M279" i="3"/>
  <c r="H101" i="3"/>
  <c r="H569" i="3"/>
  <c r="M422" i="3"/>
  <c r="M445" i="3"/>
  <c r="M283" i="3"/>
  <c r="M47" i="3"/>
  <c r="M29" i="3"/>
  <c r="M88" i="3"/>
  <c r="M388" i="3"/>
  <c r="H251" i="3"/>
  <c r="M134" i="3"/>
  <c r="M289" i="3"/>
  <c r="H154" i="3"/>
  <c r="M197" i="3"/>
  <c r="M112" i="3"/>
  <c r="M611" i="3"/>
  <c r="M339" i="3"/>
  <c r="M121" i="3"/>
  <c r="M404" i="3"/>
  <c r="M514" i="3"/>
  <c r="H289" i="3"/>
  <c r="M184" i="3"/>
  <c r="M298" i="3"/>
  <c r="M211" i="3"/>
  <c r="M43" i="3"/>
  <c r="M128" i="3"/>
  <c r="M299" i="3"/>
  <c r="M281" i="3"/>
  <c r="M390" i="3"/>
  <c r="H151" i="3"/>
  <c r="H156" i="3"/>
  <c r="M150" i="3"/>
  <c r="M540" i="3"/>
  <c r="H366" i="3"/>
  <c r="M302" i="3"/>
  <c r="H563" i="3"/>
  <c r="M351" i="3"/>
  <c r="M166" i="3"/>
  <c r="H409" i="3"/>
  <c r="M98" i="3"/>
  <c r="M452" i="3"/>
  <c r="M496" i="3"/>
  <c r="M295" i="3"/>
  <c r="M446" i="3"/>
  <c r="M392" i="3"/>
  <c r="M385" i="3"/>
  <c r="M608" i="3"/>
  <c r="M320" i="3"/>
  <c r="M190" i="3"/>
  <c r="H7" i="3"/>
  <c r="M482" i="3"/>
  <c r="M209" i="3"/>
  <c r="M266" i="3"/>
  <c r="H29" i="3"/>
  <c r="M361" i="3"/>
  <c r="H444" i="3"/>
  <c r="H521" i="3"/>
  <c r="M66" i="3"/>
  <c r="M535" i="3"/>
  <c r="M443" i="3"/>
  <c r="M516" i="3"/>
  <c r="M565" i="3"/>
  <c r="M114" i="3"/>
  <c r="M177" i="3"/>
  <c r="M48" i="3"/>
  <c r="H112" i="3"/>
  <c r="M470" i="3"/>
  <c r="H253" i="3"/>
  <c r="H63" i="3"/>
  <c r="M325" i="3"/>
  <c r="M423" i="3"/>
  <c r="M94" i="3"/>
  <c r="H15" i="3"/>
  <c r="H201" i="3"/>
  <c r="M276" i="3"/>
  <c r="H322" i="3"/>
  <c r="G180" i="3" l="1"/>
  <c r="G76" i="3"/>
  <c r="G380" i="3"/>
  <c r="G122" i="3"/>
  <c r="G420" i="3"/>
  <c r="G500" i="3"/>
  <c r="G260" i="3"/>
  <c r="F77" i="3"/>
  <c r="G77" i="3" s="1"/>
  <c r="F542" i="3"/>
  <c r="G542" i="3" s="1"/>
  <c r="F261" i="3"/>
  <c r="G261" i="3" s="1"/>
  <c r="F123" i="3"/>
  <c r="G123" i="3" s="1"/>
  <c r="F421" i="3"/>
  <c r="G421" i="3" s="1"/>
  <c r="F583" i="3"/>
  <c r="G583" i="3" s="1"/>
  <c r="F343" i="3"/>
  <c r="G343" i="3" s="1"/>
  <c r="F181" i="3"/>
  <c r="G181" i="3" s="1"/>
  <c r="F43" i="3"/>
  <c r="G43" i="3" s="1"/>
  <c r="F381" i="3"/>
  <c r="G381" i="3" s="1"/>
  <c r="F501" i="3"/>
  <c r="G501" i="3" s="1"/>
  <c r="F302" i="3"/>
  <c r="G302" i="3" s="1"/>
  <c r="F10" i="3"/>
  <c r="G10" i="3" s="1"/>
  <c r="E302" i="3"/>
  <c r="E343" i="3"/>
  <c r="E583" i="3"/>
  <c r="E181" i="3"/>
  <c r="E542" i="3"/>
  <c r="E77" i="3"/>
  <c r="E421" i="3"/>
  <c r="E123" i="3"/>
  <c r="T85" i="3"/>
  <c r="T101" i="3"/>
  <c r="T406" i="3"/>
  <c r="T224" i="3"/>
  <c r="Q158" i="3"/>
  <c r="T414" i="3"/>
  <c r="T37" i="3"/>
  <c r="Q3" i="3"/>
  <c r="Q164" i="3"/>
  <c r="T263" i="3"/>
  <c r="T472" i="3"/>
  <c r="T16" i="3"/>
  <c r="Q568" i="3"/>
  <c r="T115" i="3"/>
  <c r="Q330" i="3"/>
  <c r="Q402" i="3"/>
  <c r="T287" i="3"/>
  <c r="Q61" i="3"/>
  <c r="T279" i="3"/>
  <c r="Q307" i="3"/>
  <c r="Q55" i="3"/>
  <c r="T27" i="3"/>
  <c r="Q567" i="3"/>
  <c r="T213" i="3"/>
  <c r="Q335" i="3"/>
  <c r="Q594" i="3"/>
  <c r="Q523" i="3"/>
  <c r="Q587" i="3"/>
  <c r="Q532" i="3"/>
  <c r="T355" i="3"/>
  <c r="Q107" i="3"/>
  <c r="T375" i="3"/>
  <c r="T161" i="3"/>
  <c r="T412" i="3"/>
  <c r="T291" i="3"/>
  <c r="Q580" i="3"/>
  <c r="Q552" i="3"/>
  <c r="T56" i="3"/>
  <c r="T220" i="3"/>
  <c r="Q44" i="3"/>
  <c r="Q465" i="3"/>
  <c r="Q400" i="3"/>
  <c r="T284" i="3"/>
  <c r="Q416" i="3"/>
  <c r="T225" i="3"/>
  <c r="Q108" i="3"/>
  <c r="T256" i="3"/>
  <c r="Q579" i="3"/>
  <c r="Q251" i="3"/>
  <c r="Q20" i="3"/>
  <c r="T116" i="3"/>
  <c r="T575" i="3"/>
  <c r="T250" i="3"/>
  <c r="Q586" i="3"/>
  <c r="T75" i="3"/>
  <c r="Q84" i="3"/>
  <c r="T530" i="3"/>
  <c r="T524" i="3"/>
  <c r="T99" i="3"/>
  <c r="T326" i="3"/>
  <c r="T92" i="3"/>
  <c r="T17" i="3"/>
  <c r="T182" i="3"/>
  <c r="Q110" i="3"/>
  <c r="Q283" i="3"/>
  <c r="Q149" i="3"/>
  <c r="T160" i="3"/>
  <c r="T434" i="3"/>
  <c r="Q460" i="3"/>
  <c r="Q51" i="3"/>
  <c r="Q256" i="3"/>
  <c r="Q445" i="3"/>
  <c r="T540" i="3"/>
  <c r="Q588" i="3"/>
  <c r="Q613" i="3"/>
  <c r="T204" i="3"/>
  <c r="Q443" i="3"/>
  <c r="T290" i="3"/>
  <c r="T348" i="3"/>
  <c r="Q265" i="3"/>
  <c r="T202" i="3"/>
  <c r="Q103" i="3"/>
  <c r="Q261" i="3"/>
  <c r="Q584" i="3"/>
  <c r="T208" i="3"/>
  <c r="Q189" i="3"/>
  <c r="T251" i="3"/>
  <c r="T216" i="3"/>
  <c r="T302" i="3"/>
  <c r="T122" i="3"/>
  <c r="Q504" i="3"/>
  <c r="Q309" i="3"/>
  <c r="T24" i="3"/>
  <c r="T6" i="3"/>
  <c r="Q234" i="3"/>
  <c r="Q419" i="3"/>
  <c r="T597" i="3"/>
  <c r="T281" i="3"/>
  <c r="T501" i="3"/>
  <c r="T119" i="3"/>
  <c r="Q459" i="3"/>
  <c r="T454" i="3"/>
  <c r="Q10" i="3"/>
  <c r="Q67" i="3"/>
  <c r="Q507" i="3"/>
  <c r="T124" i="3"/>
  <c r="T397" i="3"/>
  <c r="T111" i="3"/>
  <c r="T518" i="3"/>
  <c r="T125" i="3"/>
  <c r="T175" i="3"/>
  <c r="T319" i="3"/>
  <c r="T380" i="3"/>
  <c r="T103" i="3"/>
  <c r="T332" i="3"/>
  <c r="T610" i="3"/>
  <c r="T255" i="3"/>
  <c r="T515" i="3"/>
  <c r="T20" i="3"/>
  <c r="Q537" i="3"/>
  <c r="Q216" i="3"/>
  <c r="Q262" i="3"/>
  <c r="T138" i="3"/>
  <c r="Q34" i="3"/>
  <c r="T559" i="3"/>
  <c r="T173" i="3"/>
  <c r="T52" i="3"/>
  <c r="Q514" i="3"/>
  <c r="Q373" i="3"/>
  <c r="T377" i="3"/>
  <c r="T26" i="3"/>
  <c r="Q553" i="3"/>
  <c r="T306" i="3"/>
  <c r="Q332" i="3"/>
  <c r="T574" i="3"/>
  <c r="Q428" i="3"/>
  <c r="Q591" i="3"/>
  <c r="T468" i="3"/>
  <c r="Q357" i="3"/>
  <c r="T498" i="3"/>
  <c r="T554" i="3"/>
  <c r="T218" i="3"/>
  <c r="T117" i="3"/>
  <c r="T577" i="3"/>
  <c r="T243" i="3"/>
  <c r="T201" i="3"/>
  <c r="T460" i="3"/>
  <c r="Q257" i="3"/>
  <c r="T240" i="3"/>
  <c r="T135" i="3"/>
  <c r="Q31" i="3"/>
  <c r="T339" i="3"/>
  <c r="T87" i="3"/>
  <c r="Q286" i="3"/>
  <c r="Q141" i="3"/>
  <c r="T491" i="3"/>
  <c r="Q177" i="3"/>
  <c r="T433" i="3"/>
  <c r="T70" i="3"/>
  <c r="Q186" i="3"/>
  <c r="T154" i="3"/>
  <c r="Q572" i="3"/>
  <c r="T144" i="3"/>
  <c r="Q43" i="3"/>
  <c r="T211" i="3"/>
  <c r="Q385" i="3"/>
  <c r="T166" i="3"/>
  <c r="T34" i="3"/>
  <c r="Q239" i="3"/>
  <c r="T315" i="3"/>
  <c r="T576" i="3"/>
  <c r="T441" i="3"/>
  <c r="T344" i="3"/>
  <c r="T233" i="3"/>
  <c r="T335" i="3"/>
  <c r="Q382" i="3"/>
  <c r="Q444" i="3"/>
  <c r="Q480" i="3"/>
  <c r="Q60" i="3"/>
  <c r="Q170" i="3"/>
  <c r="T236" i="3"/>
  <c r="Q38" i="3"/>
  <c r="T596" i="3"/>
  <c r="T598" i="3"/>
  <c r="T269" i="3"/>
  <c r="T169" i="3"/>
  <c r="Q365" i="3"/>
  <c r="Q285" i="3"/>
  <c r="T417" i="3"/>
  <c r="Q293" i="3"/>
  <c r="T167" i="3"/>
  <c r="Q268" i="3"/>
  <c r="T504" i="3"/>
  <c r="Q458" i="3"/>
  <c r="T22" i="3"/>
  <c r="Q175" i="3"/>
  <c r="Q297" i="3"/>
  <c r="Q506" i="3"/>
  <c r="Q190" i="3"/>
  <c r="T156" i="3"/>
  <c r="T96" i="3"/>
  <c r="T450" i="3"/>
  <c r="Q249" i="3"/>
  <c r="Q89" i="3"/>
  <c r="T509" i="3"/>
  <c r="Q356" i="3"/>
  <c r="Q462" i="3"/>
  <c r="Q340" i="3"/>
  <c r="Q278" i="3"/>
  <c r="Q604" i="3"/>
  <c r="Q146" i="3"/>
  <c r="Q556" i="3"/>
  <c r="Q577" i="3"/>
  <c r="T427" i="3"/>
  <c r="Q73" i="3"/>
  <c r="Q135" i="3"/>
  <c r="T60" i="3"/>
  <c r="T137" i="3"/>
  <c r="Q555" i="3"/>
  <c r="Q563" i="3"/>
  <c r="T374" i="3"/>
  <c r="T148" i="3"/>
  <c r="Q367" i="3"/>
  <c r="Q574" i="3"/>
  <c r="T369" i="3"/>
  <c r="T157" i="3"/>
  <c r="T548" i="3"/>
  <c r="Q193" i="3"/>
  <c r="Q542" i="3"/>
  <c r="Q566" i="3"/>
  <c r="Q41" i="3"/>
  <c r="Q381" i="3"/>
  <c r="Q253" i="3"/>
  <c r="T270" i="3"/>
  <c r="Q456" i="3"/>
  <c r="Q62" i="3"/>
  <c r="T32" i="3"/>
  <c r="T277" i="3"/>
  <c r="Q76" i="3"/>
  <c r="Q494" i="3"/>
  <c r="T338" i="3"/>
  <c r="T402" i="3"/>
  <c r="T228" i="3"/>
  <c r="T611" i="3"/>
  <c r="Q169" i="3"/>
  <c r="Q94" i="3"/>
  <c r="Q564" i="3"/>
  <c r="T358" i="3"/>
  <c r="T341" i="3"/>
  <c r="T436" i="3"/>
  <c r="T535" i="3"/>
  <c r="Q289" i="3"/>
  <c r="Q482" i="3"/>
  <c r="Q277" i="3"/>
  <c r="Q424" i="3"/>
  <c r="Q303" i="3"/>
  <c r="Q165" i="3"/>
  <c r="Q29" i="3"/>
  <c r="T357" i="3"/>
  <c r="T5" i="3"/>
  <c r="T223" i="3"/>
  <c r="Q288" i="3"/>
  <c r="T267" i="3"/>
  <c r="Q318" i="3"/>
  <c r="T469" i="3"/>
  <c r="T500" i="3"/>
  <c r="T382" i="3"/>
  <c r="T451" i="3"/>
  <c r="Q347" i="3"/>
  <c r="Q299" i="3"/>
  <c r="Q398" i="3"/>
  <c r="T529" i="3"/>
  <c r="Q412" i="3"/>
  <c r="T583" i="3"/>
  <c r="T558" i="3"/>
  <c r="Q292" i="3"/>
  <c r="T105" i="3"/>
  <c r="Q72" i="3"/>
  <c r="Q405" i="3"/>
  <c r="T66" i="3"/>
  <c r="Q383" i="3"/>
  <c r="Q59" i="3"/>
  <c r="Q394" i="3"/>
  <c r="T322" i="3"/>
  <c r="T551" i="3"/>
  <c r="Q540" i="3"/>
  <c r="Q468" i="3"/>
  <c r="Q497" i="3"/>
  <c r="Q349" i="3"/>
  <c r="T190" i="3"/>
  <c r="T479" i="3"/>
  <c r="T354" i="3"/>
  <c r="T68" i="3"/>
  <c r="Q501" i="3"/>
  <c r="T393" i="3"/>
  <c r="Q203" i="3"/>
  <c r="T328" i="3"/>
  <c r="T499" i="3"/>
  <c r="Q545" i="3"/>
  <c r="T362" i="3"/>
  <c r="T422" i="3"/>
  <c r="Q362" i="3"/>
  <c r="T405" i="3"/>
  <c r="T145" i="3"/>
  <c r="Q4" i="3"/>
  <c r="T10" i="3"/>
  <c r="Q5" i="3"/>
  <c r="Q533" i="3"/>
  <c r="Q96" i="3"/>
  <c r="T298" i="3"/>
  <c r="T229" i="3"/>
  <c r="T430" i="3"/>
  <c r="Q220" i="3"/>
  <c r="T343" i="3"/>
  <c r="Q91" i="3"/>
  <c r="Q248" i="3"/>
  <c r="Q487" i="3"/>
  <c r="T221" i="3"/>
  <c r="T386" i="3"/>
  <c r="T149" i="3"/>
  <c r="Q166" i="3"/>
  <c r="T342" i="3"/>
  <c r="Q14" i="3"/>
  <c r="T18" i="3"/>
  <c r="T97" i="3"/>
  <c r="T528" i="3"/>
  <c r="Q360" i="3"/>
  <c r="Q98" i="3"/>
  <c r="Q518" i="3"/>
  <c r="T542" i="3"/>
  <c r="Q329" i="3"/>
  <c r="T471" i="3"/>
  <c r="Q223" i="3"/>
  <c r="Q339" i="3"/>
  <c r="T404" i="3"/>
  <c r="Q22" i="3"/>
  <c r="Q548" i="3"/>
  <c r="Q133" i="3"/>
  <c r="T356" i="3"/>
  <c r="T365" i="3"/>
  <c r="T136" i="3"/>
  <c r="Q463" i="3"/>
  <c r="T195" i="3"/>
  <c r="Q138" i="3"/>
  <c r="T120" i="3"/>
  <c r="T488" i="3"/>
  <c r="Q417" i="3"/>
  <c r="T444" i="3"/>
  <c r="T477" i="3"/>
  <c r="Q345" i="3"/>
  <c r="T426" i="3"/>
  <c r="Q86" i="3"/>
  <c r="Q155" i="3"/>
  <c r="Q343" i="3"/>
  <c r="T490" i="3"/>
  <c r="Q471" i="3"/>
  <c r="T560" i="3"/>
  <c r="T89" i="3"/>
  <c r="Q227" i="3"/>
  <c r="T297" i="3"/>
  <c r="T453" i="3"/>
  <c r="T93" i="3"/>
  <c r="Q21" i="3"/>
  <c r="Q558" i="3"/>
  <c r="Q352" i="3"/>
  <c r="T601" i="3"/>
  <c r="Q68" i="3"/>
  <c r="Q397" i="3"/>
  <c r="Q183" i="3"/>
  <c r="T90" i="3"/>
  <c r="Q321" i="3"/>
  <c r="T378" i="3"/>
  <c r="T209" i="3"/>
  <c r="Q438" i="3"/>
  <c r="T569" i="3"/>
  <c r="Q536" i="3"/>
  <c r="T308" i="3"/>
  <c r="Q354" i="3"/>
  <c r="Q342" i="3"/>
  <c r="T62" i="3"/>
  <c r="T497" i="3"/>
  <c r="Q127" i="3"/>
  <c r="T219" i="3"/>
  <c r="Q224" i="3"/>
  <c r="Q97" i="3"/>
  <c r="T54" i="3"/>
  <c r="T82" i="3"/>
  <c r="Q550" i="3"/>
  <c r="T459" i="3"/>
  <c r="T317" i="3"/>
  <c r="T415" i="3"/>
  <c r="T588" i="3"/>
  <c r="T484" i="3"/>
  <c r="T139" i="3"/>
  <c r="Q384" i="3"/>
  <c r="T84" i="3"/>
  <c r="T55" i="3"/>
  <c r="Q179" i="3"/>
  <c r="T552" i="3"/>
  <c r="T457" i="3"/>
  <c r="T609" i="3"/>
  <c r="T312" i="3"/>
  <c r="T329" i="3"/>
  <c r="T150" i="3"/>
  <c r="T403" i="3"/>
  <c r="T113" i="3"/>
  <c r="Q393" i="3"/>
  <c r="T399" i="3"/>
  <c r="Q270" i="3"/>
  <c r="Q554" i="3"/>
  <c r="Q508" i="3"/>
  <c r="T525" i="3"/>
  <c r="Q53" i="3"/>
  <c r="T458" i="3"/>
  <c r="Q304" i="3"/>
  <c r="T474" i="3"/>
  <c r="Q408" i="3"/>
  <c r="Q80" i="3"/>
  <c r="Q401" i="3"/>
  <c r="Q65" i="3"/>
  <c r="Q273" i="3"/>
  <c r="T244" i="3"/>
  <c r="T573" i="3"/>
  <c r="T592" i="3"/>
  <c r="T481" i="3"/>
  <c r="T134" i="3"/>
  <c r="T305" i="3"/>
  <c r="Q272" i="3"/>
  <c r="T371" i="3"/>
  <c r="Q426" i="3"/>
  <c r="Q207" i="3"/>
  <c r="T565" i="3"/>
  <c r="Q409" i="3"/>
  <c r="Q235" i="3"/>
  <c r="T495" i="3"/>
  <c r="Q70" i="3"/>
  <c r="T366" i="3"/>
  <c r="Q519" i="3"/>
  <c r="Q380" i="3"/>
  <c r="T493" i="3"/>
  <c r="T164" i="3"/>
  <c r="T203" i="3"/>
  <c r="Q464" i="3"/>
  <c r="T153" i="3"/>
  <c r="Q27" i="3"/>
  <c r="T373" i="3"/>
  <c r="Q517" i="3"/>
  <c r="Q196" i="3"/>
  <c r="Q82" i="3"/>
  <c r="Q290" i="3"/>
  <c r="Q485" i="3"/>
  <c r="Q498" i="3"/>
  <c r="T448" i="3"/>
  <c r="Q111" i="3"/>
  <c r="T104" i="3"/>
  <c r="Q366" i="3"/>
  <c r="T38" i="3"/>
  <c r="Q185" i="3"/>
  <c r="Q578" i="3"/>
  <c r="Q271" i="3"/>
  <c r="T239" i="3"/>
  <c r="Q323" i="3"/>
  <c r="T214" i="3"/>
  <c r="T580" i="3"/>
  <c r="T110" i="3"/>
  <c r="T295" i="3"/>
  <c r="Q213" i="3"/>
  <c r="T198" i="3"/>
  <c r="Q266" i="3"/>
  <c r="Q319" i="3"/>
  <c r="Q6" i="3"/>
  <c r="T536" i="3"/>
  <c r="T248" i="3"/>
  <c r="Q565" i="3"/>
  <c r="T272" i="3"/>
  <c r="Q476" i="3"/>
  <c r="T325" i="3"/>
  <c r="T476" i="3"/>
  <c r="Q395" i="3"/>
  <c r="Q274" i="3"/>
  <c r="T595" i="3"/>
  <c r="T531" i="3"/>
  <c r="Q503" i="3"/>
  <c r="T174" i="3"/>
  <c r="T541" i="3"/>
  <c r="Q515" i="3"/>
  <c r="T77" i="3"/>
  <c r="T606" i="3"/>
  <c r="T513" i="3"/>
  <c r="Q263" i="3"/>
  <c r="Q592" i="3"/>
  <c r="T13" i="3"/>
  <c r="T230" i="3"/>
  <c r="Q301" i="3"/>
  <c r="Q427" i="3"/>
  <c r="Q541" i="3"/>
  <c r="T589" i="3"/>
  <c r="Q479" i="3"/>
  <c r="T39" i="3"/>
  <c r="T320" i="3"/>
  <c r="Q282" i="3"/>
  <c r="T217" i="3"/>
  <c r="Q525" i="3"/>
  <c r="T280" i="3"/>
  <c r="T367" i="3"/>
  <c r="T318" i="3"/>
  <c r="T418" i="3"/>
  <c r="T76" i="3"/>
  <c r="T183" i="3"/>
  <c r="Q88" i="3"/>
  <c r="Q378" i="3"/>
  <c r="T41" i="3"/>
  <c r="T445" i="3"/>
  <c r="Q295" i="3"/>
  <c r="T80" i="3"/>
  <c r="Q583" i="3"/>
  <c r="T234" i="3"/>
  <c r="Q406" i="3"/>
  <c r="T159" i="3"/>
  <c r="Q124" i="3"/>
  <c r="T258" i="3"/>
  <c r="Q484" i="3"/>
  <c r="T584" i="3"/>
  <c r="T152" i="3"/>
  <c r="Q176" i="3"/>
  <c r="T252" i="3"/>
  <c r="Q305" i="3"/>
  <c r="Q538" i="3"/>
  <c r="Q264" i="3"/>
  <c r="T360" i="3"/>
  <c r="Q222" i="3"/>
  <c r="Q49" i="3"/>
  <c r="Q140" i="3"/>
  <c r="T294" i="3"/>
  <c r="Q469" i="3"/>
  <c r="T400" i="3"/>
  <c r="Q8" i="3"/>
  <c r="Q481" i="3"/>
  <c r="T7" i="3"/>
  <c r="T191" i="3"/>
  <c r="T293" i="3"/>
  <c r="T464" i="3"/>
  <c r="T196" i="3"/>
  <c r="T53" i="3"/>
  <c r="Q116" i="3"/>
  <c r="T232" i="3"/>
  <c r="Q433" i="3"/>
  <c r="T455" i="3"/>
  <c r="T95" i="3"/>
  <c r="Q575" i="3"/>
  <c r="Q56" i="3"/>
  <c r="Q152" i="3"/>
  <c r="T364" i="3"/>
  <c r="T516" i="3"/>
  <c r="T385" i="3"/>
  <c r="Q610" i="3"/>
  <c r="Q512" i="3"/>
  <c r="T268" i="3"/>
  <c r="Q191" i="3"/>
  <c r="T12" i="3"/>
  <c r="Q338" i="3"/>
  <c r="Q440" i="3"/>
  <c r="T608" i="3"/>
  <c r="T424" i="3"/>
  <c r="Q17" i="3"/>
  <c r="Q83" i="3"/>
  <c r="Q377" i="3"/>
  <c r="T67" i="3"/>
  <c r="T544" i="3"/>
  <c r="Q217" i="3"/>
  <c r="Q582" i="3"/>
  <c r="Q344" i="3"/>
  <c r="Q524" i="3"/>
  <c r="Q174" i="3"/>
  <c r="T462" i="3"/>
  <c r="T505" i="3"/>
  <c r="Q544" i="3"/>
  <c r="Q26" i="3"/>
  <c r="Q212" i="3"/>
  <c r="Q58" i="3"/>
  <c r="T581" i="3"/>
  <c r="T349" i="3"/>
  <c r="Q593" i="3"/>
  <c r="Q411" i="3"/>
  <c r="T74" i="3"/>
  <c r="T600" i="3"/>
  <c r="T262" i="3"/>
  <c r="T106" i="3"/>
  <c r="T21" i="3"/>
  <c r="T163" i="3"/>
  <c r="T514" i="3"/>
  <c r="T307" i="3"/>
  <c r="T304" i="3"/>
  <c r="Q32" i="3"/>
  <c r="T590" i="3"/>
  <c r="T180" i="3"/>
  <c r="T604" i="3"/>
  <c r="Q609" i="3"/>
  <c r="Q260" i="3"/>
  <c r="T545" i="3"/>
  <c r="Q473" i="3"/>
  <c r="T91" i="3"/>
  <c r="T276" i="3"/>
  <c r="T123" i="3"/>
  <c r="Q590" i="3"/>
  <c r="T301" i="3"/>
  <c r="T353" i="3"/>
  <c r="Q302" i="3"/>
  <c r="Q589" i="3"/>
  <c r="T42" i="3"/>
  <c r="T435" i="3"/>
  <c r="Q543" i="3"/>
  <c r="Q421" i="3"/>
  <c r="T14" i="3"/>
  <c r="Q420" i="3"/>
  <c r="Q119" i="3"/>
  <c r="Q160" i="3"/>
  <c r="Q372" i="3"/>
  <c r="Q54" i="3"/>
  <c r="Q529" i="3"/>
  <c r="Q187" i="3"/>
  <c r="T177" i="3"/>
  <c r="T65" i="3"/>
  <c r="T331" i="3"/>
  <c r="Q46" i="3"/>
  <c r="Q379" i="3"/>
  <c r="T181" i="3"/>
  <c r="T546" i="3"/>
  <c r="T463" i="3"/>
  <c r="T346" i="3"/>
  <c r="Q238" i="3"/>
  <c r="Q313" i="3"/>
  <c r="T587" i="3"/>
  <c r="Q144" i="3"/>
  <c r="T543" i="3"/>
  <c r="Q516" i="3"/>
  <c r="Q192" i="3"/>
  <c r="T109" i="3"/>
  <c r="Q197" i="3"/>
  <c r="Q121" i="3"/>
  <c r="T372" i="3"/>
  <c r="Q77" i="3"/>
  <c r="Q118" i="3"/>
  <c r="T465" i="3"/>
  <c r="T511" i="3"/>
  <c r="Q576" i="3"/>
  <c r="Q336" i="3"/>
  <c r="T285" i="3"/>
  <c r="Q327" i="3"/>
  <c r="T88" i="3"/>
  <c r="Q350" i="3"/>
  <c r="T158" i="3"/>
  <c r="Q15" i="3"/>
  <c r="Q308" i="3"/>
  <c r="Q36" i="3"/>
  <c r="T36" i="3"/>
  <c r="Q521" i="3"/>
  <c r="Q243" i="3"/>
  <c r="T107" i="3"/>
  <c r="T579" i="3"/>
  <c r="T561" i="3"/>
  <c r="T376" i="3"/>
  <c r="T141" i="3"/>
  <c r="T503" i="3"/>
  <c r="Q209" i="3"/>
  <c r="Q491" i="3"/>
  <c r="Q74" i="3"/>
  <c r="T553" i="3"/>
  <c r="T259" i="3"/>
  <c r="Q78" i="3"/>
  <c r="Q145" i="3"/>
  <c r="Q33" i="3"/>
  <c r="Q489" i="3"/>
  <c r="T274" i="3"/>
  <c r="Q287" i="3"/>
  <c r="T389" i="3"/>
  <c r="Q453" i="3"/>
  <c r="T446" i="3"/>
  <c r="T288" i="3"/>
  <c r="T387" i="3"/>
  <c r="T49" i="3"/>
  <c r="T78" i="3"/>
  <c r="T98" i="3"/>
  <c r="T506" i="3"/>
  <c r="T28" i="3"/>
  <c r="T391" i="3"/>
  <c r="Q214" i="3"/>
  <c r="Q322" i="3"/>
  <c r="T547" i="3"/>
  <c r="T194" i="3"/>
  <c r="Q511" i="3"/>
  <c r="Q315" i="3"/>
  <c r="T534" i="3"/>
  <c r="Q328" i="3"/>
  <c r="Q437" i="3"/>
  <c r="Q226" i="3"/>
  <c r="Q210" i="3"/>
  <c r="T94" i="3"/>
  <c r="Q606" i="3"/>
  <c r="T392" i="3"/>
  <c r="Q30" i="3"/>
  <c r="T129" i="3"/>
  <c r="Q557" i="3"/>
  <c r="Q311" i="3"/>
  <c r="Q245" i="3"/>
  <c r="Q280" i="3"/>
  <c r="Q403" i="3"/>
  <c r="Q112" i="3"/>
  <c r="T512" i="3"/>
  <c r="Q137" i="3"/>
  <c r="T533" i="3"/>
  <c r="T199" i="3"/>
  <c r="Q596" i="3"/>
  <c r="Q448" i="3"/>
  <c r="Q493" i="3"/>
  <c r="T15" i="3"/>
  <c r="T351" i="3"/>
  <c r="Q172" i="3"/>
  <c r="T487" i="3"/>
  <c r="T127" i="3"/>
  <c r="Q500" i="3"/>
  <c r="Q457" i="3"/>
  <c r="T143" i="3"/>
  <c r="Q117" i="3"/>
  <c r="T155" i="3"/>
  <c r="T368" i="3"/>
  <c r="T582" i="3"/>
  <c r="Q374" i="3"/>
  <c r="T442" i="3"/>
  <c r="Q341" i="3"/>
  <c r="Q520" i="3"/>
  <c r="Q28" i="3"/>
  <c r="T72" i="3"/>
  <c r="Q333" i="3"/>
  <c r="T108" i="3"/>
  <c r="T395" i="3"/>
  <c r="Q150" i="3"/>
  <c r="T200" i="3"/>
  <c r="T172" i="3"/>
  <c r="T131" i="3"/>
  <c r="Q181" i="3"/>
  <c r="T613" i="3"/>
  <c r="Q466" i="3"/>
  <c r="Q250" i="3"/>
  <c r="T398" i="3"/>
  <c r="Q559" i="3"/>
  <c r="Q316" i="3"/>
  <c r="T151" i="3"/>
  <c r="Q230" i="3"/>
  <c r="Q611" i="3"/>
  <c r="Q18" i="3"/>
  <c r="Q104" i="3"/>
  <c r="Q147" i="3"/>
  <c r="T286" i="3"/>
  <c r="Q355" i="3"/>
  <c r="Q452" i="3"/>
  <c r="T23" i="3"/>
  <c r="T586" i="3"/>
  <c r="T185" i="3"/>
  <c r="T563" i="3"/>
  <c r="Q231" i="3"/>
  <c r="Q317" i="3"/>
  <c r="Q87" i="3"/>
  <c r="T607" i="3"/>
  <c r="Q100" i="3"/>
  <c r="Q324" i="3"/>
  <c r="Q252" i="3"/>
  <c r="T520" i="3"/>
  <c r="Q139" i="3"/>
  <c r="Q42" i="3"/>
  <c r="T603" i="3"/>
  <c r="T184" i="3"/>
  <c r="T432" i="3"/>
  <c r="T235" i="3"/>
  <c r="T334" i="3"/>
  <c r="Q168" i="3"/>
  <c r="Q23" i="3"/>
  <c r="T370" i="3"/>
  <c r="T466" i="3"/>
  <c r="T321" i="3"/>
  <c r="T473" i="3"/>
  <c r="Q454" i="3"/>
  <c r="Q597" i="3"/>
  <c r="T562" i="3"/>
  <c r="T428" i="3"/>
  <c r="Q69" i="3"/>
  <c r="T222" i="3"/>
  <c r="Q375" i="3"/>
  <c r="T549" i="3"/>
  <c r="Q534" i="3"/>
  <c r="T421" i="3"/>
  <c r="Q122" i="3"/>
  <c r="Q259" i="3"/>
  <c r="Q52" i="3"/>
  <c r="Q159" i="3"/>
  <c r="T71" i="3"/>
  <c r="Q436" i="3"/>
  <c r="Q549" i="3"/>
  <c r="Q99" i="3"/>
  <c r="T423" i="3"/>
  <c r="Q115" i="3"/>
  <c r="T176" i="3"/>
  <c r="Q247" i="3"/>
  <c r="T310" i="3"/>
  <c r="Q35" i="3"/>
  <c r="Q600" i="3"/>
  <c r="T550" i="3"/>
  <c r="Q404" i="3"/>
  <c r="T242" i="3"/>
  <c r="Q396" i="3"/>
  <c r="T264" i="3"/>
  <c r="Q314" i="3"/>
  <c r="Q184" i="3"/>
  <c r="Q105" i="3"/>
  <c r="Q92" i="3"/>
  <c r="T439" i="3"/>
  <c r="Q162" i="3"/>
  <c r="T519" i="3"/>
  <c r="T557" i="3"/>
  <c r="Q298" i="3"/>
  <c r="Q180" i="3"/>
  <c r="Q353" i="3"/>
  <c r="Q505" i="3"/>
  <c r="Q79" i="3"/>
  <c r="Q237" i="3"/>
  <c r="T178" i="3"/>
  <c r="Q407" i="3"/>
  <c r="T61" i="3"/>
  <c r="Q120" i="3"/>
  <c r="T388" i="3"/>
  <c r="T437" i="3"/>
  <c r="Q430" i="3"/>
  <c r="Q467" i="3"/>
  <c r="T140" i="3"/>
  <c r="T33" i="3"/>
  <c r="T333" i="3"/>
  <c r="T568" i="3"/>
  <c r="T572" i="3"/>
  <c r="Q388" i="3"/>
  <c r="T31" i="3"/>
  <c r="T189" i="3"/>
  <c r="Q167" i="3"/>
  <c r="T282" i="3"/>
  <c r="Q208" i="3"/>
  <c r="T526" i="3"/>
  <c r="T3" i="3"/>
  <c r="T121" i="3"/>
  <c r="Q370" i="3"/>
  <c r="T188" i="3"/>
  <c r="T612" i="3"/>
  <c r="T336" i="3"/>
  <c r="Q474" i="3"/>
  <c r="T253" i="3"/>
  <c r="Q143" i="3"/>
  <c r="T578" i="3"/>
  <c r="Q310" i="3"/>
  <c r="Q102" i="3"/>
  <c r="T483" i="3"/>
  <c r="T447" i="3"/>
  <c r="T58" i="3"/>
  <c r="Q546" i="3"/>
  <c r="T502" i="3"/>
  <c r="T492" i="3"/>
  <c r="Q490" i="3"/>
  <c r="Q16" i="3"/>
  <c r="Q359" i="3"/>
  <c r="T345" i="3"/>
  <c r="Q142" i="3"/>
  <c r="T461" i="3"/>
  <c r="Q45" i="3"/>
  <c r="T247" i="3"/>
  <c r="Q126" i="3"/>
  <c r="T401" i="3"/>
  <c r="T296" i="3"/>
  <c r="Q603" i="3"/>
  <c r="Q131" i="3"/>
  <c r="Q527" i="3"/>
  <c r="T507" i="3"/>
  <c r="T556" i="3"/>
  <c r="T165" i="3"/>
  <c r="Q608" i="3"/>
  <c r="Q451" i="3"/>
  <c r="Q198" i="3"/>
  <c r="T254" i="3"/>
  <c r="Q413" i="3"/>
  <c r="Q199" i="3"/>
  <c r="Q229" i="3"/>
  <c r="Q547" i="3"/>
  <c r="T102" i="3"/>
  <c r="Q215" i="3"/>
  <c r="Q386" i="3"/>
  <c r="Q418" i="3"/>
  <c r="Q156" i="3"/>
  <c r="Q391" i="3"/>
  <c r="Q346" i="3"/>
  <c r="Q495" i="3"/>
  <c r="Q95" i="3"/>
  <c r="T19" i="3"/>
  <c r="T79" i="3"/>
  <c r="T2" i="3"/>
  <c r="T303" i="3"/>
  <c r="T29" i="3"/>
  <c r="T237" i="3"/>
  <c r="Q320" i="3"/>
  <c r="T205" i="3"/>
  <c r="T271" i="3"/>
  <c r="Q221" i="3"/>
  <c r="Q130" i="3"/>
  <c r="T245" i="3"/>
  <c r="T407" i="3"/>
  <c r="Q63" i="3"/>
  <c r="Q425" i="3"/>
  <c r="T246" i="3"/>
  <c r="Q312" i="3"/>
  <c r="T126" i="3"/>
  <c r="T449" i="3"/>
  <c r="Q530" i="3"/>
  <c r="T83" i="3"/>
  <c r="T11" i="3"/>
  <c r="T25" i="3"/>
  <c r="T63" i="3"/>
  <c r="T81" i="3"/>
  <c r="Q242" i="3"/>
  <c r="Q85" i="3"/>
  <c r="Q492" i="3"/>
  <c r="Q64" i="3"/>
  <c r="Q399" i="3"/>
  <c r="Q364" i="3"/>
  <c r="T118" i="3"/>
  <c r="Q153" i="3"/>
  <c r="T186" i="3"/>
  <c r="Q205" i="3"/>
  <c r="T381" i="3"/>
  <c r="Q300" i="3"/>
  <c r="Q211" i="3"/>
  <c r="Q13" i="3"/>
  <c r="T527" i="3"/>
  <c r="Q414" i="3"/>
  <c r="Q113" i="3"/>
  <c r="Q75" i="3"/>
  <c r="T300" i="3"/>
  <c r="T538" i="3"/>
  <c r="T47" i="3"/>
  <c r="Q241" i="3"/>
  <c r="T571" i="3"/>
  <c r="Q37" i="3"/>
  <c r="Q539" i="3"/>
  <c r="Q2" i="3"/>
  <c r="Q109" i="3"/>
  <c r="Q442" i="3"/>
  <c r="T227" i="3"/>
  <c r="T567" i="3"/>
  <c r="Q449" i="3"/>
  <c r="T212" i="3"/>
  <c r="Q415" i="3"/>
  <c r="Q348" i="3"/>
  <c r="T602" i="3"/>
  <c r="Q573" i="3"/>
  <c r="Q325" i="3"/>
  <c r="Q128" i="3"/>
  <c r="Q204" i="3"/>
  <c r="T226" i="3"/>
  <c r="Q410" i="3"/>
  <c r="T73" i="3"/>
  <c r="Q232" i="3"/>
  <c r="T570" i="3"/>
  <c r="Q337" i="3"/>
  <c r="T425" i="3"/>
  <c r="T146" i="3"/>
  <c r="T238" i="3"/>
  <c r="T299" i="3"/>
  <c r="Q291" i="3"/>
  <c r="Q376" i="3"/>
  <c r="Q125" i="3"/>
  <c r="T411" i="3"/>
  <c r="Q439" i="3"/>
  <c r="Q157" i="3"/>
  <c r="Q455" i="3"/>
  <c r="T48" i="3"/>
  <c r="T193" i="3"/>
  <c r="Q148" i="3"/>
  <c r="Q240" i="3"/>
  <c r="Q509" i="3"/>
  <c r="T564" i="3"/>
  <c r="T64" i="3"/>
  <c r="T410" i="3"/>
  <c r="Q607" i="3"/>
  <c r="Q284" i="3"/>
  <c r="Q601" i="3"/>
  <c r="T30" i="3"/>
  <c r="T249" i="3"/>
  <c r="Q7" i="3"/>
  <c r="Q432" i="3"/>
  <c r="Q599" i="3"/>
  <c r="Q12" i="3"/>
  <c r="T363" i="3"/>
  <c r="T292" i="3"/>
  <c r="Q435" i="3"/>
  <c r="Q331" i="3"/>
  <c r="T413" i="3"/>
  <c r="Q151" i="3"/>
  <c r="T273" i="3"/>
  <c r="Q461" i="3"/>
  <c r="Q361" i="3"/>
  <c r="Q48" i="3"/>
  <c r="T275" i="3"/>
  <c r="T532" i="3"/>
  <c r="Q154" i="3"/>
  <c r="T128" i="3"/>
  <c r="Q296" i="3"/>
  <c r="T443" i="3"/>
  <c r="T383" i="3"/>
  <c r="T510" i="3"/>
  <c r="T8" i="3"/>
  <c r="T313" i="3"/>
  <c r="Q483" i="3"/>
  <c r="T283" i="3"/>
  <c r="Q269" i="3"/>
  <c r="T197" i="3"/>
  <c r="T352" i="3"/>
  <c r="T132" i="3"/>
  <c r="Q129" i="3"/>
  <c r="Q423" i="3"/>
  <c r="Q254" i="3"/>
  <c r="T327" i="3"/>
  <c r="T46" i="3"/>
  <c r="T438" i="3"/>
  <c r="Q434" i="3"/>
  <c r="Q447" i="3"/>
  <c r="T40" i="3"/>
  <c r="Q441" i="3"/>
  <c r="T394" i="3"/>
  <c r="Q502" i="3"/>
  <c r="Q371" i="3"/>
  <c r="Q47" i="3"/>
  <c r="Q363" i="3"/>
  <c r="Q522" i="3"/>
  <c r="T416" i="3"/>
  <c r="T260" i="3"/>
  <c r="T215" i="3"/>
  <c r="T429" i="3"/>
  <c r="T241" i="3"/>
  <c r="T408" i="3"/>
  <c r="Q24" i="3"/>
  <c r="Q225" i="3"/>
  <c r="Q218" i="3"/>
  <c r="T440" i="3"/>
  <c r="Q358" i="3"/>
  <c r="Q106" i="3"/>
  <c r="T45" i="3"/>
  <c r="T591" i="3"/>
  <c r="T456" i="3"/>
  <c r="Q182" i="3"/>
  <c r="Q450" i="3"/>
  <c r="Q535" i="3"/>
  <c r="T517" i="3"/>
  <c r="T594" i="3"/>
  <c r="T537" i="3"/>
  <c r="T521" i="3"/>
  <c r="T231" i="3"/>
  <c r="T585" i="3"/>
  <c r="T112" i="3"/>
  <c r="T206" i="3"/>
  <c r="T133" i="3"/>
  <c r="Q496" i="3"/>
  <c r="T593" i="3"/>
  <c r="Q195" i="3"/>
  <c r="Q306" i="3"/>
  <c r="T171" i="3"/>
  <c r="Q488" i="3"/>
  <c r="Q173" i="3"/>
  <c r="Q510" i="3"/>
  <c r="T170" i="3"/>
  <c r="Q470" i="3"/>
  <c r="T59" i="3"/>
  <c r="T420" i="3"/>
  <c r="T431" i="3"/>
  <c r="Q571" i="3"/>
  <c r="T496" i="3"/>
  <c r="Q202" i="3"/>
  <c r="Q281" i="3"/>
  <c r="T316" i="3"/>
  <c r="Q585" i="3"/>
  <c r="T100" i="3"/>
  <c r="Q255" i="3"/>
  <c r="T384" i="3"/>
  <c r="T361" i="3"/>
  <c r="Q19" i="3"/>
  <c r="T494" i="3"/>
  <c r="Q275" i="3"/>
  <c r="Q570" i="3"/>
  <c r="T480" i="3"/>
  <c r="Q472" i="3"/>
  <c r="Q132" i="3"/>
  <c r="Q200" i="3"/>
  <c r="T390" i="3"/>
  <c r="Q114" i="3"/>
  <c r="Q569" i="3"/>
  <c r="T323" i="3"/>
  <c r="T330" i="3"/>
  <c r="T555" i="3"/>
  <c r="Q389" i="3"/>
  <c r="Q499" i="3"/>
  <c r="Q206" i="3"/>
  <c r="T51" i="3"/>
  <c r="T350" i="3"/>
  <c r="Q39" i="3"/>
  <c r="T114" i="3"/>
  <c r="T50" i="3"/>
  <c r="Q477" i="3"/>
  <c r="Q188" i="3"/>
  <c r="T261" i="3"/>
  <c r="Q236" i="3"/>
  <c r="Q513" i="3"/>
  <c r="T508" i="3"/>
  <c r="Q178" i="3"/>
  <c r="Q90" i="3"/>
  <c r="Q392" i="3"/>
  <c r="Q194" i="3"/>
  <c r="Q11" i="3"/>
  <c r="Q161" i="3"/>
  <c r="T599" i="3"/>
  <c r="Q228" i="3"/>
  <c r="Q219" i="3"/>
  <c r="T168" i="3"/>
  <c r="Q134" i="3"/>
  <c r="T179" i="3"/>
  <c r="Q246" i="3"/>
  <c r="Q233" i="3"/>
  <c r="Q50" i="3"/>
  <c r="T210" i="3"/>
  <c r="Q57" i="3"/>
  <c r="Q71" i="3"/>
  <c r="Q561" i="3"/>
  <c r="Q40" i="3"/>
  <c r="T566" i="3"/>
  <c r="Q163" i="3"/>
  <c r="T485" i="3"/>
  <c r="T419" i="3"/>
  <c r="T130" i="3"/>
  <c r="Q369" i="3"/>
  <c r="T278" i="3"/>
  <c r="T475" i="3"/>
  <c r="Q244" i="3"/>
  <c r="T478" i="3"/>
  <c r="T265" i="3"/>
  <c r="Q326" i="3"/>
  <c r="T162" i="3"/>
  <c r="Q294" i="3"/>
  <c r="T396" i="3"/>
  <c r="Q171" i="3"/>
  <c r="Q528" i="3"/>
  <c r="Q123" i="3"/>
  <c r="Q25" i="3"/>
  <c r="T35" i="3"/>
  <c r="Q562" i="3"/>
  <c r="Q201" i="3"/>
  <c r="Q475" i="3"/>
  <c r="Q486" i="3"/>
  <c r="T489" i="3"/>
  <c r="T311" i="3"/>
  <c r="T147" i="3"/>
  <c r="Q279" i="3"/>
  <c r="T266" i="3"/>
  <c r="T289" i="3"/>
  <c r="T605" i="3"/>
  <c r="Q422" i="3"/>
  <c r="T142" i="3"/>
  <c r="Q595" i="3"/>
  <c r="T257" i="3"/>
  <c r="T470" i="3"/>
  <c r="Q267" i="3"/>
  <c r="T379" i="3"/>
  <c r="Q602" i="3"/>
  <c r="Q612" i="3"/>
  <c r="Q9" i="3"/>
  <c r="Q81" i="3"/>
  <c r="Q368" i="3"/>
  <c r="Q334" i="3"/>
  <c r="T57" i="3"/>
  <c r="T43" i="3"/>
  <c r="Q526" i="3"/>
  <c r="Q101" i="3"/>
  <c r="Q387" i="3"/>
  <c r="Q351" i="3"/>
  <c r="Q605" i="3"/>
  <c r="Q551" i="3"/>
  <c r="T522" i="3"/>
  <c r="T69" i="3"/>
  <c r="Q390" i="3"/>
  <c r="T482" i="3"/>
  <c r="Q66" i="3"/>
  <c r="T452" i="3"/>
  <c r="Q478" i="3"/>
  <c r="Q136" i="3"/>
  <c r="T324" i="3"/>
  <c r="T340" i="3"/>
  <c r="Q93" i="3"/>
  <c r="T523" i="3"/>
  <c r="T409" i="3"/>
  <c r="T86" i="3"/>
  <c r="T44" i="3"/>
  <c r="Q560" i="3"/>
  <c r="Q581" i="3"/>
  <c r="T9" i="3"/>
  <c r="Q276" i="3"/>
  <c r="T207" i="3"/>
  <c r="Q531" i="3"/>
  <c r="Q429" i="3"/>
  <c r="T192" i="3"/>
  <c r="Q598" i="3"/>
  <c r="Q258" i="3"/>
  <c r="T314" i="3"/>
  <c r="T309" i="3"/>
  <c r="T187" i="3"/>
  <c r="T467" i="3"/>
  <c r="T337" i="3"/>
  <c r="Q431" i="3"/>
  <c r="Q446" i="3"/>
  <c r="T359" i="3"/>
  <c r="T4" i="3"/>
  <c r="T486" i="3"/>
  <c r="T347" i="3"/>
  <c r="T539" i="3"/>
  <c r="E501" i="3"/>
  <c r="E381" i="3"/>
  <c r="E261" i="3"/>
  <c r="L500" i="3"/>
  <c r="S500" i="3"/>
  <c r="S180" i="3"/>
  <c r="L180" i="3"/>
  <c r="L260" i="3"/>
  <c r="S260" i="3"/>
  <c r="L380" i="3"/>
  <c r="S380" i="3"/>
  <c r="S76" i="3"/>
  <c r="L76" i="3"/>
  <c r="L420" i="3"/>
  <c r="S420" i="3"/>
  <c r="S122" i="3"/>
  <c r="L122" i="3"/>
  <c r="C44" i="3"/>
  <c r="E43" i="3"/>
  <c r="C11" i="3"/>
  <c r="E10" i="3"/>
  <c r="C303" i="3"/>
  <c r="C262" i="3"/>
  <c r="C124" i="3"/>
  <c r="C344" i="3"/>
  <c r="C422" i="3"/>
  <c r="C182" i="3"/>
  <c r="C78" i="3"/>
  <c r="C382" i="3"/>
  <c r="C543" i="3"/>
  <c r="C502" i="3"/>
  <c r="C584" i="3"/>
  <c r="F584" i="3" l="1"/>
  <c r="F422" i="3"/>
  <c r="G422" i="3" s="1"/>
  <c r="F11" i="3"/>
  <c r="G11" i="3" s="1"/>
  <c r="F344" i="3"/>
  <c r="F182" i="3"/>
  <c r="G182" i="3" s="1"/>
  <c r="F543" i="3"/>
  <c r="G543" i="3" s="1"/>
  <c r="F124" i="3"/>
  <c r="G124" i="3" s="1"/>
  <c r="F44" i="3"/>
  <c r="G44" i="3" s="1"/>
  <c r="F382" i="3"/>
  <c r="G382" i="3" s="1"/>
  <c r="F262" i="3"/>
  <c r="G262" i="3" s="1"/>
  <c r="F502" i="3"/>
  <c r="G502" i="3" s="1"/>
  <c r="F78" i="3"/>
  <c r="G78" i="3" s="1"/>
  <c r="F303" i="3"/>
  <c r="G303" i="3" s="1"/>
  <c r="E78" i="3"/>
  <c r="E124" i="3"/>
  <c r="E303" i="3"/>
  <c r="E182" i="3"/>
  <c r="E543" i="3"/>
  <c r="E422" i="3"/>
  <c r="E502" i="3"/>
  <c r="E382" i="3"/>
  <c r="E262" i="3"/>
  <c r="E584" i="3"/>
  <c r="V584" i="3"/>
  <c r="E344" i="3"/>
  <c r="V344" i="3"/>
  <c r="C12" i="3"/>
  <c r="E11" i="3"/>
  <c r="C45" i="3"/>
  <c r="E44" i="3"/>
  <c r="C544" i="3"/>
  <c r="C183" i="3"/>
  <c r="C125" i="3"/>
  <c r="C585" i="3"/>
  <c r="C383" i="3"/>
  <c r="C423" i="3"/>
  <c r="C263" i="3"/>
  <c r="C503" i="3"/>
  <c r="C79" i="3"/>
  <c r="C345" i="3"/>
  <c r="C304" i="3"/>
  <c r="G344" i="3" l="1"/>
  <c r="G584" i="3"/>
  <c r="F304" i="3"/>
  <c r="F383" i="3"/>
  <c r="G383" i="3" s="1"/>
  <c r="F45" i="3"/>
  <c r="F79" i="3"/>
  <c r="G79" i="3" s="1"/>
  <c r="F125" i="3"/>
  <c r="G125" i="3" s="1"/>
  <c r="F12" i="3"/>
  <c r="F183" i="3"/>
  <c r="G183" i="3" s="1"/>
  <c r="F345" i="3"/>
  <c r="G345" i="3" s="1"/>
  <c r="F585" i="3"/>
  <c r="G585" i="3" s="1"/>
  <c r="F503" i="3"/>
  <c r="G503" i="3" s="1"/>
  <c r="F263" i="3"/>
  <c r="G263" i="3" s="1"/>
  <c r="F544" i="3"/>
  <c r="F423" i="3"/>
  <c r="G423" i="3" s="1"/>
  <c r="V45" i="3"/>
  <c r="E79" i="3"/>
  <c r="E125" i="3"/>
  <c r="V12" i="3"/>
  <c r="E183" i="3"/>
  <c r="E423" i="3"/>
  <c r="E503" i="3"/>
  <c r="E263" i="3"/>
  <c r="E383" i="3"/>
  <c r="E585" i="3"/>
  <c r="E345" i="3"/>
  <c r="S12" i="3"/>
  <c r="L12" i="3"/>
  <c r="L344" i="3"/>
  <c r="S344" i="3"/>
  <c r="E544" i="3"/>
  <c r="V544" i="3"/>
  <c r="L584" i="3"/>
  <c r="S584" i="3"/>
  <c r="E304" i="3"/>
  <c r="V304" i="3"/>
  <c r="S45" i="3"/>
  <c r="L45" i="3"/>
  <c r="C46" i="3"/>
  <c r="E45" i="3"/>
  <c r="C13" i="3"/>
  <c r="E12" i="3"/>
  <c r="C424" i="3"/>
  <c r="C126" i="3"/>
  <c r="C80" i="3"/>
  <c r="C305" i="3"/>
  <c r="C504" i="3"/>
  <c r="C384" i="3"/>
  <c r="C184" i="3"/>
  <c r="C346" i="3"/>
  <c r="C264" i="3"/>
  <c r="C586" i="3"/>
  <c r="C545" i="3"/>
  <c r="G544" i="3" l="1"/>
  <c r="G45" i="3"/>
  <c r="G304" i="3"/>
  <c r="G12" i="3"/>
  <c r="F184" i="3"/>
  <c r="F424" i="3"/>
  <c r="F545" i="3"/>
  <c r="G545" i="3" s="1"/>
  <c r="F504" i="3"/>
  <c r="F13" i="3"/>
  <c r="G13" i="3" s="1"/>
  <c r="F384" i="3"/>
  <c r="F586" i="3"/>
  <c r="G586" i="3" s="1"/>
  <c r="F346" i="3"/>
  <c r="G346" i="3" s="1"/>
  <c r="F305" i="3"/>
  <c r="G305" i="3" s="1"/>
  <c r="F264" i="3"/>
  <c r="F80" i="3"/>
  <c r="F46" i="3"/>
  <c r="G46" i="3" s="1"/>
  <c r="F126" i="3"/>
  <c r="E346" i="3"/>
  <c r="E586" i="3"/>
  <c r="E545" i="3"/>
  <c r="E305" i="3"/>
  <c r="E424" i="3"/>
  <c r="V424" i="3"/>
  <c r="S544" i="3"/>
  <c r="L544" i="3"/>
  <c r="E184" i="3"/>
  <c r="V184" i="3"/>
  <c r="E384" i="3"/>
  <c r="V384" i="3"/>
  <c r="S304" i="3"/>
  <c r="L304" i="3"/>
  <c r="E126" i="3"/>
  <c r="V126" i="3"/>
  <c r="E504" i="3"/>
  <c r="V504" i="3"/>
  <c r="E264" i="3"/>
  <c r="V264" i="3"/>
  <c r="E80" i="3"/>
  <c r="V80" i="3"/>
  <c r="C14" i="3"/>
  <c r="E13" i="3"/>
  <c r="C47" i="3"/>
  <c r="E46" i="3"/>
  <c r="C81" i="3"/>
  <c r="C265" i="3"/>
  <c r="C546" i="3"/>
  <c r="C347" i="3"/>
  <c r="C505" i="3"/>
  <c r="C127" i="3"/>
  <c r="C385" i="3"/>
  <c r="C587" i="3"/>
  <c r="C185" i="3"/>
  <c r="C306" i="3"/>
  <c r="C425" i="3"/>
  <c r="G126" i="3" l="1"/>
  <c r="G424" i="3"/>
  <c r="G184" i="3"/>
  <c r="G384" i="3"/>
  <c r="G80" i="3"/>
  <c r="G264" i="3"/>
  <c r="G504" i="3"/>
  <c r="F14" i="3"/>
  <c r="G14" i="3" s="1"/>
  <c r="F587" i="3"/>
  <c r="F265" i="3"/>
  <c r="G265" i="3" s="1"/>
  <c r="F185" i="3"/>
  <c r="G185" i="3" s="1"/>
  <c r="F127" i="3"/>
  <c r="G127" i="3" s="1"/>
  <c r="F81" i="3"/>
  <c r="G81" i="3" s="1"/>
  <c r="F425" i="3"/>
  <c r="G425" i="3" s="1"/>
  <c r="F385" i="3"/>
  <c r="G385" i="3" s="1"/>
  <c r="F505" i="3"/>
  <c r="G505" i="3" s="1"/>
  <c r="F47" i="3"/>
  <c r="G47" i="3" s="1"/>
  <c r="F306" i="3"/>
  <c r="G306" i="3" s="1"/>
  <c r="F347" i="3"/>
  <c r="F546" i="3"/>
  <c r="G546" i="3" s="1"/>
  <c r="E81" i="3"/>
  <c r="E425" i="3"/>
  <c r="E505" i="3"/>
  <c r="E306" i="3"/>
  <c r="E546" i="3"/>
  <c r="E385" i="3"/>
  <c r="E185" i="3"/>
  <c r="E127" i="3"/>
  <c r="E265" i="3"/>
  <c r="S264" i="3"/>
  <c r="L264" i="3"/>
  <c r="E587" i="3"/>
  <c r="V587" i="3"/>
  <c r="S80" i="3"/>
  <c r="L80" i="3"/>
  <c r="S126" i="3"/>
  <c r="L126" i="3"/>
  <c r="E347" i="3"/>
  <c r="V347" i="3"/>
  <c r="L504" i="3"/>
  <c r="S504" i="3"/>
  <c r="L384" i="3"/>
  <c r="S384" i="3"/>
  <c r="S424" i="3"/>
  <c r="L424" i="3"/>
  <c r="S184" i="3"/>
  <c r="L184" i="3"/>
  <c r="C48" i="3"/>
  <c r="E47" i="3"/>
  <c r="C15" i="3"/>
  <c r="E14" i="3"/>
  <c r="C547" i="3"/>
  <c r="C186" i="3"/>
  <c r="C128" i="3"/>
  <c r="C266" i="3"/>
  <c r="C426" i="3"/>
  <c r="C588" i="3"/>
  <c r="C506" i="3"/>
  <c r="C307" i="3"/>
  <c r="C386" i="3"/>
  <c r="C348" i="3"/>
  <c r="C82" i="3"/>
  <c r="G347" i="3" l="1"/>
  <c r="G587" i="3"/>
  <c r="F386" i="3"/>
  <c r="G386" i="3" s="1"/>
  <c r="F128" i="3"/>
  <c r="G128" i="3" s="1"/>
  <c r="F48" i="3"/>
  <c r="F348" i="3"/>
  <c r="G348" i="3" s="1"/>
  <c r="F186" i="3"/>
  <c r="G186" i="3" s="1"/>
  <c r="F506" i="3"/>
  <c r="G506" i="3" s="1"/>
  <c r="F547" i="3"/>
  <c r="F307" i="3"/>
  <c r="F588" i="3"/>
  <c r="G588" i="3" s="1"/>
  <c r="F266" i="3"/>
  <c r="G266" i="3" s="1"/>
  <c r="F82" i="3"/>
  <c r="G82" i="3" s="1"/>
  <c r="F426" i="3"/>
  <c r="G426" i="3" s="1"/>
  <c r="F15" i="3"/>
  <c r="V48" i="3"/>
  <c r="V15" i="3"/>
  <c r="E82" i="3"/>
  <c r="E186" i="3"/>
  <c r="E506" i="3"/>
  <c r="E426" i="3"/>
  <c r="E386" i="3"/>
  <c r="E128" i="3"/>
  <c r="E266" i="3"/>
  <c r="E348" i="3"/>
  <c r="E588" i="3"/>
  <c r="E547" i="3"/>
  <c r="V547" i="3"/>
  <c r="S347" i="3"/>
  <c r="L347" i="3"/>
  <c r="S587" i="3"/>
  <c r="L587" i="3"/>
  <c r="S15" i="3"/>
  <c r="L15" i="3"/>
  <c r="E307" i="3"/>
  <c r="V307" i="3"/>
  <c r="S48" i="3"/>
  <c r="L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C267" i="3"/>
  <c r="C548" i="3"/>
  <c r="G307" i="3" l="1"/>
  <c r="G48" i="3"/>
  <c r="G15" i="3"/>
  <c r="G547" i="3"/>
  <c r="F427" i="3"/>
  <c r="F387" i="3"/>
  <c r="F589" i="3"/>
  <c r="G589" i="3" s="1"/>
  <c r="F548" i="3"/>
  <c r="G548" i="3" s="1"/>
  <c r="F83" i="3"/>
  <c r="F49" i="3"/>
  <c r="G49" i="3" s="1"/>
  <c r="F267" i="3"/>
  <c r="F507" i="3"/>
  <c r="F308" i="3"/>
  <c r="G308" i="3" s="1"/>
  <c r="F349" i="3"/>
  <c r="G349" i="3" s="1"/>
  <c r="F129" i="3"/>
  <c r="F16" i="3"/>
  <c r="G16" i="3" s="1"/>
  <c r="F187" i="3"/>
  <c r="E349" i="3"/>
  <c r="E548" i="3"/>
  <c r="E589" i="3"/>
  <c r="E308" i="3"/>
  <c r="E187" i="3"/>
  <c r="V187" i="3"/>
  <c r="E427" i="3"/>
  <c r="V427" i="3"/>
  <c r="E387" i="3"/>
  <c r="V387" i="3"/>
  <c r="S307" i="3"/>
  <c r="L307" i="3"/>
  <c r="E83" i="3"/>
  <c r="V83" i="3"/>
  <c r="S547" i="3"/>
  <c r="L547" i="3"/>
  <c r="E267" i="3"/>
  <c r="V267" i="3"/>
  <c r="E507" i="3"/>
  <c r="V507" i="3"/>
  <c r="E129" i="3"/>
  <c r="V129" i="3"/>
  <c r="C50" i="3"/>
  <c r="E49" i="3"/>
  <c r="C17" i="3"/>
  <c r="E16" i="3"/>
  <c r="C508" i="3"/>
  <c r="C350" i="3"/>
  <c r="C130" i="3"/>
  <c r="C428" i="3"/>
  <c r="C309" i="3"/>
  <c r="C268" i="3"/>
  <c r="C549" i="3"/>
  <c r="C188" i="3"/>
  <c r="C84" i="3"/>
  <c r="C590" i="3"/>
  <c r="C388" i="3"/>
  <c r="G187" i="3" l="1"/>
  <c r="G267" i="3"/>
  <c r="G427" i="3"/>
  <c r="G129" i="3"/>
  <c r="G387" i="3"/>
  <c r="G83" i="3"/>
  <c r="G507" i="3"/>
  <c r="F350" i="3"/>
  <c r="G350" i="3" s="1"/>
  <c r="F130" i="3"/>
  <c r="G130" i="3" s="1"/>
  <c r="F268" i="3"/>
  <c r="G268" i="3" s="1"/>
  <c r="F84" i="3"/>
  <c r="G84" i="3" s="1"/>
  <c r="F549" i="3"/>
  <c r="G549" i="3" s="1"/>
  <c r="F50" i="3"/>
  <c r="G50" i="3" s="1"/>
  <c r="F188" i="3"/>
  <c r="G188" i="3" s="1"/>
  <c r="F508" i="3"/>
  <c r="G508" i="3" s="1"/>
  <c r="F388" i="3"/>
  <c r="G388" i="3" s="1"/>
  <c r="F309" i="3"/>
  <c r="G309" i="3" s="1"/>
  <c r="F17" i="3"/>
  <c r="G17" i="3" s="1"/>
  <c r="F590" i="3"/>
  <c r="G590" i="3" s="1"/>
  <c r="F428" i="3"/>
  <c r="G428" i="3" s="1"/>
  <c r="E549" i="3"/>
  <c r="E350" i="3"/>
  <c r="E309" i="3"/>
  <c r="E188" i="3"/>
  <c r="E268" i="3"/>
  <c r="E590" i="3"/>
  <c r="E388" i="3"/>
  <c r="E84" i="3"/>
  <c r="E508" i="3"/>
  <c r="E428" i="3"/>
  <c r="E130" i="3"/>
  <c r="L129" i="3"/>
  <c r="S129" i="3"/>
  <c r="L387" i="3"/>
  <c r="S387" i="3"/>
  <c r="L507" i="3"/>
  <c r="S507" i="3"/>
  <c r="S83" i="3"/>
  <c r="L83" i="3"/>
  <c r="S427" i="3"/>
  <c r="L427" i="3"/>
  <c r="L267" i="3"/>
  <c r="S267" i="3"/>
  <c r="S187" i="3"/>
  <c r="L187" i="3"/>
  <c r="C18" i="3"/>
  <c r="E17" i="3"/>
  <c r="C51" i="3"/>
  <c r="E50" i="3"/>
  <c r="C550" i="3"/>
  <c r="C429" i="3"/>
  <c r="C509" i="3"/>
  <c r="C131" i="3"/>
  <c r="C591" i="3"/>
  <c r="C85" i="3"/>
  <c r="C269" i="3"/>
  <c r="C389" i="3"/>
  <c r="C189" i="3"/>
  <c r="C310" i="3"/>
  <c r="C351" i="3"/>
  <c r="F351" i="3" l="1"/>
  <c r="F591" i="3"/>
  <c r="F51" i="3"/>
  <c r="G51" i="3" s="1"/>
  <c r="F189" i="3"/>
  <c r="G189" i="3" s="1"/>
  <c r="F509" i="3"/>
  <c r="G509" i="3" s="1"/>
  <c r="F18" i="3"/>
  <c r="G18" i="3" s="1"/>
  <c r="F310" i="3"/>
  <c r="G310" i="3" s="1"/>
  <c r="F429" i="3"/>
  <c r="G429" i="3" s="1"/>
  <c r="F85" i="3"/>
  <c r="G85" i="3" s="1"/>
  <c r="F131" i="3"/>
  <c r="G131" i="3" s="1"/>
  <c r="F389" i="3"/>
  <c r="G389" i="3" s="1"/>
  <c r="F269" i="3"/>
  <c r="G269" i="3" s="1"/>
  <c r="F550" i="3"/>
  <c r="G550" i="3" s="1"/>
  <c r="E389" i="3"/>
  <c r="E310" i="3"/>
  <c r="E269" i="3"/>
  <c r="E550" i="3"/>
  <c r="E189" i="3"/>
  <c r="E85" i="3"/>
  <c r="E429" i="3"/>
  <c r="E509" i="3"/>
  <c r="E131" i="3"/>
  <c r="E351" i="3"/>
  <c r="V351" i="3"/>
  <c r="E591" i="3"/>
  <c r="V591" i="3"/>
  <c r="C52" i="3"/>
  <c r="E51" i="3"/>
  <c r="C19" i="3"/>
  <c r="E18" i="3"/>
  <c r="C311" i="3"/>
  <c r="C190" i="3"/>
  <c r="C86" i="3"/>
  <c r="C510" i="3"/>
  <c r="C551" i="3"/>
  <c r="C132" i="3"/>
  <c r="C390" i="3"/>
  <c r="C592" i="3"/>
  <c r="C430" i="3"/>
  <c r="C270" i="3"/>
  <c r="C352" i="3"/>
  <c r="G351" i="3" l="1"/>
  <c r="G591" i="3"/>
  <c r="F352" i="3"/>
  <c r="G352" i="3" s="1"/>
  <c r="F551" i="3"/>
  <c r="F19" i="3"/>
  <c r="F311" i="3"/>
  <c r="F510" i="3"/>
  <c r="G510" i="3" s="1"/>
  <c r="F132" i="3"/>
  <c r="G132" i="3" s="1"/>
  <c r="F270" i="3"/>
  <c r="G270" i="3" s="1"/>
  <c r="F430" i="3"/>
  <c r="G430" i="3" s="1"/>
  <c r="F86" i="3"/>
  <c r="G86" i="3" s="1"/>
  <c r="F52" i="3"/>
  <c r="F592" i="3"/>
  <c r="G592" i="3" s="1"/>
  <c r="F190" i="3"/>
  <c r="G190" i="3" s="1"/>
  <c r="F390" i="3"/>
  <c r="G390" i="3" s="1"/>
  <c r="V52" i="3"/>
  <c r="V19" i="3"/>
  <c r="E390" i="3"/>
  <c r="E352" i="3"/>
  <c r="E270" i="3"/>
  <c r="E510" i="3"/>
  <c r="E190" i="3"/>
  <c r="E430" i="3"/>
  <c r="E86" i="3"/>
  <c r="E132" i="3"/>
  <c r="E592" i="3"/>
  <c r="S52" i="3"/>
  <c r="L52" i="3"/>
  <c r="E311" i="3"/>
  <c r="V311" i="3"/>
  <c r="L591" i="3"/>
  <c r="S591" i="3"/>
  <c r="L351" i="3"/>
  <c r="S351" i="3"/>
  <c r="E551" i="3"/>
  <c r="V551" i="3"/>
  <c r="L19" i="3"/>
  <c r="S19" i="3"/>
  <c r="C20" i="3"/>
  <c r="E19" i="3"/>
  <c r="C53" i="3"/>
  <c r="E52" i="3"/>
  <c r="C271" i="3"/>
  <c r="C87" i="3"/>
  <c r="C391" i="3"/>
  <c r="C133" i="3"/>
  <c r="C353" i="3"/>
  <c r="C593" i="3"/>
  <c r="C552" i="3"/>
  <c r="C191" i="3"/>
  <c r="C431" i="3"/>
  <c r="C511" i="3"/>
  <c r="C312" i="3"/>
  <c r="G52" i="3" l="1"/>
  <c r="G311" i="3"/>
  <c r="G19" i="3"/>
  <c r="G551" i="3"/>
  <c r="F191" i="3"/>
  <c r="F552" i="3"/>
  <c r="G552" i="3" s="1"/>
  <c r="F271" i="3"/>
  <c r="F87" i="3"/>
  <c r="F593" i="3"/>
  <c r="G593" i="3" s="1"/>
  <c r="F312" i="3"/>
  <c r="G312" i="3" s="1"/>
  <c r="F353" i="3"/>
  <c r="G353" i="3" s="1"/>
  <c r="F53" i="3"/>
  <c r="G53" i="3" s="1"/>
  <c r="F511" i="3"/>
  <c r="F133" i="3"/>
  <c r="F431" i="3"/>
  <c r="F391" i="3"/>
  <c r="F20" i="3"/>
  <c r="G20" i="3" s="1"/>
  <c r="E353" i="3"/>
  <c r="E593" i="3"/>
  <c r="E312" i="3"/>
  <c r="E552" i="3"/>
  <c r="E271" i="3"/>
  <c r="V271" i="3"/>
  <c r="E191" i="3"/>
  <c r="V191" i="3"/>
  <c r="S551" i="3"/>
  <c r="L551" i="3"/>
  <c r="S311" i="3"/>
  <c r="L311" i="3"/>
  <c r="E87" i="3"/>
  <c r="V87" i="3"/>
  <c r="E511" i="3"/>
  <c r="V511" i="3"/>
  <c r="E133" i="3"/>
  <c r="V133" i="3"/>
  <c r="E431" i="3"/>
  <c r="V431" i="3"/>
  <c r="E391" i="3"/>
  <c r="V391" i="3"/>
  <c r="C54" i="3"/>
  <c r="E53" i="3"/>
  <c r="C21" i="3"/>
  <c r="E20" i="3"/>
  <c r="C594" i="3"/>
  <c r="C392" i="3"/>
  <c r="C432" i="3"/>
  <c r="C192" i="3"/>
  <c r="C354" i="3"/>
  <c r="C88" i="3"/>
  <c r="C313" i="3"/>
  <c r="C512" i="3"/>
  <c r="C553" i="3"/>
  <c r="C134" i="3"/>
  <c r="C272" i="3"/>
  <c r="G271" i="3" l="1"/>
  <c r="G391" i="3"/>
  <c r="G431" i="3"/>
  <c r="G511" i="3"/>
  <c r="G87" i="3"/>
  <c r="G191" i="3"/>
  <c r="G133" i="3"/>
  <c r="F553" i="3"/>
  <c r="G553" i="3" s="1"/>
  <c r="F432" i="3"/>
  <c r="G432" i="3" s="1"/>
  <c r="F594" i="3"/>
  <c r="F88" i="3"/>
  <c r="G88" i="3" s="1"/>
  <c r="F392" i="3"/>
  <c r="G392" i="3" s="1"/>
  <c r="F313" i="3"/>
  <c r="G313" i="3" s="1"/>
  <c r="F21" i="3"/>
  <c r="G21" i="3" s="1"/>
  <c r="F54" i="3"/>
  <c r="G54" i="3" s="1"/>
  <c r="F512" i="3"/>
  <c r="G512" i="3" s="1"/>
  <c r="F272" i="3"/>
  <c r="G272" i="3" s="1"/>
  <c r="F354" i="3"/>
  <c r="F134" i="3"/>
  <c r="G134" i="3" s="1"/>
  <c r="F192" i="3"/>
  <c r="G192" i="3" s="1"/>
  <c r="E313" i="3"/>
  <c r="E553" i="3"/>
  <c r="E512" i="3"/>
  <c r="E392" i="3"/>
  <c r="E272" i="3"/>
  <c r="E134" i="3"/>
  <c r="E192" i="3"/>
  <c r="E88" i="3"/>
  <c r="E432" i="3"/>
  <c r="S391" i="3"/>
  <c r="L391" i="3"/>
  <c r="S511" i="3"/>
  <c r="L511" i="3"/>
  <c r="E594" i="3"/>
  <c r="V594" i="3"/>
  <c r="S431" i="3"/>
  <c r="L431" i="3"/>
  <c r="S87" i="3"/>
  <c r="L87" i="3"/>
  <c r="S191" i="3"/>
  <c r="L191" i="3"/>
  <c r="E354" i="3"/>
  <c r="V354" i="3"/>
  <c r="S133" i="3"/>
  <c r="L133" i="3"/>
  <c r="S271" i="3"/>
  <c r="L271" i="3"/>
  <c r="C22" i="3"/>
  <c r="E21" i="3"/>
  <c r="C55" i="3"/>
  <c r="E54" i="3"/>
  <c r="C314" i="3"/>
  <c r="C433" i="3"/>
  <c r="C135" i="3"/>
  <c r="C193" i="3"/>
  <c r="C554" i="3"/>
  <c r="C273" i="3"/>
  <c r="C513" i="3"/>
  <c r="C355" i="3"/>
  <c r="C393" i="3"/>
  <c r="C595" i="3"/>
  <c r="C89" i="3"/>
  <c r="G594" i="3" l="1"/>
  <c r="G354" i="3"/>
  <c r="F193" i="3"/>
  <c r="G193" i="3" s="1"/>
  <c r="F135" i="3"/>
  <c r="G135" i="3" s="1"/>
  <c r="F595" i="3"/>
  <c r="G595" i="3" s="1"/>
  <c r="F22" i="3"/>
  <c r="F513" i="3"/>
  <c r="G513" i="3" s="1"/>
  <c r="F314" i="3"/>
  <c r="F393" i="3"/>
  <c r="G393" i="3" s="1"/>
  <c r="F355" i="3"/>
  <c r="G355" i="3" s="1"/>
  <c r="F433" i="3"/>
  <c r="G433" i="3" s="1"/>
  <c r="F273" i="3"/>
  <c r="G273" i="3" s="1"/>
  <c r="F89" i="3"/>
  <c r="G89" i="3" s="1"/>
  <c r="F554" i="3"/>
  <c r="F55" i="3"/>
  <c r="V55" i="3"/>
  <c r="V22" i="3"/>
  <c r="E393" i="3"/>
  <c r="E273" i="3"/>
  <c r="E513" i="3"/>
  <c r="E89" i="3"/>
  <c r="E595" i="3"/>
  <c r="E193" i="3"/>
  <c r="E135" i="3"/>
  <c r="E433" i="3"/>
  <c r="E355" i="3"/>
  <c r="L594" i="3"/>
  <c r="S594" i="3"/>
  <c r="E314" i="3"/>
  <c r="V314" i="3"/>
  <c r="E554" i="3"/>
  <c r="V554" i="3"/>
  <c r="S55" i="3"/>
  <c r="L55" i="3"/>
  <c r="L354" i="3"/>
  <c r="S354" i="3"/>
  <c r="L22" i="3"/>
  <c r="S22" i="3"/>
  <c r="C56" i="3"/>
  <c r="E55" i="3"/>
  <c r="C23" i="3"/>
  <c r="E22" i="3"/>
  <c r="C315" i="3"/>
  <c r="C596" i="3"/>
  <c r="C194" i="3"/>
  <c r="C274" i="3"/>
  <c r="C434" i="3"/>
  <c r="C514" i="3"/>
  <c r="C394" i="3"/>
  <c r="C136" i="3"/>
  <c r="C90" i="3"/>
  <c r="C356" i="3"/>
  <c r="C555" i="3"/>
  <c r="G22" i="3" l="1"/>
  <c r="G314" i="3"/>
  <c r="G55" i="3"/>
  <c r="G554" i="3"/>
  <c r="F596" i="3"/>
  <c r="G596" i="3" s="1"/>
  <c r="F394" i="3"/>
  <c r="F514" i="3"/>
  <c r="F555" i="3"/>
  <c r="G555" i="3" s="1"/>
  <c r="F434" i="3"/>
  <c r="F23" i="3"/>
  <c r="G23" i="3" s="1"/>
  <c r="F315" i="3"/>
  <c r="G315" i="3" s="1"/>
  <c r="F356" i="3"/>
  <c r="G356" i="3" s="1"/>
  <c r="F274" i="3"/>
  <c r="F136" i="3"/>
  <c r="F90" i="3"/>
  <c r="F194" i="3"/>
  <c r="F56" i="3"/>
  <c r="G56" i="3" s="1"/>
  <c r="E596" i="3"/>
  <c r="E555" i="3"/>
  <c r="E356" i="3"/>
  <c r="E315" i="3"/>
  <c r="L554" i="3"/>
  <c r="S554" i="3"/>
  <c r="E136" i="3"/>
  <c r="V136" i="3"/>
  <c r="L314" i="3"/>
  <c r="S314" i="3"/>
  <c r="E394" i="3"/>
  <c r="V394" i="3"/>
  <c r="E514" i="3"/>
  <c r="V514" i="3"/>
  <c r="E434" i="3"/>
  <c r="V434" i="3"/>
  <c r="E274" i="3"/>
  <c r="V274" i="3"/>
  <c r="E90" i="3"/>
  <c r="V90" i="3"/>
  <c r="E194" i="3"/>
  <c r="V194" i="3"/>
  <c r="C57" i="3"/>
  <c r="E56" i="3"/>
  <c r="C24" i="3"/>
  <c r="E23" i="3"/>
  <c r="C91" i="3"/>
  <c r="C195" i="3"/>
  <c r="C515" i="3"/>
  <c r="C556" i="3"/>
  <c r="C137" i="3"/>
  <c r="C435" i="3"/>
  <c r="C597" i="3"/>
  <c r="C357" i="3"/>
  <c r="C395" i="3"/>
  <c r="C275" i="3"/>
  <c r="C316" i="3"/>
  <c r="G194" i="3" l="1"/>
  <c r="G274" i="3"/>
  <c r="G90" i="3"/>
  <c r="G136" i="3"/>
  <c r="G514" i="3"/>
  <c r="G394" i="3"/>
  <c r="G434" i="3"/>
  <c r="F275" i="3"/>
  <c r="G275" i="3" s="1"/>
  <c r="F515" i="3"/>
  <c r="G515" i="3" s="1"/>
  <c r="F357" i="3"/>
  <c r="G357" i="3" s="1"/>
  <c r="F556" i="3"/>
  <c r="G556" i="3" s="1"/>
  <c r="F395" i="3"/>
  <c r="G395" i="3" s="1"/>
  <c r="F57" i="3"/>
  <c r="G57" i="3" s="1"/>
  <c r="F195" i="3"/>
  <c r="G195" i="3" s="1"/>
  <c r="F597" i="3"/>
  <c r="G597" i="3" s="1"/>
  <c r="F91" i="3"/>
  <c r="G91" i="3" s="1"/>
  <c r="F435" i="3"/>
  <c r="G435" i="3" s="1"/>
  <c r="F316" i="3"/>
  <c r="G316" i="3" s="1"/>
  <c r="F137" i="3"/>
  <c r="G137" i="3" s="1"/>
  <c r="F24" i="3"/>
  <c r="G24" i="3" s="1"/>
  <c r="E395" i="3"/>
  <c r="E597" i="3"/>
  <c r="E357" i="3"/>
  <c r="E316" i="3"/>
  <c r="E556" i="3"/>
  <c r="E275" i="3"/>
  <c r="E137" i="3"/>
  <c r="E435" i="3"/>
  <c r="E91" i="3"/>
  <c r="E515" i="3"/>
  <c r="E195" i="3"/>
  <c r="S194" i="3"/>
  <c r="L194" i="3"/>
  <c r="L434" i="3"/>
  <c r="S434" i="3"/>
  <c r="S90" i="3"/>
  <c r="L90" i="3"/>
  <c r="S514" i="3"/>
  <c r="L514" i="3"/>
  <c r="S136" i="3"/>
  <c r="L136" i="3"/>
  <c r="S274" i="3"/>
  <c r="L274" i="3"/>
  <c r="S394" i="3"/>
  <c r="L394" i="3"/>
  <c r="C25" i="3"/>
  <c r="E24" i="3"/>
  <c r="C58" i="3"/>
  <c r="E57" i="3"/>
  <c r="C396" i="3"/>
  <c r="C436" i="3"/>
  <c r="C358" i="3"/>
  <c r="C196" i="3"/>
  <c r="C516" i="3"/>
  <c r="C317" i="3"/>
  <c r="C138" i="3"/>
  <c r="C276" i="3"/>
  <c r="C598" i="3"/>
  <c r="C557" i="3"/>
  <c r="C92" i="3"/>
  <c r="F92" i="3" l="1"/>
  <c r="G92" i="3" s="1"/>
  <c r="F516" i="3"/>
  <c r="G516" i="3" s="1"/>
  <c r="F58" i="3"/>
  <c r="G58" i="3" s="1"/>
  <c r="F196" i="3"/>
  <c r="G196" i="3" s="1"/>
  <c r="F598" i="3"/>
  <c r="F358" i="3"/>
  <c r="F25" i="3"/>
  <c r="G25" i="3" s="1"/>
  <c r="F276" i="3"/>
  <c r="G276" i="3" s="1"/>
  <c r="F317" i="3"/>
  <c r="G317" i="3" s="1"/>
  <c r="F557" i="3"/>
  <c r="G557" i="3" s="1"/>
  <c r="F436" i="3"/>
  <c r="G436" i="3" s="1"/>
  <c r="F138" i="3"/>
  <c r="G138" i="3" s="1"/>
  <c r="F396" i="3"/>
  <c r="G396" i="3" s="1"/>
  <c r="E396" i="3"/>
  <c r="E317" i="3"/>
  <c r="E92" i="3"/>
  <c r="E557" i="3"/>
  <c r="E276" i="3"/>
  <c r="E138" i="3"/>
  <c r="E516" i="3"/>
  <c r="E436" i="3"/>
  <c r="E196" i="3"/>
  <c r="E598" i="3"/>
  <c r="V598" i="3"/>
  <c r="E358" i="3"/>
  <c r="V358" i="3"/>
  <c r="C59" i="3"/>
  <c r="E58" i="3"/>
  <c r="C26" i="3"/>
  <c r="E25" i="3"/>
  <c r="C359" i="3"/>
  <c r="C318" i="3"/>
  <c r="C517" i="3"/>
  <c r="C599" i="3"/>
  <c r="C93" i="3"/>
  <c r="C277" i="3"/>
  <c r="C437" i="3"/>
  <c r="C558" i="3"/>
  <c r="C139" i="3"/>
  <c r="C197" i="3"/>
  <c r="C397" i="3"/>
  <c r="G358" i="3" l="1"/>
  <c r="G598" i="3"/>
  <c r="F397" i="3"/>
  <c r="G397" i="3" s="1"/>
  <c r="F93" i="3"/>
  <c r="G93" i="3" s="1"/>
  <c r="F26" i="3"/>
  <c r="F277" i="3"/>
  <c r="G277" i="3" s="1"/>
  <c r="F139" i="3"/>
  <c r="G139" i="3" s="1"/>
  <c r="F517" i="3"/>
  <c r="G517" i="3" s="1"/>
  <c r="F59" i="3"/>
  <c r="F599" i="3"/>
  <c r="G599" i="3" s="1"/>
  <c r="F197" i="3"/>
  <c r="G197" i="3" s="1"/>
  <c r="F558" i="3"/>
  <c r="F318" i="3"/>
  <c r="F437" i="3"/>
  <c r="G437" i="3" s="1"/>
  <c r="F359" i="3"/>
  <c r="G359" i="3" s="1"/>
  <c r="V59" i="3"/>
  <c r="V26" i="3"/>
  <c r="E397" i="3"/>
  <c r="E277" i="3"/>
  <c r="E359" i="3"/>
  <c r="E197" i="3"/>
  <c r="E93" i="3"/>
  <c r="E517" i="3"/>
  <c r="E139" i="3"/>
  <c r="E437" i="3"/>
  <c r="E599" i="3"/>
  <c r="S59" i="3"/>
  <c r="L59" i="3"/>
  <c r="E318" i="3"/>
  <c r="V318" i="3"/>
  <c r="S358" i="3"/>
  <c r="L358" i="3"/>
  <c r="E558" i="3"/>
  <c r="V558" i="3"/>
  <c r="S598" i="3"/>
  <c r="L598" i="3"/>
  <c r="S26" i="3"/>
  <c r="L26" i="3"/>
  <c r="C27" i="3"/>
  <c r="E26" i="3"/>
  <c r="C60" i="3"/>
  <c r="E59" i="3"/>
  <c r="C518" i="3"/>
  <c r="C278" i="3"/>
  <c r="C319" i="3"/>
  <c r="C140" i="3"/>
  <c r="C559" i="3"/>
  <c r="C398" i="3"/>
  <c r="C94" i="3"/>
  <c r="C198" i="3"/>
  <c r="C438" i="3"/>
  <c r="C600" i="3"/>
  <c r="C360" i="3"/>
  <c r="G318" i="3" l="1"/>
  <c r="G558" i="3"/>
  <c r="G26" i="3"/>
  <c r="G59" i="3"/>
  <c r="F198" i="3"/>
  <c r="F94" i="3"/>
  <c r="F518" i="3"/>
  <c r="F360" i="3"/>
  <c r="G360" i="3" s="1"/>
  <c r="F559" i="3"/>
  <c r="G559" i="3" s="1"/>
  <c r="F60" i="3"/>
  <c r="G60" i="3" s="1"/>
  <c r="F398" i="3"/>
  <c r="F600" i="3"/>
  <c r="G600" i="3" s="1"/>
  <c r="F140" i="3"/>
  <c r="F278" i="3"/>
  <c r="F438" i="3"/>
  <c r="F319" i="3"/>
  <c r="G319" i="3" s="1"/>
  <c r="F27" i="3"/>
  <c r="G27" i="3" s="1"/>
  <c r="E360" i="3"/>
  <c r="E559" i="3"/>
  <c r="E600" i="3"/>
  <c r="E319" i="3"/>
  <c r="E278" i="3"/>
  <c r="V278" i="3"/>
  <c r="E398" i="3"/>
  <c r="V398" i="3"/>
  <c r="E198" i="3"/>
  <c r="V198" i="3"/>
  <c r="E94" i="3"/>
  <c r="V94" i="3"/>
  <c r="E518" i="3"/>
  <c r="V518" i="3"/>
  <c r="S318" i="3"/>
  <c r="L318" i="3"/>
  <c r="E140" i="3"/>
  <c r="V140" i="3"/>
  <c r="L558" i="3"/>
  <c r="S558" i="3"/>
  <c r="E438" i="3"/>
  <c r="V438" i="3"/>
  <c r="C61" i="3"/>
  <c r="E60" i="3"/>
  <c r="C28" i="3"/>
  <c r="E27" i="3"/>
  <c r="C601" i="3"/>
  <c r="C519" i="3"/>
  <c r="C439" i="3"/>
  <c r="C141" i="3"/>
  <c r="C399" i="3"/>
  <c r="C199" i="3"/>
  <c r="C279" i="3"/>
  <c r="C95" i="3"/>
  <c r="C320" i="3"/>
  <c r="C361" i="3"/>
  <c r="C560" i="3"/>
  <c r="G398" i="3" l="1"/>
  <c r="G198" i="3"/>
  <c r="G278" i="3"/>
  <c r="G140" i="3"/>
  <c r="G518" i="3"/>
  <c r="G94" i="3"/>
  <c r="G438" i="3"/>
  <c r="F61" i="3"/>
  <c r="G61" i="3" s="1"/>
  <c r="F95" i="3"/>
  <c r="G95" i="3" s="1"/>
  <c r="F519" i="3"/>
  <c r="G519" i="3" s="1"/>
  <c r="F601" i="3"/>
  <c r="G601" i="3" s="1"/>
  <c r="F199" i="3"/>
  <c r="G199" i="3" s="1"/>
  <c r="F560" i="3"/>
  <c r="G560" i="3" s="1"/>
  <c r="F399" i="3"/>
  <c r="G399" i="3" s="1"/>
  <c r="F28" i="3"/>
  <c r="G28" i="3" s="1"/>
  <c r="F439" i="3"/>
  <c r="G439" i="3" s="1"/>
  <c r="F279" i="3"/>
  <c r="G279" i="3" s="1"/>
  <c r="F361" i="3"/>
  <c r="G361" i="3" s="1"/>
  <c r="F141" i="3"/>
  <c r="G141" i="3" s="1"/>
  <c r="F320" i="3"/>
  <c r="G320" i="3" s="1"/>
  <c r="E399" i="3"/>
  <c r="E560" i="3"/>
  <c r="E320" i="3"/>
  <c r="E279" i="3"/>
  <c r="E199" i="3"/>
  <c r="E141" i="3"/>
  <c r="E95" i="3"/>
  <c r="E439" i="3"/>
  <c r="E519" i="3"/>
  <c r="L438" i="3"/>
  <c r="S438" i="3"/>
  <c r="S198" i="3"/>
  <c r="L198" i="3"/>
  <c r="E601" i="3"/>
  <c r="V601" i="3"/>
  <c r="L518" i="3"/>
  <c r="S518" i="3"/>
  <c r="L398" i="3"/>
  <c r="S398" i="3"/>
  <c r="E361" i="3"/>
  <c r="V361" i="3"/>
  <c r="S140" i="3"/>
  <c r="L140" i="3"/>
  <c r="S94" i="3"/>
  <c r="L94" i="3"/>
  <c r="L278" i="3"/>
  <c r="S278" i="3"/>
  <c r="C29" i="3"/>
  <c r="E28" i="3"/>
  <c r="C62" i="3"/>
  <c r="E61" i="3"/>
  <c r="C440" i="3"/>
  <c r="C321" i="3"/>
  <c r="C96" i="3"/>
  <c r="C520" i="3"/>
  <c r="C200" i="3"/>
  <c r="C400" i="3"/>
  <c r="C561" i="3"/>
  <c r="C362" i="3"/>
  <c r="C280" i="3"/>
  <c r="C142" i="3"/>
  <c r="C602" i="3"/>
  <c r="F280" i="3" l="1"/>
  <c r="G280" i="3" s="1"/>
  <c r="F96" i="3"/>
  <c r="G96" i="3" s="1"/>
  <c r="F29" i="3"/>
  <c r="G29" i="3" s="1"/>
  <c r="F362" i="3"/>
  <c r="G362" i="3" s="1"/>
  <c r="F561" i="3"/>
  <c r="G561" i="3" s="1"/>
  <c r="F440" i="3"/>
  <c r="G440" i="3" s="1"/>
  <c r="F520" i="3"/>
  <c r="G520" i="3" s="1"/>
  <c r="F400" i="3"/>
  <c r="G400" i="3" s="1"/>
  <c r="F142" i="3"/>
  <c r="G142" i="3" s="1"/>
  <c r="F321" i="3"/>
  <c r="G321" i="3" s="1"/>
  <c r="F602" i="3"/>
  <c r="G602" i="3" s="1"/>
  <c r="F200" i="3"/>
  <c r="G200" i="3" s="1"/>
  <c r="F62" i="3"/>
  <c r="G62" i="3" s="1"/>
  <c r="V62" i="3"/>
  <c r="V29" i="3"/>
  <c r="E400" i="3"/>
  <c r="E440" i="3"/>
  <c r="E280" i="3"/>
  <c r="E142" i="3"/>
  <c r="E96" i="3"/>
  <c r="E362" i="3"/>
  <c r="E200" i="3"/>
  <c r="E602" i="3"/>
  <c r="E520" i="3"/>
  <c r="E321" i="3"/>
  <c r="V321" i="3"/>
  <c r="S361" i="3"/>
  <c r="L361" i="3"/>
  <c r="S601" i="3"/>
  <c r="L601" i="3"/>
  <c r="E561" i="3"/>
  <c r="V561" i="3"/>
  <c r="S62" i="3"/>
  <c r="L62" i="3"/>
  <c r="S29" i="3"/>
  <c r="L29" i="3"/>
  <c r="C63" i="3"/>
  <c r="E62" i="3"/>
  <c r="C30" i="3"/>
  <c r="E29" i="3"/>
  <c r="C281" i="3"/>
  <c r="C401" i="3"/>
  <c r="C97" i="3"/>
  <c r="C603" i="3"/>
  <c r="C363" i="3"/>
  <c r="C201" i="3"/>
  <c r="C322" i="3"/>
  <c r="C143" i="3"/>
  <c r="C562" i="3"/>
  <c r="C521" i="3"/>
  <c r="C441" i="3"/>
  <c r="F143" i="3" l="1"/>
  <c r="G143" i="3" s="1"/>
  <c r="F322" i="3"/>
  <c r="G322" i="3" s="1"/>
  <c r="F281" i="3"/>
  <c r="G281" i="3" s="1"/>
  <c r="F401" i="3"/>
  <c r="G401" i="3" s="1"/>
  <c r="F441" i="3"/>
  <c r="G441" i="3" s="1"/>
  <c r="F363" i="3"/>
  <c r="G363" i="3" s="1"/>
  <c r="F30" i="3"/>
  <c r="G30" i="3" s="1"/>
  <c r="F201" i="3"/>
  <c r="G201" i="3" s="1"/>
  <c r="F521" i="3"/>
  <c r="G521" i="3" s="1"/>
  <c r="F603" i="3"/>
  <c r="G603" i="3" s="1"/>
  <c r="F562" i="3"/>
  <c r="G562" i="3" s="1"/>
  <c r="F97" i="3"/>
  <c r="G97" i="3" s="1"/>
  <c r="F63" i="3"/>
  <c r="G63" i="3" s="1"/>
  <c r="E363" i="3"/>
  <c r="E603" i="3"/>
  <c r="E562" i="3"/>
  <c r="E322" i="3"/>
  <c r="E281" i="3"/>
  <c r="V281" i="3"/>
  <c r="E201" i="3"/>
  <c r="V201" i="3"/>
  <c r="E143" i="3"/>
  <c r="V143" i="3"/>
  <c r="E401" i="3"/>
  <c r="V401" i="3"/>
  <c r="L561" i="3"/>
  <c r="S561" i="3"/>
  <c r="L321" i="3"/>
  <c r="S321" i="3"/>
  <c r="E441" i="3"/>
  <c r="V441" i="3"/>
  <c r="E521" i="3"/>
  <c r="V521" i="3"/>
  <c r="E97" i="3"/>
  <c r="V97" i="3"/>
  <c r="C64" i="3"/>
  <c r="E63" i="3"/>
  <c r="C31" i="3"/>
  <c r="E30" i="3"/>
  <c r="C563" i="3"/>
  <c r="C202" i="3"/>
  <c r="C98" i="3"/>
  <c r="C442" i="3"/>
  <c r="C144" i="3"/>
  <c r="C364" i="3"/>
  <c r="C402" i="3"/>
  <c r="C522" i="3"/>
  <c r="C323" i="3"/>
  <c r="C604" i="3"/>
  <c r="C282" i="3"/>
  <c r="F522" i="3" l="1"/>
  <c r="G522" i="3" s="1"/>
  <c r="F202" i="3"/>
  <c r="G202" i="3" s="1"/>
  <c r="F98" i="3"/>
  <c r="G98" i="3" s="1"/>
  <c r="F563" i="3"/>
  <c r="G563" i="3" s="1"/>
  <c r="F364" i="3"/>
  <c r="F323" i="3"/>
  <c r="G323" i="3" s="1"/>
  <c r="F402" i="3"/>
  <c r="G402" i="3" s="1"/>
  <c r="F144" i="3"/>
  <c r="G144" i="3" s="1"/>
  <c r="F31" i="3"/>
  <c r="G31" i="3" s="1"/>
  <c r="F64" i="3"/>
  <c r="G64" i="3" s="1"/>
  <c r="F282" i="3"/>
  <c r="G282" i="3" s="1"/>
  <c r="F604" i="3"/>
  <c r="F442" i="3"/>
  <c r="G442" i="3" s="1"/>
  <c r="E282" i="3"/>
  <c r="E323" i="3"/>
  <c r="E563" i="3"/>
  <c r="E442" i="3"/>
  <c r="E402" i="3"/>
  <c r="E144" i="3"/>
  <c r="E522" i="3"/>
  <c r="E202" i="3"/>
  <c r="E364" i="3"/>
  <c r="V364" i="3"/>
  <c r="S521" i="3"/>
  <c r="L521" i="3"/>
  <c r="L201" i="3"/>
  <c r="S201" i="3"/>
  <c r="S97" i="3"/>
  <c r="L97" i="3"/>
  <c r="E604" i="3"/>
  <c r="V604" i="3"/>
  <c r="L441" i="3"/>
  <c r="S441" i="3"/>
  <c r="S401" i="3"/>
  <c r="L401" i="3"/>
  <c r="S281" i="3"/>
  <c r="L281" i="3"/>
  <c r="S143" i="3"/>
  <c r="L143" i="3"/>
  <c r="E98" i="3"/>
  <c r="C32" i="3"/>
  <c r="E31" i="3"/>
  <c r="C65" i="3"/>
  <c r="E64" i="3"/>
  <c r="C605" i="3"/>
  <c r="C564" i="3"/>
  <c r="C403" i="3"/>
  <c r="C324" i="3"/>
  <c r="C99" i="3"/>
  <c r="C443" i="3"/>
  <c r="C365" i="3"/>
  <c r="C523" i="3"/>
  <c r="C145" i="3"/>
  <c r="C203" i="3"/>
  <c r="C283" i="3"/>
  <c r="G604" i="3" l="1"/>
  <c r="G364" i="3"/>
  <c r="F145" i="3"/>
  <c r="G145" i="3" s="1"/>
  <c r="F403" i="3"/>
  <c r="G403" i="3" s="1"/>
  <c r="F32" i="3"/>
  <c r="F203" i="3"/>
  <c r="G203" i="3" s="1"/>
  <c r="F365" i="3"/>
  <c r="G365" i="3" s="1"/>
  <c r="F605" i="3"/>
  <c r="G605" i="3" s="1"/>
  <c r="F324" i="3"/>
  <c r="F564" i="3"/>
  <c r="F443" i="3"/>
  <c r="G443" i="3" s="1"/>
  <c r="F523" i="3"/>
  <c r="G523" i="3" s="1"/>
  <c r="F283" i="3"/>
  <c r="G283" i="3" s="1"/>
  <c r="F99" i="3"/>
  <c r="G99" i="3" s="1"/>
  <c r="F65" i="3"/>
  <c r="V65" i="3"/>
  <c r="V32" i="3"/>
  <c r="E283" i="3"/>
  <c r="E523" i="3"/>
  <c r="E145" i="3"/>
  <c r="E403" i="3"/>
  <c r="E443" i="3"/>
  <c r="E203" i="3"/>
  <c r="E365" i="3"/>
  <c r="E99" i="3"/>
  <c r="E605" i="3"/>
  <c r="S65" i="3"/>
  <c r="L65" i="3"/>
  <c r="S604" i="3"/>
  <c r="L604" i="3"/>
  <c r="E324" i="3"/>
  <c r="V324" i="3"/>
  <c r="S32" i="3"/>
  <c r="L32" i="3"/>
  <c r="S364" i="3"/>
  <c r="L364" i="3"/>
  <c r="E564" i="3"/>
  <c r="V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G65" i="3" l="1"/>
  <c r="G32" i="3"/>
  <c r="G564" i="3"/>
  <c r="G324" i="3"/>
  <c r="F325" i="3"/>
  <c r="G325" i="3" s="1"/>
  <c r="F444" i="3"/>
  <c r="F366" i="3"/>
  <c r="F404" i="3"/>
  <c r="F565" i="3"/>
  <c r="G565" i="3" s="1"/>
  <c r="F146" i="3"/>
  <c r="F66" i="3"/>
  <c r="G66" i="3" s="1"/>
  <c r="F204" i="3"/>
  <c r="F284" i="3"/>
  <c r="F100" i="3"/>
  <c r="F524" i="3"/>
  <c r="F606" i="3"/>
  <c r="F33" i="3"/>
  <c r="G33" i="3" s="1"/>
  <c r="E325" i="3"/>
  <c r="E284" i="3"/>
  <c r="V284" i="3"/>
  <c r="S324" i="3"/>
  <c r="L324" i="3"/>
  <c r="E565" i="3"/>
  <c r="E146" i="3"/>
  <c r="V146" i="3"/>
  <c r="L564" i="3"/>
  <c r="S564" i="3"/>
  <c r="E444" i="3"/>
  <c r="V444" i="3"/>
  <c r="E366" i="3"/>
  <c r="V366" i="3"/>
  <c r="E100" i="3"/>
  <c r="V100" i="3"/>
  <c r="E404" i="3"/>
  <c r="V404" i="3"/>
  <c r="E204" i="3"/>
  <c r="V204" i="3"/>
  <c r="E524" i="3"/>
  <c r="V524" i="3"/>
  <c r="E606" i="3"/>
  <c r="V606" i="3"/>
  <c r="C67" i="3"/>
  <c r="E66" i="3"/>
  <c r="C34" i="3"/>
  <c r="E33" i="3"/>
  <c r="C101" i="3"/>
  <c r="C445" i="3"/>
  <c r="C205" i="3"/>
  <c r="C367" i="3"/>
  <c r="C525" i="3"/>
  <c r="C405" i="3"/>
  <c r="C607" i="3"/>
  <c r="C566" i="3"/>
  <c r="C285" i="3"/>
  <c r="C147" i="3"/>
  <c r="C326" i="3"/>
  <c r="G524" i="3" l="1"/>
  <c r="G366" i="3"/>
  <c r="G146" i="3"/>
  <c r="G100" i="3"/>
  <c r="G284" i="3"/>
  <c r="G606" i="3"/>
  <c r="G444" i="3"/>
  <c r="G404" i="3"/>
  <c r="G204" i="3"/>
  <c r="F101" i="3"/>
  <c r="G101" i="3" s="1"/>
  <c r="F326" i="3"/>
  <c r="F34" i="3"/>
  <c r="F147" i="3"/>
  <c r="G147" i="3" s="1"/>
  <c r="F367" i="3"/>
  <c r="G367" i="3" s="1"/>
  <c r="F405" i="3"/>
  <c r="G405" i="3" s="1"/>
  <c r="F525" i="3"/>
  <c r="G525" i="3" s="1"/>
  <c r="F285" i="3"/>
  <c r="G285" i="3" s="1"/>
  <c r="F67" i="3"/>
  <c r="F607" i="3"/>
  <c r="G607" i="3" s="1"/>
  <c r="F205" i="3"/>
  <c r="G205" i="3" s="1"/>
  <c r="F566" i="3"/>
  <c r="F445" i="3"/>
  <c r="G445" i="3" s="1"/>
  <c r="V67" i="3"/>
  <c r="E205" i="3"/>
  <c r="E525" i="3"/>
  <c r="E101" i="3"/>
  <c r="E285" i="3"/>
  <c r="E607" i="3"/>
  <c r="E445" i="3"/>
  <c r="E405" i="3"/>
  <c r="E566" i="3"/>
  <c r="V566" i="3"/>
  <c r="L606" i="3"/>
  <c r="S606" i="3"/>
  <c r="L404" i="3"/>
  <c r="S404" i="3"/>
  <c r="L444" i="3"/>
  <c r="S444" i="3"/>
  <c r="S67" i="3"/>
  <c r="L67" i="3"/>
  <c r="L524" i="3"/>
  <c r="S524" i="3"/>
  <c r="E326" i="3"/>
  <c r="V326" i="3"/>
  <c r="E34" i="3"/>
  <c r="V34" i="3"/>
  <c r="L284" i="3"/>
  <c r="S284" i="3"/>
  <c r="S100" i="3"/>
  <c r="L100" i="3"/>
  <c r="E147" i="3"/>
  <c r="E367" i="3"/>
  <c r="S204" i="3"/>
  <c r="L204" i="3"/>
  <c r="L366" i="3"/>
  <c r="S366" i="3"/>
  <c r="S146" i="3"/>
  <c r="L146" i="3"/>
  <c r="C68" i="3"/>
  <c r="E67" i="3"/>
  <c r="C286" i="3"/>
  <c r="C406" i="3"/>
  <c r="C206" i="3"/>
  <c r="C327" i="3"/>
  <c r="C567" i="3"/>
  <c r="C526" i="3"/>
  <c r="C446" i="3"/>
  <c r="C148" i="3"/>
  <c r="C608" i="3"/>
  <c r="C368" i="3"/>
  <c r="C102" i="3"/>
  <c r="G566" i="3" l="1"/>
  <c r="G326" i="3"/>
  <c r="G67" i="3"/>
  <c r="G34" i="3"/>
  <c r="F608" i="3"/>
  <c r="G608" i="3" s="1"/>
  <c r="F206" i="3"/>
  <c r="F148" i="3"/>
  <c r="F406" i="3"/>
  <c r="F286" i="3"/>
  <c r="F446" i="3"/>
  <c r="F526" i="3"/>
  <c r="F102" i="3"/>
  <c r="F567" i="3"/>
  <c r="G567" i="3" s="1"/>
  <c r="F68" i="3"/>
  <c r="G68" i="3" s="1"/>
  <c r="F368" i="3"/>
  <c r="G368" i="3" s="1"/>
  <c r="F327" i="3"/>
  <c r="G327" i="3" s="1"/>
  <c r="E608" i="3"/>
  <c r="E567" i="3"/>
  <c r="E368" i="3"/>
  <c r="E327" i="3"/>
  <c r="E206" i="3"/>
  <c r="V206" i="3"/>
  <c r="S34" i="3"/>
  <c r="L34" i="3"/>
  <c r="E148" i="3"/>
  <c r="V148" i="3"/>
  <c r="E446" i="3"/>
  <c r="V446" i="3"/>
  <c r="E286" i="3"/>
  <c r="V286" i="3"/>
  <c r="L326" i="3"/>
  <c r="S326" i="3"/>
  <c r="L566" i="3"/>
  <c r="S566" i="3"/>
  <c r="E102" i="3"/>
  <c r="V102" i="3"/>
  <c r="E406" i="3"/>
  <c r="G406" i="3" s="1"/>
  <c r="V406" i="3"/>
  <c r="E526" i="3"/>
  <c r="V526" i="3"/>
  <c r="C69" i="3"/>
  <c r="E68" i="3"/>
  <c r="C447" i="3"/>
  <c r="C328" i="3"/>
  <c r="C287" i="3"/>
  <c r="C609" i="3"/>
  <c r="C527" i="3"/>
  <c r="C103" i="3"/>
  <c r="C149" i="3"/>
  <c r="C568" i="3"/>
  <c r="C369" i="3"/>
  <c r="C207" i="3"/>
  <c r="C407" i="3"/>
  <c r="G526" i="3" l="1"/>
  <c r="G446" i="3"/>
  <c r="G148" i="3"/>
  <c r="G206" i="3"/>
  <c r="G286" i="3"/>
  <c r="G102" i="3"/>
  <c r="F407" i="3"/>
  <c r="G407" i="3" s="1"/>
  <c r="F207" i="3"/>
  <c r="G207" i="3" s="1"/>
  <c r="F287" i="3"/>
  <c r="G287" i="3" s="1"/>
  <c r="F103" i="3"/>
  <c r="G103" i="3" s="1"/>
  <c r="F69" i="3"/>
  <c r="G69" i="3" s="1"/>
  <c r="F609" i="3"/>
  <c r="F369" i="3"/>
  <c r="F568" i="3"/>
  <c r="G568" i="3" s="1"/>
  <c r="F328" i="3"/>
  <c r="G328" i="3" s="1"/>
  <c r="F149" i="3"/>
  <c r="G149" i="3" s="1"/>
  <c r="F447" i="3"/>
  <c r="G447" i="3" s="1"/>
  <c r="F527" i="3"/>
  <c r="G527" i="3" s="1"/>
  <c r="E149" i="3"/>
  <c r="E568" i="3"/>
  <c r="E328" i="3"/>
  <c r="E527" i="3"/>
  <c r="E207" i="3"/>
  <c r="E287" i="3"/>
  <c r="E103" i="3"/>
  <c r="E447" i="3"/>
  <c r="S102" i="3"/>
  <c r="L102" i="3"/>
  <c r="S286" i="3"/>
  <c r="L286" i="3"/>
  <c r="S406" i="3"/>
  <c r="L406" i="3"/>
  <c r="E609" i="3"/>
  <c r="V609" i="3"/>
  <c r="S526" i="3"/>
  <c r="L526" i="3"/>
  <c r="L446" i="3"/>
  <c r="S446" i="3"/>
  <c r="S206" i="3"/>
  <c r="L206" i="3"/>
  <c r="S148" i="3"/>
  <c r="L148" i="3"/>
  <c r="E407" i="3"/>
  <c r="E369" i="3"/>
  <c r="V369" i="3"/>
  <c r="E69" i="3"/>
  <c r="C208" i="3"/>
  <c r="C448" i="3"/>
  <c r="C610" i="3"/>
  <c r="C370" i="3"/>
  <c r="C288" i="3"/>
  <c r="C150" i="3"/>
  <c r="C104" i="3"/>
  <c r="C408" i="3"/>
  <c r="C569" i="3"/>
  <c r="C528" i="3"/>
  <c r="C329" i="3"/>
  <c r="G609" i="3" l="1"/>
  <c r="G369" i="3"/>
  <c r="F569" i="3"/>
  <c r="F408" i="3"/>
  <c r="G408" i="3" s="1"/>
  <c r="F104" i="3"/>
  <c r="G104" i="3" s="1"/>
  <c r="F150" i="3"/>
  <c r="G150" i="3" s="1"/>
  <c r="F610" i="3"/>
  <c r="G610" i="3" s="1"/>
  <c r="F448" i="3"/>
  <c r="G448" i="3" s="1"/>
  <c r="F208" i="3"/>
  <c r="G208" i="3" s="1"/>
  <c r="F329" i="3"/>
  <c r="F288" i="3"/>
  <c r="G288" i="3" s="1"/>
  <c r="F528" i="3"/>
  <c r="G528" i="3" s="1"/>
  <c r="F370" i="3"/>
  <c r="G370" i="3" s="1"/>
  <c r="E150" i="3"/>
  <c r="E370" i="3"/>
  <c r="E208" i="3"/>
  <c r="E528" i="3"/>
  <c r="E288" i="3"/>
  <c r="E408" i="3"/>
  <c r="E104" i="3"/>
  <c r="E610" i="3"/>
  <c r="E448" i="3"/>
  <c r="E569" i="3"/>
  <c r="V569" i="3"/>
  <c r="L609" i="3"/>
  <c r="S609" i="3"/>
  <c r="E329" i="3"/>
  <c r="V329" i="3"/>
  <c r="L369" i="3"/>
  <c r="S369" i="3"/>
  <c r="C449" i="3"/>
  <c r="C371" i="3"/>
  <c r="C409" i="3"/>
  <c r="C105" i="3"/>
  <c r="C209" i="3"/>
  <c r="C151" i="3"/>
  <c r="C611" i="3"/>
  <c r="C330" i="3"/>
  <c r="C289" i="3"/>
  <c r="C529" i="3"/>
  <c r="C570" i="3"/>
  <c r="G329" i="3" l="1"/>
  <c r="G569" i="3"/>
  <c r="F289" i="3"/>
  <c r="F409" i="3"/>
  <c r="F529" i="3"/>
  <c r="F330" i="3"/>
  <c r="G330" i="3" s="1"/>
  <c r="F371" i="3"/>
  <c r="G371" i="3" s="1"/>
  <c r="F105" i="3"/>
  <c r="F611" i="3"/>
  <c r="G611" i="3" s="1"/>
  <c r="F449" i="3"/>
  <c r="F570" i="3"/>
  <c r="G570" i="3" s="1"/>
  <c r="F209" i="3"/>
  <c r="F151" i="3"/>
  <c r="E371" i="3"/>
  <c r="E570" i="3"/>
  <c r="E330" i="3"/>
  <c r="E611" i="3"/>
  <c r="S329" i="3"/>
  <c r="L329" i="3"/>
  <c r="E289" i="3"/>
  <c r="V289" i="3"/>
  <c r="E409" i="3"/>
  <c r="V409" i="3"/>
  <c r="E105" i="3"/>
  <c r="V105" i="3"/>
  <c r="E449" i="3"/>
  <c r="V449" i="3"/>
  <c r="E151" i="3"/>
  <c r="V151" i="3"/>
  <c r="S569" i="3"/>
  <c r="L569" i="3"/>
  <c r="E529" i="3"/>
  <c r="V529" i="3"/>
  <c r="E209" i="3"/>
  <c r="V209" i="3"/>
  <c r="C571" i="3"/>
  <c r="C331" i="3"/>
  <c r="C210" i="3"/>
  <c r="C372" i="3"/>
  <c r="C530" i="3"/>
  <c r="C612" i="3"/>
  <c r="C106" i="3"/>
  <c r="C450" i="3"/>
  <c r="C290" i="3"/>
  <c r="C152" i="3"/>
  <c r="C410" i="3"/>
  <c r="G529" i="3" l="1"/>
  <c r="G449" i="3"/>
  <c r="G151" i="3"/>
  <c r="G209" i="3"/>
  <c r="G409" i="3"/>
  <c r="G289" i="3"/>
  <c r="G105" i="3"/>
  <c r="F152" i="3"/>
  <c r="G152" i="3" s="1"/>
  <c r="F372" i="3"/>
  <c r="F530" i="3"/>
  <c r="G530" i="3" s="1"/>
  <c r="F290" i="3"/>
  <c r="G290" i="3" s="1"/>
  <c r="F450" i="3"/>
  <c r="G450" i="3" s="1"/>
  <c r="F331" i="3"/>
  <c r="G331" i="3" s="1"/>
  <c r="F410" i="3"/>
  <c r="G410" i="3" s="1"/>
  <c r="F210" i="3"/>
  <c r="G210" i="3" s="1"/>
  <c r="F106" i="3"/>
  <c r="G106" i="3" s="1"/>
  <c r="F571" i="3"/>
  <c r="G571" i="3" s="1"/>
  <c r="F612" i="3"/>
  <c r="E410" i="3"/>
  <c r="E571" i="3"/>
  <c r="E331" i="3"/>
  <c r="E152" i="3"/>
  <c r="E290" i="3"/>
  <c r="E106" i="3"/>
  <c r="E530" i="3"/>
  <c r="E450" i="3"/>
  <c r="E372" i="3"/>
  <c r="V372" i="3"/>
  <c r="S529" i="3"/>
  <c r="L529" i="3"/>
  <c r="S449" i="3"/>
  <c r="L449" i="3"/>
  <c r="S289" i="3"/>
  <c r="L289" i="3"/>
  <c r="E612" i="3"/>
  <c r="V612" i="3"/>
  <c r="S409" i="3"/>
  <c r="L409" i="3"/>
  <c r="E210" i="3"/>
  <c r="S209" i="3"/>
  <c r="L209" i="3"/>
  <c r="S105" i="3"/>
  <c r="L105" i="3"/>
  <c r="S151" i="3"/>
  <c r="L151" i="3"/>
  <c r="C411" i="3"/>
  <c r="C531" i="3"/>
  <c r="C107" i="3"/>
  <c r="C373" i="3"/>
  <c r="C572" i="3"/>
  <c r="C451" i="3"/>
  <c r="C332" i="3"/>
  <c r="C153" i="3"/>
  <c r="C291" i="3"/>
  <c r="C613" i="3"/>
  <c r="C211" i="3"/>
  <c r="G612" i="3" l="1"/>
  <c r="G372" i="3"/>
  <c r="F572" i="3"/>
  <c r="F613" i="3"/>
  <c r="G613" i="3" s="1"/>
  <c r="F291" i="3"/>
  <c r="G291" i="3" s="1"/>
  <c r="F107" i="3"/>
  <c r="G107" i="3" s="1"/>
  <c r="F153" i="3"/>
  <c r="G153" i="3" s="1"/>
  <c r="F531" i="3"/>
  <c r="G531" i="3" s="1"/>
  <c r="F451" i="3"/>
  <c r="G451" i="3" s="1"/>
  <c r="F211" i="3"/>
  <c r="G211" i="3" s="1"/>
  <c r="F373" i="3"/>
  <c r="G373" i="3" s="1"/>
  <c r="F332" i="3"/>
  <c r="F411" i="3"/>
  <c r="G411" i="3" s="1"/>
  <c r="E291" i="3"/>
  <c r="E411" i="3"/>
  <c r="E153" i="3"/>
  <c r="E451" i="3"/>
  <c r="E107" i="3"/>
  <c r="E531" i="3"/>
  <c r="E613" i="3"/>
  <c r="E211" i="3"/>
  <c r="E373" i="3"/>
  <c r="L612" i="3"/>
  <c r="S612" i="3"/>
  <c r="E332" i="3"/>
  <c r="V332" i="3"/>
  <c r="L372" i="3"/>
  <c r="S372" i="3"/>
  <c r="E572" i="3"/>
  <c r="V572" i="3"/>
  <c r="C333" i="3"/>
  <c r="C412" i="3"/>
  <c r="C292" i="3"/>
  <c r="C452" i="3"/>
  <c r="C108" i="3"/>
  <c r="C212" i="3"/>
  <c r="C154" i="3"/>
  <c r="C573" i="3"/>
  <c r="C532" i="3"/>
  <c r="G332" i="3" l="1"/>
  <c r="G572" i="3"/>
  <c r="F212" i="3"/>
  <c r="F292" i="3"/>
  <c r="F452" i="3"/>
  <c r="F532" i="3"/>
  <c r="F573" i="3"/>
  <c r="G573" i="3" s="1"/>
  <c r="F412" i="3"/>
  <c r="F154" i="3"/>
  <c r="F333" i="3"/>
  <c r="G333" i="3" s="1"/>
  <c r="F108" i="3"/>
  <c r="E573" i="3"/>
  <c r="E452" i="3"/>
  <c r="V452" i="3"/>
  <c r="E292" i="3"/>
  <c r="V292" i="3"/>
  <c r="L332" i="3"/>
  <c r="S332" i="3"/>
  <c r="E532" i="3"/>
  <c r="V532" i="3"/>
  <c r="E412" i="3"/>
  <c r="V412" i="3"/>
  <c r="E154" i="3"/>
  <c r="V154" i="3"/>
  <c r="E212" i="3"/>
  <c r="V212" i="3"/>
  <c r="L572" i="3"/>
  <c r="S572" i="3"/>
  <c r="E333" i="3"/>
  <c r="E108" i="3"/>
  <c r="V108" i="3"/>
  <c r="C453" i="3"/>
  <c r="C293" i="3"/>
  <c r="C413" i="3"/>
  <c r="C155" i="3"/>
  <c r="C533" i="3"/>
  <c r="C213" i="3"/>
  <c r="C109" i="3"/>
  <c r="G532" i="3" l="1"/>
  <c r="G108" i="3"/>
  <c r="G452" i="3"/>
  <c r="G154" i="3"/>
  <c r="G412" i="3"/>
  <c r="G292" i="3"/>
  <c r="G212" i="3"/>
  <c r="F293" i="3"/>
  <c r="G293" i="3" s="1"/>
  <c r="F155" i="3"/>
  <c r="G155" i="3" s="1"/>
  <c r="F413" i="3"/>
  <c r="G413" i="3" s="1"/>
  <c r="F109" i="3"/>
  <c r="G109" i="3" s="1"/>
  <c r="F453" i="3"/>
  <c r="G453" i="3" s="1"/>
  <c r="F533" i="3"/>
  <c r="G533" i="3" s="1"/>
  <c r="F213" i="3"/>
  <c r="G213" i="3" s="1"/>
  <c r="E213" i="3"/>
  <c r="E533" i="3"/>
  <c r="E155" i="3"/>
  <c r="E293" i="3"/>
  <c r="E453" i="3"/>
  <c r="S154" i="3"/>
  <c r="L154" i="3"/>
  <c r="E413" i="3"/>
  <c r="S412" i="3"/>
  <c r="L412" i="3"/>
  <c r="S292" i="3"/>
  <c r="L292" i="3"/>
  <c r="S212" i="3"/>
  <c r="L212" i="3"/>
  <c r="S532" i="3"/>
  <c r="L532" i="3"/>
  <c r="L452" i="3"/>
  <c r="S452" i="3"/>
  <c r="E109" i="3"/>
  <c r="S108" i="3"/>
  <c r="L108" i="3"/>
  <c r="C110" i="3"/>
  <c r="C156" i="3"/>
  <c r="F110" i="3" l="1"/>
  <c r="G110" i="3" s="1"/>
  <c r="F156" i="3"/>
  <c r="G156" i="3" s="1"/>
  <c r="E156" i="3"/>
  <c r="E110" i="3"/>
  <c r="C111" i="3"/>
  <c r="C214" i="3"/>
  <c r="C157" i="3"/>
  <c r="C454" i="3"/>
  <c r="F111" i="3" l="1"/>
  <c r="G111" i="3" s="1"/>
  <c r="F454" i="3"/>
  <c r="G454" i="3"/>
  <c r="F157" i="3"/>
  <c r="G157" i="3" s="1"/>
  <c r="F214" i="3"/>
  <c r="G214" i="3"/>
  <c r="E157" i="3"/>
  <c r="E111" i="3"/>
  <c r="E454" i="3"/>
  <c r="V454" i="3"/>
  <c r="E214" i="3"/>
  <c r="V214" i="3"/>
  <c r="C455" i="3"/>
  <c r="C112" i="3"/>
  <c r="C158" i="3"/>
  <c r="C215" i="3"/>
  <c r="F112" i="3" l="1"/>
  <c r="F215" i="3"/>
  <c r="G215" i="3" s="1"/>
  <c r="F158" i="3"/>
  <c r="F455" i="3"/>
  <c r="G455" i="3" s="1"/>
  <c r="E455" i="3"/>
  <c r="S214" i="3"/>
  <c r="L214" i="3"/>
  <c r="S454" i="3"/>
  <c r="L454" i="3"/>
  <c r="E112" i="3"/>
  <c r="V112" i="3"/>
  <c r="E215" i="3"/>
  <c r="E158" i="3"/>
  <c r="V158" i="3"/>
  <c r="C113" i="3"/>
  <c r="C216" i="3"/>
  <c r="C456" i="3"/>
  <c r="C159" i="3"/>
  <c r="G158" i="3" l="1"/>
  <c r="G112" i="3"/>
  <c r="F113" i="3"/>
  <c r="G113" i="3" s="1"/>
  <c r="F159" i="3"/>
  <c r="G159" i="3" s="1"/>
  <c r="F456" i="3"/>
  <c r="G456" i="3" s="1"/>
  <c r="F216" i="3"/>
  <c r="G216" i="3" s="1"/>
  <c r="E456" i="3"/>
  <c r="E216" i="3"/>
  <c r="E113" i="3"/>
  <c r="S158" i="3"/>
  <c r="L158" i="3"/>
  <c r="S112" i="3"/>
  <c r="L112" i="3"/>
  <c r="E159" i="3"/>
  <c r="C457" i="3"/>
  <c r="C217" i="3"/>
  <c r="C160" i="3"/>
  <c r="C114" i="3"/>
  <c r="F160" i="3" l="1"/>
  <c r="G160" i="3" s="1"/>
  <c r="F217" i="3"/>
  <c r="F457" i="3"/>
  <c r="F114" i="3"/>
  <c r="G114" i="3" s="1"/>
  <c r="E114" i="3"/>
  <c r="E457" i="3"/>
  <c r="V457" i="3"/>
  <c r="E160" i="3"/>
  <c r="E217" i="3"/>
  <c r="V217" i="3"/>
  <c r="C458" i="3"/>
  <c r="C218" i="3"/>
  <c r="C115" i="3"/>
  <c r="C161" i="3"/>
  <c r="G457" i="3" l="1"/>
  <c r="G217" i="3"/>
  <c r="F161" i="3"/>
  <c r="F115" i="3"/>
  <c r="G115" i="3" s="1"/>
  <c r="F218" i="3"/>
  <c r="G218" i="3" s="1"/>
  <c r="F458" i="3"/>
  <c r="G458" i="3" s="1"/>
  <c r="E458" i="3"/>
  <c r="S217" i="3"/>
  <c r="L217" i="3"/>
  <c r="E161" i="3"/>
  <c r="V161" i="3"/>
  <c r="E115" i="3"/>
  <c r="V115" i="3"/>
  <c r="S457" i="3"/>
  <c r="L457" i="3"/>
  <c r="E218" i="3"/>
  <c r="C219" i="3"/>
  <c r="C162" i="3"/>
  <c r="C459" i="3"/>
  <c r="G161" i="3" l="1"/>
  <c r="F219" i="3"/>
  <c r="G219" i="3" s="1"/>
  <c r="F459" i="3"/>
  <c r="G459" i="3" s="1"/>
  <c r="F162" i="3"/>
  <c r="G162" i="3" s="1"/>
  <c r="E162" i="3"/>
  <c r="E459" i="3"/>
  <c r="E219" i="3"/>
  <c r="S115" i="3"/>
  <c r="L115" i="3"/>
  <c r="S161" i="3"/>
  <c r="L161" i="3"/>
  <c r="C460" i="3"/>
  <c r="C220" i="3"/>
  <c r="C163" i="3"/>
  <c r="F163" i="3" l="1"/>
  <c r="G163" i="3" s="1"/>
  <c r="F220" i="3"/>
  <c r="F460" i="3"/>
  <c r="G460" i="3" s="1"/>
  <c r="E163" i="3"/>
  <c r="E460" i="3"/>
  <c r="V460" i="3"/>
  <c r="E220" i="3"/>
  <c r="V220" i="3"/>
  <c r="C461" i="3"/>
  <c r="C164" i="3"/>
  <c r="C221" i="3"/>
  <c r="G220" i="3" l="1"/>
  <c r="F164" i="3"/>
  <c r="G164" i="3" s="1"/>
  <c r="F461" i="3"/>
  <c r="G461" i="3" s="1"/>
  <c r="F221" i="3"/>
  <c r="G221" i="3" s="1"/>
  <c r="E461" i="3"/>
  <c r="E221" i="3"/>
  <c r="E164" i="3"/>
  <c r="V164" i="3"/>
  <c r="S220" i="3"/>
  <c r="L220" i="3"/>
  <c r="S460" i="3"/>
  <c r="L460" i="3"/>
  <c r="C165" i="3"/>
  <c r="C462" i="3"/>
  <c r="C222" i="3"/>
  <c r="F222" i="3" l="1"/>
  <c r="G222" i="3" s="1"/>
  <c r="F462" i="3"/>
  <c r="G462" i="3" s="1"/>
  <c r="F165" i="3"/>
  <c r="G165" i="3" s="1"/>
  <c r="E222" i="3"/>
  <c r="E462" i="3"/>
  <c r="E165" i="3"/>
  <c r="S164" i="3"/>
  <c r="L164" i="3"/>
  <c r="C223" i="3"/>
  <c r="C463" i="3"/>
  <c r="C166" i="3"/>
  <c r="F463" i="3" l="1"/>
  <c r="G463" i="3" s="1"/>
  <c r="F223" i="3"/>
  <c r="G223" i="3" s="1"/>
  <c r="F166" i="3"/>
  <c r="G166" i="3" s="1"/>
  <c r="E166" i="3"/>
  <c r="E463" i="3"/>
  <c r="E223" i="3"/>
  <c r="C167" i="3"/>
  <c r="C464" i="3"/>
  <c r="C224" i="3"/>
  <c r="F224" i="3" l="1"/>
  <c r="F464" i="3"/>
  <c r="F167" i="3"/>
  <c r="G167" i="3" s="1"/>
  <c r="E224" i="3"/>
  <c r="V224" i="3"/>
  <c r="E464" i="3"/>
  <c r="V464" i="3"/>
  <c r="E167" i="3"/>
  <c r="V167" i="3"/>
  <c r="C465" i="3"/>
  <c r="C225" i="3"/>
  <c r="C168" i="3"/>
  <c r="G464" i="3" l="1"/>
  <c r="G224" i="3"/>
  <c r="F465" i="3"/>
  <c r="G465" i="3" s="1"/>
  <c r="F168" i="3"/>
  <c r="G168" i="3" s="1"/>
  <c r="F225" i="3"/>
  <c r="G225" i="3" s="1"/>
  <c r="E225" i="3"/>
  <c r="L464" i="3"/>
  <c r="S464" i="3"/>
  <c r="S167" i="3"/>
  <c r="L167" i="3"/>
  <c r="S224" i="3"/>
  <c r="L224" i="3"/>
  <c r="E168" i="3"/>
  <c r="E465" i="3"/>
  <c r="C226" i="3"/>
  <c r="C169" i="3"/>
  <c r="C466" i="3"/>
  <c r="F226" i="3" l="1"/>
  <c r="G226" i="3" s="1"/>
  <c r="F466" i="3"/>
  <c r="G466" i="3" s="1"/>
  <c r="F169" i="3"/>
  <c r="G169" i="3" s="1"/>
  <c r="E466" i="3"/>
  <c r="E226" i="3"/>
  <c r="E169" i="3"/>
  <c r="C170" i="3"/>
  <c r="C467" i="3"/>
  <c r="C227" i="3"/>
  <c r="F227" i="3" l="1"/>
  <c r="F467" i="3"/>
  <c r="F170" i="3"/>
  <c r="E467" i="3"/>
  <c r="V467" i="3"/>
  <c r="E227" i="3"/>
  <c r="V227" i="3"/>
  <c r="E170" i="3"/>
  <c r="V170" i="3"/>
  <c r="C468" i="3"/>
  <c r="C228" i="3"/>
  <c r="C171" i="3"/>
  <c r="G170" i="3" l="1"/>
  <c r="G467" i="3"/>
  <c r="G227" i="3"/>
  <c r="F468" i="3"/>
  <c r="G468" i="3" s="1"/>
  <c r="F171" i="3"/>
  <c r="G171" i="3" s="1"/>
  <c r="F228" i="3"/>
  <c r="G228" i="3" s="1"/>
  <c r="E468" i="3"/>
  <c r="E228" i="3"/>
  <c r="S227" i="3"/>
  <c r="L227" i="3"/>
  <c r="S170" i="3"/>
  <c r="L170" i="3"/>
  <c r="S467" i="3"/>
  <c r="L467" i="3"/>
  <c r="E171" i="3"/>
  <c r="C172" i="3"/>
  <c r="C229" i="3"/>
  <c r="C469" i="3"/>
  <c r="F469" i="3" l="1"/>
  <c r="G469" i="3" s="1"/>
  <c r="F172" i="3"/>
  <c r="G172" i="3" s="1"/>
  <c r="F229" i="3"/>
  <c r="G229" i="3" s="1"/>
  <c r="E469" i="3"/>
  <c r="E229" i="3"/>
  <c r="E172" i="3"/>
  <c r="C230" i="3"/>
  <c r="C470" i="3"/>
  <c r="C173" i="3"/>
  <c r="F230" i="3" l="1"/>
  <c r="G230" i="3" s="1"/>
  <c r="F173" i="3"/>
  <c r="G173" i="3" s="1"/>
  <c r="F470" i="3"/>
  <c r="G470" i="3" s="1"/>
  <c r="E470" i="3"/>
  <c r="E230" i="3"/>
  <c r="E173" i="3"/>
  <c r="V173" i="3"/>
  <c r="C471" i="3"/>
  <c r="C231" i="3"/>
  <c r="F471" i="3" l="1"/>
  <c r="G471" i="3" s="1"/>
  <c r="F231" i="3"/>
  <c r="G231" i="3" s="1"/>
  <c r="E471" i="3"/>
  <c r="V471" i="3"/>
  <c r="E231" i="3"/>
  <c r="V231" i="3"/>
  <c r="S173" i="3"/>
  <c r="L173" i="3"/>
  <c r="C232" i="3"/>
  <c r="C472" i="3"/>
  <c r="F232" i="3" l="1"/>
  <c r="G232" i="3" s="1"/>
  <c r="F472" i="3"/>
  <c r="G472" i="3" s="1"/>
  <c r="E472" i="3"/>
  <c r="E232" i="3"/>
  <c r="L231" i="3"/>
  <c r="S231" i="3"/>
  <c r="L471" i="3"/>
  <c r="S471" i="3"/>
  <c r="C473" i="3"/>
  <c r="C233" i="3"/>
  <c r="F473" i="3" l="1"/>
  <c r="G473" i="3" s="1"/>
  <c r="F233" i="3"/>
  <c r="G233" i="3" s="1"/>
  <c r="E473" i="3"/>
  <c r="E233" i="3"/>
  <c r="C474" i="3"/>
  <c r="C234" i="3"/>
  <c r="F474" i="3" l="1"/>
  <c r="G474" i="3" s="1"/>
  <c r="F234" i="3"/>
  <c r="G234" i="3" s="1"/>
  <c r="E234" i="3"/>
  <c r="V234" i="3"/>
  <c r="E474" i="3"/>
  <c r="V474" i="3"/>
  <c r="C475" i="3"/>
  <c r="C235" i="3"/>
  <c r="F235" i="3" l="1"/>
  <c r="G235" i="3" s="1"/>
  <c r="F475" i="3"/>
  <c r="G475" i="3" s="1"/>
  <c r="E235" i="3"/>
  <c r="E475" i="3"/>
  <c r="L474" i="3"/>
  <c r="S474" i="3"/>
  <c r="S234" i="3"/>
  <c r="L234" i="3"/>
  <c r="C236" i="3"/>
  <c r="C476" i="3"/>
  <c r="F476" i="3" l="1"/>
  <c r="G476" i="3" s="1"/>
  <c r="F236" i="3"/>
  <c r="G236" i="3" s="1"/>
  <c r="E236" i="3"/>
  <c r="E476" i="3"/>
  <c r="C477" i="3"/>
  <c r="C237" i="3"/>
  <c r="F477" i="3" l="1"/>
  <c r="G477" i="3" s="1"/>
  <c r="F237" i="3"/>
  <c r="G237" i="3" s="1"/>
  <c r="E237" i="3"/>
  <c r="E477" i="3"/>
  <c r="C478" i="3"/>
  <c r="C238" i="3"/>
  <c r="F478" i="3" l="1"/>
  <c r="G478" i="3" s="1"/>
  <c r="F238" i="3"/>
  <c r="G238" i="3" s="1"/>
  <c r="E238" i="3"/>
  <c r="V238" i="3"/>
  <c r="E478" i="3"/>
  <c r="V478" i="3"/>
  <c r="C239" i="3"/>
  <c r="C479" i="3"/>
  <c r="F479" i="3" l="1"/>
  <c r="G479" i="3" s="1"/>
  <c r="F239" i="3"/>
  <c r="G239" i="3" s="1"/>
  <c r="E239" i="3"/>
  <c r="E479" i="3"/>
  <c r="S478" i="3"/>
  <c r="L478" i="3"/>
  <c r="S238" i="3"/>
  <c r="L238" i="3"/>
  <c r="C240" i="3"/>
  <c r="C480" i="3"/>
  <c r="F240" i="3" l="1"/>
  <c r="G240" i="3" s="1"/>
  <c r="F480" i="3"/>
  <c r="G480" i="3" s="1"/>
  <c r="E240" i="3"/>
  <c r="E480" i="3"/>
  <c r="C481" i="3"/>
  <c r="C241" i="3"/>
  <c r="F481" i="3" l="1"/>
  <c r="G481" i="3" s="1"/>
  <c r="F241" i="3"/>
  <c r="G241" i="3" s="1"/>
  <c r="E241" i="3"/>
  <c r="V241" i="3"/>
  <c r="E481" i="3"/>
  <c r="V481" i="3"/>
  <c r="C242" i="3"/>
  <c r="C482" i="3"/>
  <c r="F482" i="3" l="1"/>
  <c r="G482" i="3" s="1"/>
  <c r="F242" i="3"/>
  <c r="G242" i="3" s="1"/>
  <c r="E482" i="3"/>
  <c r="S481" i="3"/>
  <c r="L481" i="3"/>
  <c r="E242" i="3"/>
  <c r="S241" i="3"/>
  <c r="L241" i="3"/>
  <c r="C483" i="3"/>
  <c r="C243" i="3"/>
  <c r="F483" i="3" l="1"/>
  <c r="G483" i="3" s="1"/>
  <c r="F243" i="3"/>
  <c r="G243" i="3" s="1"/>
  <c r="E483" i="3"/>
  <c r="E243" i="3"/>
  <c r="C244" i="3"/>
  <c r="C484" i="3"/>
  <c r="F244" i="3" l="1"/>
  <c r="G244" i="3" s="1"/>
  <c r="F484" i="3"/>
  <c r="G484" i="3" s="1"/>
  <c r="E484" i="3"/>
  <c r="V484" i="3"/>
  <c r="E244" i="3"/>
  <c r="V244" i="3"/>
  <c r="C485" i="3"/>
  <c r="C245" i="3"/>
  <c r="F245" i="3" l="1"/>
  <c r="G245" i="3" s="1"/>
  <c r="F485" i="3"/>
  <c r="G485" i="3" s="1"/>
  <c r="E485" i="3"/>
  <c r="E245" i="3"/>
  <c r="S244" i="3"/>
  <c r="L244" i="3"/>
  <c r="S484" i="3"/>
  <c r="L484" i="3"/>
  <c r="C246" i="3"/>
  <c r="C486" i="3"/>
  <c r="F486" i="3" l="1"/>
  <c r="G486" i="3" s="1"/>
  <c r="F246" i="3"/>
  <c r="G246" i="3" s="1"/>
  <c r="E486" i="3"/>
  <c r="V486" i="3"/>
  <c r="E246" i="3"/>
  <c r="V246" i="3"/>
  <c r="C487" i="3"/>
  <c r="C247" i="3"/>
  <c r="F247" i="3" l="1"/>
  <c r="G247" i="3" s="1"/>
  <c r="F487" i="3"/>
  <c r="G487" i="3" s="1"/>
  <c r="E487" i="3"/>
  <c r="E247" i="3"/>
  <c r="S246" i="3"/>
  <c r="L246" i="3"/>
  <c r="L486" i="3"/>
  <c r="S486" i="3"/>
  <c r="C488" i="3"/>
  <c r="C248" i="3"/>
  <c r="F248" i="3" l="1"/>
  <c r="G248" i="3" s="1"/>
  <c r="F488" i="3"/>
  <c r="G488" i="3" s="1"/>
  <c r="E488" i="3"/>
  <c r="E248" i="3"/>
  <c r="C249" i="3"/>
  <c r="C489" i="3"/>
  <c r="F249" i="3" l="1"/>
  <c r="G249" i="3" s="1"/>
  <c r="F489" i="3"/>
  <c r="G489" i="3" s="1"/>
  <c r="E489" i="3"/>
  <c r="V489" i="3"/>
  <c r="E249" i="3"/>
  <c r="V249" i="3"/>
  <c r="C490" i="3"/>
  <c r="C250" i="3"/>
  <c r="F250" i="3" l="1"/>
  <c r="G250" i="3" s="1"/>
  <c r="F490" i="3"/>
  <c r="G490" i="3" s="1"/>
  <c r="E490" i="3"/>
  <c r="E250" i="3"/>
  <c r="L249" i="3"/>
  <c r="S249" i="3"/>
  <c r="L489" i="3"/>
  <c r="S489" i="3"/>
  <c r="C251" i="3"/>
  <c r="C491" i="3"/>
  <c r="F491" i="3" l="1"/>
  <c r="G491" i="3" s="1"/>
  <c r="F251" i="3"/>
  <c r="G251" i="3" s="1"/>
  <c r="E251" i="3"/>
  <c r="E491" i="3"/>
  <c r="C252" i="3"/>
  <c r="C492" i="3"/>
  <c r="F252" i="3" l="1"/>
  <c r="G252" i="3" s="1"/>
  <c r="F492" i="3"/>
  <c r="G492" i="3" s="1"/>
  <c r="E492" i="3"/>
  <c r="V492" i="3"/>
  <c r="E252" i="3"/>
  <c r="V252" i="3"/>
  <c r="C493" i="3"/>
  <c r="C253" i="3"/>
  <c r="F253" i="3" l="1"/>
  <c r="G253" i="3" s="1"/>
  <c r="F493" i="3"/>
  <c r="G493" i="3" s="1"/>
  <c r="E493" i="3"/>
  <c r="E253" i="3"/>
  <c r="L492" i="3"/>
  <c r="S492" i="3"/>
  <c r="S252" i="3"/>
  <c r="L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O11" i="1" s="1"/>
  <c r="E10" i="1"/>
  <c r="O10" i="1" s="1"/>
  <c r="E9" i="1"/>
  <c r="O9" i="1" s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<sst xmlns="http://schemas.openxmlformats.org/spreadsheetml/2006/main" count="3197" uniqueCount="152">
  <si>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</si>
  <si>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</si>
  <si>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</si>
  <si>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</si>
  <si>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</si>
  <si>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</si>
  <si>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</si>
  <si>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</si>
  <si>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</si>
  <si>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</si>
  <si>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</si>
  <si>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</si>
  <si>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</si>
  <si>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</si>
  <si>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</si>
  <si>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</si>
  <si>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</si>
  <si>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</si>
  <si>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</si>
  <si>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</si>
  <si>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</si>
  <si>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</si>
  <si>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</si>
  <si>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</si>
  <si>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</si>
  <si>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</si>
  <si>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</si>
  <si>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</si>
  <si>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</si>
  <si>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</si>
  <si>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</si>
  <si>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</si>
  <si>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</si>
  <si>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</si>
  <si>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</si>
  <si>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</si>
  <si>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</si>
  <si>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</si>
  <si>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</si>
  <si>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</si>
  <si>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</si>
  <si>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</si>
  <si>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</si>
  <si>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</si>
  <si>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</si>
  <si>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</si>
  <si>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</si>
  <si>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</si>
  <si>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</si>
  <si>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</si>
  <si>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</si>
  <si>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</si>
  <si>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</si>
  <si>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</si>
  <si>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</si>
  <si>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</si>
  <si>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</si>
  <si>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</si>
  <si>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</si>
  <si>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</si>
  <si>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</si>
  <si>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</si>
  <si>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</si>
  <si>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</si>
  <si>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</si>
  <si>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</si>
  <si>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</si>
  <si>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</si>
  <si>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</si>
  <si>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</si>
  <si>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</si>
  <si>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</si>
  <si>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</si>
  <si>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</si>
  <si>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</si>
  <si>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</si>
  <si>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</si>
  <si>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</si>
  <si>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</si>
  <si>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</si>
  <si>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</si>
  <si>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</si>
  <si>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</si>
  <si>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</si>
  <si>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</si>
  <si>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</si>
  <si>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</si>
  <si>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</si>
  <si>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</si>
  <si>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</si>
  <si>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</si>
  <si>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</si>
  <si>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</si>
  <si>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</si>
  <si>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</si>
  <si>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</si>
  <si>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</si>
  <si>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</si>
  <si>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</si>
  <si>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</si>
  <si>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</si>
  <si>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</si>
  <si>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</si>
  <si>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</si>
  <si>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</si>
  <si>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</si>
  <si>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</si>
  <si>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</si>
  <si>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</si>
  <si>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</si>
  <si>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</si>
  <si>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</si>
  <si>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</si>
  <si>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</si>
  <si>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</si>
  <si>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</si>
  <si>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</si>
  <si>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</si>
  <si>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</si>
  <si>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</si>
  <si>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</si>
  <si>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</si>
  <si>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</si>
  <si>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</si>
  <si>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</si>
  <si>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</si>
  <si>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</si>
  <si>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</si>
  <si>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</si>
  <si>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</si>
  <si>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</si>
  <si>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</si>
  <si>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</si>
  <si>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</si>
  <si>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</si>
  <si>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</si>
  <si>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</si>
  <si>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</si>
  <si>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</si>
  <si>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</si>
  <si>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</si>
  <si>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</si>
  <si>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</si>
  <si>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</si>
  <si>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</si>
  <si>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</si>
  <si>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</si>
  <si>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</si>
  <si>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</si>
  <si>
    <t>기대이벤트포인트</t>
    <phoneticPr fontId="1" type="noConversion"/>
  </si>
  <si>
    <t>누적기대이벤트포인트</t>
    <phoneticPr fontId="1" type="noConversion"/>
  </si>
  <si>
    <t>달성기대횟수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</si>
</sst>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O2" sqref="O2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  <col min="15" max="15" width="9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  <c r="O1" t="s">
        <v>149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  <c r="O2">
        <f>SUM(O9:O11)</f>
        <v>0.84444444444444455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E11*5</f>
        <v>0.44444444444444448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E613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52" sqref="G52"/>
    </sheetView>
  </sheetViews>
  <sheetFormatPr defaultRowHeight="16.5" outlineLevelCol="1"/>
  <cols>
    <col min="2" max="2" width="19.5" customWidth="1" outlineLevel="1"/>
    <col min="6" max="7" width="9" outlineLevel="1"/>
    <col min="8" max="8" width="3.5" customWidth="1" outlineLevel="1"/>
    <col min="9" max="9" width="9" customWidth="1" outlineLevel="1"/>
    <col min="10" max="10" width="18.75" customWidth="1" outlineLevel="1"/>
    <col min="11" max="12" width="9" customWidth="1" outlineLevel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24" max="25" width="9" customWidth="1" outlineLevel="1"/>
    <col min="27" max="27" width="9" customWidth="1" outlineLevel="1"/>
    <col min="29" max="29" width="9" customWidth="1" outlineLevel="1"/>
    <col min="31" max="31" width="9" customWidth="1" outlineLevel="1"/>
  </cols>
  <sheetData>
    <row r="1" spans="1:31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t="s">
        <v>150</v>
      </c>
      <c r="G1" t="s">
        <v>151</v>
      </c>
      <c r="H1" s="2" t="s">
        <v>92</v>
      </c>
      <c r="I1" s="2" t="s">
        <v>87</v>
      </c>
      <c r="J1" s="2" t="s">
        <v>93</v>
      </c>
      <c r="K1" s="2" t="s">
        <v>94</v>
      </c>
      <c r="L1" s="2" t="s">
        <v>91</v>
      </c>
      <c r="M1" s="2" t="s">
        <v>95</v>
      </c>
      <c r="N1" s="2" t="s">
        <v>87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X1" t="s">
        <v>74</v>
      </c>
      <c r="Y1" t="s">
        <v>75</v>
      </c>
      <c r="AA1" t="s">
        <v>141</v>
      </c>
      <c r="AC1" t="s">
        <v>142</v>
      </c>
      <c r="AE1" t="s">
        <v>143</v>
      </c>
    </row>
    <row r="2" spans="1:31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9</v>
      </c>
      <c r="E2">
        <f t="shared" ref="E2:E65" ca="1" si="1">IF(A2&lt;&gt;OFFSET(A2,-1,0),D2,OFFSET(E2,-1,0)+D2)</f>
        <v>9</v>
      </c>
      <c r="F2">
        <f ca="1">(60+SUMIF(OFFSET(J2,-$C2+1,0,$C2),"EN",OFFSET(K2,-$C2+1,0,$C2)))*SummonTypeTable!$O$2</f>
        <v>152.00000000000003</v>
      </c>
      <c r="G2" t="str">
        <f t="shared" ref="G2:G65" ca="1" si="2">IF(C2=1,"",
IF(F2&lt;&gt;OFFSET(F2,-1,0),OFFSET(F2,-1,0)/OFFSET(F2,0,-1),""))</f>
        <v/>
      </c>
      <c r="H2" t="str">
        <f t="shared" ref="H2:H13" ca="1" si="3">IF(ISBLANK(I2),"",
VLOOKUP(I2,OFFSET(INDIRECT("$A:$B"),0,MATCH(I$1&amp;"_Verify",INDIRECT("$1:$1"),0)-1),2,0)
)</f>
        <v>cu</v>
      </c>
      <c r="I2" t="s">
        <v>88</v>
      </c>
      <c r="J2" t="s">
        <v>114</v>
      </c>
      <c r="K2">
        <v>120</v>
      </c>
      <c r="L2" t="str">
        <f t="shared" ref="L2:L64" si="4">IF(I2="장비1상자",
  IF(OR(J2&gt;3,K2&gt;5),"장비이상",""),
IF(J2="GO",
  IF(K2&lt;100,"골드이상",""),
IF(J2="EN",
  IF(K2&gt;29,"에너지너무많음",
  IF(K2&gt;9,"에너지다소많음","")),"")))</f>
        <v>에너지너무많음</v>
      </c>
      <c r="M2" t="str">
        <f t="shared" ref="M2:M14" ca="1" si="5">IF(ISBLANK(N2),"",
VLOOKUP(N2,OFFSET(INDIRECT("$A:$B"),0,MATCH(N$1&amp;"_Verify",INDIRECT("$1:$1"),0)-1),2,0)
)</f>
        <v>cu</v>
      </c>
      <c r="N2" t="s">
        <v>88</v>
      </c>
      <c r="O2" t="s">
        <v>114</v>
      </c>
      <c r="P2">
        <v>30</v>
      </c>
      <c r="Q2" t="str">
        <f t="shared" ref="Q2:Q64" ca="1" si="6">IF(LEN(H2)=0,"",H2)</f>
        <v>cu</v>
      </c>
      <c r="R2" t="str">
        <f t="shared" ref="R2:R64" si="7">IF(LEN(J2)=0,"",J2)</f>
        <v>EN</v>
      </c>
      <c r="S2">
        <f t="shared" ref="S2:S64" si="8">IF(LEN(K2)=0,"",K2)</f>
        <v>120</v>
      </c>
      <c r="T2" t="str">
        <f t="shared" ref="T2:T64" ca="1" si="9">IF(LEN(M2)=0,"",M2)</f>
        <v>cu</v>
      </c>
      <c r="U2" t="str">
        <f t="shared" ref="U2:U64" si="10">IF(LEN(O2)=0,"",O2)</f>
        <v>EN</v>
      </c>
      <c r="V2">
        <f t="shared" ref="V2:V64" si="11">IF(LEN(P2)=0,"",P2)</f>
        <v>30</v>
      </c>
      <c r="X2" t="s">
        <v>25</v>
      </c>
      <c r="Y2" t="s">
        <v>89</v>
      </c>
      <c r="AA2" t="s">
        <v>114</v>
      </c>
      <c r="AC2" t="s">
        <v>145</v>
      </c>
      <c r="AE2" t="s">
        <v>144</v>
      </c>
    </row>
    <row r="3" spans="1:31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8</v>
      </c>
      <c r="E3">
        <f t="shared" ca="1" si="1"/>
        <v>17</v>
      </c>
      <c r="F3">
        <f ca="1">(60+SUMIF(OFFSET(J3,-$C3+1,0,$C3),"EN",OFFSET(K3,-$C3+1,0,$C3)))*SummonTypeTable!$O$2</f>
        <v>152.00000000000003</v>
      </c>
      <c r="G3" t="str">
        <f t="shared" ca="1" si="2"/>
        <v/>
      </c>
      <c r="H3" t="str">
        <f t="shared" ca="1" si="3"/>
        <v>cu</v>
      </c>
      <c r="I3" t="s">
        <v>88</v>
      </c>
      <c r="J3" t="s">
        <v>90</v>
      </c>
      <c r="K3">
        <v>1250</v>
      </c>
      <c r="L3" t="str">
        <f t="shared" si="4"/>
        <v/>
      </c>
      <c r="M3" t="str">
        <f t="shared" ca="1" si="5"/>
        <v>cu</v>
      </c>
      <c r="N3" t="s">
        <v>88</v>
      </c>
      <c r="O3" t="s">
        <v>90</v>
      </c>
      <c r="P3">
        <v>313</v>
      </c>
      <c r="Q3" t="str">
        <f t="shared" ca="1" si="6"/>
        <v>cu</v>
      </c>
      <c r="R3" t="str">
        <f t="shared" si="7"/>
        <v>GO</v>
      </c>
      <c r="S3">
        <f t="shared" si="8"/>
        <v>1250</v>
      </c>
      <c r="T3" t="str">
        <f t="shared" ca="1" si="9"/>
        <v>cu</v>
      </c>
      <c r="U3" t="str">
        <f t="shared" si="10"/>
        <v>GO</v>
      </c>
      <c r="V3">
        <f t="shared" si="11"/>
        <v>313</v>
      </c>
      <c r="X3" t="s">
        <v>105</v>
      </c>
      <c r="Y3" t="s">
        <v>106</v>
      </c>
      <c r="AA3" t="s">
        <v>90</v>
      </c>
      <c r="AC3" t="s">
        <v>148</v>
      </c>
    </row>
    <row r="4" spans="1:31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15</v>
      </c>
      <c r="E4">
        <f t="shared" ca="1" si="1"/>
        <v>32</v>
      </c>
      <c r="F4">
        <f ca="1">(60+SUMIF(OFFSET(J4,-$C4+1,0,$C4),"EN",OFFSET(K4,-$C4+1,0,$C4)))*SummonTypeTable!$O$2</f>
        <v>152.00000000000003</v>
      </c>
      <c r="G4" t="str">
        <f t="shared" ca="1" si="2"/>
        <v/>
      </c>
      <c r="H4" t="str">
        <f t="shared" ca="1" si="3"/>
        <v>it</v>
      </c>
      <c r="I4" t="s">
        <v>146</v>
      </c>
      <c r="J4" t="s">
        <v>145</v>
      </c>
      <c r="K4">
        <v>2</v>
      </c>
      <c r="L4" t="str">
        <f t="shared" si="4"/>
        <v/>
      </c>
      <c r="M4" t="str">
        <f t="shared" ca="1" si="5"/>
        <v>cu</v>
      </c>
      <c r="N4" t="s">
        <v>88</v>
      </c>
      <c r="O4" t="s">
        <v>90</v>
      </c>
      <c r="P4">
        <v>469</v>
      </c>
      <c r="Q4" t="str">
        <f t="shared" ca="1" si="6"/>
        <v>it</v>
      </c>
      <c r="R4" t="str">
        <f t="shared" si="7"/>
        <v>Cash_sSpellGacha</v>
      </c>
      <c r="S4">
        <f t="shared" si="8"/>
        <v>2</v>
      </c>
      <c r="T4" t="str">
        <f t="shared" ca="1" si="9"/>
        <v>cu</v>
      </c>
      <c r="U4" t="str">
        <f t="shared" si="10"/>
        <v>GO</v>
      </c>
      <c r="V4">
        <f t="shared" si="11"/>
        <v>469</v>
      </c>
    </row>
    <row r="5" spans="1:31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19</v>
      </c>
      <c r="E5">
        <f t="shared" ca="1" si="1"/>
        <v>51</v>
      </c>
      <c r="F5">
        <f ca="1">(60+SUMIF(OFFSET(J5,-$C5+1,0,$C5),"EN",OFFSET(K5,-$C5+1,0,$C5)))*SummonTypeTable!$O$2</f>
        <v>278.66666666666669</v>
      </c>
      <c r="G5">
        <f t="shared" ca="1" si="2"/>
        <v>2.9803921568627456</v>
      </c>
      <c r="H5" t="str">
        <f t="shared" ca="1" si="3"/>
        <v>cu</v>
      </c>
      <c r="I5" t="s">
        <v>88</v>
      </c>
      <c r="J5" t="s">
        <v>114</v>
      </c>
      <c r="K5">
        <v>150</v>
      </c>
      <c r="L5" t="str">
        <f t="shared" si="4"/>
        <v>에너지너무많음</v>
      </c>
      <c r="M5" t="str">
        <f t="shared" ca="1" si="5"/>
        <v>cu</v>
      </c>
      <c r="N5" t="s">
        <v>88</v>
      </c>
      <c r="O5" t="s">
        <v>114</v>
      </c>
      <c r="P5">
        <v>38</v>
      </c>
      <c r="Q5" t="str">
        <f t="shared" ca="1" si="6"/>
        <v>cu</v>
      </c>
      <c r="R5" t="str">
        <f t="shared" si="7"/>
        <v>EN</v>
      </c>
      <c r="S5">
        <f t="shared" si="8"/>
        <v>150</v>
      </c>
      <c r="T5" t="str">
        <f t="shared" ca="1" si="9"/>
        <v>cu</v>
      </c>
      <c r="U5" t="str">
        <f t="shared" si="10"/>
        <v>EN</v>
      </c>
      <c r="V5">
        <f t="shared" si="11"/>
        <v>38</v>
      </c>
    </row>
    <row r="6" spans="1:31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11</v>
      </c>
      <c r="E6">
        <f t="shared" ca="1" si="1"/>
        <v>62</v>
      </c>
      <c r="F6">
        <f ca="1">(60+SUMIF(OFFSET(J6,-$C6+1,0,$C6),"EN",OFFSET(K6,-$C6+1,0,$C6)))*SummonTypeTable!$O$2</f>
        <v>278.66666666666669</v>
      </c>
      <c r="G6" t="str">
        <f t="shared" ca="1" si="2"/>
        <v/>
      </c>
      <c r="H6" t="str">
        <f t="shared" ca="1" si="3"/>
        <v>cu</v>
      </c>
      <c r="I6" t="s">
        <v>88</v>
      </c>
      <c r="J6" t="s">
        <v>90</v>
      </c>
      <c r="K6">
        <v>2500</v>
      </c>
      <c r="L6" t="str">
        <f t="shared" si="4"/>
        <v/>
      </c>
      <c r="M6" t="str">
        <f t="shared" ca="1" si="5"/>
        <v>cu</v>
      </c>
      <c r="N6" t="s">
        <v>88</v>
      </c>
      <c r="O6" t="s">
        <v>90</v>
      </c>
      <c r="P6">
        <v>625</v>
      </c>
      <c r="Q6" t="str">
        <f t="shared" ca="1" si="6"/>
        <v>cu</v>
      </c>
      <c r="R6" t="str">
        <f t="shared" si="7"/>
        <v>GO</v>
      </c>
      <c r="S6">
        <f t="shared" si="8"/>
        <v>2500</v>
      </c>
      <c r="T6" t="str">
        <f t="shared" ca="1" si="9"/>
        <v>cu</v>
      </c>
      <c r="U6" t="str">
        <f t="shared" si="10"/>
        <v>GO</v>
      </c>
      <c r="V6">
        <f t="shared" si="11"/>
        <v>625</v>
      </c>
    </row>
    <row r="7" spans="1:31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30</v>
      </c>
      <c r="E7">
        <f t="shared" ca="1" si="1"/>
        <v>92</v>
      </c>
      <c r="F7">
        <f ca="1">(60+SUMIF(OFFSET(J7,-$C7+1,0,$C7),"EN",OFFSET(K7,-$C7+1,0,$C7)))*SummonTypeTable!$O$2</f>
        <v>278.66666666666669</v>
      </c>
      <c r="G7" t="str">
        <f t="shared" ca="1" si="2"/>
        <v/>
      </c>
      <c r="H7" t="str">
        <f t="shared" ca="1" si="3"/>
        <v>cu</v>
      </c>
      <c r="I7" t="s">
        <v>88</v>
      </c>
      <c r="J7" t="s">
        <v>90</v>
      </c>
      <c r="K7">
        <v>3750</v>
      </c>
      <c r="L7" t="str">
        <f t="shared" si="4"/>
        <v/>
      </c>
      <c r="M7" t="str">
        <f t="shared" ca="1" si="5"/>
        <v>cu</v>
      </c>
      <c r="N7" t="s">
        <v>88</v>
      </c>
      <c r="O7" t="s">
        <v>90</v>
      </c>
      <c r="P7">
        <v>938</v>
      </c>
      <c r="Q7" t="str">
        <f t="shared" ca="1" si="6"/>
        <v>cu</v>
      </c>
      <c r="R7" t="str">
        <f t="shared" si="7"/>
        <v>GO</v>
      </c>
      <c r="S7">
        <f t="shared" si="8"/>
        <v>3750</v>
      </c>
      <c r="T7" t="str">
        <f t="shared" ca="1" si="9"/>
        <v>cu</v>
      </c>
      <c r="U7" t="str">
        <f t="shared" si="10"/>
        <v>GO</v>
      </c>
      <c r="V7">
        <f t="shared" si="11"/>
        <v>938</v>
      </c>
    </row>
    <row r="8" spans="1:31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56</v>
      </c>
      <c r="E8">
        <f t="shared" ca="1" si="1"/>
        <v>148</v>
      </c>
      <c r="F8">
        <f ca="1">(60+SUMIF(OFFSET(J8,-$C8+1,0,$C8),"EN",OFFSET(K8,-$C8+1,0,$C8)))*SummonTypeTable!$O$2</f>
        <v>464.44444444444451</v>
      </c>
      <c r="G8">
        <f t="shared" ca="1" si="2"/>
        <v>1.882882882882883</v>
      </c>
      <c r="H8" t="str">
        <f t="shared" ca="1" si="3"/>
        <v>cu</v>
      </c>
      <c r="I8" t="s">
        <v>88</v>
      </c>
      <c r="J8" t="s">
        <v>114</v>
      </c>
      <c r="K8">
        <v>220</v>
      </c>
      <c r="L8" t="str">
        <f t="shared" si="4"/>
        <v>에너지너무많음</v>
      </c>
      <c r="M8" t="str">
        <f t="shared" ca="1" si="5"/>
        <v>cu</v>
      </c>
      <c r="N8" t="s">
        <v>88</v>
      </c>
      <c r="O8" t="s">
        <v>114</v>
      </c>
      <c r="P8">
        <v>55</v>
      </c>
      <c r="Q8" t="str">
        <f t="shared" ca="1" si="6"/>
        <v>cu</v>
      </c>
      <c r="R8" t="str">
        <f t="shared" si="7"/>
        <v>EN</v>
      </c>
      <c r="S8">
        <f t="shared" si="8"/>
        <v>220</v>
      </c>
      <c r="T8" t="str">
        <f t="shared" ca="1" si="9"/>
        <v>cu</v>
      </c>
      <c r="U8" t="str">
        <f t="shared" si="10"/>
        <v>EN</v>
      </c>
      <c r="V8">
        <f t="shared" si="11"/>
        <v>55</v>
      </c>
    </row>
    <row r="9" spans="1:31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26</v>
      </c>
      <c r="E9">
        <f t="shared" ca="1" si="1"/>
        <v>174</v>
      </c>
      <c r="F9">
        <f ca="1">(60+SUMIF(OFFSET(J9,-$C9+1,0,$C9),"EN",OFFSET(K9,-$C9+1,0,$C9)))*SummonTypeTable!$O$2</f>
        <v>464.44444444444451</v>
      </c>
      <c r="G9" t="str">
        <f t="shared" ca="1" si="2"/>
        <v/>
      </c>
      <c r="H9" t="str">
        <f t="shared" ca="1" si="3"/>
        <v>it</v>
      </c>
      <c r="I9" t="s">
        <v>146</v>
      </c>
      <c r="J9" t="s">
        <v>145</v>
      </c>
      <c r="K9">
        <v>2</v>
      </c>
      <c r="L9" t="str">
        <f t="shared" si="4"/>
        <v/>
      </c>
      <c r="M9" t="str">
        <f t="shared" ca="1" si="5"/>
        <v>cu</v>
      </c>
      <c r="N9" t="s">
        <v>88</v>
      </c>
      <c r="O9" t="s">
        <v>90</v>
      </c>
      <c r="P9">
        <v>1250</v>
      </c>
      <c r="Q9" t="str">
        <f t="shared" ca="1" si="6"/>
        <v>it</v>
      </c>
      <c r="R9" t="str">
        <f t="shared" si="7"/>
        <v>Cash_sSpellGacha</v>
      </c>
      <c r="S9">
        <f t="shared" si="8"/>
        <v>2</v>
      </c>
      <c r="T9" t="str">
        <f t="shared" ca="1" si="9"/>
        <v>cu</v>
      </c>
      <c r="U9" t="str">
        <f t="shared" si="10"/>
        <v>GO</v>
      </c>
      <c r="V9">
        <f t="shared" si="11"/>
        <v>1250</v>
      </c>
    </row>
    <row r="10" spans="1:31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38</v>
      </c>
      <c r="E10">
        <f t="shared" ca="1" si="1"/>
        <v>212</v>
      </c>
      <c r="F10">
        <f ca="1">(60+SUMIF(OFFSET(J10,-$C10+1,0,$C10),"EN",OFFSET(K10,-$C10+1,0,$C10)))*SummonTypeTable!$O$2</f>
        <v>464.44444444444451</v>
      </c>
      <c r="G10" t="str">
        <f t="shared" ca="1" si="2"/>
        <v/>
      </c>
      <c r="H10" t="str">
        <f t="shared" ca="1" si="3"/>
        <v>cu</v>
      </c>
      <c r="I10" t="s">
        <v>88</v>
      </c>
      <c r="J10" t="s">
        <v>90</v>
      </c>
      <c r="K10">
        <v>6250</v>
      </c>
      <c r="L10" t="str">
        <f t="shared" si="4"/>
        <v/>
      </c>
      <c r="M10" t="str">
        <f t="shared" ca="1" si="5"/>
        <v>cu</v>
      </c>
      <c r="N10" t="s">
        <v>88</v>
      </c>
      <c r="O10" t="s">
        <v>90</v>
      </c>
      <c r="P10">
        <v>1563</v>
      </c>
      <c r="Q10" t="str">
        <f t="shared" ca="1" si="6"/>
        <v>cu</v>
      </c>
      <c r="R10" t="str">
        <f t="shared" si="7"/>
        <v>GO</v>
      </c>
      <c r="S10">
        <f t="shared" si="8"/>
        <v>6250</v>
      </c>
      <c r="T10" t="str">
        <f t="shared" ca="1" si="9"/>
        <v>cu</v>
      </c>
      <c r="U10" t="str">
        <f t="shared" si="10"/>
        <v>GO</v>
      </c>
      <c r="V10">
        <f t="shared" si="11"/>
        <v>1563</v>
      </c>
    </row>
    <row r="11" spans="1:31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60</v>
      </c>
      <c r="E11">
        <f t="shared" ca="1" si="1"/>
        <v>272</v>
      </c>
      <c r="F11">
        <f ca="1">(60+SUMIF(OFFSET(J11,-$C11+1,0,$C11),"EN",OFFSET(K11,-$C11+1,0,$C11)))*SummonTypeTable!$O$2</f>
        <v>464.44444444444451</v>
      </c>
      <c r="G11" t="str">
        <f t="shared" ca="1" si="2"/>
        <v/>
      </c>
      <c r="H11" t="str">
        <f t="shared" ca="1" si="3"/>
        <v>it</v>
      </c>
      <c r="I11" t="s">
        <v>146</v>
      </c>
      <c r="J11" t="s">
        <v>145</v>
      </c>
      <c r="K11">
        <v>1</v>
      </c>
      <c r="L11" t="str">
        <f t="shared" si="4"/>
        <v/>
      </c>
      <c r="M11" t="str">
        <f t="shared" ca="1" si="5"/>
        <v>cu</v>
      </c>
      <c r="N11" t="s">
        <v>88</v>
      </c>
      <c r="O11" t="s">
        <v>90</v>
      </c>
      <c r="P11">
        <v>1406</v>
      </c>
      <c r="Q11" t="str">
        <f t="shared" ca="1" si="6"/>
        <v>it</v>
      </c>
      <c r="R11" t="str">
        <f t="shared" si="7"/>
        <v>Cash_sSpellGacha</v>
      </c>
      <c r="S11">
        <f t="shared" si="8"/>
        <v>1</v>
      </c>
      <c r="T11" t="str">
        <f t="shared" ca="1" si="9"/>
        <v>cu</v>
      </c>
      <c r="U11" t="str">
        <f t="shared" si="10"/>
        <v>GO</v>
      </c>
      <c r="V11">
        <f t="shared" si="11"/>
        <v>1406</v>
      </c>
    </row>
    <row r="12" spans="1:31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75</v>
      </c>
      <c r="E12">
        <f t="shared" ca="1" si="1"/>
        <v>347</v>
      </c>
      <c r="F12">
        <f ca="1">(60+SUMIF(OFFSET(J12,-$C12+1,0,$C12),"EN",OFFSET(K12,-$C12+1,0,$C12)))*SummonTypeTable!$O$2</f>
        <v>717.77777777777783</v>
      </c>
      <c r="G12">
        <f t="shared" ca="1" si="2"/>
        <v>1.3384566122318287</v>
      </c>
      <c r="H12" t="str">
        <f t="shared" ca="1" si="3"/>
        <v>cu</v>
      </c>
      <c r="I12" t="s">
        <v>88</v>
      </c>
      <c r="J12" t="s">
        <v>114</v>
      </c>
      <c r="K12">
        <v>300</v>
      </c>
      <c r="L12" t="str">
        <f t="shared" si="4"/>
        <v>에너지너무많음</v>
      </c>
      <c r="M12" t="str">
        <f t="shared" ca="1" si="5"/>
        <v>cu</v>
      </c>
      <c r="N12" t="s">
        <v>88</v>
      </c>
      <c r="O12" t="s">
        <v>114</v>
      </c>
      <c r="P12">
        <v>75</v>
      </c>
      <c r="Q12" t="str">
        <f t="shared" ca="1" si="6"/>
        <v>cu</v>
      </c>
      <c r="R12" t="str">
        <f t="shared" si="7"/>
        <v>EN</v>
      </c>
      <c r="S12">
        <f t="shared" si="8"/>
        <v>300</v>
      </c>
      <c r="T12" t="str">
        <f t="shared" ca="1" si="9"/>
        <v>cu</v>
      </c>
      <c r="U12" t="str">
        <f t="shared" si="10"/>
        <v>EN</v>
      </c>
      <c r="V12">
        <f t="shared" si="11"/>
        <v>75</v>
      </c>
    </row>
    <row r="13" spans="1:31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90</v>
      </c>
      <c r="E13">
        <f t="shared" ca="1" si="1"/>
        <v>437</v>
      </c>
      <c r="F13">
        <f ca="1">(60+SUMIF(OFFSET(J13,-$C13+1,0,$C13),"EN",OFFSET(K13,-$C13+1,0,$C13)))*SummonTypeTable!$O$2</f>
        <v>717.77777777777783</v>
      </c>
      <c r="G13" t="str">
        <f t="shared" ca="1" si="2"/>
        <v/>
      </c>
      <c r="H13" t="str">
        <f t="shared" ca="1" si="3"/>
        <v>cu</v>
      </c>
      <c r="I13" t="s">
        <v>88</v>
      </c>
      <c r="J13" t="s">
        <v>90</v>
      </c>
      <c r="K13">
        <v>12500</v>
      </c>
      <c r="L13" t="str">
        <f t="shared" si="4"/>
        <v/>
      </c>
      <c r="M13" t="str">
        <f t="shared" ca="1" si="5"/>
        <v>cu</v>
      </c>
      <c r="N13" t="s">
        <v>88</v>
      </c>
      <c r="O13" t="s">
        <v>90</v>
      </c>
      <c r="P13">
        <v>3125</v>
      </c>
      <c r="Q13" t="str">
        <f t="shared" ca="1" si="6"/>
        <v>cu</v>
      </c>
      <c r="R13" t="str">
        <f t="shared" si="7"/>
        <v>GO</v>
      </c>
      <c r="S13">
        <f t="shared" si="8"/>
        <v>12500</v>
      </c>
      <c r="T13" t="str">
        <f t="shared" ca="1" si="9"/>
        <v>cu</v>
      </c>
      <c r="U13" t="str">
        <f t="shared" si="10"/>
        <v>GO</v>
      </c>
      <c r="V13">
        <f t="shared" si="11"/>
        <v>3125</v>
      </c>
    </row>
    <row r="14" spans="1:31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135</v>
      </c>
      <c r="E14">
        <f t="shared" ca="1" si="1"/>
        <v>572</v>
      </c>
      <c r="F14">
        <f ca="1">(60+SUMIF(OFFSET(J14,-$C14+1,0,$C14),"EN",OFFSET(K14,-$C14+1,0,$C14)))*SummonTypeTable!$O$2</f>
        <v>717.77777777777783</v>
      </c>
      <c r="G14" t="str">
        <f t="shared" ca="1" si="2"/>
        <v/>
      </c>
      <c r="H14" t="str">
        <f t="shared" ref="H14" ca="1" si="12">IF(ISBLANK(I14),"",
VLOOKUP(I14,OFFSET(INDIRECT("$A:$B"),0,MATCH(I$1&amp;"_Verify",INDIRECT("$1:$1"),0)-1),2,0)
)</f>
        <v>it</v>
      </c>
      <c r="I14" t="s">
        <v>146</v>
      </c>
      <c r="J14" t="s">
        <v>145</v>
      </c>
      <c r="K14">
        <v>10</v>
      </c>
      <c r="L14" t="str">
        <f t="shared" si="4"/>
        <v/>
      </c>
      <c r="M14" t="str">
        <f t="shared" ca="1" si="5"/>
        <v>cu</v>
      </c>
      <c r="N14" t="s">
        <v>88</v>
      </c>
      <c r="O14" t="s">
        <v>90</v>
      </c>
      <c r="P14">
        <v>4063</v>
      </c>
      <c r="Q14" t="str">
        <f t="shared" ca="1" si="6"/>
        <v>it</v>
      </c>
      <c r="R14" t="str">
        <f t="shared" si="7"/>
        <v>Cash_sSpellGacha</v>
      </c>
      <c r="S14">
        <f t="shared" si="8"/>
        <v>10</v>
      </c>
      <c r="T14" t="str">
        <f t="shared" ca="1" si="9"/>
        <v>cu</v>
      </c>
      <c r="U14" t="str">
        <f t="shared" si="10"/>
        <v>GO</v>
      </c>
      <c r="V14">
        <f t="shared" si="11"/>
        <v>4063</v>
      </c>
    </row>
    <row r="15" spans="1:31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150</v>
      </c>
      <c r="E15">
        <f t="shared" ca="1" si="1"/>
        <v>722</v>
      </c>
      <c r="F15">
        <f ca="1">(60+SUMIF(OFFSET(J15,-$C15+1,0,$C15),"EN",OFFSET(K15,-$C15+1,0,$C15)))*SummonTypeTable!$O$2</f>
        <v>1140.0000000000002</v>
      </c>
      <c r="G15">
        <f t="shared" ca="1" si="2"/>
        <v>0.99415204678362579</v>
      </c>
      <c r="H15" t="str">
        <f t="shared" ref="H15:H78" ca="1" si="13">IF(ISBLANK(I15),"",
VLOOKUP(I15,OFFSET(INDIRECT("$A:$B"),0,MATCH(I$1&amp;"_Verify",INDIRECT("$1:$1"),0)-1),2,0)
)</f>
        <v>cu</v>
      </c>
      <c r="I15" t="s">
        <v>88</v>
      </c>
      <c r="J15" t="s">
        <v>114</v>
      </c>
      <c r="K15">
        <v>500</v>
      </c>
      <c r="L15" t="str">
        <f t="shared" si="4"/>
        <v>에너지너무많음</v>
      </c>
      <c r="M15" t="str">
        <f t="shared" ref="M15:M76" ca="1" si="14">IF(ISBLANK(N15),"",
VLOOKUP(N15,OFFSET(INDIRECT("$A:$B"),0,MATCH(N$1&amp;"_Verify",INDIRECT("$1:$1"),0)-1),2,0)
)</f>
        <v>cu</v>
      </c>
      <c r="N15" t="s">
        <v>88</v>
      </c>
      <c r="O15" t="s">
        <v>114</v>
      </c>
      <c r="P15">
        <v>125</v>
      </c>
      <c r="Q15" t="str">
        <f t="shared" ca="1" si="6"/>
        <v>cu</v>
      </c>
      <c r="R15" t="str">
        <f t="shared" si="7"/>
        <v>EN</v>
      </c>
      <c r="S15">
        <f t="shared" si="8"/>
        <v>500</v>
      </c>
      <c r="T15" t="str">
        <f t="shared" ca="1" si="9"/>
        <v>cu</v>
      </c>
      <c r="U15" t="str">
        <f t="shared" si="10"/>
        <v>EN</v>
      </c>
      <c r="V15">
        <f t="shared" si="11"/>
        <v>125</v>
      </c>
    </row>
    <row r="16" spans="1:31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113</v>
      </c>
      <c r="E16">
        <f t="shared" ca="1" si="1"/>
        <v>835</v>
      </c>
      <c r="F16">
        <f ca="1">(60+SUMIF(OFFSET(J16,-$C16+1,0,$C16),"EN",OFFSET(K16,-$C16+1,0,$C16)))*SummonTypeTable!$O$2</f>
        <v>1140.0000000000002</v>
      </c>
      <c r="G16" t="str">
        <f t="shared" ca="1" si="2"/>
        <v/>
      </c>
      <c r="H16" t="str">
        <f t="shared" ca="1" si="13"/>
        <v>cu</v>
      </c>
      <c r="I16" t="s">
        <v>88</v>
      </c>
      <c r="J16" t="s">
        <v>90</v>
      </c>
      <c r="K16">
        <v>25000</v>
      </c>
      <c r="L16" t="str">
        <f t="shared" si="4"/>
        <v/>
      </c>
      <c r="M16" t="str">
        <f t="shared" ca="1" si="14"/>
        <v>cu</v>
      </c>
      <c r="N16" t="s">
        <v>88</v>
      </c>
      <c r="O16" t="s">
        <v>90</v>
      </c>
      <c r="P16">
        <v>6250</v>
      </c>
      <c r="Q16" t="str">
        <f t="shared" ca="1" si="6"/>
        <v>cu</v>
      </c>
      <c r="R16" t="str">
        <f t="shared" si="7"/>
        <v>GO</v>
      </c>
      <c r="S16">
        <f t="shared" si="8"/>
        <v>25000</v>
      </c>
      <c r="T16" t="str">
        <f t="shared" ca="1" si="9"/>
        <v>cu</v>
      </c>
      <c r="U16" t="str">
        <f t="shared" si="10"/>
        <v>GO</v>
      </c>
      <c r="V16">
        <f t="shared" si="11"/>
        <v>6250</v>
      </c>
    </row>
    <row r="17" spans="1:22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240</v>
      </c>
      <c r="E17">
        <f t="shared" ca="1" si="1"/>
        <v>1075</v>
      </c>
      <c r="F17">
        <f ca="1">(60+SUMIF(OFFSET(J17,-$C17+1,0,$C17),"EN",OFFSET(K17,-$C17+1,0,$C17)))*SummonTypeTable!$O$2</f>
        <v>1140.0000000000002</v>
      </c>
      <c r="G17" t="str">
        <f t="shared" ca="1" si="2"/>
        <v/>
      </c>
      <c r="H17" t="str">
        <f t="shared" ca="1" si="13"/>
        <v>it</v>
      </c>
      <c r="I17" t="s">
        <v>146</v>
      </c>
      <c r="J17" t="s">
        <v>145</v>
      </c>
      <c r="K17">
        <v>2</v>
      </c>
      <c r="L17" t="str">
        <f t="shared" si="4"/>
        <v/>
      </c>
      <c r="M17" t="str">
        <f t="shared" ca="1" si="14"/>
        <v>cu</v>
      </c>
      <c r="N17" t="s">
        <v>88</v>
      </c>
      <c r="O17" t="s">
        <v>90</v>
      </c>
      <c r="P17">
        <v>7500</v>
      </c>
      <c r="Q17" t="str">
        <f t="shared" ca="1" si="6"/>
        <v>it</v>
      </c>
      <c r="R17" t="str">
        <f t="shared" si="7"/>
        <v>Cash_sSpellGacha</v>
      </c>
      <c r="S17">
        <f t="shared" si="8"/>
        <v>2</v>
      </c>
      <c r="T17" t="str">
        <f t="shared" ca="1" si="9"/>
        <v>cu</v>
      </c>
      <c r="U17" t="str">
        <f t="shared" si="10"/>
        <v>GO</v>
      </c>
      <c r="V17">
        <f t="shared" si="11"/>
        <v>7500</v>
      </c>
    </row>
    <row r="18" spans="1:22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338</v>
      </c>
      <c r="E18">
        <f t="shared" ca="1" si="1"/>
        <v>1413</v>
      </c>
      <c r="F18">
        <f ca="1">(60+SUMIF(OFFSET(J18,-$C18+1,0,$C18),"EN",OFFSET(K18,-$C18+1,0,$C18)))*SummonTypeTable!$O$2</f>
        <v>1140.0000000000002</v>
      </c>
      <c r="G18" t="str">
        <f t="shared" ca="1" si="2"/>
        <v/>
      </c>
      <c r="H18" t="str">
        <f t="shared" ca="1" si="13"/>
        <v>it</v>
      </c>
      <c r="I18" t="s">
        <v>146</v>
      </c>
      <c r="J18" t="s">
        <v>145</v>
      </c>
      <c r="K18">
        <v>1</v>
      </c>
      <c r="L18" t="str">
        <f t="shared" si="4"/>
        <v/>
      </c>
      <c r="M18" t="str">
        <f t="shared" ca="1" si="14"/>
        <v>cu</v>
      </c>
      <c r="N18" t="s">
        <v>88</v>
      </c>
      <c r="O18" t="s">
        <v>90</v>
      </c>
      <c r="P18">
        <v>7188</v>
      </c>
      <c r="Q18" t="str">
        <f t="shared" ca="1" si="6"/>
        <v>it</v>
      </c>
      <c r="R18" t="str">
        <f t="shared" si="7"/>
        <v>Cash_sSpellGacha</v>
      </c>
      <c r="S18">
        <f t="shared" si="8"/>
        <v>1</v>
      </c>
      <c r="T18" t="str">
        <f t="shared" ca="1" si="9"/>
        <v>cu</v>
      </c>
      <c r="U18" t="str">
        <f t="shared" si="10"/>
        <v>GO</v>
      </c>
      <c r="V18">
        <f t="shared" si="11"/>
        <v>7188</v>
      </c>
    </row>
    <row r="19" spans="1:22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375</v>
      </c>
      <c r="E19">
        <f t="shared" ca="1" si="1"/>
        <v>1788</v>
      </c>
      <c r="F19">
        <f ca="1">(60+SUMIF(OFFSET(J19,-$C19+1,0,$C19),"EN",OFFSET(K19,-$C19+1,0,$C19)))*SummonTypeTable!$O$2</f>
        <v>1984.4444444444448</v>
      </c>
      <c r="G19">
        <f t="shared" ca="1" si="2"/>
        <v>0.63758389261744974</v>
      </c>
      <c r="H19" t="str">
        <f t="shared" ca="1" si="13"/>
        <v>cu</v>
      </c>
      <c r="I19" t="s">
        <v>88</v>
      </c>
      <c r="J19" t="s">
        <v>114</v>
      </c>
      <c r="K19">
        <v>1000</v>
      </c>
      <c r="L19" t="str">
        <f t="shared" si="4"/>
        <v>에너지너무많음</v>
      </c>
      <c r="M19" t="str">
        <f t="shared" ca="1" si="14"/>
        <v>cu</v>
      </c>
      <c r="N19" t="s">
        <v>88</v>
      </c>
      <c r="O19" t="s">
        <v>114</v>
      </c>
      <c r="P19">
        <v>250</v>
      </c>
      <c r="Q19" t="str">
        <f t="shared" ca="1" si="6"/>
        <v>cu</v>
      </c>
      <c r="R19" t="str">
        <f t="shared" si="7"/>
        <v>EN</v>
      </c>
      <c r="S19">
        <f t="shared" si="8"/>
        <v>1000</v>
      </c>
      <c r="T19" t="str">
        <f t="shared" ca="1" si="9"/>
        <v>cu</v>
      </c>
      <c r="U19" t="str">
        <f t="shared" si="10"/>
        <v>EN</v>
      </c>
      <c r="V19">
        <f t="shared" si="11"/>
        <v>250</v>
      </c>
    </row>
    <row r="20" spans="1:22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1938</v>
      </c>
      <c r="F20">
        <f ca="1">(60+SUMIF(OFFSET(J20,-$C20+1,0,$C20),"EN",OFFSET(K20,-$C20+1,0,$C20)))*SummonTypeTable!$O$2</f>
        <v>1984.4444444444448</v>
      </c>
      <c r="G20" t="str">
        <f t="shared" ca="1" si="2"/>
        <v/>
      </c>
      <c r="H20" t="str">
        <f t="shared" ca="1" si="13"/>
        <v>cu</v>
      </c>
      <c r="I20" t="s">
        <v>88</v>
      </c>
      <c r="J20" t="s">
        <v>90</v>
      </c>
      <c r="K20">
        <v>33750</v>
      </c>
      <c r="L20" t="str">
        <f t="shared" si="4"/>
        <v/>
      </c>
      <c r="M20" t="str">
        <f t="shared" ca="1" si="14"/>
        <v>cu</v>
      </c>
      <c r="N20" t="s">
        <v>88</v>
      </c>
      <c r="O20" t="s">
        <v>90</v>
      </c>
      <c r="P20">
        <v>8438</v>
      </c>
      <c r="Q20" t="str">
        <f t="shared" ca="1" si="6"/>
        <v>cu</v>
      </c>
      <c r="R20" t="str">
        <f t="shared" si="7"/>
        <v>GO</v>
      </c>
      <c r="S20">
        <f t="shared" si="8"/>
        <v>33750</v>
      </c>
      <c r="T20" t="str">
        <f t="shared" ca="1" si="9"/>
        <v>cu</v>
      </c>
      <c r="U20" t="str">
        <f t="shared" si="10"/>
        <v>GO</v>
      </c>
      <c r="V20">
        <f t="shared" si="11"/>
        <v>8438</v>
      </c>
    </row>
    <row r="21" spans="1:22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248</v>
      </c>
      <c r="E21">
        <f t="shared" ca="1" si="1"/>
        <v>2186</v>
      </c>
      <c r="F21">
        <f ca="1">(60+SUMIF(OFFSET(J21,-$C21+1,0,$C21),"EN",OFFSET(K21,-$C21+1,0,$C21)))*SummonTypeTable!$O$2</f>
        <v>1984.4444444444448</v>
      </c>
      <c r="G21" t="str">
        <f t="shared" ca="1" si="2"/>
        <v/>
      </c>
      <c r="H21" t="str">
        <f t="shared" ref="H21" ca="1" si="15">IF(ISBLANK(I21),"",
VLOOKUP(I21,OFFSET(INDIRECT("$A:$B"),0,MATCH(I$1&amp;"_Verify",INDIRECT("$1:$1"),0)-1),2,0)
)</f>
        <v>it</v>
      </c>
      <c r="I21" t="s">
        <v>146</v>
      </c>
      <c r="J21" t="s">
        <v>145</v>
      </c>
      <c r="K21">
        <v>10</v>
      </c>
      <c r="L21" t="str">
        <f t="shared" si="4"/>
        <v/>
      </c>
      <c r="M21" t="str">
        <f t="shared" ca="1" si="14"/>
        <v>cu</v>
      </c>
      <c r="N21" t="s">
        <v>88</v>
      </c>
      <c r="O21" t="s">
        <v>90</v>
      </c>
      <c r="P21">
        <v>9375</v>
      </c>
      <c r="Q21" t="str">
        <f t="shared" ca="1" si="6"/>
        <v>it</v>
      </c>
      <c r="R21" t="str">
        <f t="shared" si="7"/>
        <v>Cash_sSpellGacha</v>
      </c>
      <c r="S21">
        <f t="shared" si="8"/>
        <v>10</v>
      </c>
      <c r="T21" t="str">
        <f t="shared" ca="1" si="9"/>
        <v>cu</v>
      </c>
      <c r="U21" t="str">
        <f t="shared" si="10"/>
        <v>GO</v>
      </c>
      <c r="V21">
        <f t="shared" si="11"/>
        <v>9375</v>
      </c>
    </row>
    <row r="22" spans="1:22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750</v>
      </c>
      <c r="E22">
        <f t="shared" ca="1" si="1"/>
        <v>2936</v>
      </c>
      <c r="F22">
        <f ca="1">(60+SUMIF(OFFSET(J22,-$C22+1,0,$C22),"EN",OFFSET(K22,-$C22+1,0,$C22)))*SummonTypeTable!$O$2</f>
        <v>3251.1111111111113</v>
      </c>
      <c r="G22">
        <f t="shared" ca="1" si="2"/>
        <v>0.67590069633666372</v>
      </c>
      <c r="H22" t="str">
        <f t="shared" ca="1" si="13"/>
        <v>cu</v>
      </c>
      <c r="I22" t="s">
        <v>88</v>
      </c>
      <c r="J22" t="s">
        <v>114</v>
      </c>
      <c r="K22">
        <v>1500</v>
      </c>
      <c r="L22" t="str">
        <f t="shared" si="4"/>
        <v>에너지너무많음</v>
      </c>
      <c r="M22" t="str">
        <f t="shared" ca="1" si="14"/>
        <v>cu</v>
      </c>
      <c r="N22" t="s">
        <v>88</v>
      </c>
      <c r="O22" t="s">
        <v>114</v>
      </c>
      <c r="P22">
        <v>375</v>
      </c>
      <c r="Q22" t="str">
        <f t="shared" ca="1" si="6"/>
        <v>cu</v>
      </c>
      <c r="R22" t="str">
        <f t="shared" si="7"/>
        <v>EN</v>
      </c>
      <c r="S22">
        <f t="shared" si="8"/>
        <v>1500</v>
      </c>
      <c r="T22" t="str">
        <f t="shared" ca="1" si="9"/>
        <v>cu</v>
      </c>
      <c r="U22" t="str">
        <f t="shared" si="10"/>
        <v>EN</v>
      </c>
      <c r="V22">
        <f t="shared" si="11"/>
        <v>375</v>
      </c>
    </row>
    <row r="23" spans="1:22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248</v>
      </c>
      <c r="E23">
        <f t="shared" ca="1" si="1"/>
        <v>3184</v>
      </c>
      <c r="F23">
        <f ca="1">(60+SUMIF(OFFSET(J23,-$C23+1,0,$C23),"EN",OFFSET(K23,-$C23+1,0,$C23)))*SummonTypeTable!$O$2</f>
        <v>3251.1111111111113</v>
      </c>
      <c r="G23" t="str">
        <f t="shared" ca="1" si="2"/>
        <v/>
      </c>
      <c r="H23" t="str">
        <f t="shared" ca="1" si="13"/>
        <v>cu</v>
      </c>
      <c r="I23" t="s">
        <v>88</v>
      </c>
      <c r="J23" t="s">
        <v>90</v>
      </c>
      <c r="K23">
        <v>27500</v>
      </c>
      <c r="L23" t="str">
        <f t="shared" si="4"/>
        <v/>
      </c>
      <c r="M23" t="str">
        <f t="shared" ca="1" si="14"/>
        <v>cu</v>
      </c>
      <c r="N23" t="s">
        <v>88</v>
      </c>
      <c r="O23" t="s">
        <v>90</v>
      </c>
      <c r="P23">
        <v>6875</v>
      </c>
      <c r="Q23" t="str">
        <f t="shared" ca="1" si="6"/>
        <v>cu</v>
      </c>
      <c r="R23" t="str">
        <f t="shared" si="7"/>
        <v>GO</v>
      </c>
      <c r="S23">
        <f t="shared" si="8"/>
        <v>27500</v>
      </c>
      <c r="T23" t="str">
        <f t="shared" ca="1" si="9"/>
        <v>cu</v>
      </c>
      <c r="U23" t="str">
        <f t="shared" si="10"/>
        <v>GO</v>
      </c>
      <c r="V23">
        <f t="shared" si="11"/>
        <v>6875</v>
      </c>
    </row>
    <row r="24" spans="1:22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443</v>
      </c>
      <c r="E24">
        <f t="shared" ca="1" si="1"/>
        <v>3627</v>
      </c>
      <c r="F24">
        <f ca="1">(60+SUMIF(OFFSET(J24,-$C24+1,0,$C24),"EN",OFFSET(K24,-$C24+1,0,$C24)))*SummonTypeTable!$O$2</f>
        <v>3251.1111111111113</v>
      </c>
      <c r="G24" t="str">
        <f t="shared" ca="1" si="2"/>
        <v/>
      </c>
      <c r="H24" t="str">
        <f t="shared" ref="H24" ca="1" si="16">IF(ISBLANK(I24),"",
VLOOKUP(I24,OFFSET(INDIRECT("$A:$B"),0,MATCH(I$1&amp;"_Verify",INDIRECT("$1:$1"),0)-1),2,0)
)</f>
        <v>it</v>
      </c>
      <c r="I24" t="s">
        <v>146</v>
      </c>
      <c r="J24" t="s">
        <v>145</v>
      </c>
      <c r="K24">
        <v>10</v>
      </c>
      <c r="L24" t="str">
        <f t="shared" si="4"/>
        <v/>
      </c>
      <c r="M24" t="str">
        <f t="shared" ca="1" si="14"/>
        <v>cu</v>
      </c>
      <c r="N24" t="s">
        <v>88</v>
      </c>
      <c r="O24" t="s">
        <v>90</v>
      </c>
      <c r="P24">
        <v>10938</v>
      </c>
      <c r="Q24" t="str">
        <f t="shared" ca="1" si="6"/>
        <v>it</v>
      </c>
      <c r="R24" t="str">
        <f t="shared" si="7"/>
        <v>Cash_sSpellGacha</v>
      </c>
      <c r="S24">
        <f t="shared" si="8"/>
        <v>10</v>
      </c>
      <c r="T24" t="str">
        <f t="shared" ca="1" si="9"/>
        <v>cu</v>
      </c>
      <c r="U24" t="str">
        <f t="shared" si="10"/>
        <v>GO</v>
      </c>
      <c r="V24">
        <f t="shared" si="11"/>
        <v>10938</v>
      </c>
    </row>
    <row r="25" spans="1:22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938</v>
      </c>
      <c r="E25">
        <f t="shared" ca="1" si="1"/>
        <v>4565</v>
      </c>
      <c r="F25">
        <f ca="1">(60+SUMIF(OFFSET(J25,-$C25+1,0,$C25),"EN",OFFSET(K25,-$C25+1,0,$C25)))*SummonTypeTable!$O$2</f>
        <v>3251.1111111111113</v>
      </c>
      <c r="G25" t="str">
        <f t="shared" ca="1" si="2"/>
        <v/>
      </c>
      <c r="H25" t="str">
        <f t="shared" ca="1" si="13"/>
        <v>cu</v>
      </c>
      <c r="I25" t="s">
        <v>88</v>
      </c>
      <c r="J25" t="s">
        <v>90</v>
      </c>
      <c r="K25">
        <v>36250</v>
      </c>
      <c r="L25" t="str">
        <f t="shared" si="4"/>
        <v/>
      </c>
      <c r="M25" t="str">
        <f t="shared" ca="1" si="14"/>
        <v>cu</v>
      </c>
      <c r="N25" t="s">
        <v>88</v>
      </c>
      <c r="O25" t="s">
        <v>90</v>
      </c>
      <c r="P25">
        <v>9063</v>
      </c>
      <c r="Q25" t="str">
        <f t="shared" ca="1" si="6"/>
        <v>cu</v>
      </c>
      <c r="R25" t="str">
        <f t="shared" si="7"/>
        <v>GO</v>
      </c>
      <c r="S25">
        <f t="shared" si="8"/>
        <v>36250</v>
      </c>
      <c r="T25" t="str">
        <f t="shared" ca="1" si="9"/>
        <v>cu</v>
      </c>
      <c r="U25" t="str">
        <f t="shared" si="10"/>
        <v>GO</v>
      </c>
      <c r="V25">
        <f t="shared" si="11"/>
        <v>9063</v>
      </c>
    </row>
    <row r="26" spans="1:22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1425</v>
      </c>
      <c r="E26">
        <f t="shared" ca="1" si="1"/>
        <v>5990</v>
      </c>
      <c r="F26">
        <f ca="1">(60+SUMIF(OFFSET(J26,-$C26+1,0,$C26),"EN",OFFSET(K26,-$C26+1,0,$C26)))*SummonTypeTable!$O$2</f>
        <v>4940.0000000000009</v>
      </c>
      <c r="G26">
        <f t="shared" ca="1" si="2"/>
        <v>0.54275644592839922</v>
      </c>
      <c r="H26" t="str">
        <f t="shared" ca="1" si="13"/>
        <v>cu</v>
      </c>
      <c r="I26" t="s">
        <v>88</v>
      </c>
      <c r="J26" t="s">
        <v>114</v>
      </c>
      <c r="K26">
        <v>2000</v>
      </c>
      <c r="L26" t="str">
        <f t="shared" si="4"/>
        <v>에너지너무많음</v>
      </c>
      <c r="M26" t="str">
        <f t="shared" ca="1" si="14"/>
        <v>cu</v>
      </c>
      <c r="N26" t="s">
        <v>88</v>
      </c>
      <c r="O26" t="s">
        <v>114</v>
      </c>
      <c r="P26">
        <v>500</v>
      </c>
      <c r="Q26" t="str">
        <f t="shared" ca="1" si="6"/>
        <v>cu</v>
      </c>
      <c r="R26" t="str">
        <f t="shared" si="7"/>
        <v>EN</v>
      </c>
      <c r="S26">
        <f t="shared" si="8"/>
        <v>2000</v>
      </c>
      <c r="T26" t="str">
        <f t="shared" ca="1" si="9"/>
        <v>cu</v>
      </c>
      <c r="U26" t="str">
        <f t="shared" si="10"/>
        <v>EN</v>
      </c>
      <c r="V26">
        <f t="shared" si="11"/>
        <v>500</v>
      </c>
    </row>
    <row r="27" spans="1:22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150</v>
      </c>
      <c r="E27">
        <f t="shared" ca="1" si="1"/>
        <v>6140</v>
      </c>
      <c r="F27">
        <f ca="1">(60+SUMIF(OFFSET(J27,-$C27+1,0,$C27),"EN",OFFSET(K27,-$C27+1,0,$C27)))*SummonTypeTable!$O$2</f>
        <v>4940.0000000000009</v>
      </c>
      <c r="G27" t="str">
        <f t="shared" ca="1" si="2"/>
        <v/>
      </c>
      <c r="H27" t="str">
        <f t="shared" ca="1" si="13"/>
        <v>cu</v>
      </c>
      <c r="I27" t="s">
        <v>88</v>
      </c>
      <c r="J27" t="s">
        <v>90</v>
      </c>
      <c r="K27">
        <v>50000</v>
      </c>
      <c r="L27" t="str">
        <f t="shared" si="4"/>
        <v/>
      </c>
      <c r="M27" t="str">
        <f t="shared" ca="1" si="14"/>
        <v>cu</v>
      </c>
      <c r="N27" t="s">
        <v>88</v>
      </c>
      <c r="O27" t="s">
        <v>90</v>
      </c>
      <c r="P27">
        <v>12500</v>
      </c>
      <c r="Q27" t="str">
        <f t="shared" ca="1" si="6"/>
        <v>cu</v>
      </c>
      <c r="R27" t="str">
        <f t="shared" si="7"/>
        <v>GO</v>
      </c>
      <c r="S27">
        <f t="shared" si="8"/>
        <v>50000</v>
      </c>
      <c r="T27" t="str">
        <f t="shared" ca="1" si="9"/>
        <v>cu</v>
      </c>
      <c r="U27" t="str">
        <f t="shared" si="10"/>
        <v>GO</v>
      </c>
      <c r="V27">
        <f t="shared" si="11"/>
        <v>12500</v>
      </c>
    </row>
    <row r="28" spans="1:22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300</v>
      </c>
      <c r="E28">
        <f t="shared" ca="1" si="1"/>
        <v>6440</v>
      </c>
      <c r="F28">
        <f ca="1">(60+SUMIF(OFFSET(J28,-$C28+1,0,$C28),"EN",OFFSET(K28,-$C28+1,0,$C28)))*SummonTypeTable!$O$2</f>
        <v>4940.0000000000009</v>
      </c>
      <c r="G28" t="str">
        <f t="shared" ca="1" si="2"/>
        <v/>
      </c>
      <c r="H28" t="str">
        <f t="shared" ca="1" si="13"/>
        <v>it</v>
      </c>
      <c r="I28" t="s">
        <v>146</v>
      </c>
      <c r="J28" t="s">
        <v>145</v>
      </c>
      <c r="K28">
        <v>10</v>
      </c>
      <c r="L28" t="str">
        <f t="shared" si="4"/>
        <v/>
      </c>
      <c r="M28" t="str">
        <f t="shared" ca="1" si="14"/>
        <v>cu</v>
      </c>
      <c r="N28" t="s">
        <v>88</v>
      </c>
      <c r="O28" t="s">
        <v>90</v>
      </c>
      <c r="P28">
        <v>15625</v>
      </c>
      <c r="Q28" t="str">
        <f t="shared" ca="1" si="6"/>
        <v>it</v>
      </c>
      <c r="R28" t="str">
        <f t="shared" si="7"/>
        <v>Cash_sSpellGacha</v>
      </c>
      <c r="S28">
        <f t="shared" si="8"/>
        <v>10</v>
      </c>
      <c r="T28" t="str">
        <f t="shared" ca="1" si="9"/>
        <v>cu</v>
      </c>
      <c r="U28" t="str">
        <f t="shared" si="10"/>
        <v>GO</v>
      </c>
      <c r="V28">
        <f t="shared" si="11"/>
        <v>15625</v>
      </c>
    </row>
    <row r="29" spans="1:22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1800</v>
      </c>
      <c r="E29">
        <f t="shared" ca="1" si="1"/>
        <v>8240</v>
      </c>
      <c r="F29">
        <f ca="1">(60+SUMIF(OFFSET(J29,-$C29+1,0,$C29),"EN",OFFSET(K29,-$C29+1,0,$C29)))*SummonTypeTable!$O$2</f>
        <v>4940.0000000000009</v>
      </c>
      <c r="G29" t="str">
        <f t="shared" ca="1" si="2"/>
        <v/>
      </c>
      <c r="H29" t="str">
        <f t="shared" ca="1" si="13"/>
        <v>it</v>
      </c>
      <c r="I29" t="s">
        <v>146</v>
      </c>
      <c r="J29" t="s">
        <v>145</v>
      </c>
      <c r="K29">
        <v>10</v>
      </c>
      <c r="L29" t="str">
        <f t="shared" si="4"/>
        <v/>
      </c>
      <c r="M29" t="str">
        <f t="shared" ca="1" si="14"/>
        <v>cu</v>
      </c>
      <c r="N29" t="s">
        <v>88</v>
      </c>
      <c r="O29" t="s">
        <v>114</v>
      </c>
      <c r="P29">
        <v>750</v>
      </c>
      <c r="Q29" t="str">
        <f t="shared" ca="1" si="6"/>
        <v>it</v>
      </c>
      <c r="R29" t="str">
        <f t="shared" si="7"/>
        <v>Cash_sSpellGacha</v>
      </c>
      <c r="S29">
        <f t="shared" si="8"/>
        <v>10</v>
      </c>
      <c r="T29" t="str">
        <f t="shared" ca="1" si="9"/>
        <v>cu</v>
      </c>
      <c r="U29" t="str">
        <f t="shared" si="10"/>
        <v>EN</v>
      </c>
      <c r="V29">
        <f t="shared" si="11"/>
        <v>750</v>
      </c>
    </row>
    <row r="30" spans="1:22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1125</v>
      </c>
      <c r="E30">
        <f t="shared" ca="1" si="1"/>
        <v>9365</v>
      </c>
      <c r="F30">
        <f ca="1">(60+SUMIF(OFFSET(J30,-$C30+1,0,$C30),"EN",OFFSET(K30,-$C30+1,0,$C30)))*SummonTypeTable!$O$2</f>
        <v>4940.0000000000009</v>
      </c>
      <c r="G30" t="str">
        <f t="shared" ca="1" si="2"/>
        <v/>
      </c>
      <c r="H30" t="str">
        <f t="shared" ca="1" si="13"/>
        <v>cu</v>
      </c>
      <c r="I30" t="s">
        <v>88</v>
      </c>
      <c r="J30" t="s">
        <v>90</v>
      </c>
      <c r="K30">
        <v>75000</v>
      </c>
      <c r="L30" t="str">
        <f t="shared" si="4"/>
        <v/>
      </c>
      <c r="M30" t="str">
        <f t="shared" ca="1" si="14"/>
        <v>cu</v>
      </c>
      <c r="N30" t="s">
        <v>88</v>
      </c>
      <c r="O30" t="s">
        <v>90</v>
      </c>
      <c r="P30">
        <v>18750</v>
      </c>
      <c r="Q30" t="str">
        <f t="shared" ca="1" si="6"/>
        <v>cu</v>
      </c>
      <c r="R30" t="str">
        <f t="shared" si="7"/>
        <v>GO</v>
      </c>
      <c r="S30">
        <f t="shared" si="8"/>
        <v>75000</v>
      </c>
      <c r="T30" t="str">
        <f t="shared" ca="1" si="9"/>
        <v>cu</v>
      </c>
      <c r="U30" t="str">
        <f t="shared" si="10"/>
        <v>GO</v>
      </c>
      <c r="V30">
        <f t="shared" si="11"/>
        <v>18750</v>
      </c>
    </row>
    <row r="31" spans="1:22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2100</v>
      </c>
      <c r="E31">
        <f t="shared" ca="1" si="1"/>
        <v>11465</v>
      </c>
      <c r="F31">
        <f ca="1">(60+SUMIF(OFFSET(J31,-$C31+1,0,$C31),"EN",OFFSET(K31,-$C31+1,0,$C31)))*SummonTypeTable!$O$2</f>
        <v>4940.0000000000009</v>
      </c>
      <c r="G31" t="str">
        <f t="shared" ca="1" si="2"/>
        <v/>
      </c>
      <c r="H31" t="str">
        <f t="shared" ca="1" si="13"/>
        <v>cu</v>
      </c>
      <c r="I31" t="s">
        <v>88</v>
      </c>
      <c r="J31" t="s">
        <v>90</v>
      </c>
      <c r="K31">
        <v>81250</v>
      </c>
      <c r="L31" t="str">
        <f t="shared" si="4"/>
        <v/>
      </c>
      <c r="M31" t="str">
        <f t="shared" ca="1" si="14"/>
        <v>cu</v>
      </c>
      <c r="N31" t="s">
        <v>88</v>
      </c>
      <c r="O31" t="s">
        <v>90</v>
      </c>
      <c r="P31">
        <v>20313</v>
      </c>
      <c r="Q31" t="str">
        <f t="shared" ca="1" si="6"/>
        <v>cu</v>
      </c>
      <c r="R31" t="str">
        <f t="shared" si="7"/>
        <v>GO</v>
      </c>
      <c r="S31">
        <f t="shared" si="8"/>
        <v>81250</v>
      </c>
      <c r="T31" t="str">
        <f t="shared" ca="1" si="9"/>
        <v>cu</v>
      </c>
      <c r="U31" t="str">
        <f t="shared" si="10"/>
        <v>GO</v>
      </c>
      <c r="V31">
        <f t="shared" si="11"/>
        <v>20313</v>
      </c>
    </row>
    <row r="32" spans="1:22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2550</v>
      </c>
      <c r="E32">
        <f t="shared" ca="1" si="1"/>
        <v>14015</v>
      </c>
      <c r="F32">
        <f ca="1">(60+SUMIF(OFFSET(J32,-$C32+1,0,$C32),"EN",OFFSET(K32,-$C32+1,0,$C32)))*SummonTypeTable!$O$2</f>
        <v>8317.7777777777792</v>
      </c>
      <c r="G32">
        <f t="shared" ca="1" si="2"/>
        <v>0.35247948626471642</v>
      </c>
      <c r="H32" t="str">
        <f t="shared" ca="1" si="13"/>
        <v>cu</v>
      </c>
      <c r="I32" t="s">
        <v>88</v>
      </c>
      <c r="J32" t="s">
        <v>114</v>
      </c>
      <c r="K32">
        <v>4000</v>
      </c>
      <c r="L32" t="str">
        <f t="shared" si="4"/>
        <v>에너지너무많음</v>
      </c>
      <c r="M32" t="str">
        <f t="shared" ca="1" si="14"/>
        <v>cu</v>
      </c>
      <c r="N32" t="s">
        <v>88</v>
      </c>
      <c r="O32" t="s">
        <v>114</v>
      </c>
      <c r="P32">
        <v>1000</v>
      </c>
      <c r="Q32" t="str">
        <f t="shared" ca="1" si="6"/>
        <v>cu</v>
      </c>
      <c r="R32" t="str">
        <f t="shared" si="7"/>
        <v>EN</v>
      </c>
      <c r="S32">
        <f t="shared" si="8"/>
        <v>4000</v>
      </c>
      <c r="T32" t="str">
        <f t="shared" ca="1" si="9"/>
        <v>cu</v>
      </c>
      <c r="U32" t="str">
        <f t="shared" si="10"/>
        <v>EN</v>
      </c>
      <c r="V32">
        <f t="shared" si="11"/>
        <v>1000</v>
      </c>
    </row>
    <row r="33" spans="1:22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900</v>
      </c>
      <c r="E33">
        <f t="shared" ca="1" si="1"/>
        <v>14915</v>
      </c>
      <c r="F33">
        <f ca="1">(60+SUMIF(OFFSET(J33,-$C33+1,0,$C33),"EN",OFFSET(K33,-$C33+1,0,$C33)))*SummonTypeTable!$O$2</f>
        <v>8317.7777777777792</v>
      </c>
      <c r="G33" t="str">
        <f t="shared" ca="1" si="2"/>
        <v/>
      </c>
      <c r="H33" t="str">
        <f t="shared" ca="1" si="13"/>
        <v>cu</v>
      </c>
      <c r="I33" t="s">
        <v>88</v>
      </c>
      <c r="J33" t="s">
        <v>90</v>
      </c>
      <c r="K33">
        <v>93750</v>
      </c>
      <c r="L33" t="str">
        <f t="shared" si="4"/>
        <v/>
      </c>
      <c r="M33" t="str">
        <f t="shared" ca="1" si="14"/>
        <v>cu</v>
      </c>
      <c r="N33" t="s">
        <v>88</v>
      </c>
      <c r="O33" t="s">
        <v>90</v>
      </c>
      <c r="P33">
        <v>23438</v>
      </c>
      <c r="Q33" t="str">
        <f t="shared" ca="1" si="6"/>
        <v>cu</v>
      </c>
      <c r="R33" t="str">
        <f t="shared" si="7"/>
        <v>GO</v>
      </c>
      <c r="S33">
        <f t="shared" si="8"/>
        <v>93750</v>
      </c>
      <c r="T33" t="str">
        <f t="shared" ca="1" si="9"/>
        <v>cu</v>
      </c>
      <c r="U33" t="str">
        <f t="shared" si="10"/>
        <v>GO</v>
      </c>
      <c r="V33">
        <f t="shared" si="11"/>
        <v>23438</v>
      </c>
    </row>
    <row r="34" spans="1:22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3525</v>
      </c>
      <c r="E34">
        <f t="shared" ca="1" si="1"/>
        <v>18440</v>
      </c>
      <c r="F34">
        <f ca="1">(60+SUMIF(OFFSET(J34,-$C34+1,0,$C34),"EN",OFFSET(K34,-$C34+1,0,$C34)))*SummonTypeTable!$O$2</f>
        <v>12540.000000000002</v>
      </c>
      <c r="G34">
        <f t="shared" ca="1" si="2"/>
        <v>0.45107254760183185</v>
      </c>
      <c r="H34" t="str">
        <f t="shared" ca="1" si="13"/>
        <v>cu</v>
      </c>
      <c r="I34" t="s">
        <v>88</v>
      </c>
      <c r="J34" t="s">
        <v>114</v>
      </c>
      <c r="K34">
        <v>5000</v>
      </c>
      <c r="L34" t="str">
        <f t="shared" si="4"/>
        <v>에너지너무많음</v>
      </c>
      <c r="M34" t="str">
        <f t="shared" ca="1" si="14"/>
        <v>cu</v>
      </c>
      <c r="N34" t="s">
        <v>88</v>
      </c>
      <c r="O34" t="s">
        <v>114</v>
      </c>
      <c r="P34">
        <v>1250</v>
      </c>
      <c r="Q34" t="str">
        <f t="shared" ca="1" si="6"/>
        <v>cu</v>
      </c>
      <c r="R34" t="str">
        <f t="shared" si="7"/>
        <v>EN</v>
      </c>
      <c r="S34">
        <f t="shared" si="8"/>
        <v>5000</v>
      </c>
      <c r="T34" t="str">
        <f t="shared" ca="1" si="9"/>
        <v>cu</v>
      </c>
      <c r="U34" t="str">
        <f t="shared" si="10"/>
        <v>EN</v>
      </c>
      <c r="V34">
        <f t="shared" si="11"/>
        <v>1250</v>
      </c>
    </row>
    <row r="35" spans="1:22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>
        <f ca="1">(60+SUMIF(OFFSET(J35,-$C35+1,0,$C35),"EN",OFFSET(K35,-$C35+1,0,$C35)))*SummonTypeTable!$O$2</f>
        <v>152.00000000000003</v>
      </c>
      <c r="G35" t="str">
        <f t="shared" ca="1" si="2"/>
        <v/>
      </c>
      <c r="H35" t="str">
        <f t="shared" ca="1" si="13"/>
        <v>cu</v>
      </c>
      <c r="I35" t="s">
        <v>88</v>
      </c>
      <c r="J35" t="s">
        <v>114</v>
      </c>
      <c r="K35">
        <v>120</v>
      </c>
      <c r="L35" t="str">
        <f t="shared" si="4"/>
        <v>에너지너무많음</v>
      </c>
      <c r="M35" t="str">
        <f t="shared" ca="1" si="14"/>
        <v>cu</v>
      </c>
      <c r="N35" t="s">
        <v>88</v>
      </c>
      <c r="O35" t="s">
        <v>114</v>
      </c>
      <c r="P35">
        <v>30</v>
      </c>
      <c r="Q35" t="str">
        <f t="shared" ca="1" si="6"/>
        <v>cu</v>
      </c>
      <c r="R35" t="str">
        <f t="shared" si="7"/>
        <v>EN</v>
      </c>
      <c r="S35">
        <f t="shared" si="8"/>
        <v>120</v>
      </c>
      <c r="T35" t="str">
        <f t="shared" ca="1" si="9"/>
        <v>cu</v>
      </c>
      <c r="U35" t="str">
        <f t="shared" si="10"/>
        <v>EN</v>
      </c>
      <c r="V35">
        <f t="shared" si="11"/>
        <v>30</v>
      </c>
    </row>
    <row r="36" spans="1:22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22</v>
      </c>
      <c r="F36">
        <f ca="1">(60+SUMIF(OFFSET(J36,-$C36+1,0,$C36),"EN",OFFSET(K36,-$C36+1,0,$C36)))*SummonTypeTable!$O$2</f>
        <v>152.00000000000003</v>
      </c>
      <c r="G36" t="str">
        <f t="shared" ca="1" si="2"/>
        <v/>
      </c>
      <c r="H36" t="str">
        <f t="shared" ca="1" si="13"/>
        <v>cu</v>
      </c>
      <c r="I36" t="s">
        <v>88</v>
      </c>
      <c r="J36" t="s">
        <v>90</v>
      </c>
      <c r="K36">
        <v>1250</v>
      </c>
      <c r="L36" t="str">
        <f t="shared" si="4"/>
        <v/>
      </c>
      <c r="M36" t="str">
        <f t="shared" ca="1" si="14"/>
        <v>cu</v>
      </c>
      <c r="N36" t="s">
        <v>88</v>
      </c>
      <c r="O36" t="s">
        <v>90</v>
      </c>
      <c r="P36">
        <v>313</v>
      </c>
      <c r="Q36" t="str">
        <f t="shared" ca="1" si="6"/>
        <v>cu</v>
      </c>
      <c r="R36" t="str">
        <f t="shared" si="7"/>
        <v>GO</v>
      </c>
      <c r="S36">
        <f t="shared" si="8"/>
        <v>1250</v>
      </c>
      <c r="T36" t="str">
        <f t="shared" ca="1" si="9"/>
        <v>cu</v>
      </c>
      <c r="U36" t="str">
        <f t="shared" si="10"/>
        <v>GO</v>
      </c>
      <c r="V36">
        <f t="shared" si="11"/>
        <v>313</v>
      </c>
    </row>
    <row r="37" spans="1:22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20</v>
      </c>
      <c r="E37">
        <f t="shared" ca="1" si="1"/>
        <v>42</v>
      </c>
      <c r="F37">
        <f ca="1">(60+SUMIF(OFFSET(J37,-$C37+1,0,$C37),"EN",OFFSET(K37,-$C37+1,0,$C37)))*SummonTypeTable!$O$2</f>
        <v>152.00000000000003</v>
      </c>
      <c r="G37" t="str">
        <f t="shared" ca="1" si="2"/>
        <v/>
      </c>
      <c r="H37" t="str">
        <f t="shared" ca="1" si="13"/>
        <v>it</v>
      </c>
      <c r="I37" t="s">
        <v>146</v>
      </c>
      <c r="J37" t="s">
        <v>145</v>
      </c>
      <c r="K37">
        <v>2</v>
      </c>
      <c r="L37" t="str">
        <f t="shared" si="4"/>
        <v/>
      </c>
      <c r="M37" t="str">
        <f t="shared" ca="1" si="14"/>
        <v>cu</v>
      </c>
      <c r="N37" t="s">
        <v>88</v>
      </c>
      <c r="O37" t="s">
        <v>90</v>
      </c>
      <c r="P37">
        <v>469</v>
      </c>
      <c r="Q37" t="str">
        <f t="shared" ca="1" si="6"/>
        <v>it</v>
      </c>
      <c r="R37" t="str">
        <f t="shared" si="7"/>
        <v>Cash_sSpellGacha</v>
      </c>
      <c r="S37">
        <f t="shared" si="8"/>
        <v>2</v>
      </c>
      <c r="T37" t="str">
        <f t="shared" ca="1" si="9"/>
        <v>cu</v>
      </c>
      <c r="U37" t="str">
        <f t="shared" si="10"/>
        <v>GO</v>
      </c>
      <c r="V37">
        <f t="shared" si="11"/>
        <v>469</v>
      </c>
    </row>
    <row r="38" spans="1:22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67</v>
      </c>
      <c r="F38">
        <f ca="1">(60+SUMIF(OFFSET(J38,-$C38+1,0,$C38),"EN",OFFSET(K38,-$C38+1,0,$C38)))*SummonTypeTable!$O$2</f>
        <v>278.66666666666669</v>
      </c>
      <c r="G38">
        <f t="shared" ca="1" si="2"/>
        <v>2.2686567164179108</v>
      </c>
      <c r="H38" t="str">
        <f t="shared" ca="1" si="13"/>
        <v>cu</v>
      </c>
      <c r="I38" t="s">
        <v>88</v>
      </c>
      <c r="J38" t="s">
        <v>114</v>
      </c>
      <c r="K38">
        <v>150</v>
      </c>
      <c r="L38" t="str">
        <f t="shared" si="4"/>
        <v>에너지너무많음</v>
      </c>
      <c r="M38" t="str">
        <f t="shared" ca="1" si="14"/>
        <v>cu</v>
      </c>
      <c r="N38" t="s">
        <v>88</v>
      </c>
      <c r="O38" t="s">
        <v>114</v>
      </c>
      <c r="P38">
        <v>38</v>
      </c>
      <c r="Q38" t="str">
        <f t="shared" ca="1" si="6"/>
        <v>cu</v>
      </c>
      <c r="R38" t="str">
        <f t="shared" si="7"/>
        <v>EN</v>
      </c>
      <c r="S38">
        <f t="shared" si="8"/>
        <v>150</v>
      </c>
      <c r="T38" t="str">
        <f t="shared" ca="1" si="9"/>
        <v>cu</v>
      </c>
      <c r="U38" t="str">
        <f t="shared" si="10"/>
        <v>EN</v>
      </c>
      <c r="V38">
        <f t="shared" si="11"/>
        <v>38</v>
      </c>
    </row>
    <row r="39" spans="1:22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82</v>
      </c>
      <c r="F39">
        <f ca="1">(60+SUMIF(OFFSET(J39,-$C39+1,0,$C39),"EN",OFFSET(K39,-$C39+1,0,$C39)))*SummonTypeTable!$O$2</f>
        <v>278.66666666666669</v>
      </c>
      <c r="G39" t="str">
        <f t="shared" ca="1" si="2"/>
        <v/>
      </c>
      <c r="H39" t="str">
        <f t="shared" ca="1" si="13"/>
        <v>cu</v>
      </c>
      <c r="I39" t="s">
        <v>88</v>
      </c>
      <c r="J39" t="s">
        <v>90</v>
      </c>
      <c r="K39">
        <v>1750</v>
      </c>
      <c r="L39" t="str">
        <f t="shared" si="4"/>
        <v/>
      </c>
      <c r="M39" t="str">
        <f t="shared" ca="1" si="14"/>
        <v>cu</v>
      </c>
      <c r="N39" t="s">
        <v>88</v>
      </c>
      <c r="O39" t="s">
        <v>90</v>
      </c>
      <c r="P39">
        <v>625</v>
      </c>
      <c r="Q39" t="str">
        <f t="shared" ca="1" si="6"/>
        <v>cu</v>
      </c>
      <c r="R39" t="str">
        <f t="shared" si="7"/>
        <v>GO</v>
      </c>
      <c r="S39">
        <f t="shared" si="8"/>
        <v>1750</v>
      </c>
      <c r="T39" t="str">
        <f t="shared" ca="1" si="9"/>
        <v>cu</v>
      </c>
      <c r="U39" t="str">
        <f t="shared" si="10"/>
        <v>GO</v>
      </c>
      <c r="V39">
        <f t="shared" si="11"/>
        <v>625</v>
      </c>
    </row>
    <row r="40" spans="1:22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40</v>
      </c>
      <c r="E40">
        <f t="shared" ca="1" si="1"/>
        <v>122</v>
      </c>
      <c r="F40">
        <f ca="1">(60+SUMIF(OFFSET(J40,-$C40+1,0,$C40),"EN",OFFSET(K40,-$C40+1,0,$C40)))*SummonTypeTable!$O$2</f>
        <v>278.66666666666669</v>
      </c>
      <c r="G40" t="str">
        <f t="shared" ca="1" si="2"/>
        <v/>
      </c>
      <c r="H40" t="str">
        <f t="shared" ca="1" si="13"/>
        <v>cu</v>
      </c>
      <c r="I40" t="s">
        <v>88</v>
      </c>
      <c r="J40" t="s">
        <v>90</v>
      </c>
      <c r="K40">
        <v>2500</v>
      </c>
      <c r="L40" t="str">
        <f t="shared" si="4"/>
        <v/>
      </c>
      <c r="M40" t="str">
        <f t="shared" ca="1" si="14"/>
        <v>cu</v>
      </c>
      <c r="N40" t="s">
        <v>88</v>
      </c>
      <c r="O40" t="s">
        <v>90</v>
      </c>
      <c r="P40">
        <v>938</v>
      </c>
      <c r="Q40" t="str">
        <f t="shared" ca="1" si="6"/>
        <v>cu</v>
      </c>
      <c r="R40" t="str">
        <f t="shared" si="7"/>
        <v>GO</v>
      </c>
      <c r="S40">
        <f t="shared" si="8"/>
        <v>2500</v>
      </c>
      <c r="T40" t="str">
        <f t="shared" ca="1" si="9"/>
        <v>cu</v>
      </c>
      <c r="U40" t="str">
        <f t="shared" si="10"/>
        <v>GO</v>
      </c>
      <c r="V40">
        <f t="shared" si="11"/>
        <v>938</v>
      </c>
    </row>
    <row r="41" spans="1:22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197</v>
      </c>
      <c r="F41">
        <f ca="1">(60+SUMIF(OFFSET(J41,-$C41+1,0,$C41),"EN",OFFSET(K41,-$C41+1,0,$C41)))*SummonTypeTable!$O$2</f>
        <v>447.5555555555556</v>
      </c>
      <c r="G41">
        <f t="shared" ca="1" si="2"/>
        <v>1.4145516074450086</v>
      </c>
      <c r="H41" t="str">
        <f t="shared" ca="1" si="13"/>
        <v>cu</v>
      </c>
      <c r="I41" t="s">
        <v>88</v>
      </c>
      <c r="J41" t="s">
        <v>114</v>
      </c>
      <c r="K41">
        <v>200</v>
      </c>
      <c r="L41" t="str">
        <f t="shared" si="4"/>
        <v>에너지너무많음</v>
      </c>
      <c r="M41" t="str">
        <f t="shared" ca="1" si="14"/>
        <v>cu</v>
      </c>
      <c r="N41" t="s">
        <v>88</v>
      </c>
      <c r="O41" t="s">
        <v>114</v>
      </c>
      <c r="P41">
        <v>55</v>
      </c>
      <c r="Q41" t="str">
        <f t="shared" ca="1" si="6"/>
        <v>cu</v>
      </c>
      <c r="R41" t="str">
        <f t="shared" si="7"/>
        <v>EN</v>
      </c>
      <c r="S41">
        <f t="shared" si="8"/>
        <v>200</v>
      </c>
      <c r="T41" t="str">
        <f t="shared" ca="1" si="9"/>
        <v>cu</v>
      </c>
      <c r="U41" t="str">
        <f t="shared" si="10"/>
        <v>EN</v>
      </c>
      <c r="V41">
        <f t="shared" si="11"/>
        <v>55</v>
      </c>
    </row>
    <row r="42" spans="1:22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232</v>
      </c>
      <c r="F42">
        <f ca="1">(60+SUMIF(OFFSET(J42,-$C42+1,0,$C42),"EN",OFFSET(K42,-$C42+1,0,$C42)))*SummonTypeTable!$O$2</f>
        <v>447.5555555555556</v>
      </c>
      <c r="G42" t="str">
        <f t="shared" ca="1" si="2"/>
        <v/>
      </c>
      <c r="H42" t="str">
        <f t="shared" ca="1" si="13"/>
        <v>it</v>
      </c>
      <c r="I42" t="s">
        <v>146</v>
      </c>
      <c r="J42" t="s">
        <v>145</v>
      </c>
      <c r="K42">
        <v>2</v>
      </c>
      <c r="L42" t="str">
        <f t="shared" si="4"/>
        <v/>
      </c>
      <c r="M42" t="str">
        <f t="shared" ca="1" si="14"/>
        <v>cu</v>
      </c>
      <c r="N42" t="s">
        <v>88</v>
      </c>
      <c r="O42" t="s">
        <v>90</v>
      </c>
      <c r="P42">
        <v>1250</v>
      </c>
      <c r="Q42" t="str">
        <f t="shared" ca="1" si="6"/>
        <v>it</v>
      </c>
      <c r="R42" t="str">
        <f t="shared" si="7"/>
        <v>Cash_sSpellGacha</v>
      </c>
      <c r="S42">
        <f t="shared" si="8"/>
        <v>2</v>
      </c>
      <c r="T42" t="str">
        <f t="shared" ca="1" si="9"/>
        <v>cu</v>
      </c>
      <c r="U42" t="str">
        <f t="shared" si="10"/>
        <v>GO</v>
      </c>
      <c r="V42">
        <f t="shared" si="11"/>
        <v>1250</v>
      </c>
    </row>
    <row r="43" spans="1:22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50</v>
      </c>
      <c r="E43">
        <f t="shared" ca="1" si="1"/>
        <v>282</v>
      </c>
      <c r="F43">
        <f ca="1">(60+SUMIF(OFFSET(J43,-$C43+1,0,$C43),"EN",OFFSET(K43,-$C43+1,0,$C43)))*SummonTypeTable!$O$2</f>
        <v>447.5555555555556</v>
      </c>
      <c r="G43" t="str">
        <f t="shared" ca="1" si="2"/>
        <v/>
      </c>
      <c r="H43" t="str">
        <f t="shared" ca="1" si="13"/>
        <v>cu</v>
      </c>
      <c r="I43" t="s">
        <v>88</v>
      </c>
      <c r="J43" t="s">
        <v>90</v>
      </c>
      <c r="K43">
        <v>6250</v>
      </c>
      <c r="L43" t="str">
        <f t="shared" si="4"/>
        <v/>
      </c>
      <c r="M43" t="str">
        <f t="shared" ca="1" si="14"/>
        <v>cu</v>
      </c>
      <c r="N43" t="s">
        <v>88</v>
      </c>
      <c r="O43" t="s">
        <v>90</v>
      </c>
      <c r="P43">
        <v>1563</v>
      </c>
      <c r="Q43" t="str">
        <f t="shared" ca="1" si="6"/>
        <v>cu</v>
      </c>
      <c r="R43" t="str">
        <f t="shared" si="7"/>
        <v>GO</v>
      </c>
      <c r="S43">
        <f t="shared" si="8"/>
        <v>6250</v>
      </c>
      <c r="T43" t="str">
        <f t="shared" ca="1" si="9"/>
        <v>cu</v>
      </c>
      <c r="U43" t="str">
        <f t="shared" si="10"/>
        <v>GO</v>
      </c>
      <c r="V43">
        <f t="shared" si="11"/>
        <v>1563</v>
      </c>
    </row>
    <row r="44" spans="1:22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80</v>
      </c>
      <c r="E44">
        <f t="shared" ca="1" si="1"/>
        <v>362</v>
      </c>
      <c r="F44">
        <f ca="1">(60+SUMIF(OFFSET(J44,-$C44+1,0,$C44),"EN",OFFSET(K44,-$C44+1,0,$C44)))*SummonTypeTable!$O$2</f>
        <v>447.5555555555556</v>
      </c>
      <c r="G44" t="str">
        <f t="shared" ca="1" si="2"/>
        <v/>
      </c>
      <c r="H44" t="str">
        <f t="shared" ca="1" si="13"/>
        <v>it</v>
      </c>
      <c r="I44" t="s">
        <v>146</v>
      </c>
      <c r="J44" t="s">
        <v>147</v>
      </c>
      <c r="K44">
        <v>1</v>
      </c>
      <c r="L44" t="str">
        <f t="shared" si="4"/>
        <v/>
      </c>
      <c r="M44" t="str">
        <f t="shared" ca="1" si="14"/>
        <v>cu</v>
      </c>
      <c r="N44" t="s">
        <v>88</v>
      </c>
      <c r="O44" t="s">
        <v>90</v>
      </c>
      <c r="P44">
        <v>1406</v>
      </c>
      <c r="Q44" t="str">
        <f t="shared" ca="1" si="6"/>
        <v>it</v>
      </c>
      <c r="R44" t="str">
        <f t="shared" si="7"/>
        <v>Cash_sCharacterGacha</v>
      </c>
      <c r="S44">
        <f t="shared" si="8"/>
        <v>1</v>
      </c>
      <c r="T44" t="str">
        <f t="shared" ca="1" si="9"/>
        <v>cu</v>
      </c>
      <c r="U44" t="str">
        <f t="shared" si="10"/>
        <v>GO</v>
      </c>
      <c r="V44">
        <f t="shared" si="11"/>
        <v>1406</v>
      </c>
    </row>
    <row r="45" spans="1:22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462</v>
      </c>
      <c r="F45">
        <f ca="1">(60+SUMIF(OFFSET(J45,-$C45+1,0,$C45),"EN",OFFSET(K45,-$C45+1,0,$C45)))*SummonTypeTable!$O$2</f>
        <v>700.88888888888903</v>
      </c>
      <c r="G45">
        <f t="shared" ca="1" si="2"/>
        <v>0.96873496873496878</v>
      </c>
      <c r="H45" t="str">
        <f t="shared" ca="1" si="13"/>
        <v>cu</v>
      </c>
      <c r="I45" t="s">
        <v>88</v>
      </c>
      <c r="J45" t="s">
        <v>114</v>
      </c>
      <c r="K45">
        <v>300</v>
      </c>
      <c r="L45" t="str">
        <f t="shared" si="4"/>
        <v>에너지너무많음</v>
      </c>
      <c r="M45" t="str">
        <f t="shared" ca="1" si="14"/>
        <v>cu</v>
      </c>
      <c r="N45" t="s">
        <v>88</v>
      </c>
      <c r="O45" t="s">
        <v>114</v>
      </c>
      <c r="P45">
        <v>75</v>
      </c>
      <c r="Q45" t="str">
        <f t="shared" ca="1" si="6"/>
        <v>cu</v>
      </c>
      <c r="R45" t="str">
        <f t="shared" si="7"/>
        <v>EN</v>
      </c>
      <c r="S45">
        <f t="shared" si="8"/>
        <v>300</v>
      </c>
      <c r="T45" t="str">
        <f t="shared" ca="1" si="9"/>
        <v>cu</v>
      </c>
      <c r="U45" t="str">
        <f t="shared" si="10"/>
        <v>EN</v>
      </c>
      <c r="V45">
        <f t="shared" si="11"/>
        <v>75</v>
      </c>
    </row>
    <row r="46" spans="1:22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120</v>
      </c>
      <c r="E46">
        <f t="shared" ca="1" si="1"/>
        <v>582</v>
      </c>
      <c r="F46">
        <f ca="1">(60+SUMIF(OFFSET(J46,-$C46+1,0,$C46),"EN",OFFSET(K46,-$C46+1,0,$C46)))*SummonTypeTable!$O$2</f>
        <v>700.88888888888903</v>
      </c>
      <c r="G46" t="str">
        <f t="shared" ca="1" si="2"/>
        <v/>
      </c>
      <c r="H46" t="str">
        <f t="shared" ca="1" si="13"/>
        <v>cu</v>
      </c>
      <c r="I46" t="s">
        <v>88</v>
      </c>
      <c r="J46" t="s">
        <v>90</v>
      </c>
      <c r="K46">
        <v>12500</v>
      </c>
      <c r="L46" t="str">
        <f t="shared" si="4"/>
        <v/>
      </c>
      <c r="M46" t="str">
        <f t="shared" ca="1" si="14"/>
        <v>cu</v>
      </c>
      <c r="N46" t="s">
        <v>88</v>
      </c>
      <c r="O46" t="s">
        <v>90</v>
      </c>
      <c r="P46">
        <v>3125</v>
      </c>
      <c r="Q46" t="str">
        <f t="shared" ca="1" si="6"/>
        <v>cu</v>
      </c>
      <c r="R46" t="str">
        <f t="shared" si="7"/>
        <v>GO</v>
      </c>
      <c r="S46">
        <f t="shared" si="8"/>
        <v>12500</v>
      </c>
      <c r="T46" t="str">
        <f t="shared" ca="1" si="9"/>
        <v>cu</v>
      </c>
      <c r="U46" t="str">
        <f t="shared" si="10"/>
        <v>GO</v>
      </c>
      <c r="V46">
        <f t="shared" si="11"/>
        <v>3125</v>
      </c>
    </row>
    <row r="47" spans="1:22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180</v>
      </c>
      <c r="E47">
        <f t="shared" ca="1" si="1"/>
        <v>762</v>
      </c>
      <c r="F47">
        <f ca="1">(60+SUMIF(OFFSET(J47,-$C47+1,0,$C47),"EN",OFFSET(K47,-$C47+1,0,$C47)))*SummonTypeTable!$O$2</f>
        <v>700.88888888888903</v>
      </c>
      <c r="G47" t="str">
        <f t="shared" ca="1" si="2"/>
        <v/>
      </c>
      <c r="H47" t="str">
        <f t="shared" ca="1" si="13"/>
        <v>it</v>
      </c>
      <c r="I47" t="s">
        <v>146</v>
      </c>
      <c r="J47" t="s">
        <v>145</v>
      </c>
      <c r="K47">
        <v>10</v>
      </c>
      <c r="L47" t="str">
        <f t="shared" si="4"/>
        <v/>
      </c>
      <c r="M47" t="str">
        <f t="shared" ca="1" si="14"/>
        <v>cu</v>
      </c>
      <c r="N47" t="s">
        <v>88</v>
      </c>
      <c r="O47" t="s">
        <v>90</v>
      </c>
      <c r="P47">
        <v>4063</v>
      </c>
      <c r="Q47" t="str">
        <f t="shared" ca="1" si="6"/>
        <v>it</v>
      </c>
      <c r="R47" t="str">
        <f t="shared" si="7"/>
        <v>Cash_sSpellGacha</v>
      </c>
      <c r="S47">
        <f t="shared" si="8"/>
        <v>10</v>
      </c>
      <c r="T47" t="str">
        <f t="shared" ca="1" si="9"/>
        <v>cu</v>
      </c>
      <c r="U47" t="str">
        <f t="shared" si="10"/>
        <v>GO</v>
      </c>
      <c r="V47">
        <f t="shared" si="11"/>
        <v>4063</v>
      </c>
    </row>
    <row r="48" spans="1:22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962</v>
      </c>
      <c r="F48">
        <f ca="1">(60+SUMIF(OFFSET(J48,-$C48+1,0,$C48),"EN",OFFSET(K48,-$C48+1,0,$C48)))*SummonTypeTable!$O$2</f>
        <v>1123.1111111111113</v>
      </c>
      <c r="G48">
        <f t="shared" ca="1" si="2"/>
        <v>0.72857472857472871</v>
      </c>
      <c r="H48" t="str">
        <f t="shared" ref="H48:H61" ca="1" si="17">IF(ISBLANK(I48),"",
VLOOKUP(I48,OFFSET(INDIRECT("$A:$B"),0,MATCH(I$1&amp;"_Verify",INDIRECT("$1:$1"),0)-1),2,0)
)</f>
        <v>cu</v>
      </c>
      <c r="I48" t="s">
        <v>88</v>
      </c>
      <c r="J48" t="s">
        <v>114</v>
      </c>
      <c r="K48">
        <v>500</v>
      </c>
      <c r="L48" t="str">
        <f t="shared" si="4"/>
        <v>에너지너무많음</v>
      </c>
      <c r="M48" t="str">
        <f t="shared" ca="1" si="14"/>
        <v>cu</v>
      </c>
      <c r="N48" t="s">
        <v>88</v>
      </c>
      <c r="O48" t="s">
        <v>114</v>
      </c>
      <c r="P48">
        <v>125</v>
      </c>
      <c r="Q48" t="str">
        <f t="shared" ca="1" si="6"/>
        <v>cu</v>
      </c>
      <c r="R48" t="str">
        <f t="shared" si="7"/>
        <v>EN</v>
      </c>
      <c r="S48">
        <f t="shared" si="8"/>
        <v>500</v>
      </c>
      <c r="T48" t="str">
        <f t="shared" ca="1" si="9"/>
        <v>cu</v>
      </c>
      <c r="U48" t="str">
        <f t="shared" si="10"/>
        <v>EN</v>
      </c>
      <c r="V48">
        <f t="shared" si="11"/>
        <v>125</v>
      </c>
    </row>
    <row r="49" spans="1:22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1112</v>
      </c>
      <c r="F49">
        <f ca="1">(60+SUMIF(OFFSET(J49,-$C49+1,0,$C49),"EN",OFFSET(K49,-$C49+1,0,$C49)))*SummonTypeTable!$O$2</f>
        <v>1123.1111111111113</v>
      </c>
      <c r="G49" t="str">
        <f t="shared" ca="1" si="2"/>
        <v/>
      </c>
      <c r="H49" t="str">
        <f t="shared" ca="1" si="17"/>
        <v>cu</v>
      </c>
      <c r="I49" t="s">
        <v>88</v>
      </c>
      <c r="J49" t="s">
        <v>90</v>
      </c>
      <c r="K49">
        <v>25000</v>
      </c>
      <c r="L49" t="str">
        <f t="shared" si="4"/>
        <v/>
      </c>
      <c r="M49" t="str">
        <f t="shared" ca="1" si="14"/>
        <v>cu</v>
      </c>
      <c r="N49" t="s">
        <v>88</v>
      </c>
      <c r="O49" t="s">
        <v>90</v>
      </c>
      <c r="P49">
        <v>6250</v>
      </c>
      <c r="Q49" t="str">
        <f t="shared" ca="1" si="6"/>
        <v>cu</v>
      </c>
      <c r="R49" t="str">
        <f t="shared" si="7"/>
        <v>GO</v>
      </c>
      <c r="S49">
        <f t="shared" si="8"/>
        <v>25000</v>
      </c>
      <c r="T49" t="str">
        <f t="shared" ca="1" si="9"/>
        <v>cu</v>
      </c>
      <c r="U49" t="str">
        <f t="shared" si="10"/>
        <v>GO</v>
      </c>
      <c r="V49">
        <f t="shared" si="11"/>
        <v>6250</v>
      </c>
    </row>
    <row r="50" spans="1:22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320</v>
      </c>
      <c r="E50">
        <f t="shared" ca="1" si="1"/>
        <v>1432</v>
      </c>
      <c r="F50">
        <f ca="1">(60+SUMIF(OFFSET(J50,-$C50+1,0,$C50),"EN",OFFSET(K50,-$C50+1,0,$C50)))*SummonTypeTable!$O$2</f>
        <v>1123.1111111111113</v>
      </c>
      <c r="G50" t="str">
        <f t="shared" ca="1" si="2"/>
        <v/>
      </c>
      <c r="H50" t="str">
        <f t="shared" ca="1" si="17"/>
        <v>it</v>
      </c>
      <c r="I50" t="s">
        <v>146</v>
      </c>
      <c r="J50" t="s">
        <v>145</v>
      </c>
      <c r="K50">
        <v>2</v>
      </c>
      <c r="L50" t="str">
        <f t="shared" si="4"/>
        <v/>
      </c>
      <c r="M50" t="str">
        <f t="shared" ca="1" si="14"/>
        <v>cu</v>
      </c>
      <c r="N50" t="s">
        <v>88</v>
      </c>
      <c r="O50" t="s">
        <v>90</v>
      </c>
      <c r="P50">
        <v>7500</v>
      </c>
      <c r="Q50" t="str">
        <f t="shared" ca="1" si="6"/>
        <v>it</v>
      </c>
      <c r="R50" t="str">
        <f t="shared" si="7"/>
        <v>Cash_sSpellGacha</v>
      </c>
      <c r="S50">
        <f t="shared" si="8"/>
        <v>2</v>
      </c>
      <c r="T50" t="str">
        <f t="shared" ca="1" si="9"/>
        <v>cu</v>
      </c>
      <c r="U50" t="str">
        <f t="shared" si="10"/>
        <v>GO</v>
      </c>
      <c r="V50">
        <f t="shared" si="11"/>
        <v>7500</v>
      </c>
    </row>
    <row r="51" spans="1:22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450</v>
      </c>
      <c r="E51">
        <f t="shared" ca="1" si="1"/>
        <v>1882</v>
      </c>
      <c r="F51">
        <f ca="1">(60+SUMIF(OFFSET(J51,-$C51+1,0,$C51),"EN",OFFSET(K51,-$C51+1,0,$C51)))*SummonTypeTable!$O$2</f>
        <v>1123.1111111111113</v>
      </c>
      <c r="G51" t="str">
        <f t="shared" ca="1" si="2"/>
        <v/>
      </c>
      <c r="H51" t="str">
        <f t="shared" ca="1" si="17"/>
        <v>it</v>
      </c>
      <c r="I51" t="s">
        <v>146</v>
      </c>
      <c r="J51" t="s">
        <v>147</v>
      </c>
      <c r="K51">
        <v>1</v>
      </c>
      <c r="L51" t="str">
        <f t="shared" si="4"/>
        <v/>
      </c>
      <c r="M51" t="str">
        <f t="shared" ca="1" si="14"/>
        <v>cu</v>
      </c>
      <c r="N51" t="s">
        <v>88</v>
      </c>
      <c r="O51" t="s">
        <v>90</v>
      </c>
      <c r="P51">
        <v>7188</v>
      </c>
      <c r="Q51" t="str">
        <f t="shared" ca="1" si="6"/>
        <v>it</v>
      </c>
      <c r="R51" t="str">
        <f t="shared" si="7"/>
        <v>Cash_sCharacterGacha</v>
      </c>
      <c r="S51">
        <f t="shared" si="8"/>
        <v>1</v>
      </c>
      <c r="T51" t="str">
        <f t="shared" ca="1" si="9"/>
        <v>cu</v>
      </c>
      <c r="U51" t="str">
        <f t="shared" si="10"/>
        <v>GO</v>
      </c>
      <c r="V51">
        <f t="shared" si="11"/>
        <v>7188</v>
      </c>
    </row>
    <row r="52" spans="1:22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2382</v>
      </c>
      <c r="F52">
        <f ca="1">(60+SUMIF(OFFSET(J52,-$C52+1,0,$C52),"EN",OFFSET(K52,-$C52+1,0,$C52)))*SummonTypeTable!$O$2</f>
        <v>1967.5555555555559</v>
      </c>
      <c r="G52">
        <f t="shared" ca="1" si="2"/>
        <v>0.4714992070155799</v>
      </c>
      <c r="H52" t="str">
        <f t="shared" ca="1" si="17"/>
        <v>cu</v>
      </c>
      <c r="I52" t="s">
        <v>88</v>
      </c>
      <c r="J52" t="s">
        <v>114</v>
      </c>
      <c r="K52">
        <v>1000</v>
      </c>
      <c r="L52" t="str">
        <f t="shared" si="4"/>
        <v>에너지너무많음</v>
      </c>
      <c r="M52" t="str">
        <f t="shared" ca="1" si="14"/>
        <v>cu</v>
      </c>
      <c r="N52" t="s">
        <v>88</v>
      </c>
      <c r="O52" t="s">
        <v>114</v>
      </c>
      <c r="P52">
        <v>250</v>
      </c>
      <c r="Q52" t="str">
        <f t="shared" ca="1" si="6"/>
        <v>cu</v>
      </c>
      <c r="R52" t="str">
        <f t="shared" si="7"/>
        <v>EN</v>
      </c>
      <c r="S52">
        <f t="shared" si="8"/>
        <v>1000</v>
      </c>
      <c r="T52" t="str">
        <f t="shared" ca="1" si="9"/>
        <v>cu</v>
      </c>
      <c r="U52" t="str">
        <f t="shared" si="10"/>
        <v>EN</v>
      </c>
      <c r="V52">
        <f t="shared" si="11"/>
        <v>250</v>
      </c>
    </row>
    <row r="53" spans="1:22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200</v>
      </c>
      <c r="E53">
        <f t="shared" ca="1" si="1"/>
        <v>2582</v>
      </c>
      <c r="F53">
        <f ca="1">(60+SUMIF(OFFSET(J53,-$C53+1,0,$C53),"EN",OFFSET(K53,-$C53+1,0,$C53)))*SummonTypeTable!$O$2</f>
        <v>1967.5555555555559</v>
      </c>
      <c r="G53" t="str">
        <f t="shared" ca="1" si="2"/>
        <v/>
      </c>
      <c r="H53" t="str">
        <f t="shared" ca="1" si="17"/>
        <v>cu</v>
      </c>
      <c r="I53" t="s">
        <v>88</v>
      </c>
      <c r="J53" t="s">
        <v>90</v>
      </c>
      <c r="K53">
        <v>33750</v>
      </c>
      <c r="L53" t="str">
        <f t="shared" si="4"/>
        <v/>
      </c>
      <c r="M53" t="str">
        <f t="shared" ca="1" si="14"/>
        <v>cu</v>
      </c>
      <c r="N53" t="s">
        <v>88</v>
      </c>
      <c r="O53" t="s">
        <v>90</v>
      </c>
      <c r="P53">
        <v>8438</v>
      </c>
      <c r="Q53" t="str">
        <f t="shared" ca="1" si="6"/>
        <v>cu</v>
      </c>
      <c r="R53" t="str">
        <f t="shared" si="7"/>
        <v>GO</v>
      </c>
      <c r="S53">
        <f t="shared" si="8"/>
        <v>33750</v>
      </c>
      <c r="T53" t="str">
        <f t="shared" ca="1" si="9"/>
        <v>cu</v>
      </c>
      <c r="U53" t="str">
        <f t="shared" si="10"/>
        <v>GO</v>
      </c>
      <c r="V53">
        <f t="shared" si="11"/>
        <v>8438</v>
      </c>
    </row>
    <row r="54" spans="1:22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330</v>
      </c>
      <c r="E54">
        <f t="shared" ca="1" si="1"/>
        <v>2912</v>
      </c>
      <c r="F54">
        <f ca="1">(60+SUMIF(OFFSET(J54,-$C54+1,0,$C54),"EN",OFFSET(K54,-$C54+1,0,$C54)))*SummonTypeTable!$O$2</f>
        <v>1967.5555555555559</v>
      </c>
      <c r="G54" t="str">
        <f t="shared" ca="1" si="2"/>
        <v/>
      </c>
      <c r="H54" t="str">
        <f t="shared" ca="1" si="17"/>
        <v>it</v>
      </c>
      <c r="I54" t="s">
        <v>146</v>
      </c>
      <c r="J54" t="s">
        <v>145</v>
      </c>
      <c r="K54">
        <v>10</v>
      </c>
      <c r="L54" t="str">
        <f t="shared" si="4"/>
        <v/>
      </c>
      <c r="M54" t="str">
        <f t="shared" ca="1" si="14"/>
        <v>cu</v>
      </c>
      <c r="N54" t="s">
        <v>88</v>
      </c>
      <c r="O54" t="s">
        <v>90</v>
      </c>
      <c r="P54">
        <v>9375</v>
      </c>
      <c r="Q54" t="str">
        <f t="shared" ca="1" si="6"/>
        <v>it</v>
      </c>
      <c r="R54" t="str">
        <f t="shared" si="7"/>
        <v>Cash_sSpellGacha</v>
      </c>
      <c r="S54">
        <f t="shared" si="8"/>
        <v>10</v>
      </c>
      <c r="T54" t="str">
        <f t="shared" ca="1" si="9"/>
        <v>cu</v>
      </c>
      <c r="U54" t="str">
        <f t="shared" si="10"/>
        <v>GO</v>
      </c>
      <c r="V54">
        <f t="shared" si="11"/>
        <v>9375</v>
      </c>
    </row>
    <row r="55" spans="1:22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3912</v>
      </c>
      <c r="F55">
        <f ca="1">(60+SUMIF(OFFSET(J55,-$C55+1,0,$C55),"EN",OFFSET(K55,-$C55+1,0,$C55)))*SummonTypeTable!$O$2</f>
        <v>3234.2222222222226</v>
      </c>
      <c r="G55">
        <f t="shared" ca="1" si="2"/>
        <v>0.50295387411951842</v>
      </c>
      <c r="H55" t="str">
        <f t="shared" ca="1" si="17"/>
        <v>cu</v>
      </c>
      <c r="I55" t="s">
        <v>88</v>
      </c>
      <c r="J55" t="s">
        <v>114</v>
      </c>
      <c r="K55">
        <v>1500</v>
      </c>
      <c r="L55" t="str">
        <f t="shared" si="4"/>
        <v>에너지너무많음</v>
      </c>
      <c r="M55" t="str">
        <f t="shared" ca="1" si="14"/>
        <v>cu</v>
      </c>
      <c r="N55" t="s">
        <v>88</v>
      </c>
      <c r="O55" t="s">
        <v>114</v>
      </c>
      <c r="P55">
        <v>375</v>
      </c>
      <c r="Q55" t="str">
        <f t="shared" ca="1" si="6"/>
        <v>cu</v>
      </c>
      <c r="R55" t="str">
        <f t="shared" si="7"/>
        <v>EN</v>
      </c>
      <c r="S55">
        <f t="shared" si="8"/>
        <v>1500</v>
      </c>
      <c r="T55" t="str">
        <f t="shared" ca="1" si="9"/>
        <v>cu</v>
      </c>
      <c r="U55" t="str">
        <f t="shared" si="10"/>
        <v>EN</v>
      </c>
      <c r="V55">
        <f t="shared" si="11"/>
        <v>375</v>
      </c>
    </row>
    <row r="56" spans="1:22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330</v>
      </c>
      <c r="E56">
        <f t="shared" ca="1" si="1"/>
        <v>4242</v>
      </c>
      <c r="F56">
        <f ca="1">(60+SUMIF(OFFSET(J56,-$C56+1,0,$C56),"EN",OFFSET(K56,-$C56+1,0,$C56)))*SummonTypeTable!$O$2</f>
        <v>3234.2222222222226</v>
      </c>
      <c r="G56" t="str">
        <f t="shared" ca="1" si="2"/>
        <v/>
      </c>
      <c r="H56" t="str">
        <f t="shared" ca="1" si="17"/>
        <v>cu</v>
      </c>
      <c r="I56" t="s">
        <v>88</v>
      </c>
      <c r="J56" t="s">
        <v>90</v>
      </c>
      <c r="K56">
        <v>27500</v>
      </c>
      <c r="L56" t="str">
        <f t="shared" si="4"/>
        <v/>
      </c>
      <c r="M56" t="str">
        <f t="shared" ca="1" si="14"/>
        <v>cu</v>
      </c>
      <c r="N56" t="s">
        <v>88</v>
      </c>
      <c r="O56" t="s">
        <v>90</v>
      </c>
      <c r="P56">
        <v>6875</v>
      </c>
      <c r="Q56" t="str">
        <f t="shared" ca="1" si="6"/>
        <v>cu</v>
      </c>
      <c r="R56" t="str">
        <f t="shared" si="7"/>
        <v>GO</v>
      </c>
      <c r="S56">
        <f t="shared" si="8"/>
        <v>27500</v>
      </c>
      <c r="T56" t="str">
        <f t="shared" ca="1" si="9"/>
        <v>cu</v>
      </c>
      <c r="U56" t="str">
        <f t="shared" si="10"/>
        <v>GO</v>
      </c>
      <c r="V56">
        <f t="shared" si="11"/>
        <v>6875</v>
      </c>
    </row>
    <row r="57" spans="1:22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590</v>
      </c>
      <c r="E57">
        <f t="shared" ca="1" si="1"/>
        <v>4832</v>
      </c>
      <c r="F57">
        <f ca="1">(60+SUMIF(OFFSET(J57,-$C57+1,0,$C57),"EN",OFFSET(K57,-$C57+1,0,$C57)))*SummonTypeTable!$O$2</f>
        <v>3234.2222222222226</v>
      </c>
      <c r="G57" t="str">
        <f t="shared" ca="1" si="2"/>
        <v/>
      </c>
      <c r="H57" t="str">
        <f t="shared" ca="1" si="17"/>
        <v>it</v>
      </c>
      <c r="I57" t="s">
        <v>146</v>
      </c>
      <c r="J57" t="s">
        <v>145</v>
      </c>
      <c r="K57">
        <v>10</v>
      </c>
      <c r="L57" t="str">
        <f t="shared" si="4"/>
        <v/>
      </c>
      <c r="M57" t="str">
        <f t="shared" ca="1" si="14"/>
        <v>cu</v>
      </c>
      <c r="N57" t="s">
        <v>88</v>
      </c>
      <c r="O57" t="s">
        <v>90</v>
      </c>
      <c r="P57">
        <v>10938</v>
      </c>
      <c r="Q57" t="str">
        <f t="shared" ca="1" si="6"/>
        <v>it</v>
      </c>
      <c r="R57" t="str">
        <f t="shared" si="7"/>
        <v>Cash_sSpellGacha</v>
      </c>
      <c r="S57">
        <f t="shared" si="8"/>
        <v>10</v>
      </c>
      <c r="T57" t="str">
        <f t="shared" ca="1" si="9"/>
        <v>cu</v>
      </c>
      <c r="U57" t="str">
        <f t="shared" si="10"/>
        <v>GO</v>
      </c>
      <c r="V57">
        <f t="shared" si="11"/>
        <v>10938</v>
      </c>
    </row>
    <row r="58" spans="1:22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1250</v>
      </c>
      <c r="E58">
        <f t="shared" ca="1" si="1"/>
        <v>6082</v>
      </c>
      <c r="F58">
        <f ca="1">(60+SUMIF(OFFSET(J58,-$C58+1,0,$C58),"EN",OFFSET(K58,-$C58+1,0,$C58)))*SummonTypeTable!$O$2</f>
        <v>3234.2222222222226</v>
      </c>
      <c r="G58" t="str">
        <f t="shared" ca="1" si="2"/>
        <v/>
      </c>
      <c r="H58" t="str">
        <f t="shared" ca="1" si="17"/>
        <v>cu</v>
      </c>
      <c r="I58" t="s">
        <v>88</v>
      </c>
      <c r="J58" t="s">
        <v>90</v>
      </c>
      <c r="K58">
        <v>36250</v>
      </c>
      <c r="L58" t="str">
        <f t="shared" si="4"/>
        <v/>
      </c>
      <c r="M58" t="str">
        <f t="shared" ca="1" si="14"/>
        <v>cu</v>
      </c>
      <c r="N58" t="s">
        <v>88</v>
      </c>
      <c r="O58" t="s">
        <v>90</v>
      </c>
      <c r="P58">
        <v>9063</v>
      </c>
      <c r="Q58" t="str">
        <f t="shared" ca="1" si="6"/>
        <v>cu</v>
      </c>
      <c r="R58" t="str">
        <f t="shared" si="7"/>
        <v>GO</v>
      </c>
      <c r="S58">
        <f t="shared" si="8"/>
        <v>36250</v>
      </c>
      <c r="T58" t="str">
        <f t="shared" ca="1" si="9"/>
        <v>cu</v>
      </c>
      <c r="U58" t="str">
        <f t="shared" si="10"/>
        <v>GO</v>
      </c>
      <c r="V58">
        <f t="shared" si="11"/>
        <v>9063</v>
      </c>
    </row>
    <row r="59" spans="1:22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7982</v>
      </c>
      <c r="F59">
        <f ca="1">(60+SUMIF(OFFSET(J59,-$C59+1,0,$C59),"EN",OFFSET(K59,-$C59+1,0,$C59)))*SummonTypeTable!$O$2</f>
        <v>4923.1111111111113</v>
      </c>
      <c r="G59">
        <f t="shared" ca="1" si="2"/>
        <v>0.40518945404938894</v>
      </c>
      <c r="H59" t="str">
        <f t="shared" ca="1" si="17"/>
        <v>cu</v>
      </c>
      <c r="I59" t="s">
        <v>88</v>
      </c>
      <c r="J59" t="s">
        <v>114</v>
      </c>
      <c r="K59">
        <v>2000</v>
      </c>
      <c r="L59" t="str">
        <f t="shared" si="4"/>
        <v>에너지너무많음</v>
      </c>
      <c r="M59" t="str">
        <f t="shared" ca="1" si="14"/>
        <v>cu</v>
      </c>
      <c r="N59" t="s">
        <v>88</v>
      </c>
      <c r="O59" t="s">
        <v>114</v>
      </c>
      <c r="P59">
        <v>500</v>
      </c>
      <c r="Q59" t="str">
        <f t="shared" ca="1" si="6"/>
        <v>cu</v>
      </c>
      <c r="R59" t="str">
        <f t="shared" si="7"/>
        <v>EN</v>
      </c>
      <c r="S59">
        <f t="shared" si="8"/>
        <v>2000</v>
      </c>
      <c r="T59" t="str">
        <f t="shared" ca="1" si="9"/>
        <v>cu</v>
      </c>
      <c r="U59" t="str">
        <f t="shared" si="10"/>
        <v>EN</v>
      </c>
      <c r="V59">
        <f t="shared" si="11"/>
        <v>500</v>
      </c>
    </row>
    <row r="60" spans="1:22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8182</v>
      </c>
      <c r="F60">
        <f ca="1">(60+SUMIF(OFFSET(J60,-$C60+1,0,$C60),"EN",OFFSET(K60,-$C60+1,0,$C60)))*SummonTypeTable!$O$2</f>
        <v>4923.1111111111113</v>
      </c>
      <c r="G60" t="str">
        <f t="shared" ca="1" si="2"/>
        <v/>
      </c>
      <c r="H60" t="str">
        <f t="shared" ca="1" si="17"/>
        <v>cu</v>
      </c>
      <c r="I60" t="s">
        <v>88</v>
      </c>
      <c r="J60" t="s">
        <v>90</v>
      </c>
      <c r="K60">
        <v>50000</v>
      </c>
      <c r="L60" t="str">
        <f t="shared" si="4"/>
        <v/>
      </c>
      <c r="M60" t="str">
        <f t="shared" ca="1" si="14"/>
        <v>cu</v>
      </c>
      <c r="N60" t="s">
        <v>88</v>
      </c>
      <c r="O60" t="s">
        <v>90</v>
      </c>
      <c r="P60">
        <v>12500</v>
      </c>
      <c r="Q60" t="str">
        <f t="shared" ca="1" si="6"/>
        <v>cu</v>
      </c>
      <c r="R60" t="str">
        <f t="shared" si="7"/>
        <v>GO</v>
      </c>
      <c r="S60">
        <f t="shared" si="8"/>
        <v>50000</v>
      </c>
      <c r="T60" t="str">
        <f t="shared" ca="1" si="9"/>
        <v>cu</v>
      </c>
      <c r="U60" t="str">
        <f t="shared" si="10"/>
        <v>GO</v>
      </c>
      <c r="V60">
        <f t="shared" si="11"/>
        <v>12500</v>
      </c>
    </row>
    <row r="61" spans="1:22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8582</v>
      </c>
      <c r="F61">
        <f ca="1">(60+SUMIF(OFFSET(J61,-$C61+1,0,$C61),"EN",OFFSET(K61,-$C61+1,0,$C61)))*SummonTypeTable!$O$2</f>
        <v>4923.1111111111113</v>
      </c>
      <c r="G61" t="str">
        <f t="shared" ca="1" si="2"/>
        <v/>
      </c>
      <c r="H61" t="str">
        <f t="shared" ca="1" si="17"/>
        <v>it</v>
      </c>
      <c r="I61" t="s">
        <v>146</v>
      </c>
      <c r="J61" t="s">
        <v>145</v>
      </c>
      <c r="K61">
        <v>10</v>
      </c>
      <c r="L61" t="str">
        <f t="shared" si="4"/>
        <v/>
      </c>
      <c r="M61" t="str">
        <f t="shared" ca="1" si="14"/>
        <v>cu</v>
      </c>
      <c r="N61" t="s">
        <v>88</v>
      </c>
      <c r="O61" t="s">
        <v>90</v>
      </c>
      <c r="P61">
        <v>15625</v>
      </c>
      <c r="Q61" t="str">
        <f t="shared" ca="1" si="6"/>
        <v>it</v>
      </c>
      <c r="R61" t="str">
        <f t="shared" si="7"/>
        <v>Cash_sSpellGacha</v>
      </c>
      <c r="S61">
        <f t="shared" si="8"/>
        <v>10</v>
      </c>
      <c r="T61" t="str">
        <f t="shared" ca="1" si="9"/>
        <v>cu</v>
      </c>
      <c r="U61" t="str">
        <f t="shared" si="10"/>
        <v>GO</v>
      </c>
      <c r="V61">
        <f t="shared" si="11"/>
        <v>15625</v>
      </c>
    </row>
    <row r="62" spans="1:22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2400</v>
      </c>
      <c r="E62">
        <f t="shared" ca="1" si="1"/>
        <v>10982</v>
      </c>
      <c r="F62">
        <f ca="1">(60+SUMIF(OFFSET(J62,-$C62+1,0,$C62),"EN",OFFSET(K62,-$C62+1,0,$C62)))*SummonTypeTable!$O$2</f>
        <v>4923.1111111111113</v>
      </c>
      <c r="G62" t="str">
        <f t="shared" ca="1" si="2"/>
        <v/>
      </c>
      <c r="H62" t="str">
        <f t="shared" ca="1" si="13"/>
        <v>it</v>
      </c>
      <c r="I62" t="s">
        <v>146</v>
      </c>
      <c r="J62" t="s">
        <v>147</v>
      </c>
      <c r="K62">
        <v>10</v>
      </c>
      <c r="L62" t="str">
        <f t="shared" si="4"/>
        <v/>
      </c>
      <c r="M62" t="str">
        <f t="shared" ca="1" si="14"/>
        <v>cu</v>
      </c>
      <c r="N62" t="s">
        <v>88</v>
      </c>
      <c r="O62" t="s">
        <v>114</v>
      </c>
      <c r="P62">
        <v>750</v>
      </c>
      <c r="Q62" t="str">
        <f t="shared" ca="1" si="6"/>
        <v>it</v>
      </c>
      <c r="R62" t="str">
        <f t="shared" si="7"/>
        <v>Cash_sCharacterGacha</v>
      </c>
      <c r="S62">
        <f t="shared" si="8"/>
        <v>10</v>
      </c>
      <c r="T62" t="str">
        <f t="shared" ca="1" si="9"/>
        <v>cu</v>
      </c>
      <c r="U62" t="str">
        <f t="shared" si="10"/>
        <v>EN</v>
      </c>
      <c r="V62">
        <f t="shared" si="11"/>
        <v>750</v>
      </c>
    </row>
    <row r="63" spans="1:22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12482</v>
      </c>
      <c r="F63">
        <f ca="1">(60+SUMIF(OFFSET(J63,-$C63+1,0,$C63),"EN",OFFSET(K63,-$C63+1,0,$C63)))*SummonTypeTable!$O$2</f>
        <v>4923.1111111111113</v>
      </c>
      <c r="G63" t="str">
        <f t="shared" ca="1" si="2"/>
        <v/>
      </c>
      <c r="H63" t="str">
        <f t="shared" ca="1" si="13"/>
        <v>cu</v>
      </c>
      <c r="I63" t="s">
        <v>88</v>
      </c>
      <c r="J63" t="s">
        <v>90</v>
      </c>
      <c r="K63">
        <v>75000</v>
      </c>
      <c r="L63" t="str">
        <f t="shared" si="4"/>
        <v/>
      </c>
      <c r="M63" t="str">
        <f t="shared" ca="1" si="14"/>
        <v>cu</v>
      </c>
      <c r="N63" t="s">
        <v>88</v>
      </c>
      <c r="O63" t="s">
        <v>90</v>
      </c>
      <c r="P63">
        <v>18750</v>
      </c>
      <c r="Q63" t="str">
        <f t="shared" ca="1" si="6"/>
        <v>cu</v>
      </c>
      <c r="R63" t="str">
        <f t="shared" si="7"/>
        <v>GO</v>
      </c>
      <c r="S63">
        <f t="shared" si="8"/>
        <v>75000</v>
      </c>
      <c r="T63" t="str">
        <f t="shared" ca="1" si="9"/>
        <v>cu</v>
      </c>
      <c r="U63" t="str">
        <f t="shared" si="10"/>
        <v>GO</v>
      </c>
      <c r="V63">
        <f t="shared" si="11"/>
        <v>18750</v>
      </c>
    </row>
    <row r="64" spans="1:22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2800</v>
      </c>
      <c r="E64">
        <f t="shared" ca="1" si="1"/>
        <v>15282</v>
      </c>
      <c r="F64">
        <f ca="1">(60+SUMIF(OFFSET(J64,-$C64+1,0,$C64),"EN",OFFSET(K64,-$C64+1,0,$C64)))*SummonTypeTable!$O$2</f>
        <v>4923.1111111111113</v>
      </c>
      <c r="G64" t="str">
        <f t="shared" ca="1" si="2"/>
        <v/>
      </c>
      <c r="H64" t="str">
        <f t="shared" ca="1" si="13"/>
        <v>cu</v>
      </c>
      <c r="I64" t="s">
        <v>88</v>
      </c>
      <c r="J64" t="s">
        <v>90</v>
      </c>
      <c r="K64">
        <v>81250</v>
      </c>
      <c r="L64" t="str">
        <f t="shared" si="4"/>
        <v/>
      </c>
      <c r="M64" t="str">
        <f t="shared" ca="1" si="14"/>
        <v>cu</v>
      </c>
      <c r="N64" t="s">
        <v>88</v>
      </c>
      <c r="O64" t="s">
        <v>90</v>
      </c>
      <c r="P64">
        <v>20313</v>
      </c>
      <c r="Q64" t="str">
        <f t="shared" ca="1" si="6"/>
        <v>cu</v>
      </c>
      <c r="R64" t="str">
        <f t="shared" si="7"/>
        <v>GO</v>
      </c>
      <c r="S64">
        <f t="shared" si="8"/>
        <v>81250</v>
      </c>
      <c r="T64" t="str">
        <f t="shared" ca="1" si="9"/>
        <v>cu</v>
      </c>
      <c r="U64" t="str">
        <f t="shared" si="10"/>
        <v>GO</v>
      </c>
      <c r="V64">
        <f t="shared" si="11"/>
        <v>20313</v>
      </c>
    </row>
    <row r="65" spans="1:22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18682</v>
      </c>
      <c r="F65">
        <f ca="1">(60+SUMIF(OFFSET(J65,-$C65+1,0,$C65),"EN",OFFSET(K65,-$C65+1,0,$C65)))*SummonTypeTable!$O$2</f>
        <v>8300.8888888888905</v>
      </c>
      <c r="G65">
        <f t="shared" ca="1" si="2"/>
        <v>0.26352163104116855</v>
      </c>
      <c r="H65" t="str">
        <f t="shared" ca="1" si="13"/>
        <v>cu</v>
      </c>
      <c r="I65" t="s">
        <v>88</v>
      </c>
      <c r="J65" t="s">
        <v>114</v>
      </c>
      <c r="K65">
        <v>4000</v>
      </c>
      <c r="L65" t="str">
        <f t="shared" ref="L65:L126" si="18">IF(I65="장비1상자",
  IF(OR(J65&gt;3,K65&gt;5),"장비이상",""),
IF(J65="GO",
  IF(K65&lt;100,"골드이상",""),
IF(J65="EN",
  IF(K65&gt;29,"에너지너무많음",
  IF(K65&gt;9,"에너지다소많음","")),"")))</f>
        <v>에너지너무많음</v>
      </c>
      <c r="M65" t="str">
        <f t="shared" ca="1" si="14"/>
        <v>cu</v>
      </c>
      <c r="N65" t="s">
        <v>88</v>
      </c>
      <c r="O65" t="s">
        <v>114</v>
      </c>
      <c r="P65">
        <v>1000</v>
      </c>
      <c r="Q65" t="str">
        <f t="shared" ref="Q65:Q126" ca="1" si="19">IF(LEN(H65)=0,"",H65)</f>
        <v>cu</v>
      </c>
      <c r="R65" t="str">
        <f t="shared" ref="R65:R126" si="20">IF(LEN(J65)=0,"",J65)</f>
        <v>EN</v>
      </c>
      <c r="S65">
        <f t="shared" ref="S65:S126" si="21">IF(LEN(K65)=0,"",K65)</f>
        <v>4000</v>
      </c>
      <c r="T65" t="str">
        <f t="shared" ref="T65:T126" ca="1" si="22">IF(LEN(M65)=0,"",M65)</f>
        <v>cu</v>
      </c>
      <c r="U65" t="str">
        <f t="shared" ref="U65:U126" si="23">IF(LEN(O65)=0,"",O65)</f>
        <v>EN</v>
      </c>
      <c r="V65">
        <f t="shared" ref="V65:V126" si="24">IF(LEN(P65)=0,"",P65)</f>
        <v>1000</v>
      </c>
    </row>
    <row r="66" spans="1:22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5">IF(A66&lt;&gt;OFFSET(A66,-1,0),1,OFFSET(C66,-1,0)+1)</f>
        <v>32</v>
      </c>
      <c r="D66">
        <v>1200</v>
      </c>
      <c r="E66">
        <f t="shared" ref="E66:E129" ca="1" si="26">IF(A66&lt;&gt;OFFSET(A66,-1,0),D66,OFFSET(E66,-1,0)+D66)</f>
        <v>19882</v>
      </c>
      <c r="F66">
        <f ca="1">(60+SUMIF(OFFSET(J66,-$C66+1,0,$C66),"EN",OFFSET(K66,-$C66+1,0,$C66)))*SummonTypeTable!$O$2</f>
        <v>8300.8888888888905</v>
      </c>
      <c r="G66" t="str">
        <f t="shared" ref="G66:G69" ca="1" si="27">IF(C66=1,"",
IF(F66&lt;&gt;OFFSET(F66,-1,0),OFFSET(F66,-1,0)/OFFSET(F66,0,-1),""))</f>
        <v/>
      </c>
      <c r="H66" t="str">
        <f t="shared" ca="1" si="13"/>
        <v>cu</v>
      </c>
      <c r="I66" t="s">
        <v>88</v>
      </c>
      <c r="J66" t="s">
        <v>90</v>
      </c>
      <c r="K66">
        <v>93750</v>
      </c>
      <c r="L66" t="str">
        <f t="shared" si="18"/>
        <v/>
      </c>
      <c r="M66" t="str">
        <f t="shared" ca="1" si="14"/>
        <v>cu</v>
      </c>
      <c r="N66" t="s">
        <v>88</v>
      </c>
      <c r="O66" t="s">
        <v>90</v>
      </c>
      <c r="P66">
        <v>23438</v>
      </c>
      <c r="Q66" t="str">
        <f t="shared" ca="1" si="19"/>
        <v>cu</v>
      </c>
      <c r="R66" t="str">
        <f t="shared" si="20"/>
        <v>GO</v>
      </c>
      <c r="S66">
        <f t="shared" si="21"/>
        <v>93750</v>
      </c>
      <c r="T66" t="str">
        <f t="shared" ca="1" si="22"/>
        <v>cu</v>
      </c>
      <c r="U66" t="str">
        <f t="shared" si="23"/>
        <v>GO</v>
      </c>
      <c r="V66">
        <f t="shared" si="24"/>
        <v>23438</v>
      </c>
    </row>
    <row r="67" spans="1:22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5"/>
        <v>33</v>
      </c>
      <c r="D67">
        <v>4700</v>
      </c>
      <c r="E67">
        <f t="shared" ca="1" si="26"/>
        <v>24582</v>
      </c>
      <c r="F67">
        <f ca="1">(60+SUMIF(OFFSET(J67,-$C67+1,0,$C67),"EN",OFFSET(K67,-$C67+1,0,$C67)))*SummonTypeTable!$O$2</f>
        <v>12523.111111111113</v>
      </c>
      <c r="G67">
        <f t="shared" ca="1" si="27"/>
        <v>0.33768159176994916</v>
      </c>
      <c r="H67" t="str">
        <f t="shared" ca="1" si="13"/>
        <v>cu</v>
      </c>
      <c r="I67" t="s">
        <v>88</v>
      </c>
      <c r="J67" t="s">
        <v>114</v>
      </c>
      <c r="K67">
        <v>5000</v>
      </c>
      <c r="L67" t="str">
        <f t="shared" si="18"/>
        <v>에너지너무많음</v>
      </c>
      <c r="M67" t="str">
        <f t="shared" ca="1" si="14"/>
        <v>cu</v>
      </c>
      <c r="N67" t="s">
        <v>88</v>
      </c>
      <c r="O67" t="s">
        <v>114</v>
      </c>
      <c r="P67">
        <v>1250</v>
      </c>
      <c r="Q67" t="str">
        <f t="shared" ca="1" si="19"/>
        <v>cu</v>
      </c>
      <c r="R67" t="str">
        <f t="shared" si="20"/>
        <v>EN</v>
      </c>
      <c r="S67">
        <f t="shared" si="21"/>
        <v>5000</v>
      </c>
      <c r="T67" t="str">
        <f t="shared" ca="1" si="22"/>
        <v>cu</v>
      </c>
      <c r="U67" t="str">
        <f t="shared" si="23"/>
        <v>EN</v>
      </c>
      <c r="V67">
        <f t="shared" si="24"/>
        <v>1250</v>
      </c>
    </row>
    <row r="68" spans="1:22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5"/>
        <v>34</v>
      </c>
      <c r="D68">
        <v>3500</v>
      </c>
      <c r="E68">
        <f t="shared" ca="1" si="26"/>
        <v>28082</v>
      </c>
      <c r="F68">
        <f ca="1">(60+SUMIF(OFFSET(J68,-$C68+1,0,$C68),"EN",OFFSET(K68,-$C68+1,0,$C68)))*SummonTypeTable!$O$2</f>
        <v>12523.111111111113</v>
      </c>
      <c r="G68" t="str">
        <f t="shared" ca="1" si="27"/>
        <v/>
      </c>
      <c r="H68" t="str">
        <f t="shared" ca="1" si="13"/>
        <v>cu</v>
      </c>
      <c r="I68" t="s">
        <v>88</v>
      </c>
      <c r="J68" t="s">
        <v>90</v>
      </c>
      <c r="K68">
        <v>68750</v>
      </c>
      <c r="L68" t="str">
        <f t="shared" si="18"/>
        <v/>
      </c>
      <c r="M68" t="str">
        <f t="shared" ca="1" si="14"/>
        <v>cu</v>
      </c>
      <c r="N68" t="s">
        <v>88</v>
      </c>
      <c r="O68" t="s">
        <v>90</v>
      </c>
      <c r="P68">
        <v>17188</v>
      </c>
      <c r="Q68" t="str">
        <f t="shared" ca="1" si="19"/>
        <v>cu</v>
      </c>
      <c r="R68" t="str">
        <f t="shared" si="20"/>
        <v>GO</v>
      </c>
      <c r="S68">
        <f t="shared" si="21"/>
        <v>68750</v>
      </c>
      <c r="T68" t="str">
        <f t="shared" ca="1" si="22"/>
        <v>cu</v>
      </c>
      <c r="U68" t="str">
        <f t="shared" si="23"/>
        <v>GO</v>
      </c>
      <c r="V68">
        <f t="shared" si="24"/>
        <v>17188</v>
      </c>
    </row>
    <row r="69" spans="1:22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5"/>
        <v>35</v>
      </c>
      <c r="D69">
        <v>4500</v>
      </c>
      <c r="E69">
        <f t="shared" ca="1" si="26"/>
        <v>32582</v>
      </c>
      <c r="F69">
        <f ca="1">(60+SUMIF(OFFSET(J69,-$C69+1,0,$C69),"EN",OFFSET(K69,-$C69+1,0,$C69)))*SummonTypeTable!$O$2</f>
        <v>12523.111111111113</v>
      </c>
      <c r="G69" t="str">
        <f t="shared" ca="1" si="27"/>
        <v/>
      </c>
      <c r="H69" t="str">
        <f t="shared" ca="1" si="13"/>
        <v>cu</v>
      </c>
      <c r="I69" t="s">
        <v>88</v>
      </c>
      <c r="J69" t="s">
        <v>90</v>
      </c>
      <c r="K69">
        <v>87500</v>
      </c>
      <c r="L69" t="str">
        <f t="shared" si="18"/>
        <v/>
      </c>
      <c r="M69" t="str">
        <f t="shared" ca="1" si="14"/>
        <v>cu</v>
      </c>
      <c r="N69" t="s">
        <v>88</v>
      </c>
      <c r="O69" t="s">
        <v>90</v>
      </c>
      <c r="P69">
        <v>21875</v>
      </c>
      <c r="Q69" t="str">
        <f t="shared" ca="1" si="19"/>
        <v>cu</v>
      </c>
      <c r="R69" t="str">
        <f t="shared" si="20"/>
        <v>GO</v>
      </c>
      <c r="S69">
        <f t="shared" si="21"/>
        <v>87500</v>
      </c>
      <c r="T69" t="str">
        <f t="shared" ca="1" si="22"/>
        <v>cu</v>
      </c>
      <c r="U69" t="str">
        <f t="shared" si="23"/>
        <v>GO</v>
      </c>
      <c r="V69">
        <f t="shared" si="24"/>
        <v>21875</v>
      </c>
    </row>
    <row r="70" spans="1:22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5"/>
        <v>1</v>
      </c>
      <c r="D70">
        <v>12</v>
      </c>
      <c r="E70">
        <f t="shared" ca="1" si="26"/>
        <v>12</v>
      </c>
      <c r="F70">
        <f ca="1">(60+SUMIF(OFFSET(J70,-$C70+1,0,$C70),"EN",OFFSET(K70,-$C70+1,0,$C70)))*SummonTypeTable!$O$2</f>
        <v>152.00000000000003</v>
      </c>
      <c r="G70" t="str">
        <f ca="1">IF(C70=1,"",
IF(F70&lt;&gt;OFFSET(F70,-1,0),OFFSET(F70,-1,0)/OFFSET(F70,0,-1),""))</f>
        <v/>
      </c>
      <c r="H70" t="str">
        <f t="shared" ca="1" si="13"/>
        <v>cu</v>
      </c>
      <c r="I70" t="s">
        <v>88</v>
      </c>
      <c r="J70" t="s">
        <v>114</v>
      </c>
      <c r="K70">
        <v>120</v>
      </c>
      <c r="L70" t="str">
        <f t="shared" si="18"/>
        <v>에너지너무많음</v>
      </c>
      <c r="M70" t="str">
        <f t="shared" ca="1" si="14"/>
        <v>cu</v>
      </c>
      <c r="N70" t="s">
        <v>88</v>
      </c>
      <c r="O70" t="s">
        <v>114</v>
      </c>
      <c r="P70">
        <v>30</v>
      </c>
      <c r="Q70" t="str">
        <f t="shared" ca="1" si="19"/>
        <v>cu</v>
      </c>
      <c r="R70" t="str">
        <f t="shared" si="20"/>
        <v>EN</v>
      </c>
      <c r="S70">
        <f t="shared" si="21"/>
        <v>120</v>
      </c>
      <c r="T70" t="str">
        <f t="shared" ca="1" si="22"/>
        <v>cu</v>
      </c>
      <c r="U70" t="str">
        <f t="shared" si="23"/>
        <v>EN</v>
      </c>
      <c r="V70">
        <f t="shared" si="24"/>
        <v>30</v>
      </c>
    </row>
    <row r="71" spans="1:22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5"/>
        <v>2</v>
      </c>
      <c r="D71">
        <v>10</v>
      </c>
      <c r="E71">
        <f t="shared" ca="1" si="26"/>
        <v>22</v>
      </c>
      <c r="F71">
        <f ca="1">(60+SUMIF(OFFSET(J71,-$C71+1,0,$C71),"EN",OFFSET(K71,-$C71+1,0,$C71)))*SummonTypeTable!$O$2</f>
        <v>152.00000000000003</v>
      </c>
      <c r="G71" t="str">
        <f t="shared" ref="G71:G134" ca="1" si="28">IF(C71=1,"",
IF(F71&lt;&gt;OFFSET(F71,-1,0),OFFSET(F71,-1,0)/OFFSET(F71,0,-1),""))</f>
        <v/>
      </c>
      <c r="H71" t="str">
        <f t="shared" ca="1" si="13"/>
        <v>cu</v>
      </c>
      <c r="I71" t="s">
        <v>88</v>
      </c>
      <c r="J71" t="s">
        <v>90</v>
      </c>
      <c r="K71">
        <v>1250</v>
      </c>
      <c r="L71" t="str">
        <f t="shared" si="18"/>
        <v/>
      </c>
      <c r="M71" t="str">
        <f t="shared" ca="1" si="14"/>
        <v>cu</v>
      </c>
      <c r="N71" t="s">
        <v>88</v>
      </c>
      <c r="O71" t="s">
        <v>90</v>
      </c>
      <c r="P71">
        <v>313</v>
      </c>
      <c r="Q71" t="str">
        <f t="shared" ca="1" si="19"/>
        <v>cu</v>
      </c>
      <c r="R71" t="str">
        <f t="shared" si="20"/>
        <v>GO</v>
      </c>
      <c r="S71">
        <f t="shared" si="21"/>
        <v>1250</v>
      </c>
      <c r="T71" t="str">
        <f t="shared" ca="1" si="22"/>
        <v>cu</v>
      </c>
      <c r="U71" t="str">
        <f t="shared" si="23"/>
        <v>GO</v>
      </c>
      <c r="V71">
        <f t="shared" si="24"/>
        <v>313</v>
      </c>
    </row>
    <row r="72" spans="1:22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5"/>
        <v>3</v>
      </c>
      <c r="D72">
        <v>20</v>
      </c>
      <c r="E72">
        <f t="shared" ca="1" si="26"/>
        <v>42</v>
      </c>
      <c r="F72">
        <f ca="1">(60+SUMIF(OFFSET(J72,-$C72+1,0,$C72),"EN",OFFSET(K72,-$C72+1,0,$C72)))*SummonTypeTable!$O$2</f>
        <v>152.00000000000003</v>
      </c>
      <c r="G72" t="str">
        <f t="shared" ca="1" si="28"/>
        <v/>
      </c>
      <c r="H72" t="str">
        <f t="shared" ca="1" si="13"/>
        <v>it</v>
      </c>
      <c r="I72" t="s">
        <v>146</v>
      </c>
      <c r="J72" t="s">
        <v>145</v>
      </c>
      <c r="K72">
        <v>2</v>
      </c>
      <c r="L72" t="str">
        <f t="shared" si="18"/>
        <v/>
      </c>
      <c r="M72" t="str">
        <f t="shared" ca="1" si="14"/>
        <v>cu</v>
      </c>
      <c r="N72" t="s">
        <v>88</v>
      </c>
      <c r="O72" t="s">
        <v>90</v>
      </c>
      <c r="P72">
        <v>469</v>
      </c>
      <c r="Q72" t="str">
        <f t="shared" ca="1" si="19"/>
        <v>it</v>
      </c>
      <c r="R72" t="str">
        <f t="shared" si="20"/>
        <v>Cash_sSpellGacha</v>
      </c>
      <c r="S72">
        <f t="shared" si="21"/>
        <v>2</v>
      </c>
      <c r="T72" t="str">
        <f t="shared" ca="1" si="22"/>
        <v>cu</v>
      </c>
      <c r="U72" t="str">
        <f t="shared" si="23"/>
        <v>GO</v>
      </c>
      <c r="V72">
        <f t="shared" si="24"/>
        <v>469</v>
      </c>
    </row>
    <row r="73" spans="1:22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5"/>
        <v>4</v>
      </c>
      <c r="D73">
        <v>25</v>
      </c>
      <c r="E73">
        <f t="shared" ca="1" si="26"/>
        <v>67</v>
      </c>
      <c r="F73">
        <f ca="1">(60+SUMIF(OFFSET(J73,-$C73+1,0,$C73),"EN",OFFSET(K73,-$C73+1,0,$C73)))*SummonTypeTable!$O$2</f>
        <v>278.66666666666669</v>
      </c>
      <c r="G73">
        <f t="shared" ca="1" si="28"/>
        <v>2.2686567164179108</v>
      </c>
      <c r="H73" t="str">
        <f t="shared" ca="1" si="13"/>
        <v>cu</v>
      </c>
      <c r="I73" t="s">
        <v>88</v>
      </c>
      <c r="J73" t="s">
        <v>114</v>
      </c>
      <c r="K73">
        <v>150</v>
      </c>
      <c r="L73" t="str">
        <f t="shared" si="18"/>
        <v>에너지너무많음</v>
      </c>
      <c r="M73" t="str">
        <f t="shared" ca="1" si="14"/>
        <v>cu</v>
      </c>
      <c r="N73" t="s">
        <v>88</v>
      </c>
      <c r="O73" t="s">
        <v>114</v>
      </c>
      <c r="P73">
        <v>38</v>
      </c>
      <c r="Q73" t="str">
        <f t="shared" ca="1" si="19"/>
        <v>cu</v>
      </c>
      <c r="R73" t="str">
        <f t="shared" si="20"/>
        <v>EN</v>
      </c>
      <c r="S73">
        <f t="shared" si="21"/>
        <v>150</v>
      </c>
      <c r="T73" t="str">
        <f t="shared" ca="1" si="22"/>
        <v>cu</v>
      </c>
      <c r="U73" t="str">
        <f t="shared" si="23"/>
        <v>EN</v>
      </c>
      <c r="V73">
        <f t="shared" si="24"/>
        <v>38</v>
      </c>
    </row>
    <row r="74" spans="1:22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5"/>
        <v>5</v>
      </c>
      <c r="D74">
        <v>15</v>
      </c>
      <c r="E74">
        <f t="shared" ca="1" si="26"/>
        <v>82</v>
      </c>
      <c r="F74">
        <f ca="1">(60+SUMIF(OFFSET(J74,-$C74+1,0,$C74),"EN",OFFSET(K74,-$C74+1,0,$C74)))*SummonTypeTable!$O$2</f>
        <v>278.66666666666669</v>
      </c>
      <c r="G74" t="str">
        <f t="shared" ca="1" si="28"/>
        <v/>
      </c>
      <c r="H74" t="str">
        <f t="shared" ca="1" si="13"/>
        <v>cu</v>
      </c>
      <c r="I74" t="s">
        <v>88</v>
      </c>
      <c r="J74" t="s">
        <v>90</v>
      </c>
      <c r="K74">
        <v>2500</v>
      </c>
      <c r="L74" t="str">
        <f t="shared" si="18"/>
        <v/>
      </c>
      <c r="M74" t="str">
        <f t="shared" ca="1" si="14"/>
        <v>cu</v>
      </c>
      <c r="N74" t="s">
        <v>88</v>
      </c>
      <c r="O74" t="s">
        <v>90</v>
      </c>
      <c r="P74">
        <v>625</v>
      </c>
      <c r="Q74" t="str">
        <f t="shared" ca="1" si="19"/>
        <v>cu</v>
      </c>
      <c r="R74" t="str">
        <f t="shared" si="20"/>
        <v>GO</v>
      </c>
      <c r="S74">
        <f t="shared" si="21"/>
        <v>2500</v>
      </c>
      <c r="T74" t="str">
        <f t="shared" ca="1" si="22"/>
        <v>cu</v>
      </c>
      <c r="U74" t="str">
        <f t="shared" si="23"/>
        <v>GO</v>
      </c>
      <c r="V74">
        <f t="shared" si="24"/>
        <v>625</v>
      </c>
    </row>
    <row r="75" spans="1:22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5"/>
        <v>6</v>
      </c>
      <c r="D75">
        <v>40</v>
      </c>
      <c r="E75">
        <f t="shared" ca="1" si="26"/>
        <v>122</v>
      </c>
      <c r="F75">
        <f ca="1">(60+SUMIF(OFFSET(J75,-$C75+1,0,$C75),"EN",OFFSET(K75,-$C75+1,0,$C75)))*SummonTypeTable!$O$2</f>
        <v>278.66666666666669</v>
      </c>
      <c r="G75" t="str">
        <f t="shared" ca="1" si="28"/>
        <v/>
      </c>
      <c r="H75" t="str">
        <f t="shared" ca="1" si="13"/>
        <v>cu</v>
      </c>
      <c r="I75" t="s">
        <v>88</v>
      </c>
      <c r="J75" t="s">
        <v>90</v>
      </c>
      <c r="K75">
        <v>3750</v>
      </c>
      <c r="L75" t="str">
        <f t="shared" si="18"/>
        <v/>
      </c>
      <c r="M75" t="str">
        <f t="shared" ca="1" si="14"/>
        <v>cu</v>
      </c>
      <c r="N75" t="s">
        <v>88</v>
      </c>
      <c r="O75" t="s">
        <v>90</v>
      </c>
      <c r="P75">
        <v>938</v>
      </c>
      <c r="Q75" t="str">
        <f t="shared" ca="1" si="19"/>
        <v>cu</v>
      </c>
      <c r="R75" t="str">
        <f t="shared" si="20"/>
        <v>GO</v>
      </c>
      <c r="S75">
        <f t="shared" si="21"/>
        <v>3750</v>
      </c>
      <c r="T75" t="str">
        <f t="shared" ca="1" si="22"/>
        <v>cu</v>
      </c>
      <c r="U75" t="str">
        <f t="shared" si="23"/>
        <v>GO</v>
      </c>
      <c r="V75">
        <f t="shared" si="24"/>
        <v>938</v>
      </c>
    </row>
    <row r="76" spans="1:22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5"/>
        <v>7</v>
      </c>
      <c r="D76">
        <v>75</v>
      </c>
      <c r="E76">
        <f t="shared" ca="1" si="26"/>
        <v>197</v>
      </c>
      <c r="F76">
        <f ca="1">(60+SUMIF(OFFSET(J76,-$C76+1,0,$C76),"EN",OFFSET(K76,-$C76+1,0,$C76)))*SummonTypeTable!$O$2</f>
        <v>464.44444444444451</v>
      </c>
      <c r="G76">
        <f t="shared" ca="1" si="28"/>
        <v>1.4145516074450086</v>
      </c>
      <c r="H76" t="str">
        <f t="shared" ca="1" si="13"/>
        <v>cu</v>
      </c>
      <c r="I76" t="s">
        <v>88</v>
      </c>
      <c r="J76" t="s">
        <v>114</v>
      </c>
      <c r="K76">
        <v>220</v>
      </c>
      <c r="L76" t="str">
        <f t="shared" si="18"/>
        <v>에너지너무많음</v>
      </c>
      <c r="M76" t="str">
        <f t="shared" ca="1" si="14"/>
        <v>cu</v>
      </c>
      <c r="N76" t="s">
        <v>88</v>
      </c>
      <c r="O76" t="s">
        <v>114</v>
      </c>
      <c r="P76">
        <v>55</v>
      </c>
      <c r="Q76" t="str">
        <f t="shared" ca="1" si="19"/>
        <v>cu</v>
      </c>
      <c r="R76" t="str">
        <f t="shared" si="20"/>
        <v>EN</v>
      </c>
      <c r="S76">
        <f t="shared" si="21"/>
        <v>220</v>
      </c>
      <c r="T76" t="str">
        <f t="shared" ca="1" si="22"/>
        <v>cu</v>
      </c>
      <c r="U76" t="str">
        <f t="shared" si="23"/>
        <v>EN</v>
      </c>
      <c r="V76">
        <f t="shared" si="24"/>
        <v>55</v>
      </c>
    </row>
    <row r="77" spans="1:22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5"/>
        <v>8</v>
      </c>
      <c r="D77">
        <v>35</v>
      </c>
      <c r="E77">
        <f t="shared" ca="1" si="26"/>
        <v>232</v>
      </c>
      <c r="F77">
        <f ca="1">(60+SUMIF(OFFSET(J77,-$C77+1,0,$C77),"EN",OFFSET(K77,-$C77+1,0,$C77)))*SummonTypeTable!$O$2</f>
        <v>464.44444444444451</v>
      </c>
      <c r="G77" t="str">
        <f t="shared" ca="1" si="28"/>
        <v/>
      </c>
      <c r="H77" t="str">
        <f t="shared" ca="1" si="13"/>
        <v>it</v>
      </c>
      <c r="I77" t="s">
        <v>146</v>
      </c>
      <c r="J77" t="s">
        <v>145</v>
      </c>
      <c r="K77">
        <v>2</v>
      </c>
      <c r="L77" t="str">
        <f t="shared" si="18"/>
        <v/>
      </c>
      <c r="M77" t="str">
        <f t="shared" ref="M77:M139" ca="1" si="29">IF(ISBLANK(N77),"",
VLOOKUP(N77,OFFSET(INDIRECT("$A:$B"),0,MATCH(N$1&amp;"_Verify",INDIRECT("$1:$1"),0)-1),2,0)
)</f>
        <v>cu</v>
      </c>
      <c r="N77" t="s">
        <v>88</v>
      </c>
      <c r="O77" t="s">
        <v>90</v>
      </c>
      <c r="P77">
        <v>1250</v>
      </c>
      <c r="Q77" t="str">
        <f t="shared" ca="1" si="19"/>
        <v>it</v>
      </c>
      <c r="R77" t="str">
        <f t="shared" si="20"/>
        <v>Cash_sSpellGacha</v>
      </c>
      <c r="S77">
        <f t="shared" si="21"/>
        <v>2</v>
      </c>
      <c r="T77" t="str">
        <f t="shared" ca="1" si="22"/>
        <v>cu</v>
      </c>
      <c r="U77" t="str">
        <f t="shared" si="23"/>
        <v>GO</v>
      </c>
      <c r="V77">
        <f t="shared" si="24"/>
        <v>1250</v>
      </c>
    </row>
    <row r="78" spans="1:22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5"/>
        <v>9</v>
      </c>
      <c r="D78">
        <v>50</v>
      </c>
      <c r="E78">
        <f t="shared" ca="1" si="26"/>
        <v>282</v>
      </c>
      <c r="F78">
        <f ca="1">(60+SUMIF(OFFSET(J78,-$C78+1,0,$C78),"EN",OFFSET(K78,-$C78+1,0,$C78)))*SummonTypeTable!$O$2</f>
        <v>464.44444444444451</v>
      </c>
      <c r="G78" t="str">
        <f t="shared" ca="1" si="28"/>
        <v/>
      </c>
      <c r="H78" t="str">
        <f t="shared" ca="1" si="13"/>
        <v>cu</v>
      </c>
      <c r="I78" t="s">
        <v>88</v>
      </c>
      <c r="J78" t="s">
        <v>90</v>
      </c>
      <c r="K78">
        <v>6250</v>
      </c>
      <c r="L78" t="str">
        <f t="shared" si="18"/>
        <v/>
      </c>
      <c r="M78" t="str">
        <f t="shared" ca="1" si="29"/>
        <v>cu</v>
      </c>
      <c r="N78" t="s">
        <v>88</v>
      </c>
      <c r="O78" t="s">
        <v>90</v>
      </c>
      <c r="P78">
        <v>1563</v>
      </c>
      <c r="Q78" t="str">
        <f t="shared" ca="1" si="19"/>
        <v>cu</v>
      </c>
      <c r="R78" t="str">
        <f t="shared" si="20"/>
        <v>GO</v>
      </c>
      <c r="S78">
        <f t="shared" si="21"/>
        <v>6250</v>
      </c>
      <c r="T78" t="str">
        <f t="shared" ca="1" si="22"/>
        <v>cu</v>
      </c>
      <c r="U78" t="str">
        <f t="shared" si="23"/>
        <v>GO</v>
      </c>
      <c r="V78">
        <f t="shared" si="24"/>
        <v>1563</v>
      </c>
    </row>
    <row r="79" spans="1:22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5"/>
        <v>10</v>
      </c>
      <c r="D79">
        <v>80</v>
      </c>
      <c r="E79">
        <f t="shared" ca="1" si="26"/>
        <v>362</v>
      </c>
      <c r="F79">
        <f ca="1">(60+SUMIF(OFFSET(J79,-$C79+1,0,$C79),"EN",OFFSET(K79,-$C79+1,0,$C79)))*SummonTypeTable!$O$2</f>
        <v>464.44444444444451</v>
      </c>
      <c r="G79" t="str">
        <f t="shared" ca="1" si="28"/>
        <v/>
      </c>
      <c r="H79" t="str">
        <f t="shared" ref="H79:H96" ca="1" si="30">IF(ISBLANK(I79),"",
VLOOKUP(I79,OFFSET(INDIRECT("$A:$B"),0,MATCH(I$1&amp;"_Verify",INDIRECT("$1:$1"),0)-1),2,0)
)</f>
        <v>it</v>
      </c>
      <c r="I79" t="s">
        <v>146</v>
      </c>
      <c r="J79" t="s">
        <v>147</v>
      </c>
      <c r="K79">
        <v>1</v>
      </c>
      <c r="L79" t="str">
        <f t="shared" si="18"/>
        <v/>
      </c>
      <c r="M79" t="str">
        <f t="shared" ca="1" si="29"/>
        <v>cu</v>
      </c>
      <c r="N79" t="s">
        <v>88</v>
      </c>
      <c r="O79" t="s">
        <v>90</v>
      </c>
      <c r="P79">
        <v>1406</v>
      </c>
      <c r="Q79" t="str">
        <f t="shared" ca="1" si="19"/>
        <v>it</v>
      </c>
      <c r="R79" t="str">
        <f t="shared" si="20"/>
        <v>Cash_sCharacterGacha</v>
      </c>
      <c r="S79">
        <f t="shared" si="21"/>
        <v>1</v>
      </c>
      <c r="T79" t="str">
        <f t="shared" ca="1" si="22"/>
        <v>cu</v>
      </c>
      <c r="U79" t="str">
        <f t="shared" si="23"/>
        <v>GO</v>
      </c>
      <c r="V79">
        <f t="shared" si="24"/>
        <v>1406</v>
      </c>
    </row>
    <row r="80" spans="1:22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5"/>
        <v>11</v>
      </c>
      <c r="D80">
        <v>100</v>
      </c>
      <c r="E80">
        <f t="shared" ca="1" si="26"/>
        <v>462</v>
      </c>
      <c r="F80">
        <f ca="1">(60+SUMIF(OFFSET(J80,-$C80+1,0,$C80),"EN",OFFSET(K80,-$C80+1,0,$C80)))*SummonTypeTable!$O$2</f>
        <v>717.77777777777783</v>
      </c>
      <c r="G80">
        <f t="shared" ca="1" si="28"/>
        <v>1.0052910052910053</v>
      </c>
      <c r="H80" t="str">
        <f t="shared" ca="1" si="30"/>
        <v>cu</v>
      </c>
      <c r="I80" t="s">
        <v>88</v>
      </c>
      <c r="J80" t="s">
        <v>114</v>
      </c>
      <c r="K80">
        <v>300</v>
      </c>
      <c r="L80" t="str">
        <f t="shared" si="18"/>
        <v>에너지너무많음</v>
      </c>
      <c r="M80" t="str">
        <f t="shared" ca="1" si="29"/>
        <v>cu</v>
      </c>
      <c r="N80" t="s">
        <v>88</v>
      </c>
      <c r="O80" t="s">
        <v>114</v>
      </c>
      <c r="P80">
        <v>75</v>
      </c>
      <c r="Q80" t="str">
        <f t="shared" ca="1" si="19"/>
        <v>cu</v>
      </c>
      <c r="R80" t="str">
        <f t="shared" si="20"/>
        <v>EN</v>
      </c>
      <c r="S80">
        <f t="shared" si="21"/>
        <v>300</v>
      </c>
      <c r="T80" t="str">
        <f t="shared" ca="1" si="22"/>
        <v>cu</v>
      </c>
      <c r="U80" t="str">
        <f t="shared" si="23"/>
        <v>EN</v>
      </c>
      <c r="V80">
        <f t="shared" si="24"/>
        <v>75</v>
      </c>
    </row>
    <row r="81" spans="1:22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5"/>
        <v>12</v>
      </c>
      <c r="D81">
        <v>120</v>
      </c>
      <c r="E81">
        <f t="shared" ca="1" si="26"/>
        <v>582</v>
      </c>
      <c r="F81">
        <f ca="1">(60+SUMIF(OFFSET(J81,-$C81+1,0,$C81),"EN",OFFSET(K81,-$C81+1,0,$C81)))*SummonTypeTable!$O$2</f>
        <v>717.77777777777783</v>
      </c>
      <c r="G81" t="str">
        <f t="shared" ca="1" si="28"/>
        <v/>
      </c>
      <c r="H81" t="str">
        <f t="shared" ca="1" si="30"/>
        <v>cu</v>
      </c>
      <c r="I81" t="s">
        <v>88</v>
      </c>
      <c r="J81" t="s">
        <v>90</v>
      </c>
      <c r="K81">
        <v>12500</v>
      </c>
      <c r="L81" t="str">
        <f t="shared" si="18"/>
        <v/>
      </c>
      <c r="M81" t="str">
        <f t="shared" ca="1" si="29"/>
        <v>cu</v>
      </c>
      <c r="N81" t="s">
        <v>88</v>
      </c>
      <c r="O81" t="s">
        <v>90</v>
      </c>
      <c r="P81">
        <v>3125</v>
      </c>
      <c r="Q81" t="str">
        <f t="shared" ca="1" si="19"/>
        <v>cu</v>
      </c>
      <c r="R81" t="str">
        <f t="shared" si="20"/>
        <v>GO</v>
      </c>
      <c r="S81">
        <f t="shared" si="21"/>
        <v>12500</v>
      </c>
      <c r="T81" t="str">
        <f t="shared" ca="1" si="22"/>
        <v>cu</v>
      </c>
      <c r="U81" t="str">
        <f t="shared" si="23"/>
        <v>GO</v>
      </c>
      <c r="V81">
        <f t="shared" si="24"/>
        <v>3125</v>
      </c>
    </row>
    <row r="82" spans="1:22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5"/>
        <v>13</v>
      </c>
      <c r="D82">
        <v>180</v>
      </c>
      <c r="E82">
        <f t="shared" ca="1" si="26"/>
        <v>762</v>
      </c>
      <c r="F82">
        <f ca="1">(60+SUMIF(OFFSET(J82,-$C82+1,0,$C82),"EN",OFFSET(K82,-$C82+1,0,$C82)))*SummonTypeTable!$O$2</f>
        <v>717.77777777777783</v>
      </c>
      <c r="G82" t="str">
        <f t="shared" ca="1" si="28"/>
        <v/>
      </c>
      <c r="H82" t="str">
        <f t="shared" ca="1" si="30"/>
        <v>it</v>
      </c>
      <c r="I82" t="s">
        <v>146</v>
      </c>
      <c r="J82" t="s">
        <v>145</v>
      </c>
      <c r="K82">
        <v>10</v>
      </c>
      <c r="L82" t="str">
        <f t="shared" si="18"/>
        <v/>
      </c>
      <c r="M82" t="str">
        <f t="shared" ca="1" si="29"/>
        <v>cu</v>
      </c>
      <c r="N82" t="s">
        <v>88</v>
      </c>
      <c r="O82" t="s">
        <v>90</v>
      </c>
      <c r="P82">
        <v>4063</v>
      </c>
      <c r="Q82" t="str">
        <f t="shared" ca="1" si="19"/>
        <v>it</v>
      </c>
      <c r="R82" t="str">
        <f t="shared" si="20"/>
        <v>Cash_sSpellGacha</v>
      </c>
      <c r="S82">
        <f t="shared" si="21"/>
        <v>10</v>
      </c>
      <c r="T82" t="str">
        <f t="shared" ca="1" si="22"/>
        <v>cu</v>
      </c>
      <c r="U82" t="str">
        <f t="shared" si="23"/>
        <v>GO</v>
      </c>
      <c r="V82">
        <f t="shared" si="24"/>
        <v>4063</v>
      </c>
    </row>
    <row r="83" spans="1:22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5"/>
        <v>14</v>
      </c>
      <c r="D83">
        <v>200</v>
      </c>
      <c r="E83">
        <f t="shared" ca="1" si="26"/>
        <v>962</v>
      </c>
      <c r="F83">
        <f ca="1">(60+SUMIF(OFFSET(J83,-$C83+1,0,$C83),"EN",OFFSET(K83,-$C83+1,0,$C83)))*SummonTypeTable!$O$2</f>
        <v>1140.0000000000002</v>
      </c>
      <c r="G83">
        <f t="shared" ca="1" si="28"/>
        <v>0.74613074613074615</v>
      </c>
      <c r="H83" t="str">
        <f t="shared" ca="1" si="30"/>
        <v>cu</v>
      </c>
      <c r="I83" t="s">
        <v>88</v>
      </c>
      <c r="J83" t="s">
        <v>114</v>
      </c>
      <c r="K83">
        <v>500</v>
      </c>
      <c r="L83" t="str">
        <f t="shared" si="18"/>
        <v>에너지너무많음</v>
      </c>
      <c r="M83" t="str">
        <f t="shared" ca="1" si="29"/>
        <v>cu</v>
      </c>
      <c r="N83" t="s">
        <v>88</v>
      </c>
      <c r="O83" t="s">
        <v>114</v>
      </c>
      <c r="P83">
        <v>125</v>
      </c>
      <c r="Q83" t="str">
        <f t="shared" ca="1" si="19"/>
        <v>cu</v>
      </c>
      <c r="R83" t="str">
        <f t="shared" si="20"/>
        <v>EN</v>
      </c>
      <c r="S83">
        <f t="shared" si="21"/>
        <v>500</v>
      </c>
      <c r="T83" t="str">
        <f t="shared" ca="1" si="22"/>
        <v>cu</v>
      </c>
      <c r="U83" t="str">
        <f t="shared" si="23"/>
        <v>EN</v>
      </c>
      <c r="V83">
        <f t="shared" si="24"/>
        <v>125</v>
      </c>
    </row>
    <row r="84" spans="1:22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5"/>
        <v>15</v>
      </c>
      <c r="D84">
        <v>150</v>
      </c>
      <c r="E84">
        <f t="shared" ca="1" si="26"/>
        <v>1112</v>
      </c>
      <c r="F84">
        <f ca="1">(60+SUMIF(OFFSET(J84,-$C84+1,0,$C84),"EN",OFFSET(K84,-$C84+1,0,$C84)))*SummonTypeTable!$O$2</f>
        <v>1140.0000000000002</v>
      </c>
      <c r="G84" t="str">
        <f t="shared" ca="1" si="28"/>
        <v/>
      </c>
      <c r="H84" t="str">
        <f t="shared" ca="1" si="30"/>
        <v>cu</v>
      </c>
      <c r="I84" t="s">
        <v>88</v>
      </c>
      <c r="J84" t="s">
        <v>90</v>
      </c>
      <c r="K84">
        <v>25000</v>
      </c>
      <c r="L84" t="str">
        <f t="shared" si="18"/>
        <v/>
      </c>
      <c r="M84" t="str">
        <f t="shared" ca="1" si="29"/>
        <v>cu</v>
      </c>
      <c r="N84" t="s">
        <v>88</v>
      </c>
      <c r="O84" t="s">
        <v>90</v>
      </c>
      <c r="P84">
        <v>6250</v>
      </c>
      <c r="Q84" t="str">
        <f t="shared" ca="1" si="19"/>
        <v>cu</v>
      </c>
      <c r="R84" t="str">
        <f t="shared" si="20"/>
        <v>GO</v>
      </c>
      <c r="S84">
        <f t="shared" si="21"/>
        <v>25000</v>
      </c>
      <c r="T84" t="str">
        <f t="shared" ca="1" si="22"/>
        <v>cu</v>
      </c>
      <c r="U84" t="str">
        <f t="shared" si="23"/>
        <v>GO</v>
      </c>
      <c r="V84">
        <f t="shared" si="24"/>
        <v>6250</v>
      </c>
    </row>
    <row r="85" spans="1:22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5"/>
        <v>16</v>
      </c>
      <c r="D85">
        <v>320</v>
      </c>
      <c r="E85">
        <f t="shared" ca="1" si="26"/>
        <v>1432</v>
      </c>
      <c r="F85">
        <f ca="1">(60+SUMIF(OFFSET(J85,-$C85+1,0,$C85),"EN",OFFSET(K85,-$C85+1,0,$C85)))*SummonTypeTable!$O$2</f>
        <v>1140.0000000000002</v>
      </c>
      <c r="G85" t="str">
        <f t="shared" ca="1" si="28"/>
        <v/>
      </c>
      <c r="H85" t="str">
        <f t="shared" ca="1" si="30"/>
        <v>it</v>
      </c>
      <c r="I85" t="s">
        <v>146</v>
      </c>
      <c r="J85" t="s">
        <v>145</v>
      </c>
      <c r="K85">
        <v>2</v>
      </c>
      <c r="L85" t="str">
        <f t="shared" si="18"/>
        <v/>
      </c>
      <c r="M85" t="str">
        <f t="shared" ca="1" si="29"/>
        <v>cu</v>
      </c>
      <c r="N85" t="s">
        <v>88</v>
      </c>
      <c r="O85" t="s">
        <v>90</v>
      </c>
      <c r="P85">
        <v>7500</v>
      </c>
      <c r="Q85" t="str">
        <f t="shared" ca="1" si="19"/>
        <v>it</v>
      </c>
      <c r="R85" t="str">
        <f t="shared" si="20"/>
        <v>Cash_sSpellGacha</v>
      </c>
      <c r="S85">
        <f t="shared" si="21"/>
        <v>2</v>
      </c>
      <c r="T85" t="str">
        <f t="shared" ca="1" si="22"/>
        <v>cu</v>
      </c>
      <c r="U85" t="str">
        <f t="shared" si="23"/>
        <v>GO</v>
      </c>
      <c r="V85">
        <f t="shared" si="24"/>
        <v>7500</v>
      </c>
    </row>
    <row r="86" spans="1:22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5"/>
        <v>17</v>
      </c>
      <c r="D86">
        <v>450</v>
      </c>
      <c r="E86">
        <f t="shared" ca="1" si="26"/>
        <v>1882</v>
      </c>
      <c r="F86">
        <f ca="1">(60+SUMIF(OFFSET(J86,-$C86+1,0,$C86),"EN",OFFSET(K86,-$C86+1,0,$C86)))*SummonTypeTable!$O$2</f>
        <v>1140.0000000000002</v>
      </c>
      <c r="G86" t="str">
        <f t="shared" ca="1" si="28"/>
        <v/>
      </c>
      <c r="H86" t="str">
        <f t="shared" ca="1" si="30"/>
        <v>it</v>
      </c>
      <c r="I86" t="s">
        <v>146</v>
      </c>
      <c r="J86" t="s">
        <v>147</v>
      </c>
      <c r="K86">
        <v>1</v>
      </c>
      <c r="L86" t="str">
        <f t="shared" si="18"/>
        <v/>
      </c>
      <c r="M86" t="str">
        <f t="shared" ca="1" si="29"/>
        <v>cu</v>
      </c>
      <c r="N86" t="s">
        <v>88</v>
      </c>
      <c r="O86" t="s">
        <v>90</v>
      </c>
      <c r="P86">
        <v>7188</v>
      </c>
      <c r="Q86" t="str">
        <f t="shared" ca="1" si="19"/>
        <v>it</v>
      </c>
      <c r="R86" t="str">
        <f t="shared" si="20"/>
        <v>Cash_sCharacterGacha</v>
      </c>
      <c r="S86">
        <f t="shared" si="21"/>
        <v>1</v>
      </c>
      <c r="T86" t="str">
        <f t="shared" ca="1" si="22"/>
        <v>cu</v>
      </c>
      <c r="U86" t="str">
        <f t="shared" si="23"/>
        <v>GO</v>
      </c>
      <c r="V86">
        <f t="shared" si="24"/>
        <v>7188</v>
      </c>
    </row>
    <row r="87" spans="1:22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5"/>
        <v>18</v>
      </c>
      <c r="D87">
        <v>500</v>
      </c>
      <c r="E87">
        <f t="shared" ca="1" si="26"/>
        <v>2382</v>
      </c>
      <c r="F87">
        <f ca="1">(60+SUMIF(OFFSET(J87,-$C87+1,0,$C87),"EN",OFFSET(K87,-$C87+1,0,$C87)))*SummonTypeTable!$O$2</f>
        <v>1984.4444444444448</v>
      </c>
      <c r="G87">
        <f t="shared" ca="1" si="28"/>
        <v>0.47858942065491195</v>
      </c>
      <c r="H87" t="str">
        <f t="shared" ca="1" si="30"/>
        <v>cu</v>
      </c>
      <c r="I87" t="s">
        <v>88</v>
      </c>
      <c r="J87" t="s">
        <v>114</v>
      </c>
      <c r="K87">
        <v>1000</v>
      </c>
      <c r="L87" t="str">
        <f t="shared" si="18"/>
        <v>에너지너무많음</v>
      </c>
      <c r="M87" t="str">
        <f t="shared" ca="1" si="29"/>
        <v>cu</v>
      </c>
      <c r="N87" t="s">
        <v>88</v>
      </c>
      <c r="O87" t="s">
        <v>114</v>
      </c>
      <c r="P87">
        <v>250</v>
      </c>
      <c r="Q87" t="str">
        <f t="shared" ca="1" si="19"/>
        <v>cu</v>
      </c>
      <c r="R87" t="str">
        <f t="shared" si="20"/>
        <v>EN</v>
      </c>
      <c r="S87">
        <f t="shared" si="21"/>
        <v>1000</v>
      </c>
      <c r="T87" t="str">
        <f t="shared" ca="1" si="22"/>
        <v>cu</v>
      </c>
      <c r="U87" t="str">
        <f t="shared" si="23"/>
        <v>EN</v>
      </c>
      <c r="V87">
        <f t="shared" si="24"/>
        <v>250</v>
      </c>
    </row>
    <row r="88" spans="1:22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5"/>
        <v>19</v>
      </c>
      <c r="D88">
        <v>200</v>
      </c>
      <c r="E88">
        <f t="shared" ca="1" si="26"/>
        <v>2582</v>
      </c>
      <c r="F88">
        <f ca="1">(60+SUMIF(OFFSET(J88,-$C88+1,0,$C88),"EN",OFFSET(K88,-$C88+1,0,$C88)))*SummonTypeTable!$O$2</f>
        <v>1984.4444444444448</v>
      </c>
      <c r="G88" t="str">
        <f t="shared" ca="1" si="28"/>
        <v/>
      </c>
      <c r="H88" t="str">
        <f t="shared" ca="1" si="30"/>
        <v>cu</v>
      </c>
      <c r="I88" t="s">
        <v>88</v>
      </c>
      <c r="J88" t="s">
        <v>90</v>
      </c>
      <c r="K88">
        <v>33750</v>
      </c>
      <c r="L88" t="str">
        <f t="shared" si="18"/>
        <v/>
      </c>
      <c r="M88" t="str">
        <f t="shared" ca="1" si="29"/>
        <v>cu</v>
      </c>
      <c r="N88" t="s">
        <v>88</v>
      </c>
      <c r="O88" t="s">
        <v>90</v>
      </c>
      <c r="P88">
        <v>8438</v>
      </c>
      <c r="Q88" t="str">
        <f t="shared" ca="1" si="19"/>
        <v>cu</v>
      </c>
      <c r="R88" t="str">
        <f t="shared" si="20"/>
        <v>GO</v>
      </c>
      <c r="S88">
        <f t="shared" si="21"/>
        <v>33750</v>
      </c>
      <c r="T88" t="str">
        <f t="shared" ca="1" si="22"/>
        <v>cu</v>
      </c>
      <c r="U88" t="str">
        <f t="shared" si="23"/>
        <v>GO</v>
      </c>
      <c r="V88">
        <f t="shared" si="24"/>
        <v>8438</v>
      </c>
    </row>
    <row r="89" spans="1:22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5"/>
        <v>20</v>
      </c>
      <c r="D89">
        <v>330</v>
      </c>
      <c r="E89">
        <f t="shared" ca="1" si="26"/>
        <v>2912</v>
      </c>
      <c r="F89">
        <f ca="1">(60+SUMIF(OFFSET(J89,-$C89+1,0,$C89),"EN",OFFSET(K89,-$C89+1,0,$C89)))*SummonTypeTable!$O$2</f>
        <v>1984.4444444444448</v>
      </c>
      <c r="G89" t="str">
        <f t="shared" ca="1" si="28"/>
        <v/>
      </c>
      <c r="H89" t="str">
        <f t="shared" ca="1" si="30"/>
        <v>it</v>
      </c>
      <c r="I89" t="s">
        <v>146</v>
      </c>
      <c r="J89" t="s">
        <v>145</v>
      </c>
      <c r="K89">
        <v>10</v>
      </c>
      <c r="L89" t="str">
        <f t="shared" si="18"/>
        <v/>
      </c>
      <c r="M89" t="str">
        <f t="shared" ca="1" si="29"/>
        <v>cu</v>
      </c>
      <c r="N89" t="s">
        <v>88</v>
      </c>
      <c r="O89" t="s">
        <v>90</v>
      </c>
      <c r="P89">
        <v>9375</v>
      </c>
      <c r="Q89" t="str">
        <f t="shared" ca="1" si="19"/>
        <v>it</v>
      </c>
      <c r="R89" t="str">
        <f t="shared" si="20"/>
        <v>Cash_sSpellGacha</v>
      </c>
      <c r="S89">
        <f t="shared" si="21"/>
        <v>10</v>
      </c>
      <c r="T89" t="str">
        <f t="shared" ca="1" si="22"/>
        <v>cu</v>
      </c>
      <c r="U89" t="str">
        <f t="shared" si="23"/>
        <v>GO</v>
      </c>
      <c r="V89">
        <f t="shared" si="24"/>
        <v>9375</v>
      </c>
    </row>
    <row r="90" spans="1:22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5"/>
        <v>21</v>
      </c>
      <c r="D90">
        <v>1000</v>
      </c>
      <c r="E90">
        <f t="shared" ca="1" si="26"/>
        <v>3912</v>
      </c>
      <c r="F90">
        <f ca="1">(60+SUMIF(OFFSET(J90,-$C90+1,0,$C90),"EN",OFFSET(K90,-$C90+1,0,$C90)))*SummonTypeTable!$O$2</f>
        <v>3251.1111111111113</v>
      </c>
      <c r="G90">
        <f t="shared" ca="1" si="28"/>
        <v>0.50727107475573741</v>
      </c>
      <c r="H90" t="str">
        <f t="shared" ca="1" si="30"/>
        <v>cu</v>
      </c>
      <c r="I90" t="s">
        <v>88</v>
      </c>
      <c r="J90" t="s">
        <v>114</v>
      </c>
      <c r="K90">
        <v>1500</v>
      </c>
      <c r="L90" t="str">
        <f t="shared" si="18"/>
        <v>에너지너무많음</v>
      </c>
      <c r="M90" t="str">
        <f t="shared" ca="1" si="29"/>
        <v>cu</v>
      </c>
      <c r="N90" t="s">
        <v>88</v>
      </c>
      <c r="O90" t="s">
        <v>114</v>
      </c>
      <c r="P90">
        <v>375</v>
      </c>
      <c r="Q90" t="str">
        <f t="shared" ca="1" si="19"/>
        <v>cu</v>
      </c>
      <c r="R90" t="str">
        <f t="shared" si="20"/>
        <v>EN</v>
      </c>
      <c r="S90">
        <f t="shared" si="21"/>
        <v>1500</v>
      </c>
      <c r="T90" t="str">
        <f t="shared" ca="1" si="22"/>
        <v>cu</v>
      </c>
      <c r="U90" t="str">
        <f t="shared" si="23"/>
        <v>EN</v>
      </c>
      <c r="V90">
        <f t="shared" si="24"/>
        <v>375</v>
      </c>
    </row>
    <row r="91" spans="1:22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5"/>
        <v>22</v>
      </c>
      <c r="D91">
        <v>330</v>
      </c>
      <c r="E91">
        <f t="shared" ca="1" si="26"/>
        <v>4242</v>
      </c>
      <c r="F91">
        <f ca="1">(60+SUMIF(OFFSET(J91,-$C91+1,0,$C91),"EN",OFFSET(K91,-$C91+1,0,$C91)))*SummonTypeTable!$O$2</f>
        <v>3251.1111111111113</v>
      </c>
      <c r="G91" t="str">
        <f t="shared" ca="1" si="28"/>
        <v/>
      </c>
      <c r="H91" t="str">
        <f t="shared" ca="1" si="30"/>
        <v>cu</v>
      </c>
      <c r="I91" t="s">
        <v>88</v>
      </c>
      <c r="J91" t="s">
        <v>90</v>
      </c>
      <c r="K91">
        <v>27500</v>
      </c>
      <c r="L91" t="str">
        <f t="shared" si="18"/>
        <v/>
      </c>
      <c r="M91" t="str">
        <f t="shared" ca="1" si="29"/>
        <v>cu</v>
      </c>
      <c r="N91" t="s">
        <v>88</v>
      </c>
      <c r="O91" t="s">
        <v>90</v>
      </c>
      <c r="P91">
        <v>6875</v>
      </c>
      <c r="Q91" t="str">
        <f t="shared" ca="1" si="19"/>
        <v>cu</v>
      </c>
      <c r="R91" t="str">
        <f t="shared" si="20"/>
        <v>GO</v>
      </c>
      <c r="S91">
        <f t="shared" si="21"/>
        <v>27500</v>
      </c>
      <c r="T91" t="str">
        <f t="shared" ca="1" si="22"/>
        <v>cu</v>
      </c>
      <c r="U91" t="str">
        <f t="shared" si="23"/>
        <v>GO</v>
      </c>
      <c r="V91">
        <f t="shared" si="24"/>
        <v>6875</v>
      </c>
    </row>
    <row r="92" spans="1:22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5"/>
        <v>23</v>
      </c>
      <c r="D92">
        <v>590</v>
      </c>
      <c r="E92">
        <f t="shared" ca="1" si="26"/>
        <v>4832</v>
      </c>
      <c r="F92">
        <f ca="1">(60+SUMIF(OFFSET(J92,-$C92+1,0,$C92),"EN",OFFSET(K92,-$C92+1,0,$C92)))*SummonTypeTable!$O$2</f>
        <v>3251.1111111111113</v>
      </c>
      <c r="G92" t="str">
        <f t="shared" ca="1" si="28"/>
        <v/>
      </c>
      <c r="H92" t="str">
        <f t="shared" ca="1" si="30"/>
        <v>it</v>
      </c>
      <c r="I92" t="s">
        <v>146</v>
      </c>
      <c r="J92" t="s">
        <v>145</v>
      </c>
      <c r="K92">
        <v>10</v>
      </c>
      <c r="L92" t="str">
        <f t="shared" si="18"/>
        <v/>
      </c>
      <c r="M92" t="str">
        <f t="shared" ca="1" si="29"/>
        <v>cu</v>
      </c>
      <c r="N92" t="s">
        <v>88</v>
      </c>
      <c r="O92" t="s">
        <v>90</v>
      </c>
      <c r="P92">
        <v>10938</v>
      </c>
      <c r="Q92" t="str">
        <f t="shared" ca="1" si="19"/>
        <v>it</v>
      </c>
      <c r="R92" t="str">
        <f t="shared" si="20"/>
        <v>Cash_sSpellGacha</v>
      </c>
      <c r="S92">
        <f t="shared" si="21"/>
        <v>10</v>
      </c>
      <c r="T92" t="str">
        <f t="shared" ca="1" si="22"/>
        <v>cu</v>
      </c>
      <c r="U92" t="str">
        <f t="shared" si="23"/>
        <v>GO</v>
      </c>
      <c r="V92">
        <f t="shared" si="24"/>
        <v>10938</v>
      </c>
    </row>
    <row r="93" spans="1:22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5"/>
        <v>24</v>
      </c>
      <c r="D93">
        <v>1250</v>
      </c>
      <c r="E93">
        <f t="shared" ca="1" si="26"/>
        <v>6082</v>
      </c>
      <c r="F93">
        <f ca="1">(60+SUMIF(OFFSET(J93,-$C93+1,0,$C93),"EN",OFFSET(K93,-$C93+1,0,$C93)))*SummonTypeTable!$O$2</f>
        <v>3251.1111111111113</v>
      </c>
      <c r="G93" t="str">
        <f t="shared" ca="1" si="28"/>
        <v/>
      </c>
      <c r="H93" t="str">
        <f t="shared" ca="1" si="30"/>
        <v>cu</v>
      </c>
      <c r="I93" t="s">
        <v>88</v>
      </c>
      <c r="J93" t="s">
        <v>90</v>
      </c>
      <c r="K93">
        <v>36250</v>
      </c>
      <c r="L93" t="str">
        <f t="shared" si="18"/>
        <v/>
      </c>
      <c r="M93" t="str">
        <f t="shared" ca="1" si="29"/>
        <v>cu</v>
      </c>
      <c r="N93" t="s">
        <v>88</v>
      </c>
      <c r="O93" t="s">
        <v>90</v>
      </c>
      <c r="P93">
        <v>9063</v>
      </c>
      <c r="Q93" t="str">
        <f t="shared" ca="1" si="19"/>
        <v>cu</v>
      </c>
      <c r="R93" t="str">
        <f t="shared" si="20"/>
        <v>GO</v>
      </c>
      <c r="S93">
        <f t="shared" si="21"/>
        <v>36250</v>
      </c>
      <c r="T93" t="str">
        <f t="shared" ca="1" si="22"/>
        <v>cu</v>
      </c>
      <c r="U93" t="str">
        <f t="shared" si="23"/>
        <v>GO</v>
      </c>
      <c r="V93">
        <f t="shared" si="24"/>
        <v>9063</v>
      </c>
    </row>
    <row r="94" spans="1:22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5"/>
        <v>25</v>
      </c>
      <c r="D94">
        <v>1900</v>
      </c>
      <c r="E94">
        <f t="shared" ca="1" si="26"/>
        <v>7982</v>
      </c>
      <c r="F94">
        <f ca="1">(60+SUMIF(OFFSET(J94,-$C94+1,0,$C94),"EN",OFFSET(K94,-$C94+1,0,$C94)))*SummonTypeTable!$O$2</f>
        <v>4940.0000000000009</v>
      </c>
      <c r="G94">
        <f t="shared" ca="1" si="28"/>
        <v>0.40730532587210116</v>
      </c>
      <c r="H94" t="str">
        <f t="shared" ca="1" si="30"/>
        <v>cu</v>
      </c>
      <c r="I94" t="s">
        <v>88</v>
      </c>
      <c r="J94" t="s">
        <v>114</v>
      </c>
      <c r="K94">
        <v>2000</v>
      </c>
      <c r="L94" t="str">
        <f t="shared" si="18"/>
        <v>에너지너무많음</v>
      </c>
      <c r="M94" t="str">
        <f t="shared" ca="1" si="29"/>
        <v>cu</v>
      </c>
      <c r="N94" t="s">
        <v>88</v>
      </c>
      <c r="O94" t="s">
        <v>114</v>
      </c>
      <c r="P94">
        <v>500</v>
      </c>
      <c r="Q94" t="str">
        <f t="shared" ca="1" si="19"/>
        <v>cu</v>
      </c>
      <c r="R94" t="str">
        <f t="shared" si="20"/>
        <v>EN</v>
      </c>
      <c r="S94">
        <f t="shared" si="21"/>
        <v>2000</v>
      </c>
      <c r="T94" t="str">
        <f t="shared" ca="1" si="22"/>
        <v>cu</v>
      </c>
      <c r="U94" t="str">
        <f t="shared" si="23"/>
        <v>EN</v>
      </c>
      <c r="V94">
        <f t="shared" si="24"/>
        <v>500</v>
      </c>
    </row>
    <row r="95" spans="1:22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5"/>
        <v>26</v>
      </c>
      <c r="D95">
        <v>200</v>
      </c>
      <c r="E95">
        <f t="shared" ca="1" si="26"/>
        <v>8182</v>
      </c>
      <c r="F95">
        <f ca="1">(60+SUMIF(OFFSET(J95,-$C95+1,0,$C95),"EN",OFFSET(K95,-$C95+1,0,$C95)))*SummonTypeTable!$O$2</f>
        <v>4940.0000000000009</v>
      </c>
      <c r="G95" t="str">
        <f t="shared" ca="1" si="28"/>
        <v/>
      </c>
      <c r="H95" t="str">
        <f t="shared" ca="1" si="30"/>
        <v>cu</v>
      </c>
      <c r="I95" t="s">
        <v>88</v>
      </c>
      <c r="J95" t="s">
        <v>90</v>
      </c>
      <c r="K95">
        <v>50000</v>
      </c>
      <c r="L95" t="str">
        <f t="shared" si="18"/>
        <v/>
      </c>
      <c r="M95" t="str">
        <f t="shared" ca="1" si="29"/>
        <v>cu</v>
      </c>
      <c r="N95" t="s">
        <v>88</v>
      </c>
      <c r="O95" t="s">
        <v>90</v>
      </c>
      <c r="P95">
        <v>12500</v>
      </c>
      <c r="Q95" t="str">
        <f t="shared" ca="1" si="19"/>
        <v>cu</v>
      </c>
      <c r="R95" t="str">
        <f t="shared" si="20"/>
        <v>GO</v>
      </c>
      <c r="S95">
        <f t="shared" si="21"/>
        <v>50000</v>
      </c>
      <c r="T95" t="str">
        <f t="shared" ca="1" si="22"/>
        <v>cu</v>
      </c>
      <c r="U95" t="str">
        <f t="shared" si="23"/>
        <v>GO</v>
      </c>
      <c r="V95">
        <f t="shared" si="24"/>
        <v>12500</v>
      </c>
    </row>
    <row r="96" spans="1:22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5"/>
        <v>27</v>
      </c>
      <c r="D96">
        <v>400</v>
      </c>
      <c r="E96">
        <f t="shared" ca="1" si="26"/>
        <v>8582</v>
      </c>
      <c r="F96">
        <f ca="1">(60+SUMIF(OFFSET(J96,-$C96+1,0,$C96),"EN",OFFSET(K96,-$C96+1,0,$C96)))*SummonTypeTable!$O$2</f>
        <v>4940.0000000000009</v>
      </c>
      <c r="G96" t="str">
        <f t="shared" ca="1" si="28"/>
        <v/>
      </c>
      <c r="H96" t="str">
        <f t="shared" ca="1" si="30"/>
        <v>it</v>
      </c>
      <c r="I96" t="s">
        <v>146</v>
      </c>
      <c r="J96" t="s">
        <v>145</v>
      </c>
      <c r="K96">
        <v>10</v>
      </c>
      <c r="L96" t="str">
        <f t="shared" si="18"/>
        <v/>
      </c>
      <c r="M96" t="str">
        <f t="shared" ca="1" si="29"/>
        <v>cu</v>
      </c>
      <c r="N96" t="s">
        <v>88</v>
      </c>
      <c r="O96" t="s">
        <v>90</v>
      </c>
      <c r="P96">
        <v>15625</v>
      </c>
      <c r="Q96" t="str">
        <f t="shared" ca="1" si="19"/>
        <v>it</v>
      </c>
      <c r="R96" t="str">
        <f t="shared" si="20"/>
        <v>Cash_sSpellGacha</v>
      </c>
      <c r="S96">
        <f t="shared" si="21"/>
        <v>10</v>
      </c>
      <c r="T96" t="str">
        <f t="shared" ca="1" si="22"/>
        <v>cu</v>
      </c>
      <c r="U96" t="str">
        <f t="shared" si="23"/>
        <v>GO</v>
      </c>
      <c r="V96">
        <f t="shared" si="24"/>
        <v>15625</v>
      </c>
    </row>
    <row r="97" spans="1:22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5"/>
        <v>28</v>
      </c>
      <c r="D97">
        <v>2400</v>
      </c>
      <c r="E97">
        <f t="shared" ca="1" si="26"/>
        <v>10982</v>
      </c>
      <c r="F97">
        <f ca="1">(60+SUMIF(OFFSET(J97,-$C97+1,0,$C97),"EN",OFFSET(K97,-$C97+1,0,$C97)))*SummonTypeTable!$O$2</f>
        <v>4940.0000000000009</v>
      </c>
      <c r="G97" t="str">
        <f t="shared" ca="1" si="28"/>
        <v/>
      </c>
      <c r="H97" t="str">
        <f t="shared" ref="H97:H140" ca="1" si="31">IF(ISBLANK(I97),"",
VLOOKUP(I97,OFFSET(INDIRECT("$A:$B"),0,MATCH(I$1&amp;"_Verify",INDIRECT("$1:$1"),0)-1),2,0)
)</f>
        <v>it</v>
      </c>
      <c r="I97" t="s">
        <v>146</v>
      </c>
      <c r="J97" t="s">
        <v>147</v>
      </c>
      <c r="K97">
        <v>10</v>
      </c>
      <c r="L97" t="str">
        <f t="shared" si="18"/>
        <v/>
      </c>
      <c r="M97" t="str">
        <f t="shared" ca="1" si="29"/>
        <v>cu</v>
      </c>
      <c r="N97" t="s">
        <v>88</v>
      </c>
      <c r="O97" t="s">
        <v>114</v>
      </c>
      <c r="P97">
        <v>750</v>
      </c>
      <c r="Q97" t="str">
        <f t="shared" ca="1" si="19"/>
        <v>it</v>
      </c>
      <c r="R97" t="str">
        <f t="shared" si="20"/>
        <v>Cash_sCharacterGacha</v>
      </c>
      <c r="S97">
        <f t="shared" si="21"/>
        <v>10</v>
      </c>
      <c r="T97" t="str">
        <f t="shared" ca="1" si="22"/>
        <v>cu</v>
      </c>
      <c r="U97" t="str">
        <f t="shared" si="23"/>
        <v>EN</v>
      </c>
      <c r="V97">
        <f t="shared" si="24"/>
        <v>750</v>
      </c>
    </row>
    <row r="98" spans="1:22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5"/>
        <v>29</v>
      </c>
      <c r="D98">
        <v>1500</v>
      </c>
      <c r="E98">
        <f t="shared" ca="1" si="26"/>
        <v>12482</v>
      </c>
      <c r="F98">
        <f ca="1">(60+SUMIF(OFFSET(J98,-$C98+1,0,$C98),"EN",OFFSET(K98,-$C98+1,0,$C98)))*SummonTypeTable!$O$2</f>
        <v>4940.0000000000009</v>
      </c>
      <c r="G98" t="str">
        <f t="shared" ca="1" si="28"/>
        <v/>
      </c>
      <c r="H98" t="str">
        <f t="shared" ca="1" si="31"/>
        <v>cu</v>
      </c>
      <c r="I98" t="s">
        <v>88</v>
      </c>
      <c r="J98" t="s">
        <v>90</v>
      </c>
      <c r="K98">
        <v>75000</v>
      </c>
      <c r="L98" t="str">
        <f t="shared" si="18"/>
        <v/>
      </c>
      <c r="M98" t="str">
        <f t="shared" ca="1" si="29"/>
        <v>cu</v>
      </c>
      <c r="N98" t="s">
        <v>88</v>
      </c>
      <c r="O98" t="s">
        <v>90</v>
      </c>
      <c r="P98">
        <v>18750</v>
      </c>
      <c r="Q98" t="str">
        <f t="shared" ca="1" si="19"/>
        <v>cu</v>
      </c>
      <c r="R98" t="str">
        <f t="shared" si="20"/>
        <v>GO</v>
      </c>
      <c r="S98">
        <f t="shared" si="21"/>
        <v>75000</v>
      </c>
      <c r="T98" t="str">
        <f t="shared" ca="1" si="22"/>
        <v>cu</v>
      </c>
      <c r="U98" t="str">
        <f t="shared" si="23"/>
        <v>GO</v>
      </c>
      <c r="V98">
        <f t="shared" si="24"/>
        <v>18750</v>
      </c>
    </row>
    <row r="99" spans="1:22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5"/>
        <v>30</v>
      </c>
      <c r="D99">
        <v>2800</v>
      </c>
      <c r="E99">
        <f t="shared" ca="1" si="26"/>
        <v>15282</v>
      </c>
      <c r="F99">
        <f ca="1">(60+SUMIF(OFFSET(J99,-$C99+1,0,$C99),"EN",OFFSET(K99,-$C99+1,0,$C99)))*SummonTypeTable!$O$2</f>
        <v>4940.0000000000009</v>
      </c>
      <c r="G99" t="str">
        <f t="shared" ca="1" si="28"/>
        <v/>
      </c>
      <c r="H99" t="str">
        <f t="shared" ca="1" si="31"/>
        <v>cu</v>
      </c>
      <c r="I99" t="s">
        <v>88</v>
      </c>
      <c r="J99" t="s">
        <v>90</v>
      </c>
      <c r="K99">
        <v>81250</v>
      </c>
      <c r="L99" t="str">
        <f t="shared" si="18"/>
        <v/>
      </c>
      <c r="M99" t="str">
        <f t="shared" ca="1" si="29"/>
        <v>cu</v>
      </c>
      <c r="N99" t="s">
        <v>88</v>
      </c>
      <c r="O99" t="s">
        <v>90</v>
      </c>
      <c r="P99">
        <v>20313</v>
      </c>
      <c r="Q99" t="str">
        <f t="shared" ca="1" si="19"/>
        <v>cu</v>
      </c>
      <c r="R99" t="str">
        <f t="shared" si="20"/>
        <v>GO</v>
      </c>
      <c r="S99">
        <f t="shared" si="21"/>
        <v>81250</v>
      </c>
      <c r="T99" t="str">
        <f t="shared" ca="1" si="22"/>
        <v>cu</v>
      </c>
      <c r="U99" t="str">
        <f t="shared" si="23"/>
        <v>GO</v>
      </c>
      <c r="V99">
        <f t="shared" si="24"/>
        <v>20313</v>
      </c>
    </row>
    <row r="100" spans="1:22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5"/>
        <v>31</v>
      </c>
      <c r="D100">
        <v>3400</v>
      </c>
      <c r="E100">
        <f t="shared" ca="1" si="26"/>
        <v>18682</v>
      </c>
      <c r="F100">
        <f ca="1">(60+SUMIF(OFFSET(J100,-$C100+1,0,$C100),"EN",OFFSET(K100,-$C100+1,0,$C100)))*SummonTypeTable!$O$2</f>
        <v>8317.7777777777792</v>
      </c>
      <c r="G100">
        <f t="shared" ca="1" si="28"/>
        <v>0.26442565035863402</v>
      </c>
      <c r="H100" t="str">
        <f t="shared" ca="1" si="31"/>
        <v>cu</v>
      </c>
      <c r="I100" t="s">
        <v>88</v>
      </c>
      <c r="J100" t="s">
        <v>114</v>
      </c>
      <c r="K100">
        <v>4000</v>
      </c>
      <c r="L100" t="str">
        <f t="shared" si="18"/>
        <v>에너지너무많음</v>
      </c>
      <c r="M100" t="str">
        <f t="shared" ca="1" si="29"/>
        <v>cu</v>
      </c>
      <c r="N100" t="s">
        <v>88</v>
      </c>
      <c r="O100" t="s">
        <v>114</v>
      </c>
      <c r="P100">
        <v>1000</v>
      </c>
      <c r="Q100" t="str">
        <f t="shared" ca="1" si="19"/>
        <v>cu</v>
      </c>
      <c r="R100" t="str">
        <f t="shared" si="20"/>
        <v>EN</v>
      </c>
      <c r="S100">
        <f t="shared" si="21"/>
        <v>4000</v>
      </c>
      <c r="T100" t="str">
        <f t="shared" ca="1" si="22"/>
        <v>cu</v>
      </c>
      <c r="U100" t="str">
        <f t="shared" si="23"/>
        <v>EN</v>
      </c>
      <c r="V100">
        <f t="shared" si="24"/>
        <v>1000</v>
      </c>
    </row>
    <row r="101" spans="1:22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5"/>
        <v>32</v>
      </c>
      <c r="D101">
        <v>1200</v>
      </c>
      <c r="E101">
        <f t="shared" ca="1" si="26"/>
        <v>19882</v>
      </c>
      <c r="F101">
        <f ca="1">(60+SUMIF(OFFSET(J101,-$C101+1,0,$C101),"EN",OFFSET(K101,-$C101+1,0,$C101)))*SummonTypeTable!$O$2</f>
        <v>8317.7777777777792</v>
      </c>
      <c r="G101" t="str">
        <f t="shared" ca="1" si="28"/>
        <v/>
      </c>
      <c r="H101" t="str">
        <f t="shared" ca="1" si="31"/>
        <v>cu</v>
      </c>
      <c r="I101" t="s">
        <v>88</v>
      </c>
      <c r="J101" t="s">
        <v>90</v>
      </c>
      <c r="K101">
        <v>93750</v>
      </c>
      <c r="L101" t="str">
        <f t="shared" si="18"/>
        <v/>
      </c>
      <c r="M101" t="str">
        <f t="shared" ca="1" si="29"/>
        <v>cu</v>
      </c>
      <c r="N101" t="s">
        <v>88</v>
      </c>
      <c r="O101" t="s">
        <v>90</v>
      </c>
      <c r="P101">
        <v>23438</v>
      </c>
      <c r="Q101" t="str">
        <f t="shared" ca="1" si="19"/>
        <v>cu</v>
      </c>
      <c r="R101" t="str">
        <f t="shared" si="20"/>
        <v>GO</v>
      </c>
      <c r="S101">
        <f t="shared" si="21"/>
        <v>93750</v>
      </c>
      <c r="T101" t="str">
        <f t="shared" ca="1" si="22"/>
        <v>cu</v>
      </c>
      <c r="U101" t="str">
        <f t="shared" si="23"/>
        <v>GO</v>
      </c>
      <c r="V101">
        <f t="shared" si="24"/>
        <v>23438</v>
      </c>
    </row>
    <row r="102" spans="1:22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5"/>
        <v>33</v>
      </c>
      <c r="D102">
        <v>4700</v>
      </c>
      <c r="E102">
        <f t="shared" ca="1" si="26"/>
        <v>24582</v>
      </c>
      <c r="F102">
        <f ca="1">(60+SUMIF(OFFSET(J102,-$C102+1,0,$C102),"EN",OFFSET(K102,-$C102+1,0,$C102)))*SummonTypeTable!$O$2</f>
        <v>12540.000000000002</v>
      </c>
      <c r="G102">
        <f t="shared" ca="1" si="28"/>
        <v>0.33836863468301109</v>
      </c>
      <c r="H102" t="str">
        <f t="shared" ca="1" si="31"/>
        <v>cu</v>
      </c>
      <c r="I102" t="s">
        <v>88</v>
      </c>
      <c r="J102" t="s">
        <v>114</v>
      </c>
      <c r="K102">
        <v>5000</v>
      </c>
      <c r="L102" t="str">
        <f t="shared" si="18"/>
        <v>에너지너무많음</v>
      </c>
      <c r="M102" t="str">
        <f t="shared" ca="1" si="29"/>
        <v>cu</v>
      </c>
      <c r="N102" t="s">
        <v>88</v>
      </c>
      <c r="O102" t="s">
        <v>114</v>
      </c>
      <c r="P102">
        <v>1250</v>
      </c>
      <c r="Q102" t="str">
        <f t="shared" ca="1" si="19"/>
        <v>cu</v>
      </c>
      <c r="R102" t="str">
        <f t="shared" si="20"/>
        <v>EN</v>
      </c>
      <c r="S102">
        <f t="shared" si="21"/>
        <v>5000</v>
      </c>
      <c r="T102" t="str">
        <f t="shared" ca="1" si="22"/>
        <v>cu</v>
      </c>
      <c r="U102" t="str">
        <f t="shared" si="23"/>
        <v>EN</v>
      </c>
      <c r="V102">
        <f t="shared" si="24"/>
        <v>1250</v>
      </c>
    </row>
    <row r="103" spans="1:22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5"/>
        <v>34</v>
      </c>
      <c r="D103">
        <v>3500</v>
      </c>
      <c r="E103">
        <f t="shared" ca="1" si="26"/>
        <v>28082</v>
      </c>
      <c r="F103">
        <f ca="1">(60+SUMIF(OFFSET(J103,-$C103+1,0,$C103),"EN",OFFSET(K103,-$C103+1,0,$C103)))*SummonTypeTable!$O$2</f>
        <v>12540.000000000002</v>
      </c>
      <c r="G103" t="str">
        <f t="shared" ca="1" si="28"/>
        <v/>
      </c>
      <c r="H103" t="str">
        <f t="shared" ca="1" si="31"/>
        <v>cu</v>
      </c>
      <c r="I103" t="s">
        <v>88</v>
      </c>
      <c r="J103" t="s">
        <v>90</v>
      </c>
      <c r="K103">
        <v>68750</v>
      </c>
      <c r="L103" t="str">
        <f t="shared" si="18"/>
        <v/>
      </c>
      <c r="M103" t="str">
        <f t="shared" ca="1" si="29"/>
        <v>cu</v>
      </c>
      <c r="N103" t="s">
        <v>88</v>
      </c>
      <c r="O103" t="s">
        <v>90</v>
      </c>
      <c r="P103">
        <v>17188</v>
      </c>
      <c r="Q103" t="str">
        <f t="shared" ca="1" si="19"/>
        <v>cu</v>
      </c>
      <c r="R103" t="str">
        <f t="shared" si="20"/>
        <v>GO</v>
      </c>
      <c r="S103">
        <f t="shared" si="21"/>
        <v>68750</v>
      </c>
      <c r="T103" t="str">
        <f t="shared" ca="1" si="22"/>
        <v>cu</v>
      </c>
      <c r="U103" t="str">
        <f t="shared" si="23"/>
        <v>GO</v>
      </c>
      <c r="V103">
        <f t="shared" si="24"/>
        <v>17188</v>
      </c>
    </row>
    <row r="104" spans="1:22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5"/>
        <v>35</v>
      </c>
      <c r="D104">
        <v>4500</v>
      </c>
      <c r="E104">
        <f t="shared" ca="1" si="26"/>
        <v>32582</v>
      </c>
      <c r="F104">
        <f ca="1">(60+SUMIF(OFFSET(J104,-$C104+1,0,$C104),"EN",OFFSET(K104,-$C104+1,0,$C104)))*SummonTypeTable!$O$2</f>
        <v>12540.000000000002</v>
      </c>
      <c r="G104" t="str">
        <f t="shared" ca="1" si="28"/>
        <v/>
      </c>
      <c r="H104" t="str">
        <f t="shared" ca="1" si="31"/>
        <v>cu</v>
      </c>
      <c r="I104" t="s">
        <v>88</v>
      </c>
      <c r="J104" t="s">
        <v>90</v>
      </c>
      <c r="K104">
        <v>87500</v>
      </c>
      <c r="L104" t="str">
        <f t="shared" si="18"/>
        <v/>
      </c>
      <c r="M104" t="str">
        <f t="shared" ca="1" si="29"/>
        <v>cu</v>
      </c>
      <c r="N104" t="s">
        <v>88</v>
      </c>
      <c r="O104" t="s">
        <v>90</v>
      </c>
      <c r="P104">
        <v>21875</v>
      </c>
      <c r="Q104" t="str">
        <f t="shared" ca="1" si="19"/>
        <v>cu</v>
      </c>
      <c r="R104" t="str">
        <f t="shared" si="20"/>
        <v>GO</v>
      </c>
      <c r="S104">
        <f t="shared" si="21"/>
        <v>87500</v>
      </c>
      <c r="T104" t="str">
        <f t="shared" ca="1" si="22"/>
        <v>cu</v>
      </c>
      <c r="U104" t="str">
        <f t="shared" si="23"/>
        <v>GO</v>
      </c>
      <c r="V104">
        <f t="shared" si="24"/>
        <v>21875</v>
      </c>
    </row>
    <row r="105" spans="1:22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5"/>
        <v>36</v>
      </c>
      <c r="D105">
        <v>5800</v>
      </c>
      <c r="E105">
        <f t="shared" ca="1" si="26"/>
        <v>38382</v>
      </c>
      <c r="F105">
        <f ca="1">(60+SUMIF(OFFSET(J105,-$C105+1,0,$C105),"EN",OFFSET(K105,-$C105+1,0,$C105)))*SummonTypeTable!$O$2</f>
        <v>17944.444444444445</v>
      </c>
      <c r="G105">
        <f t="shared" ca="1" si="28"/>
        <v>0.32671564795998131</v>
      </c>
      <c r="H105" t="str">
        <f t="shared" ca="1" si="31"/>
        <v>cu</v>
      </c>
      <c r="I105" t="s">
        <v>88</v>
      </c>
      <c r="J105" t="s">
        <v>114</v>
      </c>
      <c r="K105">
        <v>6400</v>
      </c>
      <c r="L105" t="str">
        <f t="shared" si="18"/>
        <v>에너지너무많음</v>
      </c>
      <c r="M105" t="str">
        <f t="shared" ca="1" si="29"/>
        <v>cu</v>
      </c>
      <c r="N105" t="s">
        <v>88</v>
      </c>
      <c r="O105" t="s">
        <v>114</v>
      </c>
      <c r="P105">
        <v>1600</v>
      </c>
      <c r="Q105" t="str">
        <f t="shared" ca="1" si="19"/>
        <v>cu</v>
      </c>
      <c r="R105" t="str">
        <f t="shared" si="20"/>
        <v>EN</v>
      </c>
      <c r="S105">
        <f t="shared" si="21"/>
        <v>6400</v>
      </c>
      <c r="T105" t="str">
        <f t="shared" ca="1" si="22"/>
        <v>cu</v>
      </c>
      <c r="U105" t="str">
        <f t="shared" si="23"/>
        <v>EN</v>
      </c>
      <c r="V105">
        <f t="shared" si="24"/>
        <v>1600</v>
      </c>
    </row>
    <row r="106" spans="1:22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5"/>
        <v>37</v>
      </c>
      <c r="D106">
        <v>1200</v>
      </c>
      <c r="E106">
        <f t="shared" ca="1" si="26"/>
        <v>39582</v>
      </c>
      <c r="F106">
        <f ca="1">(60+SUMIF(OFFSET(J106,-$C106+1,0,$C106),"EN",OFFSET(K106,-$C106+1,0,$C106)))*SummonTypeTable!$O$2</f>
        <v>17944.444444444445</v>
      </c>
      <c r="G106" t="str">
        <f t="shared" ca="1" si="28"/>
        <v/>
      </c>
      <c r="H106" t="str">
        <f t="shared" ca="1" si="31"/>
        <v>cu</v>
      </c>
      <c r="I106" t="s">
        <v>88</v>
      </c>
      <c r="J106" t="s">
        <v>90</v>
      </c>
      <c r="K106">
        <v>48750</v>
      </c>
      <c r="L106" t="str">
        <f t="shared" si="18"/>
        <v/>
      </c>
      <c r="M106" t="str">
        <f t="shared" ca="1" si="29"/>
        <v>cu</v>
      </c>
      <c r="N106" t="s">
        <v>88</v>
      </c>
      <c r="O106" t="s">
        <v>90</v>
      </c>
      <c r="P106">
        <v>12188</v>
      </c>
      <c r="Q106" t="str">
        <f t="shared" ca="1" si="19"/>
        <v>cu</v>
      </c>
      <c r="R106" t="str">
        <f t="shared" si="20"/>
        <v>GO</v>
      </c>
      <c r="S106">
        <f t="shared" si="21"/>
        <v>48750</v>
      </c>
      <c r="T106" t="str">
        <f t="shared" ca="1" si="22"/>
        <v>cu</v>
      </c>
      <c r="U106" t="str">
        <f t="shared" si="23"/>
        <v>GO</v>
      </c>
      <c r="V106">
        <f t="shared" si="24"/>
        <v>12188</v>
      </c>
    </row>
    <row r="107" spans="1:22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5"/>
        <v>38</v>
      </c>
      <c r="D107">
        <v>1550</v>
      </c>
      <c r="E107">
        <f t="shared" ca="1" si="26"/>
        <v>41132</v>
      </c>
      <c r="F107">
        <f ca="1">(60+SUMIF(OFFSET(J107,-$C107+1,0,$C107),"EN",OFFSET(K107,-$C107+1,0,$C107)))*SummonTypeTable!$O$2</f>
        <v>17944.444444444445</v>
      </c>
      <c r="G107" t="str">
        <f t="shared" ca="1" si="28"/>
        <v/>
      </c>
      <c r="H107" t="str">
        <f t="shared" ca="1" si="31"/>
        <v>cu</v>
      </c>
      <c r="I107" t="s">
        <v>88</v>
      </c>
      <c r="J107" t="s">
        <v>90</v>
      </c>
      <c r="K107">
        <v>112500</v>
      </c>
      <c r="L107" t="str">
        <f t="shared" si="18"/>
        <v/>
      </c>
      <c r="M107" t="str">
        <f t="shared" ca="1" si="29"/>
        <v>cu</v>
      </c>
      <c r="N107" t="s">
        <v>88</v>
      </c>
      <c r="O107" t="s">
        <v>90</v>
      </c>
      <c r="P107">
        <v>28125</v>
      </c>
      <c r="Q107" t="str">
        <f t="shared" ca="1" si="19"/>
        <v>cu</v>
      </c>
      <c r="R107" t="str">
        <f t="shared" si="20"/>
        <v>GO</v>
      </c>
      <c r="S107">
        <f t="shared" si="21"/>
        <v>112500</v>
      </c>
      <c r="T107" t="str">
        <f t="shared" ca="1" si="22"/>
        <v>cu</v>
      </c>
      <c r="U107" t="str">
        <f t="shared" si="23"/>
        <v>GO</v>
      </c>
      <c r="V107">
        <f t="shared" si="24"/>
        <v>28125</v>
      </c>
    </row>
    <row r="108" spans="1:22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5"/>
        <v>39</v>
      </c>
      <c r="D108">
        <v>6700</v>
      </c>
      <c r="E108">
        <f t="shared" ca="1" si="26"/>
        <v>47832</v>
      </c>
      <c r="F108">
        <f ca="1">(60+SUMIF(OFFSET(J108,-$C108+1,0,$C108),"EN",OFFSET(K108,-$C108+1,0,$C108)))*SummonTypeTable!$O$2</f>
        <v>24024.444444444449</v>
      </c>
      <c r="G108">
        <f t="shared" ca="1" si="28"/>
        <v>0.37515563732322388</v>
      </c>
      <c r="H108" t="str">
        <f t="shared" ca="1" si="31"/>
        <v>cu</v>
      </c>
      <c r="I108" t="s">
        <v>88</v>
      </c>
      <c r="J108" t="s">
        <v>114</v>
      </c>
      <c r="K108">
        <v>7200</v>
      </c>
      <c r="L108" t="str">
        <f t="shared" si="18"/>
        <v>에너지너무많음</v>
      </c>
      <c r="M108" t="str">
        <f t="shared" ca="1" si="29"/>
        <v>cu</v>
      </c>
      <c r="N108" t="s">
        <v>88</v>
      </c>
      <c r="O108" t="s">
        <v>114</v>
      </c>
      <c r="P108">
        <v>1800</v>
      </c>
      <c r="Q108" t="str">
        <f t="shared" ca="1" si="19"/>
        <v>cu</v>
      </c>
      <c r="R108" t="str">
        <f t="shared" si="20"/>
        <v>EN</v>
      </c>
      <c r="S108">
        <f t="shared" si="21"/>
        <v>7200</v>
      </c>
      <c r="T108" t="str">
        <f t="shared" ca="1" si="22"/>
        <v>cu</v>
      </c>
      <c r="U108" t="str">
        <f t="shared" si="23"/>
        <v>EN</v>
      </c>
      <c r="V108">
        <f t="shared" si="24"/>
        <v>1800</v>
      </c>
    </row>
    <row r="109" spans="1:22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5"/>
        <v>40</v>
      </c>
      <c r="D109">
        <v>2500</v>
      </c>
      <c r="E109">
        <f t="shared" ca="1" si="26"/>
        <v>50332</v>
      </c>
      <c r="F109">
        <f ca="1">(60+SUMIF(OFFSET(J109,-$C109+1,0,$C109),"EN",OFFSET(K109,-$C109+1,0,$C109)))*SummonTypeTable!$O$2</f>
        <v>24024.444444444449</v>
      </c>
      <c r="G109" t="str">
        <f t="shared" ca="1" si="28"/>
        <v/>
      </c>
      <c r="H109" t="str">
        <f t="shared" ca="1" si="31"/>
        <v>cu</v>
      </c>
      <c r="I109" t="s">
        <v>88</v>
      </c>
      <c r="J109" t="s">
        <v>90</v>
      </c>
      <c r="K109">
        <v>105000</v>
      </c>
      <c r="L109" t="str">
        <f t="shared" si="18"/>
        <v/>
      </c>
      <c r="M109" t="str">
        <f t="shared" ca="1" si="29"/>
        <v>cu</v>
      </c>
      <c r="N109" t="s">
        <v>88</v>
      </c>
      <c r="O109" t="s">
        <v>90</v>
      </c>
      <c r="P109">
        <v>26250</v>
      </c>
      <c r="Q109" t="str">
        <f t="shared" ca="1" si="19"/>
        <v>cu</v>
      </c>
      <c r="R109" t="str">
        <f t="shared" si="20"/>
        <v>GO</v>
      </c>
      <c r="S109">
        <f t="shared" si="21"/>
        <v>105000</v>
      </c>
      <c r="T109" t="str">
        <f t="shared" ca="1" si="22"/>
        <v>cu</v>
      </c>
      <c r="U109" t="str">
        <f t="shared" si="23"/>
        <v>GO</v>
      </c>
      <c r="V109">
        <f t="shared" si="24"/>
        <v>26250</v>
      </c>
    </row>
    <row r="110" spans="1:22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5"/>
        <v>41</v>
      </c>
      <c r="D110">
        <v>4500</v>
      </c>
      <c r="E110">
        <f t="shared" ca="1" si="26"/>
        <v>54832</v>
      </c>
      <c r="F110">
        <f ca="1">(60+SUMIF(OFFSET(J110,-$C110+1,0,$C110),"EN",OFFSET(K110,-$C110+1,0,$C110)))*SummonTypeTable!$O$2</f>
        <v>24024.444444444449</v>
      </c>
      <c r="G110" t="str">
        <f t="shared" ca="1" si="28"/>
        <v/>
      </c>
      <c r="H110" t="str">
        <f t="shared" ca="1" si="31"/>
        <v>cu</v>
      </c>
      <c r="I110" t="s">
        <v>88</v>
      </c>
      <c r="J110" t="s">
        <v>90</v>
      </c>
      <c r="K110">
        <v>70000</v>
      </c>
      <c r="L110" t="str">
        <f t="shared" si="18"/>
        <v/>
      </c>
      <c r="M110" t="str">
        <f t="shared" ca="1" si="29"/>
        <v>cu</v>
      </c>
      <c r="N110" t="s">
        <v>88</v>
      </c>
      <c r="O110" t="s">
        <v>90</v>
      </c>
      <c r="P110">
        <v>17500</v>
      </c>
      <c r="Q110" t="str">
        <f t="shared" ca="1" si="19"/>
        <v>cu</v>
      </c>
      <c r="R110" t="str">
        <f t="shared" si="20"/>
        <v>GO</v>
      </c>
      <c r="S110">
        <f t="shared" si="21"/>
        <v>70000</v>
      </c>
      <c r="T110" t="str">
        <f t="shared" ca="1" si="22"/>
        <v>cu</v>
      </c>
      <c r="U110" t="str">
        <f t="shared" si="23"/>
        <v>GO</v>
      </c>
      <c r="V110">
        <f t="shared" si="24"/>
        <v>17500</v>
      </c>
    </row>
    <row r="111" spans="1:22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5"/>
        <v>42</v>
      </c>
      <c r="D111">
        <v>6400</v>
      </c>
      <c r="E111">
        <f t="shared" ca="1" si="26"/>
        <v>61232</v>
      </c>
      <c r="F111">
        <f ca="1">(60+SUMIF(OFFSET(J111,-$C111+1,0,$C111),"EN",OFFSET(K111,-$C111+1,0,$C111)))*SummonTypeTable!$O$2</f>
        <v>24024.444444444449</v>
      </c>
      <c r="G111" t="str">
        <f t="shared" ca="1" si="28"/>
        <v/>
      </c>
      <c r="H111" t="str">
        <f t="shared" ca="1" si="31"/>
        <v>cu</v>
      </c>
      <c r="I111" t="s">
        <v>88</v>
      </c>
      <c r="J111" t="s">
        <v>90</v>
      </c>
      <c r="K111">
        <v>91250</v>
      </c>
      <c r="L111" t="str">
        <f t="shared" si="18"/>
        <v/>
      </c>
      <c r="M111" t="str">
        <f t="shared" ca="1" si="29"/>
        <v>cu</v>
      </c>
      <c r="N111" t="s">
        <v>88</v>
      </c>
      <c r="O111" t="s">
        <v>90</v>
      </c>
      <c r="P111">
        <v>22813</v>
      </c>
      <c r="Q111" t="str">
        <f t="shared" ca="1" si="19"/>
        <v>cu</v>
      </c>
      <c r="R111" t="str">
        <f t="shared" si="20"/>
        <v>GO</v>
      </c>
      <c r="S111">
        <f t="shared" si="21"/>
        <v>91250</v>
      </c>
      <c r="T111" t="str">
        <f t="shared" ca="1" si="22"/>
        <v>cu</v>
      </c>
      <c r="U111" t="str">
        <f t="shared" si="23"/>
        <v>GO</v>
      </c>
      <c r="V111">
        <f t="shared" si="24"/>
        <v>22813</v>
      </c>
    </row>
    <row r="112" spans="1:22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5"/>
        <v>43</v>
      </c>
      <c r="D112">
        <v>8400</v>
      </c>
      <c r="E112">
        <f t="shared" ca="1" si="26"/>
        <v>69632</v>
      </c>
      <c r="F112">
        <f ca="1">(60+SUMIF(OFFSET(J112,-$C112+1,0,$C112),"EN",OFFSET(K112,-$C112+1,0,$C112)))*SummonTypeTable!$O$2</f>
        <v>31455.555555555558</v>
      </c>
      <c r="G112">
        <f t="shared" ca="1" si="28"/>
        <v>0.34502016952614384</v>
      </c>
      <c r="H112" t="str">
        <f t="shared" ca="1" si="31"/>
        <v>cu</v>
      </c>
      <c r="I112" t="s">
        <v>88</v>
      </c>
      <c r="J112" t="s">
        <v>114</v>
      </c>
      <c r="K112">
        <v>8800</v>
      </c>
      <c r="L112" t="str">
        <f t="shared" si="18"/>
        <v>에너지너무많음</v>
      </c>
      <c r="M112" t="str">
        <f t="shared" ca="1" si="29"/>
        <v>cu</v>
      </c>
      <c r="N112" t="s">
        <v>88</v>
      </c>
      <c r="O112" t="s">
        <v>114</v>
      </c>
      <c r="P112">
        <v>2200</v>
      </c>
      <c r="Q112" t="str">
        <f t="shared" ca="1" si="19"/>
        <v>cu</v>
      </c>
      <c r="R112" t="str">
        <f t="shared" si="20"/>
        <v>EN</v>
      </c>
      <c r="S112">
        <f t="shared" si="21"/>
        <v>8800</v>
      </c>
      <c r="T112" t="str">
        <f t="shared" ca="1" si="22"/>
        <v>cu</v>
      </c>
      <c r="U112" t="str">
        <f t="shared" si="23"/>
        <v>EN</v>
      </c>
      <c r="V112">
        <f t="shared" si="24"/>
        <v>2200</v>
      </c>
    </row>
    <row r="113" spans="1:22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5"/>
        <v>44</v>
      </c>
      <c r="D113">
        <v>1000</v>
      </c>
      <c r="E113">
        <f t="shared" ca="1" si="26"/>
        <v>70632</v>
      </c>
      <c r="F113">
        <f ca="1">(60+SUMIF(OFFSET(J113,-$C113+1,0,$C113),"EN",OFFSET(K113,-$C113+1,0,$C113)))*SummonTypeTable!$O$2</f>
        <v>31455.555555555558</v>
      </c>
      <c r="G113" t="str">
        <f t="shared" ca="1" si="28"/>
        <v/>
      </c>
      <c r="H113" t="str">
        <f t="shared" ca="1" si="31"/>
        <v>cu</v>
      </c>
      <c r="I113" t="s">
        <v>88</v>
      </c>
      <c r="J113" t="s">
        <v>90</v>
      </c>
      <c r="K113">
        <v>68750</v>
      </c>
      <c r="L113" t="str">
        <f t="shared" si="18"/>
        <v/>
      </c>
      <c r="M113" t="str">
        <f t="shared" ca="1" si="29"/>
        <v>cu</v>
      </c>
      <c r="N113" t="s">
        <v>88</v>
      </c>
      <c r="O113" t="s">
        <v>90</v>
      </c>
      <c r="P113">
        <v>17188</v>
      </c>
      <c r="Q113" t="str">
        <f t="shared" ca="1" si="19"/>
        <v>cu</v>
      </c>
      <c r="R113" t="str">
        <f t="shared" si="20"/>
        <v>GO</v>
      </c>
      <c r="S113">
        <f t="shared" si="21"/>
        <v>68750</v>
      </c>
      <c r="T113" t="str">
        <f t="shared" ca="1" si="22"/>
        <v>cu</v>
      </c>
      <c r="U113" t="str">
        <f t="shared" si="23"/>
        <v>GO</v>
      </c>
      <c r="V113">
        <f t="shared" si="24"/>
        <v>17188</v>
      </c>
    </row>
    <row r="114" spans="1:22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5"/>
        <v>45</v>
      </c>
      <c r="D114">
        <v>1400</v>
      </c>
      <c r="E114">
        <f t="shared" ca="1" si="26"/>
        <v>72032</v>
      </c>
      <c r="F114">
        <f ca="1">(60+SUMIF(OFFSET(J114,-$C114+1,0,$C114),"EN",OFFSET(K114,-$C114+1,0,$C114)))*SummonTypeTable!$O$2</f>
        <v>31455.555555555558</v>
      </c>
      <c r="G114" t="str">
        <f t="shared" ca="1" si="28"/>
        <v/>
      </c>
      <c r="H114" t="str">
        <f t="shared" ca="1" si="31"/>
        <v>cu</v>
      </c>
      <c r="I114" t="s">
        <v>88</v>
      </c>
      <c r="J114" t="s">
        <v>90</v>
      </c>
      <c r="K114">
        <v>112500</v>
      </c>
      <c r="L114" t="str">
        <f t="shared" si="18"/>
        <v/>
      </c>
      <c r="M114" t="str">
        <f t="shared" ca="1" si="29"/>
        <v>cu</v>
      </c>
      <c r="N114" t="s">
        <v>88</v>
      </c>
      <c r="O114" t="s">
        <v>90</v>
      </c>
      <c r="P114">
        <v>28125</v>
      </c>
      <c r="Q114" t="str">
        <f t="shared" ca="1" si="19"/>
        <v>cu</v>
      </c>
      <c r="R114" t="str">
        <f t="shared" si="20"/>
        <v>GO</v>
      </c>
      <c r="S114">
        <f t="shared" si="21"/>
        <v>112500</v>
      </c>
      <c r="T114" t="str">
        <f t="shared" ca="1" si="22"/>
        <v>cu</v>
      </c>
      <c r="U114" t="str">
        <f t="shared" si="23"/>
        <v>GO</v>
      </c>
      <c r="V114">
        <f t="shared" si="24"/>
        <v>28125</v>
      </c>
    </row>
    <row r="115" spans="1:22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5"/>
        <v>46</v>
      </c>
      <c r="D115">
        <v>8700</v>
      </c>
      <c r="E115">
        <f t="shared" ca="1" si="26"/>
        <v>80732</v>
      </c>
      <c r="F115">
        <f ca="1">(60+SUMIF(OFFSET(J115,-$C115+1,0,$C115),"EN",OFFSET(K115,-$C115+1,0,$C115)))*SummonTypeTable!$O$2</f>
        <v>39055.555555555562</v>
      </c>
      <c r="G115">
        <f t="shared" ca="1" si="28"/>
        <v>0.38962933601986272</v>
      </c>
      <c r="H115" t="str">
        <f t="shared" ca="1" si="31"/>
        <v>cu</v>
      </c>
      <c r="I115" t="s">
        <v>88</v>
      </c>
      <c r="J115" t="s">
        <v>114</v>
      </c>
      <c r="K115">
        <v>9000</v>
      </c>
      <c r="L115" t="str">
        <f t="shared" si="18"/>
        <v>에너지너무많음</v>
      </c>
      <c r="M115" t="str">
        <f t="shared" ca="1" si="29"/>
        <v>cu</v>
      </c>
      <c r="N115" t="s">
        <v>88</v>
      </c>
      <c r="O115" t="s">
        <v>114</v>
      </c>
      <c r="P115">
        <v>2250</v>
      </c>
      <c r="Q115" t="str">
        <f t="shared" ca="1" si="19"/>
        <v>cu</v>
      </c>
      <c r="R115" t="str">
        <f t="shared" si="20"/>
        <v>EN</v>
      </c>
      <c r="S115">
        <f t="shared" si="21"/>
        <v>9000</v>
      </c>
      <c r="T115" t="str">
        <f t="shared" ca="1" si="22"/>
        <v>cu</v>
      </c>
      <c r="U115" t="str">
        <f t="shared" si="23"/>
        <v>EN</v>
      </c>
      <c r="V115">
        <f t="shared" si="24"/>
        <v>2250</v>
      </c>
    </row>
    <row r="116" spans="1:22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5"/>
        <v>1</v>
      </c>
      <c r="D116">
        <v>12</v>
      </c>
      <c r="E116">
        <f t="shared" ca="1" si="26"/>
        <v>12</v>
      </c>
      <c r="F116">
        <f ca="1">(60+SUMIF(OFFSET(J116,-$C116+1,0,$C116),"EN",OFFSET(K116,-$C116+1,0,$C116)))*SummonTypeTable!$O$2</f>
        <v>152.00000000000003</v>
      </c>
      <c r="G116" t="str">
        <f t="shared" ca="1" si="28"/>
        <v/>
      </c>
      <c r="H116" t="str">
        <f t="shared" ca="1" si="31"/>
        <v>cu</v>
      </c>
      <c r="I116" t="s">
        <v>88</v>
      </c>
      <c r="J116" t="s">
        <v>114</v>
      </c>
      <c r="K116">
        <v>120</v>
      </c>
      <c r="L116" t="str">
        <f t="shared" si="18"/>
        <v>에너지너무많음</v>
      </c>
      <c r="M116" t="str">
        <f t="shared" ca="1" si="29"/>
        <v>cu</v>
      </c>
      <c r="N116" t="s">
        <v>88</v>
      </c>
      <c r="O116" t="s">
        <v>114</v>
      </c>
      <c r="P116">
        <v>30</v>
      </c>
      <c r="Q116" t="str">
        <f t="shared" ca="1" si="19"/>
        <v>cu</v>
      </c>
      <c r="R116" t="str">
        <f t="shared" si="20"/>
        <v>EN</v>
      </c>
      <c r="S116">
        <f t="shared" si="21"/>
        <v>120</v>
      </c>
      <c r="T116" t="str">
        <f t="shared" ca="1" si="22"/>
        <v>cu</v>
      </c>
      <c r="U116" t="str">
        <f t="shared" si="23"/>
        <v>EN</v>
      </c>
      <c r="V116">
        <f t="shared" si="24"/>
        <v>30</v>
      </c>
    </row>
    <row r="117" spans="1:22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5"/>
        <v>2</v>
      </c>
      <c r="D117">
        <v>10</v>
      </c>
      <c r="E117">
        <f t="shared" ca="1" si="26"/>
        <v>22</v>
      </c>
      <c r="F117">
        <f ca="1">(60+SUMIF(OFFSET(J117,-$C117+1,0,$C117),"EN",OFFSET(K117,-$C117+1,0,$C117)))*SummonTypeTable!$O$2</f>
        <v>152.00000000000003</v>
      </c>
      <c r="G117" t="str">
        <f t="shared" ca="1" si="28"/>
        <v/>
      </c>
      <c r="H117" t="str">
        <f t="shared" ca="1" si="31"/>
        <v>cu</v>
      </c>
      <c r="I117" t="s">
        <v>88</v>
      </c>
      <c r="J117" t="s">
        <v>90</v>
      </c>
      <c r="K117">
        <v>1250</v>
      </c>
      <c r="L117" t="str">
        <f t="shared" si="18"/>
        <v/>
      </c>
      <c r="M117" t="str">
        <f t="shared" ca="1" si="29"/>
        <v>cu</v>
      </c>
      <c r="N117" t="s">
        <v>88</v>
      </c>
      <c r="O117" t="s">
        <v>90</v>
      </c>
      <c r="P117">
        <v>313</v>
      </c>
      <c r="Q117" t="str">
        <f t="shared" ca="1" si="19"/>
        <v>cu</v>
      </c>
      <c r="R117" t="str">
        <f t="shared" si="20"/>
        <v>GO</v>
      </c>
      <c r="S117">
        <f t="shared" si="21"/>
        <v>1250</v>
      </c>
      <c r="T117" t="str">
        <f t="shared" ca="1" si="22"/>
        <v>cu</v>
      </c>
      <c r="U117" t="str">
        <f t="shared" si="23"/>
        <v>GO</v>
      </c>
      <c r="V117">
        <f t="shared" si="24"/>
        <v>313</v>
      </c>
    </row>
    <row r="118" spans="1:22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5"/>
        <v>3</v>
      </c>
      <c r="D118">
        <v>20</v>
      </c>
      <c r="E118">
        <f t="shared" ca="1" si="26"/>
        <v>42</v>
      </c>
      <c r="F118">
        <f ca="1">(60+SUMIF(OFFSET(J118,-$C118+1,0,$C118),"EN",OFFSET(K118,-$C118+1,0,$C118)))*SummonTypeTable!$O$2</f>
        <v>152.00000000000003</v>
      </c>
      <c r="G118" t="str">
        <f t="shared" ca="1" si="28"/>
        <v/>
      </c>
      <c r="H118" t="str">
        <f t="shared" ca="1" si="31"/>
        <v>it</v>
      </c>
      <c r="I118" t="s">
        <v>146</v>
      </c>
      <c r="J118" t="s">
        <v>145</v>
      </c>
      <c r="K118">
        <v>2</v>
      </c>
      <c r="L118" t="str">
        <f t="shared" si="18"/>
        <v/>
      </c>
      <c r="M118" t="str">
        <f t="shared" ca="1" si="29"/>
        <v>cu</v>
      </c>
      <c r="N118" t="s">
        <v>88</v>
      </c>
      <c r="O118" t="s">
        <v>90</v>
      </c>
      <c r="P118">
        <v>469</v>
      </c>
      <c r="Q118" t="str">
        <f t="shared" ca="1" si="19"/>
        <v>it</v>
      </c>
      <c r="R118" t="str">
        <f t="shared" si="20"/>
        <v>Cash_sSpellGacha</v>
      </c>
      <c r="S118">
        <f t="shared" si="21"/>
        <v>2</v>
      </c>
      <c r="T118" t="str">
        <f t="shared" ca="1" si="22"/>
        <v>cu</v>
      </c>
      <c r="U118" t="str">
        <f t="shared" si="23"/>
        <v>GO</v>
      </c>
      <c r="V118">
        <f t="shared" si="24"/>
        <v>469</v>
      </c>
    </row>
    <row r="119" spans="1:22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5"/>
        <v>4</v>
      </c>
      <c r="D119">
        <v>25</v>
      </c>
      <c r="E119">
        <f t="shared" ca="1" si="26"/>
        <v>67</v>
      </c>
      <c r="F119">
        <f ca="1">(60+SUMIF(OFFSET(J119,-$C119+1,0,$C119),"EN",OFFSET(K119,-$C119+1,0,$C119)))*SummonTypeTable!$O$2</f>
        <v>278.66666666666669</v>
      </c>
      <c r="G119">
        <f t="shared" ca="1" si="28"/>
        <v>2.2686567164179108</v>
      </c>
      <c r="H119" t="str">
        <f t="shared" ca="1" si="31"/>
        <v>cu</v>
      </c>
      <c r="I119" t="s">
        <v>88</v>
      </c>
      <c r="J119" t="s">
        <v>114</v>
      </c>
      <c r="K119">
        <v>150</v>
      </c>
      <c r="L119" t="str">
        <f t="shared" si="18"/>
        <v>에너지너무많음</v>
      </c>
      <c r="M119" t="str">
        <f t="shared" ca="1" si="29"/>
        <v>cu</v>
      </c>
      <c r="N119" t="s">
        <v>88</v>
      </c>
      <c r="O119" t="s">
        <v>114</v>
      </c>
      <c r="P119">
        <v>38</v>
      </c>
      <c r="Q119" t="str">
        <f t="shared" ca="1" si="19"/>
        <v>cu</v>
      </c>
      <c r="R119" t="str">
        <f t="shared" si="20"/>
        <v>EN</v>
      </c>
      <c r="S119">
        <f t="shared" si="21"/>
        <v>150</v>
      </c>
      <c r="T119" t="str">
        <f t="shared" ca="1" si="22"/>
        <v>cu</v>
      </c>
      <c r="U119" t="str">
        <f t="shared" si="23"/>
        <v>EN</v>
      </c>
      <c r="V119">
        <f t="shared" si="24"/>
        <v>38</v>
      </c>
    </row>
    <row r="120" spans="1:22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5"/>
        <v>5</v>
      </c>
      <c r="D120">
        <v>15</v>
      </c>
      <c r="E120">
        <f t="shared" ca="1" si="26"/>
        <v>82</v>
      </c>
      <c r="F120">
        <f ca="1">(60+SUMIF(OFFSET(J120,-$C120+1,0,$C120),"EN",OFFSET(K120,-$C120+1,0,$C120)))*SummonTypeTable!$O$2</f>
        <v>278.66666666666669</v>
      </c>
      <c r="G120" t="str">
        <f t="shared" ca="1" si="28"/>
        <v/>
      </c>
      <c r="H120" t="str">
        <f t="shared" ca="1" si="31"/>
        <v>cu</v>
      </c>
      <c r="I120" t="s">
        <v>88</v>
      </c>
      <c r="J120" t="s">
        <v>90</v>
      </c>
      <c r="K120">
        <v>2500</v>
      </c>
      <c r="L120" t="str">
        <f t="shared" si="18"/>
        <v/>
      </c>
      <c r="M120" t="str">
        <f t="shared" ca="1" si="29"/>
        <v>cu</v>
      </c>
      <c r="N120" t="s">
        <v>88</v>
      </c>
      <c r="O120" t="s">
        <v>90</v>
      </c>
      <c r="P120">
        <v>625</v>
      </c>
      <c r="Q120" t="str">
        <f t="shared" ca="1" si="19"/>
        <v>cu</v>
      </c>
      <c r="R120" t="str">
        <f t="shared" si="20"/>
        <v>GO</v>
      </c>
      <c r="S120">
        <f t="shared" si="21"/>
        <v>2500</v>
      </c>
      <c r="T120" t="str">
        <f t="shared" ca="1" si="22"/>
        <v>cu</v>
      </c>
      <c r="U120" t="str">
        <f t="shared" si="23"/>
        <v>GO</v>
      </c>
      <c r="V120">
        <f t="shared" si="24"/>
        <v>625</v>
      </c>
    </row>
    <row r="121" spans="1:22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5"/>
        <v>6</v>
      </c>
      <c r="D121">
        <v>40</v>
      </c>
      <c r="E121">
        <f t="shared" ca="1" si="26"/>
        <v>122</v>
      </c>
      <c r="F121">
        <f ca="1">(60+SUMIF(OFFSET(J121,-$C121+1,0,$C121),"EN",OFFSET(K121,-$C121+1,0,$C121)))*SummonTypeTable!$O$2</f>
        <v>278.66666666666669</v>
      </c>
      <c r="G121" t="str">
        <f t="shared" ca="1" si="28"/>
        <v/>
      </c>
      <c r="H121" t="str">
        <f t="shared" ca="1" si="31"/>
        <v>cu</v>
      </c>
      <c r="I121" t="s">
        <v>88</v>
      </c>
      <c r="J121" t="s">
        <v>90</v>
      </c>
      <c r="K121">
        <v>3750</v>
      </c>
      <c r="L121" t="str">
        <f t="shared" si="18"/>
        <v/>
      </c>
      <c r="M121" t="str">
        <f t="shared" ca="1" si="29"/>
        <v>cu</v>
      </c>
      <c r="N121" t="s">
        <v>88</v>
      </c>
      <c r="O121" t="s">
        <v>90</v>
      </c>
      <c r="P121">
        <v>938</v>
      </c>
      <c r="Q121" t="str">
        <f t="shared" ca="1" si="19"/>
        <v>cu</v>
      </c>
      <c r="R121" t="str">
        <f t="shared" si="20"/>
        <v>GO</v>
      </c>
      <c r="S121">
        <f t="shared" si="21"/>
        <v>3750</v>
      </c>
      <c r="T121" t="str">
        <f t="shared" ca="1" si="22"/>
        <v>cu</v>
      </c>
      <c r="U121" t="str">
        <f t="shared" si="23"/>
        <v>GO</v>
      </c>
      <c r="V121">
        <f t="shared" si="24"/>
        <v>938</v>
      </c>
    </row>
    <row r="122" spans="1:22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5"/>
        <v>7</v>
      </c>
      <c r="D122">
        <v>75</v>
      </c>
      <c r="E122">
        <f t="shared" ca="1" si="26"/>
        <v>197</v>
      </c>
      <c r="F122">
        <f ca="1">(60+SUMIF(OFFSET(J122,-$C122+1,0,$C122),"EN",OFFSET(K122,-$C122+1,0,$C122)))*SummonTypeTable!$O$2</f>
        <v>464.44444444444451</v>
      </c>
      <c r="G122">
        <f t="shared" ca="1" si="28"/>
        <v>1.4145516074450086</v>
      </c>
      <c r="H122" t="str">
        <f t="shared" ca="1" si="31"/>
        <v>cu</v>
      </c>
      <c r="I122" t="s">
        <v>88</v>
      </c>
      <c r="J122" t="s">
        <v>114</v>
      </c>
      <c r="K122">
        <v>220</v>
      </c>
      <c r="L122" t="str">
        <f t="shared" si="18"/>
        <v>에너지너무많음</v>
      </c>
      <c r="M122" t="str">
        <f t="shared" ca="1" si="29"/>
        <v>cu</v>
      </c>
      <c r="N122" t="s">
        <v>88</v>
      </c>
      <c r="O122" t="s">
        <v>114</v>
      </c>
      <c r="P122">
        <v>55</v>
      </c>
      <c r="Q122" t="str">
        <f t="shared" ca="1" si="19"/>
        <v>cu</v>
      </c>
      <c r="R122" t="str">
        <f t="shared" si="20"/>
        <v>EN</v>
      </c>
      <c r="S122">
        <f t="shared" si="21"/>
        <v>220</v>
      </c>
      <c r="T122" t="str">
        <f t="shared" ca="1" si="22"/>
        <v>cu</v>
      </c>
      <c r="U122" t="str">
        <f t="shared" si="23"/>
        <v>EN</v>
      </c>
      <c r="V122">
        <f t="shared" si="24"/>
        <v>55</v>
      </c>
    </row>
    <row r="123" spans="1:22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5"/>
        <v>8</v>
      </c>
      <c r="D123">
        <v>35</v>
      </c>
      <c r="E123">
        <f t="shared" ca="1" si="26"/>
        <v>232</v>
      </c>
      <c r="F123">
        <f ca="1">(60+SUMIF(OFFSET(J123,-$C123+1,0,$C123),"EN",OFFSET(K123,-$C123+1,0,$C123)))*SummonTypeTable!$O$2</f>
        <v>464.44444444444451</v>
      </c>
      <c r="G123" t="str">
        <f t="shared" ca="1" si="28"/>
        <v/>
      </c>
      <c r="H123" t="str">
        <f t="shared" ca="1" si="31"/>
        <v>it</v>
      </c>
      <c r="I123" t="s">
        <v>146</v>
      </c>
      <c r="J123" t="s">
        <v>145</v>
      </c>
      <c r="K123">
        <v>2</v>
      </c>
      <c r="L123" t="str">
        <f t="shared" si="18"/>
        <v/>
      </c>
      <c r="M123" t="str">
        <f t="shared" ca="1" si="29"/>
        <v>cu</v>
      </c>
      <c r="N123" t="s">
        <v>88</v>
      </c>
      <c r="O123" t="s">
        <v>90</v>
      </c>
      <c r="P123">
        <v>1250</v>
      </c>
      <c r="Q123" t="str">
        <f t="shared" ca="1" si="19"/>
        <v>it</v>
      </c>
      <c r="R123" t="str">
        <f t="shared" si="20"/>
        <v>Cash_sSpellGacha</v>
      </c>
      <c r="S123">
        <f t="shared" si="21"/>
        <v>2</v>
      </c>
      <c r="T123" t="str">
        <f t="shared" ca="1" si="22"/>
        <v>cu</v>
      </c>
      <c r="U123" t="str">
        <f t="shared" si="23"/>
        <v>GO</v>
      </c>
      <c r="V123">
        <f t="shared" si="24"/>
        <v>1250</v>
      </c>
    </row>
    <row r="124" spans="1:22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5"/>
        <v>9</v>
      </c>
      <c r="D124">
        <v>50</v>
      </c>
      <c r="E124">
        <f t="shared" ca="1" si="26"/>
        <v>282</v>
      </c>
      <c r="F124">
        <f ca="1">(60+SUMIF(OFFSET(J124,-$C124+1,0,$C124),"EN",OFFSET(K124,-$C124+1,0,$C124)))*SummonTypeTable!$O$2</f>
        <v>464.44444444444451</v>
      </c>
      <c r="G124" t="str">
        <f t="shared" ca="1" si="28"/>
        <v/>
      </c>
      <c r="H124" t="str">
        <f t="shared" ca="1" si="31"/>
        <v>cu</v>
      </c>
      <c r="I124" t="s">
        <v>88</v>
      </c>
      <c r="J124" t="s">
        <v>90</v>
      </c>
      <c r="K124">
        <v>6250</v>
      </c>
      <c r="L124" t="str">
        <f t="shared" si="18"/>
        <v/>
      </c>
      <c r="M124" t="str">
        <f t="shared" ca="1" si="29"/>
        <v>cu</v>
      </c>
      <c r="N124" t="s">
        <v>88</v>
      </c>
      <c r="O124" t="s">
        <v>90</v>
      </c>
      <c r="P124">
        <v>1563</v>
      </c>
      <c r="Q124" t="str">
        <f t="shared" ca="1" si="19"/>
        <v>cu</v>
      </c>
      <c r="R124" t="str">
        <f t="shared" si="20"/>
        <v>GO</v>
      </c>
      <c r="S124">
        <f t="shared" si="21"/>
        <v>6250</v>
      </c>
      <c r="T124" t="str">
        <f t="shared" ca="1" si="22"/>
        <v>cu</v>
      </c>
      <c r="U124" t="str">
        <f t="shared" si="23"/>
        <v>GO</v>
      </c>
      <c r="V124">
        <f t="shared" si="24"/>
        <v>1563</v>
      </c>
    </row>
    <row r="125" spans="1:22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5"/>
        <v>10</v>
      </c>
      <c r="D125">
        <v>80</v>
      </c>
      <c r="E125">
        <f t="shared" ca="1" si="26"/>
        <v>362</v>
      </c>
      <c r="F125">
        <f ca="1">(60+SUMIF(OFFSET(J125,-$C125+1,0,$C125),"EN",OFFSET(K125,-$C125+1,0,$C125)))*SummonTypeTable!$O$2</f>
        <v>464.44444444444451</v>
      </c>
      <c r="G125" t="str">
        <f t="shared" ca="1" si="28"/>
        <v/>
      </c>
      <c r="H125" t="str">
        <f t="shared" ca="1" si="31"/>
        <v>it</v>
      </c>
      <c r="I125" t="s">
        <v>146</v>
      </c>
      <c r="J125" t="s">
        <v>147</v>
      </c>
      <c r="K125">
        <v>1</v>
      </c>
      <c r="L125" t="str">
        <f t="shared" si="18"/>
        <v/>
      </c>
      <c r="M125" t="str">
        <f t="shared" ca="1" si="29"/>
        <v>cu</v>
      </c>
      <c r="N125" t="s">
        <v>88</v>
      </c>
      <c r="O125" t="s">
        <v>90</v>
      </c>
      <c r="P125">
        <v>1406</v>
      </c>
      <c r="Q125" t="str">
        <f t="shared" ca="1" si="19"/>
        <v>it</v>
      </c>
      <c r="R125" t="str">
        <f t="shared" si="20"/>
        <v>Cash_sCharacterGacha</v>
      </c>
      <c r="S125">
        <f t="shared" si="21"/>
        <v>1</v>
      </c>
      <c r="T125" t="str">
        <f t="shared" ca="1" si="22"/>
        <v>cu</v>
      </c>
      <c r="U125" t="str">
        <f t="shared" si="23"/>
        <v>GO</v>
      </c>
      <c r="V125">
        <f t="shared" si="24"/>
        <v>1406</v>
      </c>
    </row>
    <row r="126" spans="1:22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5"/>
        <v>11</v>
      </c>
      <c r="D126">
        <v>100</v>
      </c>
      <c r="E126">
        <f t="shared" ca="1" si="26"/>
        <v>462</v>
      </c>
      <c r="F126">
        <f ca="1">(60+SUMIF(OFFSET(J126,-$C126+1,0,$C126),"EN",OFFSET(K126,-$C126+1,0,$C126)))*SummonTypeTable!$O$2</f>
        <v>717.77777777777783</v>
      </c>
      <c r="G126">
        <f t="shared" ca="1" si="28"/>
        <v>1.0052910052910053</v>
      </c>
      <c r="H126" t="str">
        <f t="shared" ca="1" si="31"/>
        <v>cu</v>
      </c>
      <c r="I126" t="s">
        <v>88</v>
      </c>
      <c r="J126" t="s">
        <v>114</v>
      </c>
      <c r="K126">
        <v>300</v>
      </c>
      <c r="L126" t="str">
        <f t="shared" si="18"/>
        <v>에너지너무많음</v>
      </c>
      <c r="M126" t="str">
        <f t="shared" ca="1" si="29"/>
        <v>cu</v>
      </c>
      <c r="N126" t="s">
        <v>88</v>
      </c>
      <c r="O126" t="s">
        <v>114</v>
      </c>
      <c r="P126">
        <v>75</v>
      </c>
      <c r="Q126" t="str">
        <f t="shared" ca="1" si="19"/>
        <v>cu</v>
      </c>
      <c r="R126" t="str">
        <f t="shared" si="20"/>
        <v>EN</v>
      </c>
      <c r="S126">
        <f t="shared" si="21"/>
        <v>300</v>
      </c>
      <c r="T126" t="str">
        <f t="shared" ca="1" si="22"/>
        <v>cu</v>
      </c>
      <c r="U126" t="str">
        <f t="shared" si="23"/>
        <v>EN</v>
      </c>
      <c r="V126">
        <f t="shared" si="24"/>
        <v>75</v>
      </c>
    </row>
    <row r="127" spans="1:22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5"/>
        <v>12</v>
      </c>
      <c r="D127">
        <v>120</v>
      </c>
      <c r="E127">
        <f t="shared" ca="1" si="26"/>
        <v>582</v>
      </c>
      <c r="F127">
        <f ca="1">(60+SUMIF(OFFSET(J127,-$C127+1,0,$C127),"EN",OFFSET(K127,-$C127+1,0,$C127)))*SummonTypeTable!$O$2</f>
        <v>717.77777777777783</v>
      </c>
      <c r="G127" t="str">
        <f t="shared" ca="1" si="28"/>
        <v/>
      </c>
      <c r="H127" t="str">
        <f t="shared" ca="1" si="31"/>
        <v>cu</v>
      </c>
      <c r="I127" t="s">
        <v>88</v>
      </c>
      <c r="J127" t="s">
        <v>90</v>
      </c>
      <c r="K127">
        <v>12500</v>
      </c>
      <c r="L127" t="str">
        <f t="shared" ref="L127:L189" si="32">IF(I127="장비1상자",
  IF(OR(J127&gt;3,K127&gt;5),"장비이상",""),
IF(J127="GO",
  IF(K127&lt;100,"골드이상",""),
IF(J127="EN",
  IF(K127&gt;29,"에너지너무많음",
  IF(K127&gt;9,"에너지다소많음","")),"")))</f>
        <v/>
      </c>
      <c r="M127" t="str">
        <f t="shared" ca="1" si="29"/>
        <v>cu</v>
      </c>
      <c r="N127" t="s">
        <v>88</v>
      </c>
      <c r="O127" t="s">
        <v>90</v>
      </c>
      <c r="P127">
        <v>3125</v>
      </c>
      <c r="Q127" t="str">
        <f t="shared" ref="Q127:Q189" ca="1" si="33">IF(LEN(H127)=0,"",H127)</f>
        <v>cu</v>
      </c>
      <c r="R127" t="str">
        <f t="shared" ref="R127:R189" si="34">IF(LEN(J127)=0,"",J127)</f>
        <v>GO</v>
      </c>
      <c r="S127">
        <f t="shared" ref="S127:S189" si="35">IF(LEN(K127)=0,"",K127)</f>
        <v>12500</v>
      </c>
      <c r="T127" t="str">
        <f t="shared" ref="T127:T189" ca="1" si="36">IF(LEN(M127)=0,"",M127)</f>
        <v>cu</v>
      </c>
      <c r="U127" t="str">
        <f t="shared" ref="U127:U189" si="37">IF(LEN(O127)=0,"",O127)</f>
        <v>GO</v>
      </c>
      <c r="V127">
        <f t="shared" ref="V127:V189" si="38">IF(LEN(P127)=0,"",P127)</f>
        <v>3125</v>
      </c>
    </row>
    <row r="128" spans="1:22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5"/>
        <v>13</v>
      </c>
      <c r="D128">
        <v>180</v>
      </c>
      <c r="E128">
        <f t="shared" ca="1" si="26"/>
        <v>762</v>
      </c>
      <c r="F128">
        <f ca="1">(60+SUMIF(OFFSET(J128,-$C128+1,0,$C128),"EN",OFFSET(K128,-$C128+1,0,$C128)))*SummonTypeTable!$O$2</f>
        <v>717.77777777777783</v>
      </c>
      <c r="G128" t="str">
        <f t="shared" ca="1" si="28"/>
        <v/>
      </c>
      <c r="H128" t="str">
        <f t="shared" ca="1" si="31"/>
        <v>it</v>
      </c>
      <c r="I128" t="s">
        <v>146</v>
      </c>
      <c r="J128" t="s">
        <v>145</v>
      </c>
      <c r="K128">
        <v>10</v>
      </c>
      <c r="L128" t="str">
        <f t="shared" si="32"/>
        <v/>
      </c>
      <c r="M128" t="str">
        <f t="shared" ca="1" si="29"/>
        <v>cu</v>
      </c>
      <c r="N128" t="s">
        <v>88</v>
      </c>
      <c r="O128" t="s">
        <v>90</v>
      </c>
      <c r="P128">
        <v>4063</v>
      </c>
      <c r="Q128" t="str">
        <f t="shared" ca="1" si="33"/>
        <v>it</v>
      </c>
      <c r="R128" t="str">
        <f t="shared" si="34"/>
        <v>Cash_sSpellGacha</v>
      </c>
      <c r="S128">
        <f t="shared" si="35"/>
        <v>10</v>
      </c>
      <c r="T128" t="str">
        <f t="shared" ca="1" si="36"/>
        <v>cu</v>
      </c>
      <c r="U128" t="str">
        <f t="shared" si="37"/>
        <v>GO</v>
      </c>
      <c r="V128">
        <f t="shared" si="38"/>
        <v>4063</v>
      </c>
    </row>
    <row r="129" spans="1:22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5"/>
        <v>14</v>
      </c>
      <c r="D129">
        <v>200</v>
      </c>
      <c r="E129">
        <f t="shared" ca="1" si="26"/>
        <v>962</v>
      </c>
      <c r="F129">
        <f ca="1">(60+SUMIF(OFFSET(J129,-$C129+1,0,$C129),"EN",OFFSET(K129,-$C129+1,0,$C129)))*SummonTypeTable!$O$2</f>
        <v>1140.0000000000002</v>
      </c>
      <c r="G129">
        <f t="shared" ca="1" si="28"/>
        <v>0.74613074613074615</v>
      </c>
      <c r="H129" t="str">
        <f t="shared" ca="1" si="31"/>
        <v>cu</v>
      </c>
      <c r="I129" t="s">
        <v>88</v>
      </c>
      <c r="J129" t="s">
        <v>114</v>
      </c>
      <c r="K129">
        <v>500</v>
      </c>
      <c r="L129" t="str">
        <f t="shared" si="32"/>
        <v>에너지너무많음</v>
      </c>
      <c r="M129" t="str">
        <f t="shared" ca="1" si="29"/>
        <v>cu</v>
      </c>
      <c r="N129" t="s">
        <v>88</v>
      </c>
      <c r="O129" t="s">
        <v>114</v>
      </c>
      <c r="P129">
        <v>125</v>
      </c>
      <c r="Q129" t="str">
        <f t="shared" ca="1" si="33"/>
        <v>cu</v>
      </c>
      <c r="R129" t="str">
        <f t="shared" si="34"/>
        <v>EN</v>
      </c>
      <c r="S129">
        <f t="shared" si="35"/>
        <v>500</v>
      </c>
      <c r="T129" t="str">
        <f t="shared" ca="1" si="36"/>
        <v>cu</v>
      </c>
      <c r="U129" t="str">
        <f t="shared" si="37"/>
        <v>EN</v>
      </c>
      <c r="V129">
        <f t="shared" si="38"/>
        <v>125</v>
      </c>
    </row>
    <row r="130" spans="1:22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9">IF(A130&lt;&gt;OFFSET(A130,-1,0),1,OFFSET(C130,-1,0)+1)</f>
        <v>15</v>
      </c>
      <c r="D130">
        <v>150</v>
      </c>
      <c r="E130">
        <f t="shared" ref="E130:E193" ca="1" si="40">IF(A130&lt;&gt;OFFSET(A130,-1,0),D130,OFFSET(E130,-1,0)+D130)</f>
        <v>1112</v>
      </c>
      <c r="F130">
        <f ca="1">(60+SUMIF(OFFSET(J130,-$C130+1,0,$C130),"EN",OFFSET(K130,-$C130+1,0,$C130)))*SummonTypeTable!$O$2</f>
        <v>1140.0000000000002</v>
      </c>
      <c r="G130" t="str">
        <f t="shared" ca="1" si="28"/>
        <v/>
      </c>
      <c r="H130" t="str">
        <f t="shared" ca="1" si="31"/>
        <v>cu</v>
      </c>
      <c r="I130" t="s">
        <v>88</v>
      </c>
      <c r="J130" t="s">
        <v>90</v>
      </c>
      <c r="K130">
        <v>25000</v>
      </c>
      <c r="L130" t="str">
        <f t="shared" si="32"/>
        <v/>
      </c>
      <c r="M130" t="str">
        <f t="shared" ca="1" si="29"/>
        <v>cu</v>
      </c>
      <c r="N130" t="s">
        <v>88</v>
      </c>
      <c r="O130" t="s">
        <v>90</v>
      </c>
      <c r="P130">
        <v>6250</v>
      </c>
      <c r="Q130" t="str">
        <f t="shared" ca="1" si="33"/>
        <v>cu</v>
      </c>
      <c r="R130" t="str">
        <f t="shared" si="34"/>
        <v>GO</v>
      </c>
      <c r="S130">
        <f t="shared" si="35"/>
        <v>25000</v>
      </c>
      <c r="T130" t="str">
        <f t="shared" ca="1" si="36"/>
        <v>cu</v>
      </c>
      <c r="U130" t="str">
        <f t="shared" si="37"/>
        <v>GO</v>
      </c>
      <c r="V130">
        <f t="shared" si="38"/>
        <v>6250</v>
      </c>
    </row>
    <row r="131" spans="1:22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9"/>
        <v>16</v>
      </c>
      <c r="D131">
        <v>320</v>
      </c>
      <c r="E131">
        <f t="shared" ca="1" si="40"/>
        <v>1432</v>
      </c>
      <c r="F131">
        <f ca="1">(60+SUMIF(OFFSET(J131,-$C131+1,0,$C131),"EN",OFFSET(K131,-$C131+1,0,$C131)))*SummonTypeTable!$O$2</f>
        <v>1140.0000000000002</v>
      </c>
      <c r="G131" t="str">
        <f t="shared" ca="1" si="28"/>
        <v/>
      </c>
      <c r="H131" t="str">
        <f t="shared" ca="1" si="31"/>
        <v>it</v>
      </c>
      <c r="I131" t="s">
        <v>146</v>
      </c>
      <c r="J131" t="s">
        <v>145</v>
      </c>
      <c r="K131">
        <v>2</v>
      </c>
      <c r="L131" t="str">
        <f t="shared" si="32"/>
        <v/>
      </c>
      <c r="M131" t="str">
        <f t="shared" ca="1" si="29"/>
        <v>cu</v>
      </c>
      <c r="N131" t="s">
        <v>88</v>
      </c>
      <c r="O131" t="s">
        <v>90</v>
      </c>
      <c r="P131">
        <v>7500</v>
      </c>
      <c r="Q131" t="str">
        <f t="shared" ca="1" si="33"/>
        <v>it</v>
      </c>
      <c r="R131" t="str">
        <f t="shared" si="34"/>
        <v>Cash_sSpellGacha</v>
      </c>
      <c r="S131">
        <f t="shared" si="35"/>
        <v>2</v>
      </c>
      <c r="T131" t="str">
        <f t="shared" ca="1" si="36"/>
        <v>cu</v>
      </c>
      <c r="U131" t="str">
        <f t="shared" si="37"/>
        <v>GO</v>
      </c>
      <c r="V131">
        <f t="shared" si="38"/>
        <v>7500</v>
      </c>
    </row>
    <row r="132" spans="1:22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9"/>
        <v>17</v>
      </c>
      <c r="D132">
        <v>450</v>
      </c>
      <c r="E132">
        <f t="shared" ca="1" si="40"/>
        <v>1882</v>
      </c>
      <c r="F132">
        <f ca="1">(60+SUMIF(OFFSET(J132,-$C132+1,0,$C132),"EN",OFFSET(K132,-$C132+1,0,$C132)))*SummonTypeTable!$O$2</f>
        <v>1140.0000000000002</v>
      </c>
      <c r="G132" t="str">
        <f t="shared" ca="1" si="28"/>
        <v/>
      </c>
      <c r="H132" t="str">
        <f t="shared" ca="1" si="31"/>
        <v>it</v>
      </c>
      <c r="I132" t="s">
        <v>146</v>
      </c>
      <c r="J132" t="s">
        <v>147</v>
      </c>
      <c r="K132">
        <v>1</v>
      </c>
      <c r="L132" t="str">
        <f t="shared" si="32"/>
        <v/>
      </c>
      <c r="M132" t="str">
        <f t="shared" ca="1" si="29"/>
        <v>cu</v>
      </c>
      <c r="N132" t="s">
        <v>88</v>
      </c>
      <c r="O132" t="s">
        <v>90</v>
      </c>
      <c r="P132">
        <v>7188</v>
      </c>
      <c r="Q132" t="str">
        <f t="shared" ca="1" si="33"/>
        <v>it</v>
      </c>
      <c r="R132" t="str">
        <f t="shared" si="34"/>
        <v>Cash_sCharacterGacha</v>
      </c>
      <c r="S132">
        <f t="shared" si="35"/>
        <v>1</v>
      </c>
      <c r="T132" t="str">
        <f t="shared" ca="1" si="36"/>
        <v>cu</v>
      </c>
      <c r="U132" t="str">
        <f t="shared" si="37"/>
        <v>GO</v>
      </c>
      <c r="V132">
        <f t="shared" si="38"/>
        <v>7188</v>
      </c>
    </row>
    <row r="133" spans="1:22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9"/>
        <v>18</v>
      </c>
      <c r="D133">
        <v>500</v>
      </c>
      <c r="E133">
        <f t="shared" ca="1" si="40"/>
        <v>2382</v>
      </c>
      <c r="F133">
        <f ca="1">(60+SUMIF(OFFSET(J133,-$C133+1,0,$C133),"EN",OFFSET(K133,-$C133+1,0,$C133)))*SummonTypeTable!$O$2</f>
        <v>1984.4444444444448</v>
      </c>
      <c r="G133">
        <f t="shared" ca="1" si="28"/>
        <v>0.47858942065491195</v>
      </c>
      <c r="H133" t="str">
        <f t="shared" ca="1" si="31"/>
        <v>cu</v>
      </c>
      <c r="I133" t="s">
        <v>88</v>
      </c>
      <c r="J133" t="s">
        <v>114</v>
      </c>
      <c r="K133">
        <v>1000</v>
      </c>
      <c r="L133" t="str">
        <f t="shared" si="32"/>
        <v>에너지너무많음</v>
      </c>
      <c r="M133" t="str">
        <f t="shared" ca="1" si="29"/>
        <v>cu</v>
      </c>
      <c r="N133" t="s">
        <v>88</v>
      </c>
      <c r="O133" t="s">
        <v>114</v>
      </c>
      <c r="P133">
        <v>250</v>
      </c>
      <c r="Q133" t="str">
        <f t="shared" ca="1" si="33"/>
        <v>cu</v>
      </c>
      <c r="R133" t="str">
        <f t="shared" si="34"/>
        <v>EN</v>
      </c>
      <c r="S133">
        <f t="shared" si="35"/>
        <v>1000</v>
      </c>
      <c r="T133" t="str">
        <f t="shared" ca="1" si="36"/>
        <v>cu</v>
      </c>
      <c r="U133" t="str">
        <f t="shared" si="37"/>
        <v>EN</v>
      </c>
      <c r="V133">
        <f t="shared" si="38"/>
        <v>250</v>
      </c>
    </row>
    <row r="134" spans="1:22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9"/>
        <v>19</v>
      </c>
      <c r="D134">
        <v>200</v>
      </c>
      <c r="E134">
        <f t="shared" ca="1" si="40"/>
        <v>2582</v>
      </c>
      <c r="F134">
        <f ca="1">(60+SUMIF(OFFSET(J134,-$C134+1,0,$C134),"EN",OFFSET(K134,-$C134+1,0,$C134)))*SummonTypeTable!$O$2</f>
        <v>1984.4444444444448</v>
      </c>
      <c r="G134" t="str">
        <f t="shared" ca="1" si="28"/>
        <v/>
      </c>
      <c r="H134" t="str">
        <f t="shared" ca="1" si="31"/>
        <v>cu</v>
      </c>
      <c r="I134" t="s">
        <v>88</v>
      </c>
      <c r="J134" t="s">
        <v>90</v>
      </c>
      <c r="K134">
        <v>33750</v>
      </c>
      <c r="L134" t="str">
        <f t="shared" si="32"/>
        <v/>
      </c>
      <c r="M134" t="str">
        <f t="shared" ca="1" si="29"/>
        <v>cu</v>
      </c>
      <c r="N134" t="s">
        <v>88</v>
      </c>
      <c r="O134" t="s">
        <v>90</v>
      </c>
      <c r="P134">
        <v>8438</v>
      </c>
      <c r="Q134" t="str">
        <f t="shared" ca="1" si="33"/>
        <v>cu</v>
      </c>
      <c r="R134" t="str">
        <f t="shared" si="34"/>
        <v>GO</v>
      </c>
      <c r="S134">
        <f t="shared" si="35"/>
        <v>33750</v>
      </c>
      <c r="T134" t="str">
        <f t="shared" ca="1" si="36"/>
        <v>cu</v>
      </c>
      <c r="U134" t="str">
        <f t="shared" si="37"/>
        <v>GO</v>
      </c>
      <c r="V134">
        <f t="shared" si="38"/>
        <v>8438</v>
      </c>
    </row>
    <row r="135" spans="1:22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9"/>
        <v>20</v>
      </c>
      <c r="D135">
        <v>330</v>
      </c>
      <c r="E135">
        <f t="shared" ca="1" si="40"/>
        <v>2912</v>
      </c>
      <c r="F135">
        <f ca="1">(60+SUMIF(OFFSET(J135,-$C135+1,0,$C135),"EN",OFFSET(K135,-$C135+1,0,$C135)))*SummonTypeTable!$O$2</f>
        <v>1984.4444444444448</v>
      </c>
      <c r="G135" t="str">
        <f t="shared" ref="G135:G198" ca="1" si="41">IF(C135=1,"",
IF(F135&lt;&gt;OFFSET(F135,-1,0),OFFSET(F135,-1,0)/OFFSET(F135,0,-1),""))</f>
        <v/>
      </c>
      <c r="H135" t="str">
        <f t="shared" ca="1" si="31"/>
        <v>it</v>
      </c>
      <c r="I135" t="s">
        <v>146</v>
      </c>
      <c r="J135" t="s">
        <v>145</v>
      </c>
      <c r="K135">
        <v>10</v>
      </c>
      <c r="L135" t="str">
        <f t="shared" si="32"/>
        <v/>
      </c>
      <c r="M135" t="str">
        <f t="shared" ca="1" si="29"/>
        <v>cu</v>
      </c>
      <c r="N135" t="s">
        <v>88</v>
      </c>
      <c r="O135" t="s">
        <v>90</v>
      </c>
      <c r="P135">
        <v>9375</v>
      </c>
      <c r="Q135" t="str">
        <f t="shared" ca="1" si="33"/>
        <v>it</v>
      </c>
      <c r="R135" t="str">
        <f t="shared" si="34"/>
        <v>Cash_sSpellGacha</v>
      </c>
      <c r="S135">
        <f t="shared" si="35"/>
        <v>10</v>
      </c>
      <c r="T135" t="str">
        <f t="shared" ca="1" si="36"/>
        <v>cu</v>
      </c>
      <c r="U135" t="str">
        <f t="shared" si="37"/>
        <v>GO</v>
      </c>
      <c r="V135">
        <f t="shared" si="38"/>
        <v>9375</v>
      </c>
    </row>
    <row r="136" spans="1:22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9"/>
        <v>21</v>
      </c>
      <c r="D136">
        <v>1000</v>
      </c>
      <c r="E136">
        <f t="shared" ca="1" si="40"/>
        <v>3912</v>
      </c>
      <c r="F136">
        <f ca="1">(60+SUMIF(OFFSET(J136,-$C136+1,0,$C136),"EN",OFFSET(K136,-$C136+1,0,$C136)))*SummonTypeTable!$O$2</f>
        <v>3251.1111111111113</v>
      </c>
      <c r="G136">
        <f t="shared" ca="1" si="41"/>
        <v>0.50727107475573741</v>
      </c>
      <c r="H136" t="str">
        <f t="shared" ca="1" si="31"/>
        <v>cu</v>
      </c>
      <c r="I136" t="s">
        <v>88</v>
      </c>
      <c r="J136" t="s">
        <v>114</v>
      </c>
      <c r="K136">
        <v>1500</v>
      </c>
      <c r="L136" t="str">
        <f t="shared" si="32"/>
        <v>에너지너무많음</v>
      </c>
      <c r="M136" t="str">
        <f t="shared" ca="1" si="29"/>
        <v>cu</v>
      </c>
      <c r="N136" t="s">
        <v>88</v>
      </c>
      <c r="O136" t="s">
        <v>114</v>
      </c>
      <c r="P136">
        <v>375</v>
      </c>
      <c r="Q136" t="str">
        <f t="shared" ca="1" si="33"/>
        <v>cu</v>
      </c>
      <c r="R136" t="str">
        <f t="shared" si="34"/>
        <v>EN</v>
      </c>
      <c r="S136">
        <f t="shared" si="35"/>
        <v>1500</v>
      </c>
      <c r="T136" t="str">
        <f t="shared" ca="1" si="36"/>
        <v>cu</v>
      </c>
      <c r="U136" t="str">
        <f t="shared" si="37"/>
        <v>EN</v>
      </c>
      <c r="V136">
        <f t="shared" si="38"/>
        <v>375</v>
      </c>
    </row>
    <row r="137" spans="1:22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9"/>
        <v>22</v>
      </c>
      <c r="D137">
        <v>330</v>
      </c>
      <c r="E137">
        <f t="shared" ca="1" si="40"/>
        <v>4242</v>
      </c>
      <c r="F137">
        <f ca="1">(60+SUMIF(OFFSET(J137,-$C137+1,0,$C137),"EN",OFFSET(K137,-$C137+1,0,$C137)))*SummonTypeTable!$O$2</f>
        <v>3251.1111111111113</v>
      </c>
      <c r="G137" t="str">
        <f t="shared" ca="1" si="41"/>
        <v/>
      </c>
      <c r="H137" t="str">
        <f t="shared" ca="1" si="31"/>
        <v>cu</v>
      </c>
      <c r="I137" t="s">
        <v>88</v>
      </c>
      <c r="J137" t="s">
        <v>90</v>
      </c>
      <c r="K137">
        <v>27500</v>
      </c>
      <c r="L137" t="str">
        <f t="shared" si="32"/>
        <v/>
      </c>
      <c r="M137" t="str">
        <f t="shared" ca="1" si="29"/>
        <v>cu</v>
      </c>
      <c r="N137" t="s">
        <v>88</v>
      </c>
      <c r="O137" t="s">
        <v>90</v>
      </c>
      <c r="P137">
        <v>6875</v>
      </c>
      <c r="Q137" t="str">
        <f t="shared" ca="1" si="33"/>
        <v>cu</v>
      </c>
      <c r="R137" t="str">
        <f t="shared" si="34"/>
        <v>GO</v>
      </c>
      <c r="S137">
        <f t="shared" si="35"/>
        <v>27500</v>
      </c>
      <c r="T137" t="str">
        <f t="shared" ca="1" si="36"/>
        <v>cu</v>
      </c>
      <c r="U137" t="str">
        <f t="shared" si="37"/>
        <v>GO</v>
      </c>
      <c r="V137">
        <f t="shared" si="38"/>
        <v>6875</v>
      </c>
    </row>
    <row r="138" spans="1:22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9"/>
        <v>23</v>
      </c>
      <c r="D138">
        <v>590</v>
      </c>
      <c r="E138">
        <f t="shared" ca="1" si="40"/>
        <v>4832</v>
      </c>
      <c r="F138">
        <f ca="1">(60+SUMIF(OFFSET(J138,-$C138+1,0,$C138),"EN",OFFSET(K138,-$C138+1,0,$C138)))*SummonTypeTable!$O$2</f>
        <v>3251.1111111111113</v>
      </c>
      <c r="G138" t="str">
        <f t="shared" ca="1" si="41"/>
        <v/>
      </c>
      <c r="H138" t="str">
        <f t="shared" ca="1" si="31"/>
        <v>it</v>
      </c>
      <c r="I138" t="s">
        <v>146</v>
      </c>
      <c r="J138" t="s">
        <v>145</v>
      </c>
      <c r="K138">
        <v>10</v>
      </c>
      <c r="L138" t="str">
        <f t="shared" si="32"/>
        <v/>
      </c>
      <c r="M138" t="str">
        <f t="shared" ca="1" si="29"/>
        <v>cu</v>
      </c>
      <c r="N138" t="s">
        <v>88</v>
      </c>
      <c r="O138" t="s">
        <v>90</v>
      </c>
      <c r="P138">
        <v>10938</v>
      </c>
      <c r="Q138" t="str">
        <f t="shared" ca="1" si="33"/>
        <v>it</v>
      </c>
      <c r="R138" t="str">
        <f t="shared" si="34"/>
        <v>Cash_sSpellGacha</v>
      </c>
      <c r="S138">
        <f t="shared" si="35"/>
        <v>10</v>
      </c>
      <c r="T138" t="str">
        <f t="shared" ca="1" si="36"/>
        <v>cu</v>
      </c>
      <c r="U138" t="str">
        <f t="shared" si="37"/>
        <v>GO</v>
      </c>
      <c r="V138">
        <f t="shared" si="38"/>
        <v>10938</v>
      </c>
    </row>
    <row r="139" spans="1:22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9"/>
        <v>24</v>
      </c>
      <c r="D139">
        <v>1250</v>
      </c>
      <c r="E139">
        <f t="shared" ca="1" si="40"/>
        <v>6082</v>
      </c>
      <c r="F139">
        <f ca="1">(60+SUMIF(OFFSET(J139,-$C139+1,0,$C139),"EN",OFFSET(K139,-$C139+1,0,$C139)))*SummonTypeTable!$O$2</f>
        <v>3251.1111111111113</v>
      </c>
      <c r="G139" t="str">
        <f t="shared" ca="1" si="41"/>
        <v/>
      </c>
      <c r="H139" t="str">
        <f t="shared" ca="1" si="31"/>
        <v>cu</v>
      </c>
      <c r="I139" t="s">
        <v>88</v>
      </c>
      <c r="J139" t="s">
        <v>90</v>
      </c>
      <c r="K139">
        <v>36250</v>
      </c>
      <c r="L139" t="str">
        <f t="shared" si="32"/>
        <v/>
      </c>
      <c r="M139" t="str">
        <f t="shared" ca="1" si="29"/>
        <v>cu</v>
      </c>
      <c r="N139" t="s">
        <v>88</v>
      </c>
      <c r="O139" t="s">
        <v>90</v>
      </c>
      <c r="P139">
        <v>9063</v>
      </c>
      <c r="Q139" t="str">
        <f t="shared" ca="1" si="33"/>
        <v>cu</v>
      </c>
      <c r="R139" t="str">
        <f t="shared" si="34"/>
        <v>GO</v>
      </c>
      <c r="S139">
        <f t="shared" si="35"/>
        <v>36250</v>
      </c>
      <c r="T139" t="str">
        <f t="shared" ca="1" si="36"/>
        <v>cu</v>
      </c>
      <c r="U139" t="str">
        <f t="shared" si="37"/>
        <v>GO</v>
      </c>
      <c r="V139">
        <f t="shared" si="38"/>
        <v>9063</v>
      </c>
    </row>
    <row r="140" spans="1:22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9"/>
        <v>25</v>
      </c>
      <c r="D140">
        <v>1900</v>
      </c>
      <c r="E140">
        <f t="shared" ca="1" si="40"/>
        <v>7982</v>
      </c>
      <c r="F140">
        <f ca="1">(60+SUMIF(OFFSET(J140,-$C140+1,0,$C140),"EN",OFFSET(K140,-$C140+1,0,$C140)))*SummonTypeTable!$O$2</f>
        <v>4940.0000000000009</v>
      </c>
      <c r="G140">
        <f t="shared" ca="1" si="41"/>
        <v>0.40730532587210116</v>
      </c>
      <c r="H140" t="str">
        <f t="shared" ca="1" si="31"/>
        <v>cu</v>
      </c>
      <c r="I140" t="s">
        <v>88</v>
      </c>
      <c r="J140" t="s">
        <v>114</v>
      </c>
      <c r="K140">
        <v>2000</v>
      </c>
      <c r="L140" t="str">
        <f t="shared" si="32"/>
        <v>에너지너무많음</v>
      </c>
      <c r="M140" t="str">
        <f t="shared" ref="M140:M202" ca="1" si="42">IF(ISBLANK(N140),"",
VLOOKUP(N140,OFFSET(INDIRECT("$A:$B"),0,MATCH(N$1&amp;"_Verify",INDIRECT("$1:$1"),0)-1),2,0)
)</f>
        <v>cu</v>
      </c>
      <c r="N140" t="s">
        <v>88</v>
      </c>
      <c r="O140" t="s">
        <v>114</v>
      </c>
      <c r="P140">
        <v>500</v>
      </c>
      <c r="Q140" t="str">
        <f t="shared" ca="1" si="33"/>
        <v>cu</v>
      </c>
      <c r="R140" t="str">
        <f t="shared" si="34"/>
        <v>EN</v>
      </c>
      <c r="S140">
        <f t="shared" si="35"/>
        <v>2000</v>
      </c>
      <c r="T140" t="str">
        <f t="shared" ca="1" si="36"/>
        <v>cu</v>
      </c>
      <c r="U140" t="str">
        <f t="shared" si="37"/>
        <v>EN</v>
      </c>
      <c r="V140">
        <f t="shared" si="38"/>
        <v>500</v>
      </c>
    </row>
    <row r="141" spans="1:22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9"/>
        <v>26</v>
      </c>
      <c r="D141">
        <v>200</v>
      </c>
      <c r="E141">
        <f t="shared" ca="1" si="40"/>
        <v>8182</v>
      </c>
      <c r="F141">
        <f ca="1">(60+SUMIF(OFFSET(J141,-$C141+1,0,$C141),"EN",OFFSET(K141,-$C141+1,0,$C141)))*SummonTypeTable!$O$2</f>
        <v>4940.0000000000009</v>
      </c>
      <c r="G141" t="str">
        <f t="shared" ca="1" si="41"/>
        <v/>
      </c>
      <c r="H141" t="str">
        <f t="shared" ref="H141:H142" ca="1" si="43">IF(ISBLANK(I141),"",
VLOOKUP(I141,OFFSET(INDIRECT("$A:$B"),0,MATCH(I$1&amp;"_Verify",INDIRECT("$1:$1"),0)-1),2,0)
)</f>
        <v>cu</v>
      </c>
      <c r="I141" t="s">
        <v>88</v>
      </c>
      <c r="J141" t="s">
        <v>90</v>
      </c>
      <c r="K141">
        <v>50000</v>
      </c>
      <c r="L141" t="str">
        <f t="shared" si="32"/>
        <v/>
      </c>
      <c r="M141" t="str">
        <f t="shared" ca="1" si="42"/>
        <v>cu</v>
      </c>
      <c r="N141" t="s">
        <v>88</v>
      </c>
      <c r="O141" t="s">
        <v>90</v>
      </c>
      <c r="P141">
        <v>12500</v>
      </c>
      <c r="Q141" t="str">
        <f t="shared" ca="1" si="33"/>
        <v>cu</v>
      </c>
      <c r="R141" t="str">
        <f t="shared" si="34"/>
        <v>GO</v>
      </c>
      <c r="S141">
        <f t="shared" si="35"/>
        <v>50000</v>
      </c>
      <c r="T141" t="str">
        <f t="shared" ca="1" si="36"/>
        <v>cu</v>
      </c>
      <c r="U141" t="str">
        <f t="shared" si="37"/>
        <v>GO</v>
      </c>
      <c r="V141">
        <f t="shared" si="38"/>
        <v>12500</v>
      </c>
    </row>
    <row r="142" spans="1:22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9"/>
        <v>27</v>
      </c>
      <c r="D142">
        <v>400</v>
      </c>
      <c r="E142">
        <f t="shared" ca="1" si="40"/>
        <v>8582</v>
      </c>
      <c r="F142">
        <f ca="1">(60+SUMIF(OFFSET(J142,-$C142+1,0,$C142),"EN",OFFSET(K142,-$C142+1,0,$C142)))*SummonTypeTable!$O$2</f>
        <v>4940.0000000000009</v>
      </c>
      <c r="G142" t="str">
        <f t="shared" ca="1" si="41"/>
        <v/>
      </c>
      <c r="H142" t="str">
        <f t="shared" ca="1" si="43"/>
        <v>it</v>
      </c>
      <c r="I142" t="s">
        <v>146</v>
      </c>
      <c r="J142" t="s">
        <v>145</v>
      </c>
      <c r="K142">
        <v>10</v>
      </c>
      <c r="L142" t="str">
        <f t="shared" si="32"/>
        <v/>
      </c>
      <c r="M142" t="str">
        <f t="shared" ca="1" si="42"/>
        <v>cu</v>
      </c>
      <c r="N142" t="s">
        <v>88</v>
      </c>
      <c r="O142" t="s">
        <v>90</v>
      </c>
      <c r="P142">
        <v>15625</v>
      </c>
      <c r="Q142" t="str">
        <f t="shared" ca="1" si="33"/>
        <v>it</v>
      </c>
      <c r="R142" t="str">
        <f t="shared" si="34"/>
        <v>Cash_sSpellGacha</v>
      </c>
      <c r="S142">
        <f t="shared" si="35"/>
        <v>10</v>
      </c>
      <c r="T142" t="str">
        <f t="shared" ca="1" si="36"/>
        <v>cu</v>
      </c>
      <c r="U142" t="str">
        <f t="shared" si="37"/>
        <v>GO</v>
      </c>
      <c r="V142">
        <f t="shared" si="38"/>
        <v>15625</v>
      </c>
    </row>
    <row r="143" spans="1:22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9"/>
        <v>28</v>
      </c>
      <c r="D143">
        <v>2400</v>
      </c>
      <c r="E143">
        <f t="shared" ca="1" si="40"/>
        <v>10982</v>
      </c>
      <c r="F143">
        <f ca="1">(60+SUMIF(OFFSET(J143,-$C143+1,0,$C143),"EN",OFFSET(K143,-$C143+1,0,$C143)))*SummonTypeTable!$O$2</f>
        <v>4940.0000000000009</v>
      </c>
      <c r="G143" t="str">
        <f t="shared" ca="1" si="41"/>
        <v/>
      </c>
      <c r="H143" t="str">
        <f t="shared" ref="H143:H202" ca="1" si="44">IF(ISBLANK(I143),"",
VLOOKUP(I143,OFFSET(INDIRECT("$A:$B"),0,MATCH(I$1&amp;"_Verify",INDIRECT("$1:$1"),0)-1),2,0)
)</f>
        <v>it</v>
      </c>
      <c r="I143" t="s">
        <v>146</v>
      </c>
      <c r="J143" t="s">
        <v>147</v>
      </c>
      <c r="K143">
        <v>10</v>
      </c>
      <c r="L143" t="str">
        <f t="shared" si="32"/>
        <v/>
      </c>
      <c r="M143" t="str">
        <f t="shared" ca="1" si="42"/>
        <v>cu</v>
      </c>
      <c r="N143" t="s">
        <v>88</v>
      </c>
      <c r="O143" t="s">
        <v>114</v>
      </c>
      <c r="P143">
        <v>750</v>
      </c>
      <c r="Q143" t="str">
        <f t="shared" ca="1" si="33"/>
        <v>it</v>
      </c>
      <c r="R143" t="str">
        <f t="shared" si="34"/>
        <v>Cash_sCharacterGacha</v>
      </c>
      <c r="S143">
        <f t="shared" si="35"/>
        <v>10</v>
      </c>
      <c r="T143" t="str">
        <f t="shared" ca="1" si="36"/>
        <v>cu</v>
      </c>
      <c r="U143" t="str">
        <f t="shared" si="37"/>
        <v>EN</v>
      </c>
      <c r="V143">
        <f t="shared" si="38"/>
        <v>750</v>
      </c>
    </row>
    <row r="144" spans="1:22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9"/>
        <v>29</v>
      </c>
      <c r="D144">
        <v>1500</v>
      </c>
      <c r="E144">
        <f t="shared" ca="1" si="40"/>
        <v>12482</v>
      </c>
      <c r="F144">
        <f ca="1">(60+SUMIF(OFFSET(J144,-$C144+1,0,$C144),"EN",OFFSET(K144,-$C144+1,0,$C144)))*SummonTypeTable!$O$2</f>
        <v>4940.0000000000009</v>
      </c>
      <c r="G144" t="str">
        <f t="shared" ca="1" si="41"/>
        <v/>
      </c>
      <c r="H144" t="str">
        <f t="shared" ca="1" si="44"/>
        <v>cu</v>
      </c>
      <c r="I144" t="s">
        <v>88</v>
      </c>
      <c r="J144" t="s">
        <v>90</v>
      </c>
      <c r="K144">
        <v>75000</v>
      </c>
      <c r="L144" t="str">
        <f t="shared" si="32"/>
        <v/>
      </c>
      <c r="M144" t="str">
        <f t="shared" ca="1" si="42"/>
        <v>cu</v>
      </c>
      <c r="N144" t="s">
        <v>88</v>
      </c>
      <c r="O144" t="s">
        <v>90</v>
      </c>
      <c r="P144">
        <v>18750</v>
      </c>
      <c r="Q144" t="str">
        <f t="shared" ca="1" si="33"/>
        <v>cu</v>
      </c>
      <c r="R144" t="str">
        <f t="shared" si="34"/>
        <v>GO</v>
      </c>
      <c r="S144">
        <f t="shared" si="35"/>
        <v>75000</v>
      </c>
      <c r="T144" t="str">
        <f t="shared" ca="1" si="36"/>
        <v>cu</v>
      </c>
      <c r="U144" t="str">
        <f t="shared" si="37"/>
        <v>GO</v>
      </c>
      <c r="V144">
        <f t="shared" si="38"/>
        <v>18750</v>
      </c>
    </row>
    <row r="145" spans="1:22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9"/>
        <v>30</v>
      </c>
      <c r="D145">
        <v>2800</v>
      </c>
      <c r="E145">
        <f t="shared" ca="1" si="40"/>
        <v>15282</v>
      </c>
      <c r="F145">
        <f ca="1">(60+SUMIF(OFFSET(J145,-$C145+1,0,$C145),"EN",OFFSET(K145,-$C145+1,0,$C145)))*SummonTypeTable!$O$2</f>
        <v>4940.0000000000009</v>
      </c>
      <c r="G145" t="str">
        <f t="shared" ca="1" si="41"/>
        <v/>
      </c>
      <c r="H145" t="str">
        <f t="shared" ca="1" si="44"/>
        <v>cu</v>
      </c>
      <c r="I145" t="s">
        <v>88</v>
      </c>
      <c r="J145" t="s">
        <v>90</v>
      </c>
      <c r="K145">
        <v>81250</v>
      </c>
      <c r="L145" t="str">
        <f t="shared" si="32"/>
        <v/>
      </c>
      <c r="M145" t="str">
        <f t="shared" ca="1" si="42"/>
        <v>cu</v>
      </c>
      <c r="N145" t="s">
        <v>88</v>
      </c>
      <c r="O145" t="s">
        <v>90</v>
      </c>
      <c r="P145">
        <v>20313</v>
      </c>
      <c r="Q145" t="str">
        <f t="shared" ca="1" si="33"/>
        <v>cu</v>
      </c>
      <c r="R145" t="str">
        <f t="shared" si="34"/>
        <v>GO</v>
      </c>
      <c r="S145">
        <f t="shared" si="35"/>
        <v>81250</v>
      </c>
      <c r="T145" t="str">
        <f t="shared" ca="1" si="36"/>
        <v>cu</v>
      </c>
      <c r="U145" t="str">
        <f t="shared" si="37"/>
        <v>GO</v>
      </c>
      <c r="V145">
        <f t="shared" si="38"/>
        <v>20313</v>
      </c>
    </row>
    <row r="146" spans="1:22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9"/>
        <v>31</v>
      </c>
      <c r="D146">
        <v>3400</v>
      </c>
      <c r="E146">
        <f t="shared" ca="1" si="40"/>
        <v>18682</v>
      </c>
      <c r="F146">
        <f ca="1">(60+SUMIF(OFFSET(J146,-$C146+1,0,$C146),"EN",OFFSET(K146,-$C146+1,0,$C146)))*SummonTypeTable!$O$2</f>
        <v>8317.7777777777792</v>
      </c>
      <c r="G146">
        <f t="shared" ca="1" si="41"/>
        <v>0.26442565035863402</v>
      </c>
      <c r="H146" t="str">
        <f t="shared" ca="1" si="44"/>
        <v>cu</v>
      </c>
      <c r="I146" t="s">
        <v>88</v>
      </c>
      <c r="J146" t="s">
        <v>114</v>
      </c>
      <c r="K146">
        <v>4000</v>
      </c>
      <c r="L146" t="str">
        <f t="shared" si="32"/>
        <v>에너지너무많음</v>
      </c>
      <c r="M146" t="str">
        <f t="shared" ca="1" si="42"/>
        <v>cu</v>
      </c>
      <c r="N146" t="s">
        <v>88</v>
      </c>
      <c r="O146" t="s">
        <v>114</v>
      </c>
      <c r="P146">
        <v>1000</v>
      </c>
      <c r="Q146" t="str">
        <f t="shared" ca="1" si="33"/>
        <v>cu</v>
      </c>
      <c r="R146" t="str">
        <f t="shared" si="34"/>
        <v>EN</v>
      </c>
      <c r="S146">
        <f t="shared" si="35"/>
        <v>4000</v>
      </c>
      <c r="T146" t="str">
        <f t="shared" ca="1" si="36"/>
        <v>cu</v>
      </c>
      <c r="U146" t="str">
        <f t="shared" si="37"/>
        <v>EN</v>
      </c>
      <c r="V146">
        <f t="shared" si="38"/>
        <v>1000</v>
      </c>
    </row>
    <row r="147" spans="1:22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9"/>
        <v>32</v>
      </c>
      <c r="D147">
        <v>1200</v>
      </c>
      <c r="E147">
        <f t="shared" ca="1" si="40"/>
        <v>19882</v>
      </c>
      <c r="F147">
        <f ca="1">(60+SUMIF(OFFSET(J147,-$C147+1,0,$C147),"EN",OFFSET(K147,-$C147+1,0,$C147)))*SummonTypeTable!$O$2</f>
        <v>8317.7777777777792</v>
      </c>
      <c r="G147" t="str">
        <f t="shared" ca="1" si="41"/>
        <v/>
      </c>
      <c r="H147" t="str">
        <f t="shared" ca="1" si="44"/>
        <v>cu</v>
      </c>
      <c r="I147" t="s">
        <v>88</v>
      </c>
      <c r="J147" t="s">
        <v>90</v>
      </c>
      <c r="K147">
        <v>93750</v>
      </c>
      <c r="L147" t="str">
        <f t="shared" si="32"/>
        <v/>
      </c>
      <c r="M147" t="str">
        <f t="shared" ca="1" si="42"/>
        <v>cu</v>
      </c>
      <c r="N147" t="s">
        <v>88</v>
      </c>
      <c r="O147" t="s">
        <v>90</v>
      </c>
      <c r="P147">
        <v>23438</v>
      </c>
      <c r="Q147" t="str">
        <f t="shared" ca="1" si="33"/>
        <v>cu</v>
      </c>
      <c r="R147" t="str">
        <f t="shared" si="34"/>
        <v>GO</v>
      </c>
      <c r="S147">
        <f t="shared" si="35"/>
        <v>93750</v>
      </c>
      <c r="T147" t="str">
        <f t="shared" ca="1" si="36"/>
        <v>cu</v>
      </c>
      <c r="U147" t="str">
        <f t="shared" si="37"/>
        <v>GO</v>
      </c>
      <c r="V147">
        <f t="shared" si="38"/>
        <v>23438</v>
      </c>
    </row>
    <row r="148" spans="1:22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9"/>
        <v>33</v>
      </c>
      <c r="D148">
        <v>4700</v>
      </c>
      <c r="E148">
        <f t="shared" ca="1" si="40"/>
        <v>24582</v>
      </c>
      <c r="F148">
        <f ca="1">(60+SUMIF(OFFSET(J148,-$C148+1,0,$C148),"EN",OFFSET(K148,-$C148+1,0,$C148)))*SummonTypeTable!$O$2</f>
        <v>12540.000000000002</v>
      </c>
      <c r="G148">
        <f t="shared" ca="1" si="41"/>
        <v>0.33836863468301109</v>
      </c>
      <c r="H148" t="str">
        <f t="shared" ca="1" si="44"/>
        <v>cu</v>
      </c>
      <c r="I148" t="s">
        <v>88</v>
      </c>
      <c r="J148" t="s">
        <v>114</v>
      </c>
      <c r="K148">
        <v>5000</v>
      </c>
      <c r="L148" t="str">
        <f t="shared" si="32"/>
        <v>에너지너무많음</v>
      </c>
      <c r="M148" t="str">
        <f t="shared" ca="1" si="42"/>
        <v>cu</v>
      </c>
      <c r="N148" t="s">
        <v>88</v>
      </c>
      <c r="O148" t="s">
        <v>114</v>
      </c>
      <c r="P148">
        <v>1250</v>
      </c>
      <c r="Q148" t="str">
        <f t="shared" ca="1" si="33"/>
        <v>cu</v>
      </c>
      <c r="R148" t="str">
        <f t="shared" si="34"/>
        <v>EN</v>
      </c>
      <c r="S148">
        <f t="shared" si="35"/>
        <v>5000</v>
      </c>
      <c r="T148" t="str">
        <f t="shared" ca="1" si="36"/>
        <v>cu</v>
      </c>
      <c r="U148" t="str">
        <f t="shared" si="37"/>
        <v>EN</v>
      </c>
      <c r="V148">
        <f t="shared" si="38"/>
        <v>1250</v>
      </c>
    </row>
    <row r="149" spans="1:22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9"/>
        <v>34</v>
      </c>
      <c r="D149">
        <v>3500</v>
      </c>
      <c r="E149">
        <f t="shared" ca="1" si="40"/>
        <v>28082</v>
      </c>
      <c r="F149">
        <f ca="1">(60+SUMIF(OFFSET(J149,-$C149+1,0,$C149),"EN",OFFSET(K149,-$C149+1,0,$C149)))*SummonTypeTable!$O$2</f>
        <v>12540.000000000002</v>
      </c>
      <c r="G149" t="str">
        <f t="shared" ca="1" si="41"/>
        <v/>
      </c>
      <c r="H149" t="str">
        <f t="shared" ca="1" si="44"/>
        <v>cu</v>
      </c>
      <c r="I149" t="s">
        <v>88</v>
      </c>
      <c r="J149" t="s">
        <v>90</v>
      </c>
      <c r="K149">
        <v>68750</v>
      </c>
      <c r="L149" t="str">
        <f t="shared" si="32"/>
        <v/>
      </c>
      <c r="M149" t="str">
        <f t="shared" ca="1" si="42"/>
        <v>cu</v>
      </c>
      <c r="N149" t="s">
        <v>88</v>
      </c>
      <c r="O149" t="s">
        <v>90</v>
      </c>
      <c r="P149">
        <v>17188</v>
      </c>
      <c r="Q149" t="str">
        <f t="shared" ca="1" si="33"/>
        <v>cu</v>
      </c>
      <c r="R149" t="str">
        <f t="shared" si="34"/>
        <v>GO</v>
      </c>
      <c r="S149">
        <f t="shared" si="35"/>
        <v>68750</v>
      </c>
      <c r="T149" t="str">
        <f t="shared" ca="1" si="36"/>
        <v>cu</v>
      </c>
      <c r="U149" t="str">
        <f t="shared" si="37"/>
        <v>GO</v>
      </c>
      <c r="V149">
        <f t="shared" si="38"/>
        <v>17188</v>
      </c>
    </row>
    <row r="150" spans="1:22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9"/>
        <v>35</v>
      </c>
      <c r="D150">
        <v>4500</v>
      </c>
      <c r="E150">
        <f t="shared" ca="1" si="40"/>
        <v>32582</v>
      </c>
      <c r="F150">
        <f ca="1">(60+SUMIF(OFFSET(J150,-$C150+1,0,$C150),"EN",OFFSET(K150,-$C150+1,0,$C150)))*SummonTypeTable!$O$2</f>
        <v>12540.000000000002</v>
      </c>
      <c r="G150" t="str">
        <f t="shared" ca="1" si="41"/>
        <v/>
      </c>
      <c r="H150" t="str">
        <f t="shared" ca="1" si="44"/>
        <v>cu</v>
      </c>
      <c r="I150" t="s">
        <v>88</v>
      </c>
      <c r="J150" t="s">
        <v>90</v>
      </c>
      <c r="K150">
        <v>87500</v>
      </c>
      <c r="L150" t="str">
        <f t="shared" si="32"/>
        <v/>
      </c>
      <c r="M150" t="str">
        <f t="shared" ca="1" si="42"/>
        <v>cu</v>
      </c>
      <c r="N150" t="s">
        <v>88</v>
      </c>
      <c r="O150" t="s">
        <v>90</v>
      </c>
      <c r="P150">
        <v>21875</v>
      </c>
      <c r="Q150" t="str">
        <f t="shared" ca="1" si="33"/>
        <v>cu</v>
      </c>
      <c r="R150" t="str">
        <f t="shared" si="34"/>
        <v>GO</v>
      </c>
      <c r="S150">
        <f t="shared" si="35"/>
        <v>87500</v>
      </c>
      <c r="T150" t="str">
        <f t="shared" ca="1" si="36"/>
        <v>cu</v>
      </c>
      <c r="U150" t="str">
        <f t="shared" si="37"/>
        <v>GO</v>
      </c>
      <c r="V150">
        <f t="shared" si="38"/>
        <v>21875</v>
      </c>
    </row>
    <row r="151" spans="1:22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9"/>
        <v>36</v>
      </c>
      <c r="D151">
        <v>5800</v>
      </c>
      <c r="E151">
        <f t="shared" ca="1" si="40"/>
        <v>38382</v>
      </c>
      <c r="F151">
        <f ca="1">(60+SUMIF(OFFSET(J151,-$C151+1,0,$C151),"EN",OFFSET(K151,-$C151+1,0,$C151)))*SummonTypeTable!$O$2</f>
        <v>17944.444444444445</v>
      </c>
      <c r="G151">
        <f t="shared" ca="1" si="41"/>
        <v>0.32671564795998131</v>
      </c>
      <c r="H151" t="str">
        <f t="shared" ca="1" si="44"/>
        <v>cu</v>
      </c>
      <c r="I151" t="s">
        <v>88</v>
      </c>
      <c r="J151" t="s">
        <v>114</v>
      </c>
      <c r="K151">
        <v>6400</v>
      </c>
      <c r="L151" t="str">
        <f t="shared" si="32"/>
        <v>에너지너무많음</v>
      </c>
      <c r="M151" t="str">
        <f t="shared" ca="1" si="42"/>
        <v>cu</v>
      </c>
      <c r="N151" t="s">
        <v>88</v>
      </c>
      <c r="O151" t="s">
        <v>114</v>
      </c>
      <c r="P151">
        <v>1600</v>
      </c>
      <c r="Q151" t="str">
        <f t="shared" ca="1" si="33"/>
        <v>cu</v>
      </c>
      <c r="R151" t="str">
        <f t="shared" si="34"/>
        <v>EN</v>
      </c>
      <c r="S151">
        <f t="shared" si="35"/>
        <v>6400</v>
      </c>
      <c r="T151" t="str">
        <f t="shared" ca="1" si="36"/>
        <v>cu</v>
      </c>
      <c r="U151" t="str">
        <f t="shared" si="37"/>
        <v>EN</v>
      </c>
      <c r="V151">
        <f t="shared" si="38"/>
        <v>1600</v>
      </c>
    </row>
    <row r="152" spans="1:22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9"/>
        <v>37</v>
      </c>
      <c r="D152">
        <v>1200</v>
      </c>
      <c r="E152">
        <f t="shared" ca="1" si="40"/>
        <v>39582</v>
      </c>
      <c r="F152">
        <f ca="1">(60+SUMIF(OFFSET(J152,-$C152+1,0,$C152),"EN",OFFSET(K152,-$C152+1,0,$C152)))*SummonTypeTable!$O$2</f>
        <v>17944.444444444445</v>
      </c>
      <c r="G152" t="str">
        <f t="shared" ca="1" si="41"/>
        <v/>
      </c>
      <c r="H152" t="str">
        <f t="shared" ca="1" si="44"/>
        <v>cu</v>
      </c>
      <c r="I152" t="s">
        <v>88</v>
      </c>
      <c r="J152" t="s">
        <v>90</v>
      </c>
      <c r="K152">
        <v>48750</v>
      </c>
      <c r="L152" t="str">
        <f t="shared" si="32"/>
        <v/>
      </c>
      <c r="M152" t="str">
        <f t="shared" ca="1" si="42"/>
        <v>cu</v>
      </c>
      <c r="N152" t="s">
        <v>88</v>
      </c>
      <c r="O152" t="s">
        <v>90</v>
      </c>
      <c r="P152">
        <v>12188</v>
      </c>
      <c r="Q152" t="str">
        <f t="shared" ca="1" si="33"/>
        <v>cu</v>
      </c>
      <c r="R152" t="str">
        <f t="shared" si="34"/>
        <v>GO</v>
      </c>
      <c r="S152">
        <f t="shared" si="35"/>
        <v>48750</v>
      </c>
      <c r="T152" t="str">
        <f t="shared" ca="1" si="36"/>
        <v>cu</v>
      </c>
      <c r="U152" t="str">
        <f t="shared" si="37"/>
        <v>GO</v>
      </c>
      <c r="V152">
        <f t="shared" si="38"/>
        <v>12188</v>
      </c>
    </row>
    <row r="153" spans="1:22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9"/>
        <v>38</v>
      </c>
      <c r="D153">
        <v>1550</v>
      </c>
      <c r="E153">
        <f t="shared" ca="1" si="40"/>
        <v>41132</v>
      </c>
      <c r="F153">
        <f ca="1">(60+SUMIF(OFFSET(J153,-$C153+1,0,$C153),"EN",OFFSET(K153,-$C153+1,0,$C153)))*SummonTypeTable!$O$2</f>
        <v>17944.444444444445</v>
      </c>
      <c r="G153" t="str">
        <f t="shared" ca="1" si="41"/>
        <v/>
      </c>
      <c r="H153" t="str">
        <f t="shared" ca="1" si="44"/>
        <v>cu</v>
      </c>
      <c r="I153" t="s">
        <v>88</v>
      </c>
      <c r="J153" t="s">
        <v>90</v>
      </c>
      <c r="K153">
        <v>112500</v>
      </c>
      <c r="L153" t="str">
        <f t="shared" si="32"/>
        <v/>
      </c>
      <c r="M153" t="str">
        <f t="shared" ca="1" si="42"/>
        <v>cu</v>
      </c>
      <c r="N153" t="s">
        <v>88</v>
      </c>
      <c r="O153" t="s">
        <v>90</v>
      </c>
      <c r="P153">
        <v>28125</v>
      </c>
      <c r="Q153" t="str">
        <f t="shared" ca="1" si="33"/>
        <v>cu</v>
      </c>
      <c r="R153" t="str">
        <f t="shared" si="34"/>
        <v>GO</v>
      </c>
      <c r="S153">
        <f t="shared" si="35"/>
        <v>112500</v>
      </c>
      <c r="T153" t="str">
        <f t="shared" ca="1" si="36"/>
        <v>cu</v>
      </c>
      <c r="U153" t="str">
        <f t="shared" si="37"/>
        <v>GO</v>
      </c>
      <c r="V153">
        <f t="shared" si="38"/>
        <v>28125</v>
      </c>
    </row>
    <row r="154" spans="1:22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9"/>
        <v>39</v>
      </c>
      <c r="D154">
        <v>6700</v>
      </c>
      <c r="E154">
        <f t="shared" ca="1" si="40"/>
        <v>47832</v>
      </c>
      <c r="F154">
        <f ca="1">(60+SUMIF(OFFSET(J154,-$C154+1,0,$C154),"EN",OFFSET(K154,-$C154+1,0,$C154)))*SummonTypeTable!$O$2</f>
        <v>24024.444444444449</v>
      </c>
      <c r="G154">
        <f t="shared" ca="1" si="41"/>
        <v>0.37515563732322388</v>
      </c>
      <c r="H154" t="str">
        <f t="shared" ca="1" si="44"/>
        <v>cu</v>
      </c>
      <c r="I154" t="s">
        <v>88</v>
      </c>
      <c r="J154" t="s">
        <v>114</v>
      </c>
      <c r="K154">
        <v>7200</v>
      </c>
      <c r="L154" t="str">
        <f t="shared" si="32"/>
        <v>에너지너무많음</v>
      </c>
      <c r="M154" t="str">
        <f t="shared" ca="1" si="42"/>
        <v>cu</v>
      </c>
      <c r="N154" t="s">
        <v>88</v>
      </c>
      <c r="O154" t="s">
        <v>114</v>
      </c>
      <c r="P154">
        <v>1800</v>
      </c>
      <c r="Q154" t="str">
        <f t="shared" ca="1" si="33"/>
        <v>cu</v>
      </c>
      <c r="R154" t="str">
        <f t="shared" si="34"/>
        <v>EN</v>
      </c>
      <c r="S154">
        <f t="shared" si="35"/>
        <v>7200</v>
      </c>
      <c r="T154" t="str">
        <f t="shared" ca="1" si="36"/>
        <v>cu</v>
      </c>
      <c r="U154" t="str">
        <f t="shared" si="37"/>
        <v>EN</v>
      </c>
      <c r="V154">
        <f t="shared" si="38"/>
        <v>1800</v>
      </c>
    </row>
    <row r="155" spans="1:22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9"/>
        <v>40</v>
      </c>
      <c r="D155">
        <v>2500</v>
      </c>
      <c r="E155">
        <f t="shared" ca="1" si="40"/>
        <v>50332</v>
      </c>
      <c r="F155">
        <f ca="1">(60+SUMIF(OFFSET(J155,-$C155+1,0,$C155),"EN",OFFSET(K155,-$C155+1,0,$C155)))*SummonTypeTable!$O$2</f>
        <v>24024.444444444449</v>
      </c>
      <c r="G155" t="str">
        <f t="shared" ca="1" si="41"/>
        <v/>
      </c>
      <c r="H155" t="str">
        <f t="shared" ca="1" si="44"/>
        <v>cu</v>
      </c>
      <c r="I155" t="s">
        <v>88</v>
      </c>
      <c r="J155" t="s">
        <v>90</v>
      </c>
      <c r="K155">
        <v>105000</v>
      </c>
      <c r="L155" t="str">
        <f t="shared" si="32"/>
        <v/>
      </c>
      <c r="M155" t="str">
        <f t="shared" ca="1" si="42"/>
        <v>cu</v>
      </c>
      <c r="N155" t="s">
        <v>88</v>
      </c>
      <c r="O155" t="s">
        <v>90</v>
      </c>
      <c r="P155">
        <v>26250</v>
      </c>
      <c r="Q155" t="str">
        <f t="shared" ca="1" si="33"/>
        <v>cu</v>
      </c>
      <c r="R155" t="str">
        <f t="shared" si="34"/>
        <v>GO</v>
      </c>
      <c r="S155">
        <f t="shared" si="35"/>
        <v>105000</v>
      </c>
      <c r="T155" t="str">
        <f t="shared" ca="1" si="36"/>
        <v>cu</v>
      </c>
      <c r="U155" t="str">
        <f t="shared" si="37"/>
        <v>GO</v>
      </c>
      <c r="V155">
        <f t="shared" si="38"/>
        <v>26250</v>
      </c>
    </row>
    <row r="156" spans="1:22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9"/>
        <v>41</v>
      </c>
      <c r="D156">
        <v>4500</v>
      </c>
      <c r="E156">
        <f t="shared" ca="1" si="40"/>
        <v>54832</v>
      </c>
      <c r="F156">
        <f ca="1">(60+SUMIF(OFFSET(J156,-$C156+1,0,$C156),"EN",OFFSET(K156,-$C156+1,0,$C156)))*SummonTypeTable!$O$2</f>
        <v>24024.444444444449</v>
      </c>
      <c r="G156" t="str">
        <f t="shared" ca="1" si="41"/>
        <v/>
      </c>
      <c r="H156" t="str">
        <f t="shared" ca="1" si="44"/>
        <v>cu</v>
      </c>
      <c r="I156" t="s">
        <v>88</v>
      </c>
      <c r="J156" t="s">
        <v>90</v>
      </c>
      <c r="K156">
        <v>70000</v>
      </c>
      <c r="L156" t="str">
        <f t="shared" si="32"/>
        <v/>
      </c>
      <c r="M156" t="str">
        <f t="shared" ca="1" si="42"/>
        <v>cu</v>
      </c>
      <c r="N156" t="s">
        <v>88</v>
      </c>
      <c r="O156" t="s">
        <v>90</v>
      </c>
      <c r="P156">
        <v>17500</v>
      </c>
      <c r="Q156" t="str">
        <f t="shared" ca="1" si="33"/>
        <v>cu</v>
      </c>
      <c r="R156" t="str">
        <f t="shared" si="34"/>
        <v>GO</v>
      </c>
      <c r="S156">
        <f t="shared" si="35"/>
        <v>70000</v>
      </c>
      <c r="T156" t="str">
        <f t="shared" ca="1" si="36"/>
        <v>cu</v>
      </c>
      <c r="U156" t="str">
        <f t="shared" si="37"/>
        <v>GO</v>
      </c>
      <c r="V156">
        <f t="shared" si="38"/>
        <v>17500</v>
      </c>
    </row>
    <row r="157" spans="1:22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9"/>
        <v>42</v>
      </c>
      <c r="D157">
        <v>6400</v>
      </c>
      <c r="E157">
        <f t="shared" ca="1" si="40"/>
        <v>61232</v>
      </c>
      <c r="F157">
        <f ca="1">(60+SUMIF(OFFSET(J157,-$C157+1,0,$C157),"EN",OFFSET(K157,-$C157+1,0,$C157)))*SummonTypeTable!$O$2</f>
        <v>24024.444444444449</v>
      </c>
      <c r="G157" t="str">
        <f t="shared" ca="1" si="41"/>
        <v/>
      </c>
      <c r="H157" t="str">
        <f t="shared" ca="1" si="44"/>
        <v>cu</v>
      </c>
      <c r="I157" t="s">
        <v>88</v>
      </c>
      <c r="J157" t="s">
        <v>90</v>
      </c>
      <c r="K157">
        <v>91250</v>
      </c>
      <c r="L157" t="str">
        <f t="shared" si="32"/>
        <v/>
      </c>
      <c r="M157" t="str">
        <f t="shared" ca="1" si="42"/>
        <v>cu</v>
      </c>
      <c r="N157" t="s">
        <v>88</v>
      </c>
      <c r="O157" t="s">
        <v>90</v>
      </c>
      <c r="P157">
        <v>22813</v>
      </c>
      <c r="Q157" t="str">
        <f t="shared" ca="1" si="33"/>
        <v>cu</v>
      </c>
      <c r="R157" t="str">
        <f t="shared" si="34"/>
        <v>GO</v>
      </c>
      <c r="S157">
        <f t="shared" si="35"/>
        <v>91250</v>
      </c>
      <c r="T157" t="str">
        <f t="shared" ca="1" si="36"/>
        <v>cu</v>
      </c>
      <c r="U157" t="str">
        <f t="shared" si="37"/>
        <v>GO</v>
      </c>
      <c r="V157">
        <f t="shared" si="38"/>
        <v>22813</v>
      </c>
    </row>
    <row r="158" spans="1:22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9"/>
        <v>43</v>
      </c>
      <c r="D158">
        <v>8400</v>
      </c>
      <c r="E158">
        <f t="shared" ca="1" si="40"/>
        <v>69632</v>
      </c>
      <c r="F158">
        <f ca="1">(60+SUMIF(OFFSET(J158,-$C158+1,0,$C158),"EN",OFFSET(K158,-$C158+1,0,$C158)))*SummonTypeTable!$O$2</f>
        <v>31455.555555555558</v>
      </c>
      <c r="G158">
        <f t="shared" ca="1" si="41"/>
        <v>0.34502016952614384</v>
      </c>
      <c r="H158" t="str">
        <f t="shared" ca="1" si="44"/>
        <v>cu</v>
      </c>
      <c r="I158" t="s">
        <v>88</v>
      </c>
      <c r="J158" t="s">
        <v>114</v>
      </c>
      <c r="K158">
        <v>8800</v>
      </c>
      <c r="L158" t="str">
        <f t="shared" si="32"/>
        <v>에너지너무많음</v>
      </c>
      <c r="M158" t="str">
        <f t="shared" ca="1" si="42"/>
        <v>cu</v>
      </c>
      <c r="N158" t="s">
        <v>88</v>
      </c>
      <c r="O158" t="s">
        <v>114</v>
      </c>
      <c r="P158">
        <v>2200</v>
      </c>
      <c r="Q158" t="str">
        <f t="shared" ca="1" si="33"/>
        <v>cu</v>
      </c>
      <c r="R158" t="str">
        <f t="shared" si="34"/>
        <v>EN</v>
      </c>
      <c r="S158">
        <f t="shared" si="35"/>
        <v>8800</v>
      </c>
      <c r="T158" t="str">
        <f t="shared" ca="1" si="36"/>
        <v>cu</v>
      </c>
      <c r="U158" t="str">
        <f t="shared" si="37"/>
        <v>EN</v>
      </c>
      <c r="V158">
        <f t="shared" si="38"/>
        <v>2200</v>
      </c>
    </row>
    <row r="159" spans="1:22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9"/>
        <v>44</v>
      </c>
      <c r="D159">
        <v>1000</v>
      </c>
      <c r="E159">
        <f t="shared" ca="1" si="40"/>
        <v>70632</v>
      </c>
      <c r="F159">
        <f ca="1">(60+SUMIF(OFFSET(J159,-$C159+1,0,$C159),"EN",OFFSET(K159,-$C159+1,0,$C159)))*SummonTypeTable!$O$2</f>
        <v>31455.555555555558</v>
      </c>
      <c r="G159" t="str">
        <f t="shared" ca="1" si="41"/>
        <v/>
      </c>
      <c r="H159" t="str">
        <f t="shared" ca="1" si="44"/>
        <v>cu</v>
      </c>
      <c r="I159" t="s">
        <v>88</v>
      </c>
      <c r="J159" t="s">
        <v>90</v>
      </c>
      <c r="K159">
        <v>68750</v>
      </c>
      <c r="L159" t="str">
        <f t="shared" si="32"/>
        <v/>
      </c>
      <c r="M159" t="str">
        <f t="shared" ca="1" si="42"/>
        <v>cu</v>
      </c>
      <c r="N159" t="s">
        <v>88</v>
      </c>
      <c r="O159" t="s">
        <v>90</v>
      </c>
      <c r="P159">
        <v>17188</v>
      </c>
      <c r="Q159" t="str">
        <f t="shared" ca="1" si="33"/>
        <v>cu</v>
      </c>
      <c r="R159" t="str">
        <f t="shared" si="34"/>
        <v>GO</v>
      </c>
      <c r="S159">
        <f t="shared" si="35"/>
        <v>68750</v>
      </c>
      <c r="T159" t="str">
        <f t="shared" ca="1" si="36"/>
        <v>cu</v>
      </c>
      <c r="U159" t="str">
        <f t="shared" si="37"/>
        <v>GO</v>
      </c>
      <c r="V159">
        <f t="shared" si="38"/>
        <v>17188</v>
      </c>
    </row>
    <row r="160" spans="1:22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9"/>
        <v>45</v>
      </c>
      <c r="D160">
        <v>1400</v>
      </c>
      <c r="E160">
        <f t="shared" ca="1" si="40"/>
        <v>72032</v>
      </c>
      <c r="F160">
        <f ca="1">(60+SUMIF(OFFSET(J160,-$C160+1,0,$C160),"EN",OFFSET(K160,-$C160+1,0,$C160)))*SummonTypeTable!$O$2</f>
        <v>31455.555555555558</v>
      </c>
      <c r="G160" t="str">
        <f t="shared" ca="1" si="41"/>
        <v/>
      </c>
      <c r="H160" t="str">
        <f t="shared" ca="1" si="44"/>
        <v>cu</v>
      </c>
      <c r="I160" t="s">
        <v>88</v>
      </c>
      <c r="J160" t="s">
        <v>90</v>
      </c>
      <c r="K160">
        <v>112500</v>
      </c>
      <c r="L160" t="str">
        <f t="shared" si="32"/>
        <v/>
      </c>
      <c r="M160" t="str">
        <f t="shared" ca="1" si="42"/>
        <v>cu</v>
      </c>
      <c r="N160" t="s">
        <v>88</v>
      </c>
      <c r="O160" t="s">
        <v>90</v>
      </c>
      <c r="P160">
        <v>28125</v>
      </c>
      <c r="Q160" t="str">
        <f t="shared" ca="1" si="33"/>
        <v>cu</v>
      </c>
      <c r="R160" t="str">
        <f t="shared" si="34"/>
        <v>GO</v>
      </c>
      <c r="S160">
        <f t="shared" si="35"/>
        <v>112500</v>
      </c>
      <c r="T160" t="str">
        <f t="shared" ca="1" si="36"/>
        <v>cu</v>
      </c>
      <c r="U160" t="str">
        <f t="shared" si="37"/>
        <v>GO</v>
      </c>
      <c r="V160">
        <f t="shared" si="38"/>
        <v>28125</v>
      </c>
    </row>
    <row r="161" spans="1:22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9"/>
        <v>46</v>
      </c>
      <c r="D161">
        <v>8700</v>
      </c>
      <c r="E161">
        <f t="shared" ca="1" si="40"/>
        <v>80732</v>
      </c>
      <c r="F161">
        <f ca="1">(60+SUMIF(OFFSET(J161,-$C161+1,0,$C161),"EN",OFFSET(K161,-$C161+1,0,$C161)))*SummonTypeTable!$O$2</f>
        <v>39055.555555555562</v>
      </c>
      <c r="G161">
        <f t="shared" ca="1" si="41"/>
        <v>0.38962933601986272</v>
      </c>
      <c r="H161" t="str">
        <f t="shared" ca="1" si="44"/>
        <v>cu</v>
      </c>
      <c r="I161" t="s">
        <v>88</v>
      </c>
      <c r="J161" t="s">
        <v>114</v>
      </c>
      <c r="K161">
        <v>9000</v>
      </c>
      <c r="L161" t="str">
        <f t="shared" si="32"/>
        <v>에너지너무많음</v>
      </c>
      <c r="M161" t="str">
        <f t="shared" ca="1" si="42"/>
        <v>cu</v>
      </c>
      <c r="N161" t="s">
        <v>88</v>
      </c>
      <c r="O161" t="s">
        <v>114</v>
      </c>
      <c r="P161">
        <v>2250</v>
      </c>
      <c r="Q161" t="str">
        <f t="shared" ca="1" si="33"/>
        <v>cu</v>
      </c>
      <c r="R161" t="str">
        <f t="shared" si="34"/>
        <v>EN</v>
      </c>
      <c r="S161">
        <f t="shared" si="35"/>
        <v>9000</v>
      </c>
      <c r="T161" t="str">
        <f t="shared" ca="1" si="36"/>
        <v>cu</v>
      </c>
      <c r="U161" t="str">
        <f t="shared" si="37"/>
        <v>EN</v>
      </c>
      <c r="V161">
        <f t="shared" si="38"/>
        <v>2250</v>
      </c>
    </row>
    <row r="162" spans="1:22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9"/>
        <v>47</v>
      </c>
      <c r="D162">
        <v>6800</v>
      </c>
      <c r="E162">
        <f t="shared" ca="1" si="40"/>
        <v>87532</v>
      </c>
      <c r="F162">
        <f ca="1">(60+SUMIF(OFFSET(J162,-$C162+1,0,$C162),"EN",OFFSET(K162,-$C162+1,0,$C162)))*SummonTypeTable!$O$2</f>
        <v>39055.555555555562</v>
      </c>
      <c r="G162" t="str">
        <f t="shared" ca="1" si="41"/>
        <v/>
      </c>
      <c r="H162" t="str">
        <f t="shared" ca="1" si="44"/>
        <v>cu</v>
      </c>
      <c r="I162" t="s">
        <v>88</v>
      </c>
      <c r="J162" t="s">
        <v>90</v>
      </c>
      <c r="K162">
        <v>87500</v>
      </c>
      <c r="L162" t="str">
        <f t="shared" si="32"/>
        <v/>
      </c>
      <c r="M162" t="str">
        <f t="shared" ca="1" si="42"/>
        <v>cu</v>
      </c>
      <c r="N162" t="s">
        <v>88</v>
      </c>
      <c r="O162" t="s">
        <v>90</v>
      </c>
      <c r="P162">
        <v>21875</v>
      </c>
      <c r="Q162" t="str">
        <f t="shared" ca="1" si="33"/>
        <v>cu</v>
      </c>
      <c r="R162" t="str">
        <f t="shared" si="34"/>
        <v>GO</v>
      </c>
      <c r="S162">
        <f t="shared" si="35"/>
        <v>87500</v>
      </c>
      <c r="T162" t="str">
        <f t="shared" ca="1" si="36"/>
        <v>cu</v>
      </c>
      <c r="U162" t="str">
        <f t="shared" si="37"/>
        <v>GO</v>
      </c>
      <c r="V162">
        <f t="shared" si="38"/>
        <v>21875</v>
      </c>
    </row>
    <row r="163" spans="1:22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9"/>
        <v>48</v>
      </c>
      <c r="D163">
        <v>9900</v>
      </c>
      <c r="E163">
        <f t="shared" ca="1" si="40"/>
        <v>97432</v>
      </c>
      <c r="F163">
        <f ca="1">(60+SUMIF(OFFSET(J163,-$C163+1,0,$C163),"EN",OFFSET(K163,-$C163+1,0,$C163)))*SummonTypeTable!$O$2</f>
        <v>39055.555555555562</v>
      </c>
      <c r="G163" t="str">
        <f t="shared" ca="1" si="41"/>
        <v/>
      </c>
      <c r="H163" t="str">
        <f t="shared" ca="1" si="44"/>
        <v>cu</v>
      </c>
      <c r="I163" t="s">
        <v>88</v>
      </c>
      <c r="J163" t="s">
        <v>90</v>
      </c>
      <c r="K163">
        <v>118750</v>
      </c>
      <c r="L163" t="str">
        <f t="shared" si="32"/>
        <v/>
      </c>
      <c r="M163" t="str">
        <f t="shared" ca="1" si="42"/>
        <v>cu</v>
      </c>
      <c r="N163" t="s">
        <v>88</v>
      </c>
      <c r="O163" t="s">
        <v>90</v>
      </c>
      <c r="P163">
        <v>29688</v>
      </c>
      <c r="Q163" t="str">
        <f t="shared" ca="1" si="33"/>
        <v>cu</v>
      </c>
      <c r="R163" t="str">
        <f t="shared" si="34"/>
        <v>GO</v>
      </c>
      <c r="S163">
        <f t="shared" si="35"/>
        <v>118750</v>
      </c>
      <c r="T163" t="str">
        <f t="shared" ca="1" si="36"/>
        <v>cu</v>
      </c>
      <c r="U163" t="str">
        <f t="shared" si="37"/>
        <v>GO</v>
      </c>
      <c r="V163">
        <f t="shared" si="38"/>
        <v>29688</v>
      </c>
    </row>
    <row r="164" spans="1:22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9"/>
        <v>49</v>
      </c>
      <c r="D164">
        <v>11900</v>
      </c>
      <c r="E164">
        <f t="shared" ca="1" si="40"/>
        <v>109332</v>
      </c>
      <c r="F164">
        <f ca="1">(60+SUMIF(OFFSET(J164,-$C164+1,0,$C164),"EN",OFFSET(K164,-$C164+1,0,$C164)))*SummonTypeTable!$O$2</f>
        <v>49188.888888888898</v>
      </c>
      <c r="G164">
        <f t="shared" ca="1" si="41"/>
        <v>0.3572198034935386</v>
      </c>
      <c r="H164" t="str">
        <f t="shared" ca="1" si="44"/>
        <v>cu</v>
      </c>
      <c r="I164" t="s">
        <v>88</v>
      </c>
      <c r="J164" t="s">
        <v>114</v>
      </c>
      <c r="K164">
        <v>12000</v>
      </c>
      <c r="L164" t="str">
        <f t="shared" si="32"/>
        <v>에너지너무많음</v>
      </c>
      <c r="M164" t="str">
        <f t="shared" ca="1" si="42"/>
        <v>cu</v>
      </c>
      <c r="N164" t="s">
        <v>88</v>
      </c>
      <c r="O164" t="s">
        <v>114</v>
      </c>
      <c r="P164">
        <v>3000</v>
      </c>
      <c r="Q164" t="str">
        <f t="shared" ca="1" si="33"/>
        <v>cu</v>
      </c>
      <c r="R164" t="str">
        <f t="shared" si="34"/>
        <v>EN</v>
      </c>
      <c r="S164">
        <f t="shared" si="35"/>
        <v>12000</v>
      </c>
      <c r="T164" t="str">
        <f t="shared" ca="1" si="36"/>
        <v>cu</v>
      </c>
      <c r="U164" t="str">
        <f t="shared" si="37"/>
        <v>EN</v>
      </c>
      <c r="V164">
        <f t="shared" si="38"/>
        <v>3000</v>
      </c>
    </row>
    <row r="165" spans="1:22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9"/>
        <v>50</v>
      </c>
      <c r="D165">
        <v>2000</v>
      </c>
      <c r="E165">
        <f t="shared" ca="1" si="40"/>
        <v>111332</v>
      </c>
      <c r="F165">
        <f ca="1">(60+SUMIF(OFFSET(J165,-$C165+1,0,$C165),"EN",OFFSET(K165,-$C165+1,0,$C165)))*SummonTypeTable!$O$2</f>
        <v>49188.888888888898</v>
      </c>
      <c r="G165" t="str">
        <f t="shared" ca="1" si="41"/>
        <v/>
      </c>
      <c r="H165" t="str">
        <f t="shared" ca="1" si="44"/>
        <v>cu</v>
      </c>
      <c r="I165" t="s">
        <v>88</v>
      </c>
      <c r="J165" t="s">
        <v>90</v>
      </c>
      <c r="K165">
        <v>137500</v>
      </c>
      <c r="L165" t="str">
        <f t="shared" si="32"/>
        <v/>
      </c>
      <c r="M165" t="str">
        <f t="shared" ca="1" si="42"/>
        <v>cu</v>
      </c>
      <c r="N165" t="s">
        <v>88</v>
      </c>
      <c r="O165" t="s">
        <v>90</v>
      </c>
      <c r="P165">
        <v>34375</v>
      </c>
      <c r="Q165" t="str">
        <f t="shared" ca="1" si="33"/>
        <v>cu</v>
      </c>
      <c r="R165" t="str">
        <f t="shared" si="34"/>
        <v>GO</v>
      </c>
      <c r="S165">
        <f t="shared" si="35"/>
        <v>137500</v>
      </c>
      <c r="T165" t="str">
        <f t="shared" ca="1" si="36"/>
        <v>cu</v>
      </c>
      <c r="U165" t="str">
        <f t="shared" si="37"/>
        <v>GO</v>
      </c>
      <c r="V165">
        <f t="shared" si="38"/>
        <v>34375</v>
      </c>
    </row>
    <row r="166" spans="1:22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9"/>
        <v>51</v>
      </c>
      <c r="D166">
        <v>4000</v>
      </c>
      <c r="E166">
        <f t="shared" ca="1" si="40"/>
        <v>115332</v>
      </c>
      <c r="F166">
        <f ca="1">(60+SUMIF(OFFSET(J166,-$C166+1,0,$C166),"EN",OFFSET(K166,-$C166+1,0,$C166)))*SummonTypeTable!$O$2</f>
        <v>49188.888888888898</v>
      </c>
      <c r="G166" t="str">
        <f t="shared" ca="1" si="41"/>
        <v/>
      </c>
      <c r="H166" t="str">
        <f t="shared" ca="1" si="44"/>
        <v>cu</v>
      </c>
      <c r="I166" t="s">
        <v>88</v>
      </c>
      <c r="J166" t="s">
        <v>90</v>
      </c>
      <c r="K166">
        <v>168750</v>
      </c>
      <c r="L166" t="str">
        <f t="shared" si="32"/>
        <v/>
      </c>
      <c r="M166" t="str">
        <f t="shared" ca="1" si="42"/>
        <v>cu</v>
      </c>
      <c r="N166" t="s">
        <v>88</v>
      </c>
      <c r="O166" t="s">
        <v>90</v>
      </c>
      <c r="P166">
        <v>42188</v>
      </c>
      <c r="Q166" t="str">
        <f t="shared" ca="1" si="33"/>
        <v>cu</v>
      </c>
      <c r="R166" t="str">
        <f t="shared" si="34"/>
        <v>GO</v>
      </c>
      <c r="S166">
        <f t="shared" si="35"/>
        <v>168750</v>
      </c>
      <c r="T166" t="str">
        <f t="shared" ca="1" si="36"/>
        <v>cu</v>
      </c>
      <c r="U166" t="str">
        <f t="shared" si="37"/>
        <v>GO</v>
      </c>
      <c r="V166">
        <f t="shared" si="38"/>
        <v>42188</v>
      </c>
    </row>
    <row r="167" spans="1:22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9"/>
        <v>52</v>
      </c>
      <c r="D167">
        <v>14500</v>
      </c>
      <c r="E167">
        <f t="shared" ca="1" si="40"/>
        <v>129832</v>
      </c>
      <c r="F167">
        <f ca="1">(60+SUMIF(OFFSET(J167,-$C167+1,0,$C167),"EN",OFFSET(K167,-$C167+1,0,$C167)))*SummonTypeTable!$O$2</f>
        <v>60588.888888888898</v>
      </c>
      <c r="G167">
        <f t="shared" ca="1" si="41"/>
        <v>0.37886567940791865</v>
      </c>
      <c r="H167" t="str">
        <f t="shared" ca="1" si="44"/>
        <v>cu</v>
      </c>
      <c r="I167" t="s">
        <v>88</v>
      </c>
      <c r="J167" t="s">
        <v>114</v>
      </c>
      <c r="K167">
        <v>13500</v>
      </c>
      <c r="L167" t="str">
        <f t="shared" si="32"/>
        <v>에너지너무많음</v>
      </c>
      <c r="M167" t="str">
        <f t="shared" ca="1" si="42"/>
        <v>cu</v>
      </c>
      <c r="N167" t="s">
        <v>88</v>
      </c>
      <c r="O167" t="s">
        <v>114</v>
      </c>
      <c r="P167">
        <v>3375</v>
      </c>
      <c r="Q167" t="str">
        <f t="shared" ca="1" si="33"/>
        <v>cu</v>
      </c>
      <c r="R167" t="str">
        <f t="shared" si="34"/>
        <v>EN</v>
      </c>
      <c r="S167">
        <f t="shared" si="35"/>
        <v>13500</v>
      </c>
      <c r="T167" t="str">
        <f t="shared" ca="1" si="36"/>
        <v>cu</v>
      </c>
      <c r="U167" t="str">
        <f t="shared" si="37"/>
        <v>EN</v>
      </c>
      <c r="V167">
        <f t="shared" si="38"/>
        <v>3375</v>
      </c>
    </row>
    <row r="168" spans="1:22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9"/>
        <v>53</v>
      </c>
      <c r="D168">
        <v>8000</v>
      </c>
      <c r="E168">
        <f t="shared" ca="1" si="40"/>
        <v>137832</v>
      </c>
      <c r="F168">
        <f ca="1">(60+SUMIF(OFFSET(J168,-$C168+1,0,$C168),"EN",OFFSET(K168,-$C168+1,0,$C168)))*SummonTypeTable!$O$2</f>
        <v>60588.888888888898</v>
      </c>
      <c r="G168" t="str">
        <f t="shared" ca="1" si="41"/>
        <v/>
      </c>
      <c r="H168" t="str">
        <f t="shared" ca="1" si="44"/>
        <v>cu</v>
      </c>
      <c r="I168" t="s">
        <v>88</v>
      </c>
      <c r="J168" t="s">
        <v>90</v>
      </c>
      <c r="K168">
        <v>81250</v>
      </c>
      <c r="L168" t="str">
        <f t="shared" si="32"/>
        <v/>
      </c>
      <c r="M168" t="str">
        <f t="shared" ca="1" si="42"/>
        <v>cu</v>
      </c>
      <c r="N168" t="s">
        <v>88</v>
      </c>
      <c r="O168" t="s">
        <v>90</v>
      </c>
      <c r="P168">
        <v>20313</v>
      </c>
      <c r="Q168" t="str">
        <f t="shared" ca="1" si="33"/>
        <v>cu</v>
      </c>
      <c r="R168" t="str">
        <f t="shared" si="34"/>
        <v>GO</v>
      </c>
      <c r="S168">
        <f t="shared" si="35"/>
        <v>81250</v>
      </c>
      <c r="T168" t="str">
        <f t="shared" ca="1" si="36"/>
        <v>cu</v>
      </c>
      <c r="U168" t="str">
        <f t="shared" si="37"/>
        <v>GO</v>
      </c>
      <c r="V168">
        <f t="shared" si="38"/>
        <v>20313</v>
      </c>
    </row>
    <row r="169" spans="1:22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9"/>
        <v>54</v>
      </c>
      <c r="D169">
        <v>12500</v>
      </c>
      <c r="E169">
        <f t="shared" ca="1" si="40"/>
        <v>150332</v>
      </c>
      <c r="F169">
        <f ca="1">(60+SUMIF(OFFSET(J169,-$C169+1,0,$C169),"EN",OFFSET(K169,-$C169+1,0,$C169)))*SummonTypeTable!$O$2</f>
        <v>60588.888888888898</v>
      </c>
      <c r="G169" t="str">
        <f t="shared" ca="1" si="41"/>
        <v/>
      </c>
      <c r="H169" t="str">
        <f t="shared" ca="1" si="44"/>
        <v>cu</v>
      </c>
      <c r="I169" t="s">
        <v>88</v>
      </c>
      <c r="J169" t="s">
        <v>90</v>
      </c>
      <c r="K169">
        <v>187500</v>
      </c>
      <c r="L169" t="str">
        <f t="shared" si="32"/>
        <v/>
      </c>
      <c r="M169" t="str">
        <f t="shared" ca="1" si="42"/>
        <v>cu</v>
      </c>
      <c r="N169" t="s">
        <v>88</v>
      </c>
      <c r="O169" t="s">
        <v>90</v>
      </c>
      <c r="P169">
        <v>46875</v>
      </c>
      <c r="Q169" t="str">
        <f t="shared" ca="1" si="33"/>
        <v>cu</v>
      </c>
      <c r="R169" t="str">
        <f t="shared" si="34"/>
        <v>GO</v>
      </c>
      <c r="S169">
        <f t="shared" si="35"/>
        <v>187500</v>
      </c>
      <c r="T169" t="str">
        <f t="shared" ca="1" si="36"/>
        <v>cu</v>
      </c>
      <c r="U169" t="str">
        <f t="shared" si="37"/>
        <v>GO</v>
      </c>
      <c r="V169">
        <f t="shared" si="38"/>
        <v>46875</v>
      </c>
    </row>
    <row r="170" spans="1:22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9"/>
        <v>55</v>
      </c>
      <c r="D170">
        <v>18500</v>
      </c>
      <c r="E170">
        <f t="shared" ca="1" si="40"/>
        <v>168832</v>
      </c>
      <c r="F170">
        <f ca="1">(60+SUMIF(OFFSET(J170,-$C170+1,0,$C170),"EN",OFFSET(K170,-$C170+1,0,$C170)))*SummonTypeTable!$O$2</f>
        <v>75366.666666666672</v>
      </c>
      <c r="G170">
        <f t="shared" ca="1" si="41"/>
        <v>0.35887088282368801</v>
      </c>
      <c r="H170" t="str">
        <f t="shared" ca="1" si="44"/>
        <v>cu</v>
      </c>
      <c r="I170" t="s">
        <v>88</v>
      </c>
      <c r="J170" t="s">
        <v>114</v>
      </c>
      <c r="K170">
        <v>17500</v>
      </c>
      <c r="L170" t="str">
        <f t="shared" si="32"/>
        <v>에너지너무많음</v>
      </c>
      <c r="M170" t="str">
        <f t="shared" ca="1" si="42"/>
        <v>cu</v>
      </c>
      <c r="N170" t="s">
        <v>88</v>
      </c>
      <c r="O170" t="s">
        <v>114</v>
      </c>
      <c r="P170">
        <v>4375</v>
      </c>
      <c r="Q170" t="str">
        <f t="shared" ca="1" si="33"/>
        <v>cu</v>
      </c>
      <c r="R170" t="str">
        <f t="shared" si="34"/>
        <v>EN</v>
      </c>
      <c r="S170">
        <f t="shared" si="35"/>
        <v>17500</v>
      </c>
      <c r="T170" t="str">
        <f t="shared" ca="1" si="36"/>
        <v>cu</v>
      </c>
      <c r="U170" t="str">
        <f t="shared" si="37"/>
        <v>EN</v>
      </c>
      <c r="V170">
        <f t="shared" si="38"/>
        <v>4375</v>
      </c>
    </row>
    <row r="171" spans="1:22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9"/>
        <v>56</v>
      </c>
      <c r="D171">
        <v>7500</v>
      </c>
      <c r="E171">
        <f t="shared" ca="1" si="40"/>
        <v>176332</v>
      </c>
      <c r="F171">
        <f ca="1">(60+SUMIF(OFFSET(J171,-$C171+1,0,$C171),"EN",OFFSET(K171,-$C171+1,0,$C171)))*SummonTypeTable!$O$2</f>
        <v>75366.666666666672</v>
      </c>
      <c r="G171" t="str">
        <f t="shared" ca="1" si="41"/>
        <v/>
      </c>
      <c r="H171" t="str">
        <f t="shared" ca="1" si="44"/>
        <v>cu</v>
      </c>
      <c r="I171" t="s">
        <v>88</v>
      </c>
      <c r="J171" t="s">
        <v>90</v>
      </c>
      <c r="K171">
        <v>112500</v>
      </c>
      <c r="L171" t="str">
        <f t="shared" si="32"/>
        <v/>
      </c>
      <c r="M171" t="str">
        <f t="shared" ca="1" si="42"/>
        <v>cu</v>
      </c>
      <c r="N171" t="s">
        <v>88</v>
      </c>
      <c r="O171" t="s">
        <v>90</v>
      </c>
      <c r="P171">
        <v>28125</v>
      </c>
      <c r="Q171" t="str">
        <f t="shared" ca="1" si="33"/>
        <v>cu</v>
      </c>
      <c r="R171" t="str">
        <f t="shared" si="34"/>
        <v>GO</v>
      </c>
      <c r="S171">
        <f t="shared" si="35"/>
        <v>112500</v>
      </c>
      <c r="T171" t="str">
        <f t="shared" ca="1" si="36"/>
        <v>cu</v>
      </c>
      <c r="U171" t="str">
        <f t="shared" si="37"/>
        <v>GO</v>
      </c>
      <c r="V171">
        <f t="shared" si="38"/>
        <v>28125</v>
      </c>
    </row>
    <row r="172" spans="1:22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9"/>
        <v>57</v>
      </c>
      <c r="D172">
        <v>19900</v>
      </c>
      <c r="E172">
        <f t="shared" ca="1" si="40"/>
        <v>196232</v>
      </c>
      <c r="F172">
        <f ca="1">(60+SUMIF(OFFSET(J172,-$C172+1,0,$C172),"EN",OFFSET(K172,-$C172+1,0,$C172)))*SummonTypeTable!$O$2</f>
        <v>75366.666666666672</v>
      </c>
      <c r="G172" t="str">
        <f t="shared" ca="1" si="41"/>
        <v/>
      </c>
      <c r="H172" t="str">
        <f t="shared" ca="1" si="44"/>
        <v>cu</v>
      </c>
      <c r="I172" t="s">
        <v>88</v>
      </c>
      <c r="J172" t="s">
        <v>90</v>
      </c>
      <c r="K172">
        <v>200000</v>
      </c>
      <c r="L172" t="str">
        <f t="shared" si="32"/>
        <v/>
      </c>
      <c r="M172" t="str">
        <f t="shared" ca="1" si="42"/>
        <v>cu</v>
      </c>
      <c r="N172" t="s">
        <v>88</v>
      </c>
      <c r="O172" t="s">
        <v>90</v>
      </c>
      <c r="P172">
        <v>50000</v>
      </c>
      <c r="Q172" t="str">
        <f t="shared" ca="1" si="33"/>
        <v>cu</v>
      </c>
      <c r="R172" t="str">
        <f t="shared" si="34"/>
        <v>GO</v>
      </c>
      <c r="S172">
        <f t="shared" si="35"/>
        <v>200000</v>
      </c>
      <c r="T172" t="str">
        <f t="shared" ca="1" si="36"/>
        <v>cu</v>
      </c>
      <c r="U172" t="str">
        <f t="shared" si="37"/>
        <v>GO</v>
      </c>
      <c r="V172">
        <f t="shared" si="38"/>
        <v>50000</v>
      </c>
    </row>
    <row r="173" spans="1:22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9"/>
        <v>58</v>
      </c>
      <c r="D173">
        <v>29000</v>
      </c>
      <c r="E173">
        <f t="shared" ca="1" si="40"/>
        <v>225232</v>
      </c>
      <c r="F173">
        <f ca="1">(60+SUMIF(OFFSET(J173,-$C173+1,0,$C173),"EN",OFFSET(K173,-$C173+1,0,$C173)))*SummonTypeTable!$O$2</f>
        <v>93100.000000000015</v>
      </c>
      <c r="G173">
        <f t="shared" ca="1" si="41"/>
        <v>0.33461793469252449</v>
      </c>
      <c r="H173" t="str">
        <f t="shared" ca="1" si="44"/>
        <v>cu</v>
      </c>
      <c r="I173" t="s">
        <v>88</v>
      </c>
      <c r="J173" t="s">
        <v>114</v>
      </c>
      <c r="K173">
        <v>21000</v>
      </c>
      <c r="L173" t="str">
        <f t="shared" si="32"/>
        <v>에너지너무많음</v>
      </c>
      <c r="M173" t="str">
        <f t="shared" ca="1" si="42"/>
        <v>cu</v>
      </c>
      <c r="N173" t="s">
        <v>88</v>
      </c>
      <c r="O173" t="s">
        <v>114</v>
      </c>
      <c r="P173">
        <v>5250</v>
      </c>
      <c r="Q173" t="str">
        <f t="shared" ca="1" si="33"/>
        <v>cu</v>
      </c>
      <c r="R173" t="str">
        <f t="shared" si="34"/>
        <v>EN</v>
      </c>
      <c r="S173">
        <f t="shared" si="35"/>
        <v>21000</v>
      </c>
      <c r="T173" t="str">
        <f t="shared" ca="1" si="36"/>
        <v>cu</v>
      </c>
      <c r="U173" t="str">
        <f t="shared" si="37"/>
        <v>EN</v>
      </c>
      <c r="V173">
        <f t="shared" si="38"/>
        <v>5250</v>
      </c>
    </row>
    <row r="174" spans="1:22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9"/>
        <v>1</v>
      </c>
      <c r="D174">
        <v>12</v>
      </c>
      <c r="E174">
        <f t="shared" ca="1" si="40"/>
        <v>12</v>
      </c>
      <c r="F174">
        <f ca="1">(60+SUMIF(OFFSET(J174,-$C174+1,0,$C174),"EN",OFFSET(K174,-$C174+1,0,$C174)))*SummonTypeTable!$O$2</f>
        <v>152.00000000000003</v>
      </c>
      <c r="G174" t="str">
        <f t="shared" ca="1" si="41"/>
        <v/>
      </c>
      <c r="H174" t="str">
        <f t="shared" ca="1" si="44"/>
        <v>cu</v>
      </c>
      <c r="I174" t="s">
        <v>88</v>
      </c>
      <c r="J174" t="s">
        <v>114</v>
      </c>
      <c r="K174">
        <v>120</v>
      </c>
      <c r="L174" t="str">
        <f t="shared" si="32"/>
        <v>에너지너무많음</v>
      </c>
      <c r="M174" t="str">
        <f t="shared" ca="1" si="42"/>
        <v>cu</v>
      </c>
      <c r="N174" t="s">
        <v>88</v>
      </c>
      <c r="O174" t="s">
        <v>114</v>
      </c>
      <c r="P174">
        <v>30</v>
      </c>
      <c r="Q174" t="str">
        <f t="shared" ca="1" si="33"/>
        <v>cu</v>
      </c>
      <c r="R174" t="str">
        <f t="shared" si="34"/>
        <v>EN</v>
      </c>
      <c r="S174">
        <f t="shared" si="35"/>
        <v>120</v>
      </c>
      <c r="T174" t="str">
        <f t="shared" ca="1" si="36"/>
        <v>cu</v>
      </c>
      <c r="U174" t="str">
        <f t="shared" si="37"/>
        <v>EN</v>
      </c>
      <c r="V174">
        <f t="shared" si="38"/>
        <v>30</v>
      </c>
    </row>
    <row r="175" spans="1:22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9"/>
        <v>2</v>
      </c>
      <c r="D175">
        <v>10</v>
      </c>
      <c r="E175">
        <f t="shared" ca="1" si="40"/>
        <v>22</v>
      </c>
      <c r="F175">
        <f ca="1">(60+SUMIF(OFFSET(J175,-$C175+1,0,$C175),"EN",OFFSET(K175,-$C175+1,0,$C175)))*SummonTypeTable!$O$2</f>
        <v>152.00000000000003</v>
      </c>
      <c r="G175" t="str">
        <f t="shared" ca="1" si="41"/>
        <v/>
      </c>
      <c r="H175" t="str">
        <f t="shared" ca="1" si="44"/>
        <v>cu</v>
      </c>
      <c r="I175" t="s">
        <v>88</v>
      </c>
      <c r="J175" t="s">
        <v>90</v>
      </c>
      <c r="K175">
        <v>1250</v>
      </c>
      <c r="L175" t="str">
        <f t="shared" si="32"/>
        <v/>
      </c>
      <c r="M175" t="str">
        <f t="shared" ca="1" si="42"/>
        <v>cu</v>
      </c>
      <c r="N175" t="s">
        <v>88</v>
      </c>
      <c r="O175" t="s">
        <v>90</v>
      </c>
      <c r="P175">
        <v>313</v>
      </c>
      <c r="Q175" t="str">
        <f t="shared" ca="1" si="33"/>
        <v>cu</v>
      </c>
      <c r="R175" t="str">
        <f t="shared" si="34"/>
        <v>GO</v>
      </c>
      <c r="S175">
        <f t="shared" si="35"/>
        <v>1250</v>
      </c>
      <c r="T175" t="str">
        <f t="shared" ca="1" si="36"/>
        <v>cu</v>
      </c>
      <c r="U175" t="str">
        <f t="shared" si="37"/>
        <v>GO</v>
      </c>
      <c r="V175">
        <f t="shared" si="38"/>
        <v>313</v>
      </c>
    </row>
    <row r="176" spans="1:22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9"/>
        <v>3</v>
      </c>
      <c r="D176">
        <v>20</v>
      </c>
      <c r="E176">
        <f t="shared" ca="1" si="40"/>
        <v>42</v>
      </c>
      <c r="F176">
        <f ca="1">(60+SUMIF(OFFSET(J176,-$C176+1,0,$C176),"EN",OFFSET(K176,-$C176+1,0,$C176)))*SummonTypeTable!$O$2</f>
        <v>152.00000000000003</v>
      </c>
      <c r="G176" t="str">
        <f t="shared" ca="1" si="41"/>
        <v/>
      </c>
      <c r="H176" t="str">
        <f t="shared" ca="1" si="44"/>
        <v>it</v>
      </c>
      <c r="I176" t="s">
        <v>146</v>
      </c>
      <c r="J176" t="s">
        <v>145</v>
      </c>
      <c r="K176">
        <v>2</v>
      </c>
      <c r="L176" t="str">
        <f t="shared" si="32"/>
        <v/>
      </c>
      <c r="M176" t="str">
        <f t="shared" ca="1" si="42"/>
        <v>cu</v>
      </c>
      <c r="N176" t="s">
        <v>88</v>
      </c>
      <c r="O176" t="s">
        <v>90</v>
      </c>
      <c r="P176">
        <v>469</v>
      </c>
      <c r="Q176" t="str">
        <f t="shared" ca="1" si="33"/>
        <v>it</v>
      </c>
      <c r="R176" t="str">
        <f t="shared" si="34"/>
        <v>Cash_sSpellGacha</v>
      </c>
      <c r="S176">
        <f t="shared" si="35"/>
        <v>2</v>
      </c>
      <c r="T176" t="str">
        <f t="shared" ca="1" si="36"/>
        <v>cu</v>
      </c>
      <c r="U176" t="str">
        <f t="shared" si="37"/>
        <v>GO</v>
      </c>
      <c r="V176">
        <f t="shared" si="38"/>
        <v>469</v>
      </c>
    </row>
    <row r="177" spans="1:22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9"/>
        <v>4</v>
      </c>
      <c r="D177">
        <v>25</v>
      </c>
      <c r="E177">
        <f t="shared" ca="1" si="40"/>
        <v>67</v>
      </c>
      <c r="F177">
        <f ca="1">(60+SUMIF(OFFSET(J177,-$C177+1,0,$C177),"EN",OFFSET(K177,-$C177+1,0,$C177)))*SummonTypeTable!$O$2</f>
        <v>278.66666666666669</v>
      </c>
      <c r="G177">
        <f t="shared" ca="1" si="41"/>
        <v>2.2686567164179108</v>
      </c>
      <c r="H177" t="str">
        <f t="shared" ca="1" si="44"/>
        <v>cu</v>
      </c>
      <c r="I177" t="s">
        <v>88</v>
      </c>
      <c r="J177" t="s">
        <v>114</v>
      </c>
      <c r="K177">
        <v>150</v>
      </c>
      <c r="L177" t="str">
        <f t="shared" si="32"/>
        <v>에너지너무많음</v>
      </c>
      <c r="M177" t="str">
        <f t="shared" ca="1" si="42"/>
        <v>cu</v>
      </c>
      <c r="N177" t="s">
        <v>88</v>
      </c>
      <c r="O177" t="s">
        <v>114</v>
      </c>
      <c r="P177">
        <v>38</v>
      </c>
      <c r="Q177" t="str">
        <f t="shared" ca="1" si="33"/>
        <v>cu</v>
      </c>
      <c r="R177" t="str">
        <f t="shared" si="34"/>
        <v>EN</v>
      </c>
      <c r="S177">
        <f t="shared" si="35"/>
        <v>150</v>
      </c>
      <c r="T177" t="str">
        <f t="shared" ca="1" si="36"/>
        <v>cu</v>
      </c>
      <c r="U177" t="str">
        <f t="shared" si="37"/>
        <v>EN</v>
      </c>
      <c r="V177">
        <f t="shared" si="38"/>
        <v>38</v>
      </c>
    </row>
    <row r="178" spans="1:22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9"/>
        <v>5</v>
      </c>
      <c r="D178">
        <v>15</v>
      </c>
      <c r="E178">
        <f t="shared" ca="1" si="40"/>
        <v>82</v>
      </c>
      <c r="F178">
        <f ca="1">(60+SUMIF(OFFSET(J178,-$C178+1,0,$C178),"EN",OFFSET(K178,-$C178+1,0,$C178)))*SummonTypeTable!$O$2</f>
        <v>278.66666666666669</v>
      </c>
      <c r="G178" t="str">
        <f t="shared" ca="1" si="41"/>
        <v/>
      </c>
      <c r="H178" t="str">
        <f t="shared" ca="1" si="44"/>
        <v>cu</v>
      </c>
      <c r="I178" t="s">
        <v>88</v>
      </c>
      <c r="J178" t="s">
        <v>90</v>
      </c>
      <c r="K178">
        <v>2500</v>
      </c>
      <c r="L178" t="str">
        <f t="shared" si="32"/>
        <v/>
      </c>
      <c r="M178" t="str">
        <f t="shared" ca="1" si="42"/>
        <v>cu</v>
      </c>
      <c r="N178" t="s">
        <v>88</v>
      </c>
      <c r="O178" t="s">
        <v>90</v>
      </c>
      <c r="P178">
        <v>625</v>
      </c>
      <c r="Q178" t="str">
        <f t="shared" ca="1" si="33"/>
        <v>cu</v>
      </c>
      <c r="R178" t="str">
        <f t="shared" si="34"/>
        <v>GO</v>
      </c>
      <c r="S178">
        <f t="shared" si="35"/>
        <v>2500</v>
      </c>
      <c r="T178" t="str">
        <f t="shared" ca="1" si="36"/>
        <v>cu</v>
      </c>
      <c r="U178" t="str">
        <f t="shared" si="37"/>
        <v>GO</v>
      </c>
      <c r="V178">
        <f t="shared" si="38"/>
        <v>625</v>
      </c>
    </row>
    <row r="179" spans="1:22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9"/>
        <v>6</v>
      </c>
      <c r="D179">
        <v>40</v>
      </c>
      <c r="E179">
        <f t="shared" ca="1" si="40"/>
        <v>122</v>
      </c>
      <c r="F179">
        <f ca="1">(60+SUMIF(OFFSET(J179,-$C179+1,0,$C179),"EN",OFFSET(K179,-$C179+1,0,$C179)))*SummonTypeTable!$O$2</f>
        <v>278.66666666666669</v>
      </c>
      <c r="G179" t="str">
        <f t="shared" ca="1" si="41"/>
        <v/>
      </c>
      <c r="H179" t="str">
        <f t="shared" ca="1" si="44"/>
        <v>cu</v>
      </c>
      <c r="I179" t="s">
        <v>88</v>
      </c>
      <c r="J179" t="s">
        <v>90</v>
      </c>
      <c r="K179">
        <v>3750</v>
      </c>
      <c r="L179" t="str">
        <f t="shared" si="32"/>
        <v/>
      </c>
      <c r="M179" t="str">
        <f t="shared" ca="1" si="42"/>
        <v>cu</v>
      </c>
      <c r="N179" t="s">
        <v>88</v>
      </c>
      <c r="O179" t="s">
        <v>90</v>
      </c>
      <c r="P179">
        <v>938</v>
      </c>
      <c r="Q179" t="str">
        <f t="shared" ca="1" si="33"/>
        <v>cu</v>
      </c>
      <c r="R179" t="str">
        <f t="shared" si="34"/>
        <v>GO</v>
      </c>
      <c r="S179">
        <f t="shared" si="35"/>
        <v>3750</v>
      </c>
      <c r="T179" t="str">
        <f t="shared" ca="1" si="36"/>
        <v>cu</v>
      </c>
      <c r="U179" t="str">
        <f t="shared" si="37"/>
        <v>GO</v>
      </c>
      <c r="V179">
        <f t="shared" si="38"/>
        <v>938</v>
      </c>
    </row>
    <row r="180" spans="1:22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9"/>
        <v>7</v>
      </c>
      <c r="D180">
        <v>75</v>
      </c>
      <c r="E180">
        <f t="shared" ca="1" si="40"/>
        <v>197</v>
      </c>
      <c r="F180">
        <f ca="1">(60+SUMIF(OFFSET(J180,-$C180+1,0,$C180),"EN",OFFSET(K180,-$C180+1,0,$C180)))*SummonTypeTable!$O$2</f>
        <v>464.44444444444451</v>
      </c>
      <c r="G180">
        <f t="shared" ca="1" si="41"/>
        <v>1.4145516074450086</v>
      </c>
      <c r="H180" t="str">
        <f t="shared" ca="1" si="44"/>
        <v>cu</v>
      </c>
      <c r="I180" t="s">
        <v>88</v>
      </c>
      <c r="J180" t="s">
        <v>114</v>
      </c>
      <c r="K180">
        <v>220</v>
      </c>
      <c r="L180" t="str">
        <f t="shared" si="32"/>
        <v>에너지너무많음</v>
      </c>
      <c r="M180" t="str">
        <f t="shared" ca="1" si="42"/>
        <v>cu</v>
      </c>
      <c r="N180" t="s">
        <v>88</v>
      </c>
      <c r="O180" t="s">
        <v>114</v>
      </c>
      <c r="P180">
        <v>55</v>
      </c>
      <c r="Q180" t="str">
        <f t="shared" ca="1" si="33"/>
        <v>cu</v>
      </c>
      <c r="R180" t="str">
        <f t="shared" si="34"/>
        <v>EN</v>
      </c>
      <c r="S180">
        <f t="shared" si="35"/>
        <v>220</v>
      </c>
      <c r="T180" t="str">
        <f t="shared" ca="1" si="36"/>
        <v>cu</v>
      </c>
      <c r="U180" t="str">
        <f t="shared" si="37"/>
        <v>EN</v>
      </c>
      <c r="V180">
        <f t="shared" si="38"/>
        <v>55</v>
      </c>
    </row>
    <row r="181" spans="1:22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9"/>
        <v>8</v>
      </c>
      <c r="D181">
        <v>35</v>
      </c>
      <c r="E181">
        <f t="shared" ca="1" si="40"/>
        <v>232</v>
      </c>
      <c r="F181">
        <f ca="1">(60+SUMIF(OFFSET(J181,-$C181+1,0,$C181),"EN",OFFSET(K181,-$C181+1,0,$C181)))*SummonTypeTable!$O$2</f>
        <v>464.44444444444451</v>
      </c>
      <c r="G181" t="str">
        <f t="shared" ca="1" si="41"/>
        <v/>
      </c>
      <c r="H181" t="str">
        <f t="shared" ca="1" si="44"/>
        <v>it</v>
      </c>
      <c r="I181" t="s">
        <v>146</v>
      </c>
      <c r="J181" t="s">
        <v>145</v>
      </c>
      <c r="K181">
        <v>2</v>
      </c>
      <c r="L181" t="str">
        <f t="shared" si="32"/>
        <v/>
      </c>
      <c r="M181" t="str">
        <f t="shared" ca="1" si="42"/>
        <v>cu</v>
      </c>
      <c r="N181" t="s">
        <v>88</v>
      </c>
      <c r="O181" t="s">
        <v>90</v>
      </c>
      <c r="P181">
        <v>1250</v>
      </c>
      <c r="Q181" t="str">
        <f t="shared" ca="1" si="33"/>
        <v>it</v>
      </c>
      <c r="R181" t="str">
        <f t="shared" si="34"/>
        <v>Cash_sSpellGacha</v>
      </c>
      <c r="S181">
        <f t="shared" si="35"/>
        <v>2</v>
      </c>
      <c r="T181" t="str">
        <f t="shared" ca="1" si="36"/>
        <v>cu</v>
      </c>
      <c r="U181" t="str">
        <f t="shared" si="37"/>
        <v>GO</v>
      </c>
      <c r="V181">
        <f t="shared" si="38"/>
        <v>1250</v>
      </c>
    </row>
    <row r="182" spans="1:22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9"/>
        <v>9</v>
      </c>
      <c r="D182">
        <v>50</v>
      </c>
      <c r="E182">
        <f t="shared" ca="1" si="40"/>
        <v>282</v>
      </c>
      <c r="F182">
        <f ca="1">(60+SUMIF(OFFSET(J182,-$C182+1,0,$C182),"EN",OFFSET(K182,-$C182+1,0,$C182)))*SummonTypeTable!$O$2</f>
        <v>464.44444444444451</v>
      </c>
      <c r="G182" t="str">
        <f t="shared" ca="1" si="41"/>
        <v/>
      </c>
      <c r="H182" t="str">
        <f t="shared" ca="1" si="44"/>
        <v>cu</v>
      </c>
      <c r="I182" t="s">
        <v>88</v>
      </c>
      <c r="J182" t="s">
        <v>90</v>
      </c>
      <c r="K182">
        <v>6250</v>
      </c>
      <c r="L182" t="str">
        <f t="shared" si="32"/>
        <v/>
      </c>
      <c r="M182" t="str">
        <f t="shared" ca="1" si="42"/>
        <v>cu</v>
      </c>
      <c r="N182" t="s">
        <v>88</v>
      </c>
      <c r="O182" t="s">
        <v>90</v>
      </c>
      <c r="P182">
        <v>1563</v>
      </c>
      <c r="Q182" t="str">
        <f t="shared" ca="1" si="33"/>
        <v>cu</v>
      </c>
      <c r="R182" t="str">
        <f t="shared" si="34"/>
        <v>GO</v>
      </c>
      <c r="S182">
        <f t="shared" si="35"/>
        <v>6250</v>
      </c>
      <c r="T182" t="str">
        <f t="shared" ca="1" si="36"/>
        <v>cu</v>
      </c>
      <c r="U182" t="str">
        <f t="shared" si="37"/>
        <v>GO</v>
      </c>
      <c r="V182">
        <f t="shared" si="38"/>
        <v>1563</v>
      </c>
    </row>
    <row r="183" spans="1:22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9"/>
        <v>10</v>
      </c>
      <c r="D183">
        <v>80</v>
      </c>
      <c r="E183">
        <f t="shared" ca="1" si="40"/>
        <v>362</v>
      </c>
      <c r="F183">
        <f ca="1">(60+SUMIF(OFFSET(J183,-$C183+1,0,$C183),"EN",OFFSET(K183,-$C183+1,0,$C183)))*SummonTypeTable!$O$2</f>
        <v>464.44444444444451</v>
      </c>
      <c r="G183" t="str">
        <f t="shared" ca="1" si="41"/>
        <v/>
      </c>
      <c r="H183" t="str">
        <f t="shared" ca="1" si="44"/>
        <v>it</v>
      </c>
      <c r="I183" t="s">
        <v>146</v>
      </c>
      <c r="J183" t="s">
        <v>147</v>
      </c>
      <c r="K183">
        <v>1</v>
      </c>
      <c r="L183" t="str">
        <f t="shared" si="32"/>
        <v/>
      </c>
      <c r="M183" t="str">
        <f t="shared" ca="1" si="42"/>
        <v>cu</v>
      </c>
      <c r="N183" t="s">
        <v>88</v>
      </c>
      <c r="O183" t="s">
        <v>90</v>
      </c>
      <c r="P183">
        <v>1406</v>
      </c>
      <c r="Q183" t="str">
        <f t="shared" ca="1" si="33"/>
        <v>it</v>
      </c>
      <c r="R183" t="str">
        <f t="shared" si="34"/>
        <v>Cash_sCharacterGacha</v>
      </c>
      <c r="S183">
        <f t="shared" si="35"/>
        <v>1</v>
      </c>
      <c r="T183" t="str">
        <f t="shared" ca="1" si="36"/>
        <v>cu</v>
      </c>
      <c r="U183" t="str">
        <f t="shared" si="37"/>
        <v>GO</v>
      </c>
      <c r="V183">
        <f t="shared" si="38"/>
        <v>1406</v>
      </c>
    </row>
    <row r="184" spans="1:22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9"/>
        <v>11</v>
      </c>
      <c r="D184">
        <v>100</v>
      </c>
      <c r="E184">
        <f t="shared" ca="1" si="40"/>
        <v>462</v>
      </c>
      <c r="F184">
        <f ca="1">(60+SUMIF(OFFSET(J184,-$C184+1,0,$C184),"EN",OFFSET(K184,-$C184+1,0,$C184)))*SummonTypeTable!$O$2</f>
        <v>717.77777777777783</v>
      </c>
      <c r="G184">
        <f t="shared" ca="1" si="41"/>
        <v>1.0052910052910053</v>
      </c>
      <c r="H184" t="str">
        <f t="shared" ca="1" si="44"/>
        <v>cu</v>
      </c>
      <c r="I184" t="s">
        <v>88</v>
      </c>
      <c r="J184" t="s">
        <v>114</v>
      </c>
      <c r="K184">
        <v>300</v>
      </c>
      <c r="L184" t="str">
        <f t="shared" si="32"/>
        <v>에너지너무많음</v>
      </c>
      <c r="M184" t="str">
        <f t="shared" ca="1" si="42"/>
        <v>cu</v>
      </c>
      <c r="N184" t="s">
        <v>88</v>
      </c>
      <c r="O184" t="s">
        <v>114</v>
      </c>
      <c r="P184">
        <v>75</v>
      </c>
      <c r="Q184" t="str">
        <f t="shared" ca="1" si="33"/>
        <v>cu</v>
      </c>
      <c r="R184" t="str">
        <f t="shared" si="34"/>
        <v>EN</v>
      </c>
      <c r="S184">
        <f t="shared" si="35"/>
        <v>300</v>
      </c>
      <c r="T184" t="str">
        <f t="shared" ca="1" si="36"/>
        <v>cu</v>
      </c>
      <c r="U184" t="str">
        <f t="shared" si="37"/>
        <v>EN</v>
      </c>
      <c r="V184">
        <f t="shared" si="38"/>
        <v>75</v>
      </c>
    </row>
    <row r="185" spans="1:22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9"/>
        <v>12</v>
      </c>
      <c r="D185">
        <v>120</v>
      </c>
      <c r="E185">
        <f t="shared" ca="1" si="40"/>
        <v>582</v>
      </c>
      <c r="F185">
        <f ca="1">(60+SUMIF(OFFSET(J185,-$C185+1,0,$C185),"EN",OFFSET(K185,-$C185+1,0,$C185)))*SummonTypeTable!$O$2</f>
        <v>717.77777777777783</v>
      </c>
      <c r="G185" t="str">
        <f t="shared" ca="1" si="41"/>
        <v/>
      </c>
      <c r="H185" t="str">
        <f t="shared" ca="1" si="44"/>
        <v>cu</v>
      </c>
      <c r="I185" t="s">
        <v>88</v>
      </c>
      <c r="J185" t="s">
        <v>90</v>
      </c>
      <c r="K185">
        <v>12500</v>
      </c>
      <c r="L185" t="str">
        <f t="shared" si="32"/>
        <v/>
      </c>
      <c r="M185" t="str">
        <f t="shared" ca="1" si="42"/>
        <v>cu</v>
      </c>
      <c r="N185" t="s">
        <v>88</v>
      </c>
      <c r="O185" t="s">
        <v>90</v>
      </c>
      <c r="P185">
        <v>3125</v>
      </c>
      <c r="Q185" t="str">
        <f t="shared" ca="1" si="33"/>
        <v>cu</v>
      </c>
      <c r="R185" t="str">
        <f t="shared" si="34"/>
        <v>GO</v>
      </c>
      <c r="S185">
        <f t="shared" si="35"/>
        <v>12500</v>
      </c>
      <c r="T185" t="str">
        <f t="shared" ca="1" si="36"/>
        <v>cu</v>
      </c>
      <c r="U185" t="str">
        <f t="shared" si="37"/>
        <v>GO</v>
      </c>
      <c r="V185">
        <f t="shared" si="38"/>
        <v>3125</v>
      </c>
    </row>
    <row r="186" spans="1:22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9"/>
        <v>13</v>
      </c>
      <c r="D186">
        <v>180</v>
      </c>
      <c r="E186">
        <f t="shared" ca="1" si="40"/>
        <v>762</v>
      </c>
      <c r="F186">
        <f ca="1">(60+SUMIF(OFFSET(J186,-$C186+1,0,$C186),"EN",OFFSET(K186,-$C186+1,0,$C186)))*SummonTypeTable!$O$2</f>
        <v>717.77777777777783</v>
      </c>
      <c r="G186" t="str">
        <f t="shared" ca="1" si="41"/>
        <v/>
      </c>
      <c r="H186" t="str">
        <f t="shared" ca="1" si="44"/>
        <v>it</v>
      </c>
      <c r="I186" t="s">
        <v>146</v>
      </c>
      <c r="J186" t="s">
        <v>145</v>
      </c>
      <c r="K186">
        <v>10</v>
      </c>
      <c r="L186" t="str">
        <f t="shared" si="32"/>
        <v/>
      </c>
      <c r="M186" t="str">
        <f t="shared" ca="1" si="42"/>
        <v>cu</v>
      </c>
      <c r="N186" t="s">
        <v>88</v>
      </c>
      <c r="O186" t="s">
        <v>90</v>
      </c>
      <c r="P186">
        <v>4063</v>
      </c>
      <c r="Q186" t="str">
        <f t="shared" ca="1" si="33"/>
        <v>it</v>
      </c>
      <c r="R186" t="str">
        <f t="shared" si="34"/>
        <v>Cash_sSpellGacha</v>
      </c>
      <c r="S186">
        <f t="shared" si="35"/>
        <v>10</v>
      </c>
      <c r="T186" t="str">
        <f t="shared" ca="1" si="36"/>
        <v>cu</v>
      </c>
      <c r="U186" t="str">
        <f t="shared" si="37"/>
        <v>GO</v>
      </c>
      <c r="V186">
        <f t="shared" si="38"/>
        <v>4063</v>
      </c>
    </row>
    <row r="187" spans="1:22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9"/>
        <v>14</v>
      </c>
      <c r="D187">
        <v>200</v>
      </c>
      <c r="E187">
        <f t="shared" ca="1" si="40"/>
        <v>962</v>
      </c>
      <c r="F187">
        <f ca="1">(60+SUMIF(OFFSET(J187,-$C187+1,0,$C187),"EN",OFFSET(K187,-$C187+1,0,$C187)))*SummonTypeTable!$O$2</f>
        <v>1140.0000000000002</v>
      </c>
      <c r="G187">
        <f t="shared" ca="1" si="41"/>
        <v>0.74613074613074615</v>
      </c>
      <c r="H187" t="str">
        <f t="shared" ca="1" si="44"/>
        <v>cu</v>
      </c>
      <c r="I187" t="s">
        <v>88</v>
      </c>
      <c r="J187" t="s">
        <v>114</v>
      </c>
      <c r="K187">
        <v>500</v>
      </c>
      <c r="L187" t="str">
        <f t="shared" si="32"/>
        <v>에너지너무많음</v>
      </c>
      <c r="M187" t="str">
        <f t="shared" ca="1" si="42"/>
        <v>cu</v>
      </c>
      <c r="N187" t="s">
        <v>88</v>
      </c>
      <c r="O187" t="s">
        <v>114</v>
      </c>
      <c r="P187">
        <v>125</v>
      </c>
      <c r="Q187" t="str">
        <f t="shared" ca="1" si="33"/>
        <v>cu</v>
      </c>
      <c r="R187" t="str">
        <f t="shared" si="34"/>
        <v>EN</v>
      </c>
      <c r="S187">
        <f t="shared" si="35"/>
        <v>500</v>
      </c>
      <c r="T187" t="str">
        <f t="shared" ca="1" si="36"/>
        <v>cu</v>
      </c>
      <c r="U187" t="str">
        <f t="shared" si="37"/>
        <v>EN</v>
      </c>
      <c r="V187">
        <f t="shared" si="38"/>
        <v>125</v>
      </c>
    </row>
    <row r="188" spans="1:22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9"/>
        <v>15</v>
      </c>
      <c r="D188">
        <v>150</v>
      </c>
      <c r="E188">
        <f t="shared" ca="1" si="40"/>
        <v>1112</v>
      </c>
      <c r="F188">
        <f ca="1">(60+SUMIF(OFFSET(J188,-$C188+1,0,$C188),"EN",OFFSET(K188,-$C188+1,0,$C188)))*SummonTypeTable!$O$2</f>
        <v>1140.0000000000002</v>
      </c>
      <c r="G188" t="str">
        <f t="shared" ca="1" si="41"/>
        <v/>
      </c>
      <c r="H188" t="str">
        <f t="shared" ca="1" si="44"/>
        <v>cu</v>
      </c>
      <c r="I188" t="s">
        <v>88</v>
      </c>
      <c r="J188" t="s">
        <v>90</v>
      </c>
      <c r="K188">
        <v>25000</v>
      </c>
      <c r="L188" t="str">
        <f t="shared" si="32"/>
        <v/>
      </c>
      <c r="M188" t="str">
        <f t="shared" ca="1" si="42"/>
        <v>cu</v>
      </c>
      <c r="N188" t="s">
        <v>88</v>
      </c>
      <c r="O188" t="s">
        <v>90</v>
      </c>
      <c r="P188">
        <v>6250</v>
      </c>
      <c r="Q188" t="str">
        <f t="shared" ca="1" si="33"/>
        <v>cu</v>
      </c>
      <c r="R188" t="str">
        <f t="shared" si="34"/>
        <v>GO</v>
      </c>
      <c r="S188">
        <f t="shared" si="35"/>
        <v>25000</v>
      </c>
      <c r="T188" t="str">
        <f t="shared" ca="1" si="36"/>
        <v>cu</v>
      </c>
      <c r="U188" t="str">
        <f t="shared" si="37"/>
        <v>GO</v>
      </c>
      <c r="V188">
        <f t="shared" si="38"/>
        <v>6250</v>
      </c>
    </row>
    <row r="189" spans="1:22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9"/>
        <v>16</v>
      </c>
      <c r="D189">
        <v>320</v>
      </c>
      <c r="E189">
        <f t="shared" ca="1" si="40"/>
        <v>1432</v>
      </c>
      <c r="F189">
        <f ca="1">(60+SUMIF(OFFSET(J189,-$C189+1,0,$C189),"EN",OFFSET(K189,-$C189+1,0,$C189)))*SummonTypeTable!$O$2</f>
        <v>1140.0000000000002</v>
      </c>
      <c r="G189" t="str">
        <f t="shared" ca="1" si="41"/>
        <v/>
      </c>
      <c r="H189" t="str">
        <f t="shared" ca="1" si="44"/>
        <v>it</v>
      </c>
      <c r="I189" t="s">
        <v>146</v>
      </c>
      <c r="J189" t="s">
        <v>145</v>
      </c>
      <c r="K189">
        <v>2</v>
      </c>
      <c r="L189" t="str">
        <f t="shared" si="32"/>
        <v/>
      </c>
      <c r="M189" t="str">
        <f t="shared" ca="1" si="42"/>
        <v>cu</v>
      </c>
      <c r="N189" t="s">
        <v>88</v>
      </c>
      <c r="O189" t="s">
        <v>90</v>
      </c>
      <c r="P189">
        <v>7500</v>
      </c>
      <c r="Q189" t="str">
        <f t="shared" ca="1" si="33"/>
        <v>it</v>
      </c>
      <c r="R189" t="str">
        <f t="shared" si="34"/>
        <v>Cash_sSpellGacha</v>
      </c>
      <c r="S189">
        <f t="shared" si="35"/>
        <v>2</v>
      </c>
      <c r="T189" t="str">
        <f t="shared" ca="1" si="36"/>
        <v>cu</v>
      </c>
      <c r="U189" t="str">
        <f t="shared" si="37"/>
        <v>GO</v>
      </c>
      <c r="V189">
        <f t="shared" si="38"/>
        <v>7500</v>
      </c>
    </row>
    <row r="190" spans="1:22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9"/>
        <v>17</v>
      </c>
      <c r="D190">
        <v>450</v>
      </c>
      <c r="E190">
        <f t="shared" ca="1" si="40"/>
        <v>1882</v>
      </c>
      <c r="F190">
        <f ca="1">(60+SUMIF(OFFSET(J190,-$C190+1,0,$C190),"EN",OFFSET(K190,-$C190+1,0,$C190)))*SummonTypeTable!$O$2</f>
        <v>1140.0000000000002</v>
      </c>
      <c r="G190" t="str">
        <f t="shared" ca="1" si="41"/>
        <v/>
      </c>
      <c r="H190" t="str">
        <f t="shared" ca="1" si="44"/>
        <v>it</v>
      </c>
      <c r="I190" t="s">
        <v>146</v>
      </c>
      <c r="J190" t="s">
        <v>147</v>
      </c>
      <c r="K190">
        <v>1</v>
      </c>
      <c r="L190" t="str">
        <f t="shared" ref="L190:L252" si="45">IF(I190="장비1상자",
  IF(OR(J190&gt;3,K190&gt;5),"장비이상",""),
IF(J190="GO",
  IF(K190&lt;100,"골드이상",""),
IF(J190="EN",
  IF(K190&gt;29,"에너지너무많음",
  IF(K190&gt;9,"에너지다소많음","")),"")))</f>
        <v/>
      </c>
      <c r="M190" t="str">
        <f t="shared" ca="1" si="42"/>
        <v>cu</v>
      </c>
      <c r="N190" t="s">
        <v>88</v>
      </c>
      <c r="O190" t="s">
        <v>90</v>
      </c>
      <c r="P190">
        <v>7188</v>
      </c>
      <c r="Q190" t="str">
        <f t="shared" ref="Q190:Q252" ca="1" si="46">IF(LEN(H190)=0,"",H190)</f>
        <v>it</v>
      </c>
      <c r="R190" t="str">
        <f t="shared" ref="R190:R252" si="47">IF(LEN(J190)=0,"",J190)</f>
        <v>Cash_sCharacterGacha</v>
      </c>
      <c r="S190">
        <f t="shared" ref="S190:S252" si="48">IF(LEN(K190)=0,"",K190)</f>
        <v>1</v>
      </c>
      <c r="T190" t="str">
        <f t="shared" ref="T190:T252" ca="1" si="49">IF(LEN(M190)=0,"",M190)</f>
        <v>cu</v>
      </c>
      <c r="U190" t="str">
        <f t="shared" ref="U190:U252" si="50">IF(LEN(O190)=0,"",O190)</f>
        <v>GO</v>
      </c>
      <c r="V190">
        <f t="shared" ref="V190:V252" si="51">IF(LEN(P190)=0,"",P190)</f>
        <v>7188</v>
      </c>
    </row>
    <row r="191" spans="1:22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9"/>
        <v>18</v>
      </c>
      <c r="D191">
        <v>500</v>
      </c>
      <c r="E191">
        <f t="shared" ca="1" si="40"/>
        <v>2382</v>
      </c>
      <c r="F191">
        <f ca="1">(60+SUMIF(OFFSET(J191,-$C191+1,0,$C191),"EN",OFFSET(K191,-$C191+1,0,$C191)))*SummonTypeTable!$O$2</f>
        <v>1984.4444444444448</v>
      </c>
      <c r="G191">
        <f t="shared" ca="1" si="41"/>
        <v>0.47858942065491195</v>
      </c>
      <c r="H191" t="str">
        <f t="shared" ca="1" si="44"/>
        <v>cu</v>
      </c>
      <c r="I191" t="s">
        <v>88</v>
      </c>
      <c r="J191" t="s">
        <v>114</v>
      </c>
      <c r="K191">
        <v>1000</v>
      </c>
      <c r="L191" t="str">
        <f t="shared" si="45"/>
        <v>에너지너무많음</v>
      </c>
      <c r="M191" t="str">
        <f t="shared" ca="1" si="42"/>
        <v>cu</v>
      </c>
      <c r="N191" t="s">
        <v>88</v>
      </c>
      <c r="O191" t="s">
        <v>114</v>
      </c>
      <c r="P191">
        <v>250</v>
      </c>
      <c r="Q191" t="str">
        <f t="shared" ca="1" si="46"/>
        <v>cu</v>
      </c>
      <c r="R191" t="str">
        <f t="shared" si="47"/>
        <v>EN</v>
      </c>
      <c r="S191">
        <f t="shared" si="48"/>
        <v>1000</v>
      </c>
      <c r="T191" t="str">
        <f t="shared" ca="1" si="49"/>
        <v>cu</v>
      </c>
      <c r="U191" t="str">
        <f t="shared" si="50"/>
        <v>EN</v>
      </c>
      <c r="V191">
        <f t="shared" si="51"/>
        <v>250</v>
      </c>
    </row>
    <row r="192" spans="1:22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9"/>
        <v>19</v>
      </c>
      <c r="D192">
        <v>200</v>
      </c>
      <c r="E192">
        <f t="shared" ca="1" si="40"/>
        <v>2582</v>
      </c>
      <c r="F192">
        <f ca="1">(60+SUMIF(OFFSET(J192,-$C192+1,0,$C192),"EN",OFFSET(K192,-$C192+1,0,$C192)))*SummonTypeTable!$O$2</f>
        <v>1984.4444444444448</v>
      </c>
      <c r="G192" t="str">
        <f t="shared" ca="1" si="41"/>
        <v/>
      </c>
      <c r="H192" t="str">
        <f t="shared" ca="1" si="44"/>
        <v>cu</v>
      </c>
      <c r="I192" t="s">
        <v>88</v>
      </c>
      <c r="J192" t="s">
        <v>90</v>
      </c>
      <c r="K192">
        <v>33750</v>
      </c>
      <c r="L192" t="str">
        <f t="shared" si="45"/>
        <v/>
      </c>
      <c r="M192" t="str">
        <f t="shared" ca="1" si="42"/>
        <v>cu</v>
      </c>
      <c r="N192" t="s">
        <v>88</v>
      </c>
      <c r="O192" t="s">
        <v>90</v>
      </c>
      <c r="P192">
        <v>8438</v>
      </c>
      <c r="Q192" t="str">
        <f t="shared" ca="1" si="46"/>
        <v>cu</v>
      </c>
      <c r="R192" t="str">
        <f t="shared" si="47"/>
        <v>GO</v>
      </c>
      <c r="S192">
        <f t="shared" si="48"/>
        <v>33750</v>
      </c>
      <c r="T192" t="str">
        <f t="shared" ca="1" si="49"/>
        <v>cu</v>
      </c>
      <c r="U192" t="str">
        <f t="shared" si="50"/>
        <v>GO</v>
      </c>
      <c r="V192">
        <f t="shared" si="51"/>
        <v>8438</v>
      </c>
    </row>
    <row r="193" spans="1:22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9"/>
        <v>20</v>
      </c>
      <c r="D193">
        <v>330</v>
      </c>
      <c r="E193">
        <f t="shared" ca="1" si="40"/>
        <v>2912</v>
      </c>
      <c r="F193">
        <f ca="1">(60+SUMIF(OFFSET(J193,-$C193+1,0,$C193),"EN",OFFSET(K193,-$C193+1,0,$C193)))*SummonTypeTable!$O$2</f>
        <v>1984.4444444444448</v>
      </c>
      <c r="G193" t="str">
        <f t="shared" ca="1" si="41"/>
        <v/>
      </c>
      <c r="H193" t="str">
        <f t="shared" ca="1" si="44"/>
        <v>it</v>
      </c>
      <c r="I193" t="s">
        <v>146</v>
      </c>
      <c r="J193" t="s">
        <v>145</v>
      </c>
      <c r="K193">
        <v>10</v>
      </c>
      <c r="L193" t="str">
        <f t="shared" si="45"/>
        <v/>
      </c>
      <c r="M193" t="str">
        <f t="shared" ca="1" si="42"/>
        <v>cu</v>
      </c>
      <c r="N193" t="s">
        <v>88</v>
      </c>
      <c r="O193" t="s">
        <v>90</v>
      </c>
      <c r="P193">
        <v>9375</v>
      </c>
      <c r="Q193" t="str">
        <f t="shared" ca="1" si="46"/>
        <v>it</v>
      </c>
      <c r="R193" t="str">
        <f t="shared" si="47"/>
        <v>Cash_sSpellGacha</v>
      </c>
      <c r="S193">
        <f t="shared" si="48"/>
        <v>10</v>
      </c>
      <c r="T193" t="str">
        <f t="shared" ca="1" si="49"/>
        <v>cu</v>
      </c>
      <c r="U193" t="str">
        <f t="shared" si="50"/>
        <v>GO</v>
      </c>
      <c r="V193">
        <f t="shared" si="51"/>
        <v>9375</v>
      </c>
    </row>
    <row r="194" spans="1:22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52">IF(A194&lt;&gt;OFFSET(A194,-1,0),1,OFFSET(C194,-1,0)+1)</f>
        <v>21</v>
      </c>
      <c r="D194">
        <v>1000</v>
      </c>
      <c r="E194">
        <f t="shared" ref="E194:E257" ca="1" si="53">IF(A194&lt;&gt;OFFSET(A194,-1,0),D194,OFFSET(E194,-1,0)+D194)</f>
        <v>3912</v>
      </c>
      <c r="F194">
        <f ca="1">(60+SUMIF(OFFSET(J194,-$C194+1,0,$C194),"EN",OFFSET(K194,-$C194+1,0,$C194)))*SummonTypeTable!$O$2</f>
        <v>3251.1111111111113</v>
      </c>
      <c r="G194">
        <f t="shared" ca="1" si="41"/>
        <v>0.50727107475573741</v>
      </c>
      <c r="H194" t="str">
        <f t="shared" ca="1" si="44"/>
        <v>cu</v>
      </c>
      <c r="I194" t="s">
        <v>88</v>
      </c>
      <c r="J194" t="s">
        <v>114</v>
      </c>
      <c r="K194">
        <v>1500</v>
      </c>
      <c r="L194" t="str">
        <f t="shared" si="45"/>
        <v>에너지너무많음</v>
      </c>
      <c r="M194" t="str">
        <f t="shared" ca="1" si="42"/>
        <v>cu</v>
      </c>
      <c r="N194" t="s">
        <v>88</v>
      </c>
      <c r="O194" t="s">
        <v>114</v>
      </c>
      <c r="P194">
        <v>375</v>
      </c>
      <c r="Q194" t="str">
        <f t="shared" ca="1" si="46"/>
        <v>cu</v>
      </c>
      <c r="R194" t="str">
        <f t="shared" si="47"/>
        <v>EN</v>
      </c>
      <c r="S194">
        <f t="shared" si="48"/>
        <v>1500</v>
      </c>
      <c r="T194" t="str">
        <f t="shared" ca="1" si="49"/>
        <v>cu</v>
      </c>
      <c r="U194" t="str">
        <f t="shared" si="50"/>
        <v>EN</v>
      </c>
      <c r="V194">
        <f t="shared" si="51"/>
        <v>375</v>
      </c>
    </row>
    <row r="195" spans="1:22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52"/>
        <v>22</v>
      </c>
      <c r="D195">
        <v>330</v>
      </c>
      <c r="E195">
        <f t="shared" ca="1" si="53"/>
        <v>4242</v>
      </c>
      <c r="F195">
        <f ca="1">(60+SUMIF(OFFSET(J195,-$C195+1,0,$C195),"EN",OFFSET(K195,-$C195+1,0,$C195)))*SummonTypeTable!$O$2</f>
        <v>3251.1111111111113</v>
      </c>
      <c r="G195" t="str">
        <f t="shared" ca="1" si="41"/>
        <v/>
      </c>
      <c r="H195" t="str">
        <f t="shared" ca="1" si="44"/>
        <v>cu</v>
      </c>
      <c r="I195" t="s">
        <v>88</v>
      </c>
      <c r="J195" t="s">
        <v>90</v>
      </c>
      <c r="K195">
        <v>27500</v>
      </c>
      <c r="L195" t="str">
        <f t="shared" si="45"/>
        <v/>
      </c>
      <c r="M195" t="str">
        <f t="shared" ca="1" si="42"/>
        <v>cu</v>
      </c>
      <c r="N195" t="s">
        <v>88</v>
      </c>
      <c r="O195" t="s">
        <v>90</v>
      </c>
      <c r="P195">
        <v>6875</v>
      </c>
      <c r="Q195" t="str">
        <f t="shared" ca="1" si="46"/>
        <v>cu</v>
      </c>
      <c r="R195" t="str">
        <f t="shared" si="47"/>
        <v>GO</v>
      </c>
      <c r="S195">
        <f t="shared" si="48"/>
        <v>27500</v>
      </c>
      <c r="T195" t="str">
        <f t="shared" ca="1" si="49"/>
        <v>cu</v>
      </c>
      <c r="U195" t="str">
        <f t="shared" si="50"/>
        <v>GO</v>
      </c>
      <c r="V195">
        <f t="shared" si="51"/>
        <v>6875</v>
      </c>
    </row>
    <row r="196" spans="1:22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52"/>
        <v>23</v>
      </c>
      <c r="D196">
        <v>590</v>
      </c>
      <c r="E196">
        <f t="shared" ca="1" si="53"/>
        <v>4832</v>
      </c>
      <c r="F196">
        <f ca="1">(60+SUMIF(OFFSET(J196,-$C196+1,0,$C196),"EN",OFFSET(K196,-$C196+1,0,$C196)))*SummonTypeTable!$O$2</f>
        <v>3251.1111111111113</v>
      </c>
      <c r="G196" t="str">
        <f t="shared" ca="1" si="41"/>
        <v/>
      </c>
      <c r="H196" t="str">
        <f t="shared" ca="1" si="44"/>
        <v>it</v>
      </c>
      <c r="I196" t="s">
        <v>146</v>
      </c>
      <c r="J196" t="s">
        <v>145</v>
      </c>
      <c r="K196">
        <v>10</v>
      </c>
      <c r="L196" t="str">
        <f t="shared" si="45"/>
        <v/>
      </c>
      <c r="M196" t="str">
        <f t="shared" ca="1" si="42"/>
        <v>cu</v>
      </c>
      <c r="N196" t="s">
        <v>88</v>
      </c>
      <c r="O196" t="s">
        <v>90</v>
      </c>
      <c r="P196">
        <v>10938</v>
      </c>
      <c r="Q196" t="str">
        <f t="shared" ca="1" si="46"/>
        <v>it</v>
      </c>
      <c r="R196" t="str">
        <f t="shared" si="47"/>
        <v>Cash_sSpellGacha</v>
      </c>
      <c r="S196">
        <f t="shared" si="48"/>
        <v>10</v>
      </c>
      <c r="T196" t="str">
        <f t="shared" ca="1" si="49"/>
        <v>cu</v>
      </c>
      <c r="U196" t="str">
        <f t="shared" si="50"/>
        <v>GO</v>
      </c>
      <c r="V196">
        <f t="shared" si="51"/>
        <v>10938</v>
      </c>
    </row>
    <row r="197" spans="1:22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52"/>
        <v>24</v>
      </c>
      <c r="D197">
        <v>1250</v>
      </c>
      <c r="E197">
        <f t="shared" ca="1" si="53"/>
        <v>6082</v>
      </c>
      <c r="F197">
        <f ca="1">(60+SUMIF(OFFSET(J197,-$C197+1,0,$C197),"EN",OFFSET(K197,-$C197+1,0,$C197)))*SummonTypeTable!$O$2</f>
        <v>3251.1111111111113</v>
      </c>
      <c r="G197" t="str">
        <f t="shared" ca="1" si="41"/>
        <v/>
      </c>
      <c r="H197" t="str">
        <f t="shared" ca="1" si="44"/>
        <v>cu</v>
      </c>
      <c r="I197" t="s">
        <v>88</v>
      </c>
      <c r="J197" t="s">
        <v>90</v>
      </c>
      <c r="K197">
        <v>36250</v>
      </c>
      <c r="L197" t="str">
        <f t="shared" si="45"/>
        <v/>
      </c>
      <c r="M197" t="str">
        <f t="shared" ca="1" si="42"/>
        <v>cu</v>
      </c>
      <c r="N197" t="s">
        <v>88</v>
      </c>
      <c r="O197" t="s">
        <v>90</v>
      </c>
      <c r="P197">
        <v>9063</v>
      </c>
      <c r="Q197" t="str">
        <f t="shared" ca="1" si="46"/>
        <v>cu</v>
      </c>
      <c r="R197" t="str">
        <f t="shared" si="47"/>
        <v>GO</v>
      </c>
      <c r="S197">
        <f t="shared" si="48"/>
        <v>36250</v>
      </c>
      <c r="T197" t="str">
        <f t="shared" ca="1" si="49"/>
        <v>cu</v>
      </c>
      <c r="U197" t="str">
        <f t="shared" si="50"/>
        <v>GO</v>
      </c>
      <c r="V197">
        <f t="shared" si="51"/>
        <v>9063</v>
      </c>
    </row>
    <row r="198" spans="1:22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52"/>
        <v>25</v>
      </c>
      <c r="D198">
        <v>1900</v>
      </c>
      <c r="E198">
        <f t="shared" ca="1" si="53"/>
        <v>7982</v>
      </c>
      <c r="F198">
        <f ca="1">(60+SUMIF(OFFSET(J198,-$C198+1,0,$C198),"EN",OFFSET(K198,-$C198+1,0,$C198)))*SummonTypeTable!$O$2</f>
        <v>4940.0000000000009</v>
      </c>
      <c r="G198">
        <f t="shared" ca="1" si="41"/>
        <v>0.40730532587210116</v>
      </c>
      <c r="H198" t="str">
        <f t="shared" ca="1" si="44"/>
        <v>cu</v>
      </c>
      <c r="I198" t="s">
        <v>88</v>
      </c>
      <c r="J198" t="s">
        <v>114</v>
      </c>
      <c r="K198">
        <v>2000</v>
      </c>
      <c r="L198" t="str">
        <f t="shared" si="45"/>
        <v>에너지너무많음</v>
      </c>
      <c r="M198" t="str">
        <f t="shared" ca="1" si="42"/>
        <v>cu</v>
      </c>
      <c r="N198" t="s">
        <v>88</v>
      </c>
      <c r="O198" t="s">
        <v>114</v>
      </c>
      <c r="P198">
        <v>500</v>
      </c>
      <c r="Q198" t="str">
        <f t="shared" ca="1" si="46"/>
        <v>cu</v>
      </c>
      <c r="R198" t="str">
        <f t="shared" si="47"/>
        <v>EN</v>
      </c>
      <c r="S198">
        <f t="shared" si="48"/>
        <v>2000</v>
      </c>
      <c r="T198" t="str">
        <f t="shared" ca="1" si="49"/>
        <v>cu</v>
      </c>
      <c r="U198" t="str">
        <f t="shared" si="50"/>
        <v>EN</v>
      </c>
      <c r="V198">
        <f t="shared" si="51"/>
        <v>500</v>
      </c>
    </row>
    <row r="199" spans="1:22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52"/>
        <v>26</v>
      </c>
      <c r="D199">
        <v>200</v>
      </c>
      <c r="E199">
        <f t="shared" ca="1" si="53"/>
        <v>8182</v>
      </c>
      <c r="F199">
        <f ca="1">(60+SUMIF(OFFSET(J199,-$C199+1,0,$C199),"EN",OFFSET(K199,-$C199+1,0,$C199)))*SummonTypeTable!$O$2</f>
        <v>4940.0000000000009</v>
      </c>
      <c r="G199" t="str">
        <f t="shared" ref="G199:G262" ca="1" si="54">IF(C199=1,"",
IF(F199&lt;&gt;OFFSET(F199,-1,0),OFFSET(F199,-1,0)/OFFSET(F199,0,-1),""))</f>
        <v/>
      </c>
      <c r="H199" t="str">
        <f t="shared" ca="1" si="44"/>
        <v>cu</v>
      </c>
      <c r="I199" t="s">
        <v>88</v>
      </c>
      <c r="J199" t="s">
        <v>90</v>
      </c>
      <c r="K199">
        <v>50000</v>
      </c>
      <c r="L199" t="str">
        <f t="shared" si="45"/>
        <v/>
      </c>
      <c r="M199" t="str">
        <f t="shared" ca="1" si="42"/>
        <v>cu</v>
      </c>
      <c r="N199" t="s">
        <v>88</v>
      </c>
      <c r="O199" t="s">
        <v>90</v>
      </c>
      <c r="P199">
        <v>12500</v>
      </c>
      <c r="Q199" t="str">
        <f t="shared" ca="1" si="46"/>
        <v>cu</v>
      </c>
      <c r="R199" t="str">
        <f t="shared" si="47"/>
        <v>GO</v>
      </c>
      <c r="S199">
        <f t="shared" si="48"/>
        <v>50000</v>
      </c>
      <c r="T199" t="str">
        <f t="shared" ca="1" si="49"/>
        <v>cu</v>
      </c>
      <c r="U199" t="str">
        <f t="shared" si="50"/>
        <v>GO</v>
      </c>
      <c r="V199">
        <f t="shared" si="51"/>
        <v>12500</v>
      </c>
    </row>
    <row r="200" spans="1:22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52"/>
        <v>27</v>
      </c>
      <c r="D200">
        <v>400</v>
      </c>
      <c r="E200">
        <f t="shared" ca="1" si="53"/>
        <v>8582</v>
      </c>
      <c r="F200">
        <f ca="1">(60+SUMIF(OFFSET(J200,-$C200+1,0,$C200),"EN",OFFSET(K200,-$C200+1,0,$C200)))*SummonTypeTable!$O$2</f>
        <v>4940.0000000000009</v>
      </c>
      <c r="G200" t="str">
        <f t="shared" ca="1" si="54"/>
        <v/>
      </c>
      <c r="H200" t="str">
        <f t="shared" ca="1" si="44"/>
        <v>it</v>
      </c>
      <c r="I200" t="s">
        <v>146</v>
      </c>
      <c r="J200" t="s">
        <v>145</v>
      </c>
      <c r="K200">
        <v>10</v>
      </c>
      <c r="L200" t="str">
        <f t="shared" si="45"/>
        <v/>
      </c>
      <c r="M200" t="str">
        <f t="shared" ca="1" si="42"/>
        <v>cu</v>
      </c>
      <c r="N200" t="s">
        <v>88</v>
      </c>
      <c r="O200" t="s">
        <v>90</v>
      </c>
      <c r="P200">
        <v>15625</v>
      </c>
      <c r="Q200" t="str">
        <f t="shared" ca="1" si="46"/>
        <v>it</v>
      </c>
      <c r="R200" t="str">
        <f t="shared" si="47"/>
        <v>Cash_sSpellGacha</v>
      </c>
      <c r="S200">
        <f t="shared" si="48"/>
        <v>10</v>
      </c>
      <c r="T200" t="str">
        <f t="shared" ca="1" si="49"/>
        <v>cu</v>
      </c>
      <c r="U200" t="str">
        <f t="shared" si="50"/>
        <v>GO</v>
      </c>
      <c r="V200">
        <f t="shared" si="51"/>
        <v>15625</v>
      </c>
    </row>
    <row r="201" spans="1:22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52"/>
        <v>28</v>
      </c>
      <c r="D201">
        <v>2400</v>
      </c>
      <c r="E201">
        <f t="shared" ca="1" si="53"/>
        <v>10982</v>
      </c>
      <c r="F201">
        <f ca="1">(60+SUMIF(OFFSET(J201,-$C201+1,0,$C201),"EN",OFFSET(K201,-$C201+1,0,$C201)))*SummonTypeTable!$O$2</f>
        <v>4940.0000000000009</v>
      </c>
      <c r="G201" t="str">
        <f t="shared" ca="1" si="54"/>
        <v/>
      </c>
      <c r="H201" t="str">
        <f t="shared" ca="1" si="44"/>
        <v>it</v>
      </c>
      <c r="I201" t="s">
        <v>146</v>
      </c>
      <c r="J201" t="s">
        <v>147</v>
      </c>
      <c r="K201">
        <v>10</v>
      </c>
      <c r="L201" t="str">
        <f t="shared" si="45"/>
        <v/>
      </c>
      <c r="M201" t="str">
        <f t="shared" ca="1" si="42"/>
        <v>cu</v>
      </c>
      <c r="N201" t="s">
        <v>88</v>
      </c>
      <c r="O201" t="s">
        <v>114</v>
      </c>
      <c r="P201">
        <v>750</v>
      </c>
      <c r="Q201" t="str">
        <f t="shared" ca="1" si="46"/>
        <v>it</v>
      </c>
      <c r="R201" t="str">
        <f t="shared" si="47"/>
        <v>Cash_sCharacterGacha</v>
      </c>
      <c r="S201">
        <f t="shared" si="48"/>
        <v>10</v>
      </c>
      <c r="T201" t="str">
        <f t="shared" ca="1" si="49"/>
        <v>cu</v>
      </c>
      <c r="U201" t="str">
        <f t="shared" si="50"/>
        <v>EN</v>
      </c>
      <c r="V201">
        <f t="shared" si="51"/>
        <v>750</v>
      </c>
    </row>
    <row r="202" spans="1:22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52"/>
        <v>29</v>
      </c>
      <c r="D202">
        <v>1500</v>
      </c>
      <c r="E202">
        <f t="shared" ca="1" si="53"/>
        <v>12482</v>
      </c>
      <c r="F202">
        <f ca="1">(60+SUMIF(OFFSET(J202,-$C202+1,0,$C202),"EN",OFFSET(K202,-$C202+1,0,$C202)))*SummonTypeTable!$O$2</f>
        <v>4940.0000000000009</v>
      </c>
      <c r="G202" t="str">
        <f t="shared" ca="1" si="54"/>
        <v/>
      </c>
      <c r="H202" t="str">
        <f t="shared" ca="1" si="44"/>
        <v>cu</v>
      </c>
      <c r="I202" t="s">
        <v>88</v>
      </c>
      <c r="J202" t="s">
        <v>90</v>
      </c>
      <c r="K202">
        <v>75000</v>
      </c>
      <c r="L202" t="str">
        <f t="shared" si="45"/>
        <v/>
      </c>
      <c r="M202" t="str">
        <f t="shared" ca="1" si="42"/>
        <v>cu</v>
      </c>
      <c r="N202" t="s">
        <v>88</v>
      </c>
      <c r="O202" t="s">
        <v>90</v>
      </c>
      <c r="P202">
        <v>18750</v>
      </c>
      <c r="Q202" t="str">
        <f t="shared" ca="1" si="46"/>
        <v>cu</v>
      </c>
      <c r="R202" t="str">
        <f t="shared" si="47"/>
        <v>GO</v>
      </c>
      <c r="S202">
        <f t="shared" si="48"/>
        <v>75000</v>
      </c>
      <c r="T202" t="str">
        <f t="shared" ca="1" si="49"/>
        <v>cu</v>
      </c>
      <c r="U202" t="str">
        <f t="shared" si="50"/>
        <v>GO</v>
      </c>
      <c r="V202">
        <f t="shared" si="51"/>
        <v>18750</v>
      </c>
    </row>
    <row r="203" spans="1:22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52"/>
        <v>30</v>
      </c>
      <c r="D203">
        <v>2800</v>
      </c>
      <c r="E203">
        <f t="shared" ca="1" si="53"/>
        <v>15282</v>
      </c>
      <c r="F203">
        <f ca="1">(60+SUMIF(OFFSET(J203,-$C203+1,0,$C203),"EN",OFFSET(K203,-$C203+1,0,$C203)))*SummonTypeTable!$O$2</f>
        <v>4940.0000000000009</v>
      </c>
      <c r="G203" t="str">
        <f t="shared" ca="1" si="54"/>
        <v/>
      </c>
      <c r="H203" t="str">
        <f t="shared" ref="H203:H266" ca="1" si="55">IF(ISBLANK(I203),"",
VLOOKUP(I203,OFFSET(INDIRECT("$A:$B"),0,MATCH(I$1&amp;"_Verify",INDIRECT("$1:$1"),0)-1),2,0)
)</f>
        <v>cu</v>
      </c>
      <c r="I203" t="s">
        <v>88</v>
      </c>
      <c r="J203" t="s">
        <v>90</v>
      </c>
      <c r="K203">
        <v>81250</v>
      </c>
      <c r="L203" t="str">
        <f t="shared" si="45"/>
        <v/>
      </c>
      <c r="M203" t="str">
        <f t="shared" ref="M203:M264" ca="1" si="56">IF(ISBLANK(N203),"",
VLOOKUP(N203,OFFSET(INDIRECT("$A:$B"),0,MATCH(N$1&amp;"_Verify",INDIRECT("$1:$1"),0)-1),2,0)
)</f>
        <v>cu</v>
      </c>
      <c r="N203" t="s">
        <v>88</v>
      </c>
      <c r="O203" t="s">
        <v>90</v>
      </c>
      <c r="P203">
        <v>20313</v>
      </c>
      <c r="Q203" t="str">
        <f t="shared" ca="1" si="46"/>
        <v>cu</v>
      </c>
      <c r="R203" t="str">
        <f t="shared" si="47"/>
        <v>GO</v>
      </c>
      <c r="S203">
        <f t="shared" si="48"/>
        <v>81250</v>
      </c>
      <c r="T203" t="str">
        <f t="shared" ca="1" si="49"/>
        <v>cu</v>
      </c>
      <c r="U203" t="str">
        <f t="shared" si="50"/>
        <v>GO</v>
      </c>
      <c r="V203">
        <f t="shared" si="51"/>
        <v>20313</v>
      </c>
    </row>
    <row r="204" spans="1:22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52"/>
        <v>31</v>
      </c>
      <c r="D204">
        <v>3400</v>
      </c>
      <c r="E204">
        <f t="shared" ca="1" si="53"/>
        <v>18682</v>
      </c>
      <c r="F204">
        <f ca="1">(60+SUMIF(OFFSET(J204,-$C204+1,0,$C204),"EN",OFFSET(K204,-$C204+1,0,$C204)))*SummonTypeTable!$O$2</f>
        <v>8317.7777777777792</v>
      </c>
      <c r="G204">
        <f t="shared" ca="1" si="54"/>
        <v>0.26442565035863402</v>
      </c>
      <c r="H204" t="str">
        <f t="shared" ca="1" si="55"/>
        <v>cu</v>
      </c>
      <c r="I204" t="s">
        <v>88</v>
      </c>
      <c r="J204" t="s">
        <v>114</v>
      </c>
      <c r="K204">
        <v>4000</v>
      </c>
      <c r="L204" t="str">
        <f t="shared" si="45"/>
        <v>에너지너무많음</v>
      </c>
      <c r="M204" t="str">
        <f t="shared" ca="1" si="56"/>
        <v>cu</v>
      </c>
      <c r="N204" t="s">
        <v>88</v>
      </c>
      <c r="O204" t="s">
        <v>114</v>
      </c>
      <c r="P204">
        <v>1000</v>
      </c>
      <c r="Q204" t="str">
        <f t="shared" ca="1" si="46"/>
        <v>cu</v>
      </c>
      <c r="R204" t="str">
        <f t="shared" si="47"/>
        <v>EN</v>
      </c>
      <c r="S204">
        <f t="shared" si="48"/>
        <v>4000</v>
      </c>
      <c r="T204" t="str">
        <f t="shared" ca="1" si="49"/>
        <v>cu</v>
      </c>
      <c r="U204" t="str">
        <f t="shared" si="50"/>
        <v>EN</v>
      </c>
      <c r="V204">
        <f t="shared" si="51"/>
        <v>1000</v>
      </c>
    </row>
    <row r="205" spans="1:22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52"/>
        <v>32</v>
      </c>
      <c r="D205">
        <v>1200</v>
      </c>
      <c r="E205">
        <f t="shared" ca="1" si="53"/>
        <v>19882</v>
      </c>
      <c r="F205">
        <f ca="1">(60+SUMIF(OFFSET(J205,-$C205+1,0,$C205),"EN",OFFSET(K205,-$C205+1,0,$C205)))*SummonTypeTable!$O$2</f>
        <v>8317.7777777777792</v>
      </c>
      <c r="G205" t="str">
        <f t="shared" ca="1" si="54"/>
        <v/>
      </c>
      <c r="H205" t="str">
        <f t="shared" ca="1" si="55"/>
        <v>cu</v>
      </c>
      <c r="I205" t="s">
        <v>88</v>
      </c>
      <c r="J205" t="s">
        <v>90</v>
      </c>
      <c r="K205">
        <v>93750</v>
      </c>
      <c r="L205" t="str">
        <f t="shared" si="45"/>
        <v/>
      </c>
      <c r="M205" t="str">
        <f t="shared" ca="1" si="56"/>
        <v>cu</v>
      </c>
      <c r="N205" t="s">
        <v>88</v>
      </c>
      <c r="O205" t="s">
        <v>90</v>
      </c>
      <c r="P205">
        <v>23438</v>
      </c>
      <c r="Q205" t="str">
        <f t="shared" ca="1" si="46"/>
        <v>cu</v>
      </c>
      <c r="R205" t="str">
        <f t="shared" si="47"/>
        <v>GO</v>
      </c>
      <c r="S205">
        <f t="shared" si="48"/>
        <v>93750</v>
      </c>
      <c r="T205" t="str">
        <f t="shared" ca="1" si="49"/>
        <v>cu</v>
      </c>
      <c r="U205" t="str">
        <f t="shared" si="50"/>
        <v>GO</v>
      </c>
      <c r="V205">
        <f t="shared" si="51"/>
        <v>23438</v>
      </c>
    </row>
    <row r="206" spans="1:22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52"/>
        <v>33</v>
      </c>
      <c r="D206">
        <v>4700</v>
      </c>
      <c r="E206">
        <f t="shared" ca="1" si="53"/>
        <v>24582</v>
      </c>
      <c r="F206">
        <f ca="1">(60+SUMIF(OFFSET(J206,-$C206+1,0,$C206),"EN",OFFSET(K206,-$C206+1,0,$C206)))*SummonTypeTable!$O$2</f>
        <v>12540.000000000002</v>
      </c>
      <c r="G206">
        <f t="shared" ca="1" si="54"/>
        <v>0.33836863468301109</v>
      </c>
      <c r="H206" t="str">
        <f t="shared" ca="1" si="55"/>
        <v>cu</v>
      </c>
      <c r="I206" t="s">
        <v>88</v>
      </c>
      <c r="J206" t="s">
        <v>114</v>
      </c>
      <c r="K206">
        <v>5000</v>
      </c>
      <c r="L206" t="str">
        <f t="shared" si="45"/>
        <v>에너지너무많음</v>
      </c>
      <c r="M206" t="str">
        <f t="shared" ca="1" si="56"/>
        <v>cu</v>
      </c>
      <c r="N206" t="s">
        <v>88</v>
      </c>
      <c r="O206" t="s">
        <v>114</v>
      </c>
      <c r="P206">
        <v>1250</v>
      </c>
      <c r="Q206" t="str">
        <f t="shared" ca="1" si="46"/>
        <v>cu</v>
      </c>
      <c r="R206" t="str">
        <f t="shared" si="47"/>
        <v>EN</v>
      </c>
      <c r="S206">
        <f t="shared" si="48"/>
        <v>5000</v>
      </c>
      <c r="T206" t="str">
        <f t="shared" ca="1" si="49"/>
        <v>cu</v>
      </c>
      <c r="U206" t="str">
        <f t="shared" si="50"/>
        <v>EN</v>
      </c>
      <c r="V206">
        <f t="shared" si="51"/>
        <v>1250</v>
      </c>
    </row>
    <row r="207" spans="1:22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52"/>
        <v>34</v>
      </c>
      <c r="D207">
        <v>3500</v>
      </c>
      <c r="E207">
        <f t="shared" ca="1" si="53"/>
        <v>28082</v>
      </c>
      <c r="F207">
        <f ca="1">(60+SUMIF(OFFSET(J207,-$C207+1,0,$C207),"EN",OFFSET(K207,-$C207+1,0,$C207)))*SummonTypeTable!$O$2</f>
        <v>12540.000000000002</v>
      </c>
      <c r="G207" t="str">
        <f t="shared" ca="1" si="54"/>
        <v/>
      </c>
      <c r="H207" t="str">
        <f t="shared" ca="1" si="55"/>
        <v>cu</v>
      </c>
      <c r="I207" t="s">
        <v>88</v>
      </c>
      <c r="J207" t="s">
        <v>90</v>
      </c>
      <c r="K207">
        <v>68750</v>
      </c>
      <c r="L207" t="str">
        <f t="shared" si="45"/>
        <v/>
      </c>
      <c r="M207" t="str">
        <f t="shared" ca="1" si="56"/>
        <v>cu</v>
      </c>
      <c r="N207" t="s">
        <v>88</v>
      </c>
      <c r="O207" t="s">
        <v>90</v>
      </c>
      <c r="P207">
        <v>17188</v>
      </c>
      <c r="Q207" t="str">
        <f t="shared" ca="1" si="46"/>
        <v>cu</v>
      </c>
      <c r="R207" t="str">
        <f t="shared" si="47"/>
        <v>GO</v>
      </c>
      <c r="S207">
        <f t="shared" si="48"/>
        <v>68750</v>
      </c>
      <c r="T207" t="str">
        <f t="shared" ca="1" si="49"/>
        <v>cu</v>
      </c>
      <c r="U207" t="str">
        <f t="shared" si="50"/>
        <v>GO</v>
      </c>
      <c r="V207">
        <f t="shared" si="51"/>
        <v>17188</v>
      </c>
    </row>
    <row r="208" spans="1:22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52"/>
        <v>35</v>
      </c>
      <c r="D208">
        <v>4500</v>
      </c>
      <c r="E208">
        <f t="shared" ca="1" si="53"/>
        <v>32582</v>
      </c>
      <c r="F208">
        <f ca="1">(60+SUMIF(OFFSET(J208,-$C208+1,0,$C208),"EN",OFFSET(K208,-$C208+1,0,$C208)))*SummonTypeTable!$O$2</f>
        <v>12540.000000000002</v>
      </c>
      <c r="G208" t="str">
        <f t="shared" ca="1" si="54"/>
        <v/>
      </c>
      <c r="H208" t="str">
        <f t="shared" ca="1" si="55"/>
        <v>cu</v>
      </c>
      <c r="I208" t="s">
        <v>88</v>
      </c>
      <c r="J208" t="s">
        <v>90</v>
      </c>
      <c r="K208">
        <v>87500</v>
      </c>
      <c r="L208" t="str">
        <f t="shared" si="45"/>
        <v/>
      </c>
      <c r="M208" t="str">
        <f t="shared" ca="1" si="56"/>
        <v>cu</v>
      </c>
      <c r="N208" t="s">
        <v>88</v>
      </c>
      <c r="O208" t="s">
        <v>90</v>
      </c>
      <c r="P208">
        <v>21875</v>
      </c>
      <c r="Q208" t="str">
        <f t="shared" ca="1" si="46"/>
        <v>cu</v>
      </c>
      <c r="R208" t="str">
        <f t="shared" si="47"/>
        <v>GO</v>
      </c>
      <c r="S208">
        <f t="shared" si="48"/>
        <v>87500</v>
      </c>
      <c r="T208" t="str">
        <f t="shared" ca="1" si="49"/>
        <v>cu</v>
      </c>
      <c r="U208" t="str">
        <f t="shared" si="50"/>
        <v>GO</v>
      </c>
      <c r="V208">
        <f t="shared" si="51"/>
        <v>21875</v>
      </c>
    </row>
    <row r="209" spans="1:22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52"/>
        <v>36</v>
      </c>
      <c r="D209">
        <v>5800</v>
      </c>
      <c r="E209">
        <f t="shared" ca="1" si="53"/>
        <v>38382</v>
      </c>
      <c r="F209">
        <f ca="1">(60+SUMIF(OFFSET(J209,-$C209+1,0,$C209),"EN",OFFSET(K209,-$C209+1,0,$C209)))*SummonTypeTable!$O$2</f>
        <v>17944.444444444445</v>
      </c>
      <c r="G209">
        <f t="shared" ca="1" si="54"/>
        <v>0.32671564795998131</v>
      </c>
      <c r="H209" t="str">
        <f t="shared" ca="1" si="55"/>
        <v>cu</v>
      </c>
      <c r="I209" t="s">
        <v>88</v>
      </c>
      <c r="J209" t="s">
        <v>114</v>
      </c>
      <c r="K209">
        <v>6400</v>
      </c>
      <c r="L209" t="str">
        <f t="shared" si="45"/>
        <v>에너지너무많음</v>
      </c>
      <c r="M209" t="str">
        <f t="shared" ca="1" si="56"/>
        <v>cu</v>
      </c>
      <c r="N209" t="s">
        <v>88</v>
      </c>
      <c r="O209" t="s">
        <v>114</v>
      </c>
      <c r="P209">
        <v>1600</v>
      </c>
      <c r="Q209" t="str">
        <f t="shared" ca="1" si="46"/>
        <v>cu</v>
      </c>
      <c r="R209" t="str">
        <f t="shared" si="47"/>
        <v>EN</v>
      </c>
      <c r="S209">
        <f t="shared" si="48"/>
        <v>6400</v>
      </c>
      <c r="T209" t="str">
        <f t="shared" ca="1" si="49"/>
        <v>cu</v>
      </c>
      <c r="U209" t="str">
        <f t="shared" si="50"/>
        <v>EN</v>
      </c>
      <c r="V209">
        <f t="shared" si="51"/>
        <v>1600</v>
      </c>
    </row>
    <row r="210" spans="1:22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52"/>
        <v>37</v>
      </c>
      <c r="D210">
        <v>1200</v>
      </c>
      <c r="E210">
        <f t="shared" ca="1" si="53"/>
        <v>39582</v>
      </c>
      <c r="F210">
        <f ca="1">(60+SUMIF(OFFSET(J210,-$C210+1,0,$C210),"EN",OFFSET(K210,-$C210+1,0,$C210)))*SummonTypeTable!$O$2</f>
        <v>17944.444444444445</v>
      </c>
      <c r="G210" t="str">
        <f t="shared" ca="1" si="54"/>
        <v/>
      </c>
      <c r="H210" t="str">
        <f t="shared" ca="1" si="55"/>
        <v>cu</v>
      </c>
      <c r="I210" t="s">
        <v>88</v>
      </c>
      <c r="J210" t="s">
        <v>90</v>
      </c>
      <c r="K210">
        <v>48750</v>
      </c>
      <c r="L210" t="str">
        <f t="shared" si="45"/>
        <v/>
      </c>
      <c r="M210" t="str">
        <f t="shared" ca="1" si="56"/>
        <v>cu</v>
      </c>
      <c r="N210" t="s">
        <v>88</v>
      </c>
      <c r="O210" t="s">
        <v>90</v>
      </c>
      <c r="P210">
        <v>12188</v>
      </c>
      <c r="Q210" t="str">
        <f t="shared" ca="1" si="46"/>
        <v>cu</v>
      </c>
      <c r="R210" t="str">
        <f t="shared" si="47"/>
        <v>GO</v>
      </c>
      <c r="S210">
        <f t="shared" si="48"/>
        <v>48750</v>
      </c>
      <c r="T210" t="str">
        <f t="shared" ca="1" si="49"/>
        <v>cu</v>
      </c>
      <c r="U210" t="str">
        <f t="shared" si="50"/>
        <v>GO</v>
      </c>
      <c r="V210">
        <f t="shared" si="51"/>
        <v>12188</v>
      </c>
    </row>
    <row r="211" spans="1:22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52"/>
        <v>38</v>
      </c>
      <c r="D211">
        <v>1550</v>
      </c>
      <c r="E211">
        <f t="shared" ca="1" si="53"/>
        <v>41132</v>
      </c>
      <c r="F211">
        <f ca="1">(60+SUMIF(OFFSET(J211,-$C211+1,0,$C211),"EN",OFFSET(K211,-$C211+1,0,$C211)))*SummonTypeTable!$O$2</f>
        <v>17944.444444444445</v>
      </c>
      <c r="G211" t="str">
        <f t="shared" ca="1" si="54"/>
        <v/>
      </c>
      <c r="H211" t="str">
        <f t="shared" ca="1" si="55"/>
        <v>cu</v>
      </c>
      <c r="I211" t="s">
        <v>88</v>
      </c>
      <c r="J211" t="s">
        <v>90</v>
      </c>
      <c r="K211">
        <v>112500</v>
      </c>
      <c r="L211" t="str">
        <f t="shared" si="45"/>
        <v/>
      </c>
      <c r="M211" t="str">
        <f t="shared" ca="1" si="56"/>
        <v>cu</v>
      </c>
      <c r="N211" t="s">
        <v>88</v>
      </c>
      <c r="O211" t="s">
        <v>90</v>
      </c>
      <c r="P211">
        <v>28125</v>
      </c>
      <c r="Q211" t="str">
        <f t="shared" ca="1" si="46"/>
        <v>cu</v>
      </c>
      <c r="R211" t="str">
        <f t="shared" si="47"/>
        <v>GO</v>
      </c>
      <c r="S211">
        <f t="shared" si="48"/>
        <v>112500</v>
      </c>
      <c r="T211" t="str">
        <f t="shared" ca="1" si="49"/>
        <v>cu</v>
      </c>
      <c r="U211" t="str">
        <f t="shared" si="50"/>
        <v>GO</v>
      </c>
      <c r="V211">
        <f t="shared" si="51"/>
        <v>28125</v>
      </c>
    </row>
    <row r="212" spans="1:22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52"/>
        <v>39</v>
      </c>
      <c r="D212">
        <v>6700</v>
      </c>
      <c r="E212">
        <f t="shared" ca="1" si="53"/>
        <v>47832</v>
      </c>
      <c r="F212">
        <f ca="1">(60+SUMIF(OFFSET(J212,-$C212+1,0,$C212),"EN",OFFSET(K212,-$C212+1,0,$C212)))*SummonTypeTable!$O$2</f>
        <v>24024.444444444449</v>
      </c>
      <c r="G212">
        <f t="shared" ca="1" si="54"/>
        <v>0.37515563732322388</v>
      </c>
      <c r="H212" t="str">
        <f t="shared" ca="1" si="55"/>
        <v>cu</v>
      </c>
      <c r="I212" t="s">
        <v>88</v>
      </c>
      <c r="J212" t="s">
        <v>114</v>
      </c>
      <c r="K212">
        <v>7200</v>
      </c>
      <c r="L212" t="str">
        <f t="shared" si="45"/>
        <v>에너지너무많음</v>
      </c>
      <c r="M212" t="str">
        <f t="shared" ca="1" si="56"/>
        <v>cu</v>
      </c>
      <c r="N212" t="s">
        <v>88</v>
      </c>
      <c r="O212" t="s">
        <v>114</v>
      </c>
      <c r="P212">
        <v>1800</v>
      </c>
      <c r="Q212" t="str">
        <f t="shared" ca="1" si="46"/>
        <v>cu</v>
      </c>
      <c r="R212" t="str">
        <f t="shared" si="47"/>
        <v>EN</v>
      </c>
      <c r="S212">
        <f t="shared" si="48"/>
        <v>7200</v>
      </c>
      <c r="T212" t="str">
        <f t="shared" ca="1" si="49"/>
        <v>cu</v>
      </c>
      <c r="U212" t="str">
        <f t="shared" si="50"/>
        <v>EN</v>
      </c>
      <c r="V212">
        <f t="shared" si="51"/>
        <v>1800</v>
      </c>
    </row>
    <row r="213" spans="1:22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52"/>
        <v>40</v>
      </c>
      <c r="D213">
        <v>2500</v>
      </c>
      <c r="E213">
        <f t="shared" ca="1" si="53"/>
        <v>50332</v>
      </c>
      <c r="F213">
        <f ca="1">(60+SUMIF(OFFSET(J213,-$C213+1,0,$C213),"EN",OFFSET(K213,-$C213+1,0,$C213)))*SummonTypeTable!$O$2</f>
        <v>24024.444444444449</v>
      </c>
      <c r="G213" t="str">
        <f t="shared" ca="1" si="54"/>
        <v/>
      </c>
      <c r="H213" t="str">
        <f t="shared" ca="1" si="55"/>
        <v>cu</v>
      </c>
      <c r="I213" t="s">
        <v>88</v>
      </c>
      <c r="J213" t="s">
        <v>90</v>
      </c>
      <c r="K213">
        <v>105000</v>
      </c>
      <c r="L213" t="str">
        <f t="shared" si="45"/>
        <v/>
      </c>
      <c r="M213" t="str">
        <f t="shared" ca="1" si="56"/>
        <v>cu</v>
      </c>
      <c r="N213" t="s">
        <v>88</v>
      </c>
      <c r="O213" t="s">
        <v>90</v>
      </c>
      <c r="P213">
        <v>26250</v>
      </c>
      <c r="Q213" t="str">
        <f t="shared" ca="1" si="46"/>
        <v>cu</v>
      </c>
      <c r="R213" t="str">
        <f t="shared" si="47"/>
        <v>GO</v>
      </c>
      <c r="S213">
        <f t="shared" si="48"/>
        <v>105000</v>
      </c>
      <c r="T213" t="str">
        <f t="shared" ca="1" si="49"/>
        <v>cu</v>
      </c>
      <c r="U213" t="str">
        <f t="shared" si="50"/>
        <v>GO</v>
      </c>
      <c r="V213">
        <f t="shared" si="51"/>
        <v>26250</v>
      </c>
    </row>
    <row r="214" spans="1:22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52"/>
        <v>1</v>
      </c>
      <c r="D214">
        <v>12</v>
      </c>
      <c r="E214">
        <f t="shared" ca="1" si="53"/>
        <v>12</v>
      </c>
      <c r="F214">
        <f ca="1">(60+SUMIF(OFFSET(J214,-$C214+1,0,$C214),"EN",OFFSET(K214,-$C214+1,0,$C214)))*SummonTypeTable!$O$2</f>
        <v>152.00000000000003</v>
      </c>
      <c r="G214" t="str">
        <f t="shared" ca="1" si="54"/>
        <v/>
      </c>
      <c r="H214" t="str">
        <f t="shared" ca="1" si="55"/>
        <v>cu</v>
      </c>
      <c r="I214" t="s">
        <v>88</v>
      </c>
      <c r="J214" t="s">
        <v>114</v>
      </c>
      <c r="K214">
        <v>120</v>
      </c>
      <c r="L214" t="str">
        <f t="shared" si="45"/>
        <v>에너지너무많음</v>
      </c>
      <c r="M214" t="str">
        <f t="shared" ca="1" si="56"/>
        <v>cu</v>
      </c>
      <c r="N214" t="s">
        <v>88</v>
      </c>
      <c r="O214" t="s">
        <v>114</v>
      </c>
      <c r="P214">
        <v>30</v>
      </c>
      <c r="Q214" t="str">
        <f t="shared" ca="1" si="46"/>
        <v>cu</v>
      </c>
      <c r="R214" t="str">
        <f t="shared" si="47"/>
        <v>EN</v>
      </c>
      <c r="S214">
        <f t="shared" si="48"/>
        <v>120</v>
      </c>
      <c r="T214" t="str">
        <f t="shared" ca="1" si="49"/>
        <v>cu</v>
      </c>
      <c r="U214" t="str">
        <f t="shared" si="50"/>
        <v>EN</v>
      </c>
      <c r="V214">
        <f t="shared" si="51"/>
        <v>30</v>
      </c>
    </row>
    <row r="215" spans="1:22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52"/>
        <v>2</v>
      </c>
      <c r="D215">
        <v>10</v>
      </c>
      <c r="E215">
        <f t="shared" ca="1" si="53"/>
        <v>22</v>
      </c>
      <c r="F215">
        <f ca="1">(60+SUMIF(OFFSET(J215,-$C215+1,0,$C215),"EN",OFFSET(K215,-$C215+1,0,$C215)))*SummonTypeTable!$O$2</f>
        <v>152.00000000000003</v>
      </c>
      <c r="G215" t="str">
        <f t="shared" ca="1" si="54"/>
        <v/>
      </c>
      <c r="H215" t="str">
        <f t="shared" ca="1" si="55"/>
        <v>cu</v>
      </c>
      <c r="I215" t="s">
        <v>88</v>
      </c>
      <c r="J215" t="s">
        <v>90</v>
      </c>
      <c r="K215">
        <v>1250</v>
      </c>
      <c r="L215" t="str">
        <f t="shared" si="45"/>
        <v/>
      </c>
      <c r="M215" t="str">
        <f t="shared" ca="1" si="56"/>
        <v>cu</v>
      </c>
      <c r="N215" t="s">
        <v>88</v>
      </c>
      <c r="O215" t="s">
        <v>90</v>
      </c>
      <c r="P215">
        <v>313</v>
      </c>
      <c r="Q215" t="str">
        <f t="shared" ca="1" si="46"/>
        <v>cu</v>
      </c>
      <c r="R215" t="str">
        <f t="shared" si="47"/>
        <v>GO</v>
      </c>
      <c r="S215">
        <f t="shared" si="48"/>
        <v>1250</v>
      </c>
      <c r="T215" t="str">
        <f t="shared" ca="1" si="49"/>
        <v>cu</v>
      </c>
      <c r="U215" t="str">
        <f t="shared" si="50"/>
        <v>GO</v>
      </c>
      <c r="V215">
        <f t="shared" si="51"/>
        <v>313</v>
      </c>
    </row>
    <row r="216" spans="1:22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52"/>
        <v>3</v>
      </c>
      <c r="D216">
        <v>20</v>
      </c>
      <c r="E216">
        <f t="shared" ca="1" si="53"/>
        <v>42</v>
      </c>
      <c r="F216">
        <f ca="1">(60+SUMIF(OFFSET(J216,-$C216+1,0,$C216),"EN",OFFSET(K216,-$C216+1,0,$C216)))*SummonTypeTable!$O$2</f>
        <v>152.00000000000003</v>
      </c>
      <c r="G216" t="str">
        <f t="shared" ca="1" si="54"/>
        <v/>
      </c>
      <c r="H216" t="str">
        <f t="shared" ca="1" si="55"/>
        <v>it</v>
      </c>
      <c r="I216" t="s">
        <v>146</v>
      </c>
      <c r="J216" t="s">
        <v>145</v>
      </c>
      <c r="K216">
        <v>2</v>
      </c>
      <c r="L216" t="str">
        <f t="shared" si="45"/>
        <v/>
      </c>
      <c r="M216" t="str">
        <f t="shared" ca="1" si="56"/>
        <v>cu</v>
      </c>
      <c r="N216" t="s">
        <v>88</v>
      </c>
      <c r="O216" t="s">
        <v>90</v>
      </c>
      <c r="P216">
        <v>469</v>
      </c>
      <c r="Q216" t="str">
        <f t="shared" ca="1" si="46"/>
        <v>it</v>
      </c>
      <c r="R216" t="str">
        <f t="shared" si="47"/>
        <v>Cash_sSpellGacha</v>
      </c>
      <c r="S216">
        <f t="shared" si="48"/>
        <v>2</v>
      </c>
      <c r="T216" t="str">
        <f t="shared" ca="1" si="49"/>
        <v>cu</v>
      </c>
      <c r="U216" t="str">
        <f t="shared" si="50"/>
        <v>GO</v>
      </c>
      <c r="V216">
        <f t="shared" si="51"/>
        <v>469</v>
      </c>
    </row>
    <row r="217" spans="1:22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52"/>
        <v>4</v>
      </c>
      <c r="D217">
        <v>25</v>
      </c>
      <c r="E217">
        <f t="shared" ca="1" si="53"/>
        <v>67</v>
      </c>
      <c r="F217">
        <f ca="1">(60+SUMIF(OFFSET(J217,-$C217+1,0,$C217),"EN",OFFSET(K217,-$C217+1,0,$C217)))*SummonTypeTable!$O$2</f>
        <v>278.66666666666669</v>
      </c>
      <c r="G217">
        <f t="shared" ca="1" si="54"/>
        <v>2.2686567164179108</v>
      </c>
      <c r="H217" t="str">
        <f t="shared" ca="1" si="55"/>
        <v>cu</v>
      </c>
      <c r="I217" t="s">
        <v>88</v>
      </c>
      <c r="J217" t="s">
        <v>114</v>
      </c>
      <c r="K217">
        <v>150</v>
      </c>
      <c r="L217" t="str">
        <f t="shared" si="45"/>
        <v>에너지너무많음</v>
      </c>
      <c r="M217" t="str">
        <f t="shared" ca="1" si="56"/>
        <v>cu</v>
      </c>
      <c r="N217" t="s">
        <v>88</v>
      </c>
      <c r="O217" t="s">
        <v>114</v>
      </c>
      <c r="P217">
        <v>38</v>
      </c>
      <c r="Q217" t="str">
        <f t="shared" ca="1" si="46"/>
        <v>cu</v>
      </c>
      <c r="R217" t="str">
        <f t="shared" si="47"/>
        <v>EN</v>
      </c>
      <c r="S217">
        <f t="shared" si="48"/>
        <v>150</v>
      </c>
      <c r="T217" t="str">
        <f t="shared" ca="1" si="49"/>
        <v>cu</v>
      </c>
      <c r="U217" t="str">
        <f t="shared" si="50"/>
        <v>EN</v>
      </c>
      <c r="V217">
        <f t="shared" si="51"/>
        <v>38</v>
      </c>
    </row>
    <row r="218" spans="1:22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52"/>
        <v>5</v>
      </c>
      <c r="D218">
        <v>15</v>
      </c>
      <c r="E218">
        <f t="shared" ca="1" si="53"/>
        <v>82</v>
      </c>
      <c r="F218">
        <f ca="1">(60+SUMIF(OFFSET(J218,-$C218+1,0,$C218),"EN",OFFSET(K218,-$C218+1,0,$C218)))*SummonTypeTable!$O$2</f>
        <v>278.66666666666669</v>
      </c>
      <c r="G218" t="str">
        <f t="shared" ca="1" si="54"/>
        <v/>
      </c>
      <c r="H218" t="str">
        <f t="shared" ca="1" si="55"/>
        <v>cu</v>
      </c>
      <c r="I218" t="s">
        <v>88</v>
      </c>
      <c r="J218" t="s">
        <v>90</v>
      </c>
      <c r="K218">
        <v>2500</v>
      </c>
      <c r="L218" t="str">
        <f t="shared" si="45"/>
        <v/>
      </c>
      <c r="M218" t="str">
        <f t="shared" ca="1" si="56"/>
        <v>cu</v>
      </c>
      <c r="N218" t="s">
        <v>88</v>
      </c>
      <c r="O218" t="s">
        <v>90</v>
      </c>
      <c r="P218">
        <v>625</v>
      </c>
      <c r="Q218" t="str">
        <f t="shared" ca="1" si="46"/>
        <v>cu</v>
      </c>
      <c r="R218" t="str">
        <f t="shared" si="47"/>
        <v>GO</v>
      </c>
      <c r="S218">
        <f t="shared" si="48"/>
        <v>2500</v>
      </c>
      <c r="T218" t="str">
        <f t="shared" ca="1" si="49"/>
        <v>cu</v>
      </c>
      <c r="U218" t="str">
        <f t="shared" si="50"/>
        <v>GO</v>
      </c>
      <c r="V218">
        <f t="shared" si="51"/>
        <v>625</v>
      </c>
    </row>
    <row r="219" spans="1:22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52"/>
        <v>6</v>
      </c>
      <c r="D219">
        <v>40</v>
      </c>
      <c r="E219">
        <f t="shared" ca="1" si="53"/>
        <v>122</v>
      </c>
      <c r="F219">
        <f ca="1">(60+SUMIF(OFFSET(J219,-$C219+1,0,$C219),"EN",OFFSET(K219,-$C219+1,0,$C219)))*SummonTypeTable!$O$2</f>
        <v>278.66666666666669</v>
      </c>
      <c r="G219" t="str">
        <f t="shared" ca="1" si="54"/>
        <v/>
      </c>
      <c r="H219" t="str">
        <f t="shared" ca="1" si="55"/>
        <v>cu</v>
      </c>
      <c r="I219" t="s">
        <v>88</v>
      </c>
      <c r="J219" t="s">
        <v>90</v>
      </c>
      <c r="K219">
        <v>3750</v>
      </c>
      <c r="L219" t="str">
        <f t="shared" si="45"/>
        <v/>
      </c>
      <c r="M219" t="str">
        <f t="shared" ca="1" si="56"/>
        <v>cu</v>
      </c>
      <c r="N219" t="s">
        <v>88</v>
      </c>
      <c r="O219" t="s">
        <v>90</v>
      </c>
      <c r="P219">
        <v>938</v>
      </c>
      <c r="Q219" t="str">
        <f t="shared" ca="1" si="46"/>
        <v>cu</v>
      </c>
      <c r="R219" t="str">
        <f t="shared" si="47"/>
        <v>GO</v>
      </c>
      <c r="S219">
        <f t="shared" si="48"/>
        <v>3750</v>
      </c>
      <c r="T219" t="str">
        <f t="shared" ca="1" si="49"/>
        <v>cu</v>
      </c>
      <c r="U219" t="str">
        <f t="shared" si="50"/>
        <v>GO</v>
      </c>
      <c r="V219">
        <f t="shared" si="51"/>
        <v>938</v>
      </c>
    </row>
    <row r="220" spans="1:22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52"/>
        <v>7</v>
      </c>
      <c r="D220">
        <v>75</v>
      </c>
      <c r="E220">
        <f t="shared" ca="1" si="53"/>
        <v>197</v>
      </c>
      <c r="F220">
        <f ca="1">(60+SUMIF(OFFSET(J220,-$C220+1,0,$C220),"EN",OFFSET(K220,-$C220+1,0,$C220)))*SummonTypeTable!$O$2</f>
        <v>464.44444444444451</v>
      </c>
      <c r="G220">
        <f t="shared" ca="1" si="54"/>
        <v>1.4145516074450086</v>
      </c>
      <c r="H220" t="str">
        <f t="shared" ca="1" si="55"/>
        <v>cu</v>
      </c>
      <c r="I220" t="s">
        <v>88</v>
      </c>
      <c r="J220" t="s">
        <v>114</v>
      </c>
      <c r="K220">
        <v>220</v>
      </c>
      <c r="L220" t="str">
        <f t="shared" si="45"/>
        <v>에너지너무많음</v>
      </c>
      <c r="M220" t="str">
        <f t="shared" ca="1" si="56"/>
        <v>cu</v>
      </c>
      <c r="N220" t="s">
        <v>88</v>
      </c>
      <c r="O220" t="s">
        <v>114</v>
      </c>
      <c r="P220">
        <v>55</v>
      </c>
      <c r="Q220" t="str">
        <f t="shared" ca="1" si="46"/>
        <v>cu</v>
      </c>
      <c r="R220" t="str">
        <f t="shared" si="47"/>
        <v>EN</v>
      </c>
      <c r="S220">
        <f t="shared" si="48"/>
        <v>220</v>
      </c>
      <c r="T220" t="str">
        <f t="shared" ca="1" si="49"/>
        <v>cu</v>
      </c>
      <c r="U220" t="str">
        <f t="shared" si="50"/>
        <v>EN</v>
      </c>
      <c r="V220">
        <f t="shared" si="51"/>
        <v>55</v>
      </c>
    </row>
    <row r="221" spans="1:22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52"/>
        <v>8</v>
      </c>
      <c r="D221">
        <v>35</v>
      </c>
      <c r="E221">
        <f t="shared" ca="1" si="53"/>
        <v>232</v>
      </c>
      <c r="F221">
        <f ca="1">(60+SUMIF(OFFSET(J221,-$C221+1,0,$C221),"EN",OFFSET(K221,-$C221+1,0,$C221)))*SummonTypeTable!$O$2</f>
        <v>464.44444444444451</v>
      </c>
      <c r="G221" t="str">
        <f t="shared" ca="1" si="54"/>
        <v/>
      </c>
      <c r="H221" t="str">
        <f t="shared" ca="1" si="55"/>
        <v>it</v>
      </c>
      <c r="I221" t="s">
        <v>146</v>
      </c>
      <c r="J221" t="s">
        <v>145</v>
      </c>
      <c r="K221">
        <v>2</v>
      </c>
      <c r="L221" t="str">
        <f t="shared" si="45"/>
        <v/>
      </c>
      <c r="M221" t="str">
        <f t="shared" ca="1" si="56"/>
        <v>cu</v>
      </c>
      <c r="N221" t="s">
        <v>88</v>
      </c>
      <c r="O221" t="s">
        <v>90</v>
      </c>
      <c r="P221">
        <v>1250</v>
      </c>
      <c r="Q221" t="str">
        <f t="shared" ca="1" si="46"/>
        <v>it</v>
      </c>
      <c r="R221" t="str">
        <f t="shared" si="47"/>
        <v>Cash_sSpellGacha</v>
      </c>
      <c r="S221">
        <f t="shared" si="48"/>
        <v>2</v>
      </c>
      <c r="T221" t="str">
        <f t="shared" ca="1" si="49"/>
        <v>cu</v>
      </c>
      <c r="U221" t="str">
        <f t="shared" si="50"/>
        <v>GO</v>
      </c>
      <c r="V221">
        <f t="shared" si="51"/>
        <v>1250</v>
      </c>
    </row>
    <row r="222" spans="1:22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52"/>
        <v>9</v>
      </c>
      <c r="D222">
        <v>50</v>
      </c>
      <c r="E222">
        <f t="shared" ca="1" si="53"/>
        <v>282</v>
      </c>
      <c r="F222">
        <f ca="1">(60+SUMIF(OFFSET(J222,-$C222+1,0,$C222),"EN",OFFSET(K222,-$C222+1,0,$C222)))*SummonTypeTable!$O$2</f>
        <v>464.44444444444451</v>
      </c>
      <c r="G222" t="str">
        <f t="shared" ca="1" si="54"/>
        <v/>
      </c>
      <c r="H222" t="str">
        <f t="shared" ca="1" si="55"/>
        <v>cu</v>
      </c>
      <c r="I222" t="s">
        <v>88</v>
      </c>
      <c r="J222" t="s">
        <v>90</v>
      </c>
      <c r="K222">
        <v>6250</v>
      </c>
      <c r="L222" t="str">
        <f t="shared" si="45"/>
        <v/>
      </c>
      <c r="M222" t="str">
        <f t="shared" ca="1" si="56"/>
        <v>cu</v>
      </c>
      <c r="N222" t="s">
        <v>88</v>
      </c>
      <c r="O222" t="s">
        <v>90</v>
      </c>
      <c r="P222">
        <v>1563</v>
      </c>
      <c r="Q222" t="str">
        <f t="shared" ca="1" si="46"/>
        <v>cu</v>
      </c>
      <c r="R222" t="str">
        <f t="shared" si="47"/>
        <v>GO</v>
      </c>
      <c r="S222">
        <f t="shared" si="48"/>
        <v>6250</v>
      </c>
      <c r="T222" t="str">
        <f t="shared" ca="1" si="49"/>
        <v>cu</v>
      </c>
      <c r="U222" t="str">
        <f t="shared" si="50"/>
        <v>GO</v>
      </c>
      <c r="V222">
        <f t="shared" si="51"/>
        <v>1563</v>
      </c>
    </row>
    <row r="223" spans="1:22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52"/>
        <v>10</v>
      </c>
      <c r="D223">
        <v>80</v>
      </c>
      <c r="E223">
        <f t="shared" ca="1" si="53"/>
        <v>362</v>
      </c>
      <c r="F223">
        <f ca="1">(60+SUMIF(OFFSET(J223,-$C223+1,0,$C223),"EN",OFFSET(K223,-$C223+1,0,$C223)))*SummonTypeTable!$O$2</f>
        <v>464.44444444444451</v>
      </c>
      <c r="G223" t="str">
        <f t="shared" ca="1" si="54"/>
        <v/>
      </c>
      <c r="H223" t="str">
        <f t="shared" ca="1" si="55"/>
        <v>it</v>
      </c>
      <c r="I223" t="s">
        <v>146</v>
      </c>
      <c r="J223" t="s">
        <v>147</v>
      </c>
      <c r="K223">
        <v>1</v>
      </c>
      <c r="L223" t="str">
        <f t="shared" si="45"/>
        <v/>
      </c>
      <c r="M223" t="str">
        <f t="shared" ca="1" si="56"/>
        <v>cu</v>
      </c>
      <c r="N223" t="s">
        <v>88</v>
      </c>
      <c r="O223" t="s">
        <v>90</v>
      </c>
      <c r="P223">
        <v>1406</v>
      </c>
      <c r="Q223" t="str">
        <f t="shared" ca="1" si="46"/>
        <v>it</v>
      </c>
      <c r="R223" t="str">
        <f t="shared" si="47"/>
        <v>Cash_sCharacterGacha</v>
      </c>
      <c r="S223">
        <f t="shared" si="48"/>
        <v>1</v>
      </c>
      <c r="T223" t="str">
        <f t="shared" ca="1" si="49"/>
        <v>cu</v>
      </c>
      <c r="U223" t="str">
        <f t="shared" si="50"/>
        <v>GO</v>
      </c>
      <c r="V223">
        <f t="shared" si="51"/>
        <v>1406</v>
      </c>
    </row>
    <row r="224" spans="1:22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52"/>
        <v>11</v>
      </c>
      <c r="D224">
        <v>100</v>
      </c>
      <c r="E224">
        <f t="shared" ca="1" si="53"/>
        <v>462</v>
      </c>
      <c r="F224">
        <f ca="1">(60+SUMIF(OFFSET(J224,-$C224+1,0,$C224),"EN",OFFSET(K224,-$C224+1,0,$C224)))*SummonTypeTable!$O$2</f>
        <v>717.77777777777783</v>
      </c>
      <c r="G224">
        <f t="shared" ca="1" si="54"/>
        <v>1.0052910052910053</v>
      </c>
      <c r="H224" t="str">
        <f t="shared" ca="1" si="55"/>
        <v>cu</v>
      </c>
      <c r="I224" t="s">
        <v>88</v>
      </c>
      <c r="J224" t="s">
        <v>114</v>
      </c>
      <c r="K224">
        <v>300</v>
      </c>
      <c r="L224" t="str">
        <f t="shared" si="45"/>
        <v>에너지너무많음</v>
      </c>
      <c r="M224" t="str">
        <f t="shared" ca="1" si="56"/>
        <v>cu</v>
      </c>
      <c r="N224" t="s">
        <v>88</v>
      </c>
      <c r="O224" t="s">
        <v>114</v>
      </c>
      <c r="P224">
        <v>75</v>
      </c>
      <c r="Q224" t="str">
        <f t="shared" ca="1" si="46"/>
        <v>cu</v>
      </c>
      <c r="R224" t="str">
        <f t="shared" si="47"/>
        <v>EN</v>
      </c>
      <c r="S224">
        <f t="shared" si="48"/>
        <v>300</v>
      </c>
      <c r="T224" t="str">
        <f t="shared" ca="1" si="49"/>
        <v>cu</v>
      </c>
      <c r="U224" t="str">
        <f t="shared" si="50"/>
        <v>EN</v>
      </c>
      <c r="V224">
        <f t="shared" si="51"/>
        <v>75</v>
      </c>
    </row>
    <row r="225" spans="1:22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52"/>
        <v>12</v>
      </c>
      <c r="D225">
        <v>120</v>
      </c>
      <c r="E225">
        <f t="shared" ca="1" si="53"/>
        <v>582</v>
      </c>
      <c r="F225">
        <f ca="1">(60+SUMIF(OFFSET(J225,-$C225+1,0,$C225),"EN",OFFSET(K225,-$C225+1,0,$C225)))*SummonTypeTable!$O$2</f>
        <v>717.77777777777783</v>
      </c>
      <c r="G225" t="str">
        <f t="shared" ca="1" si="54"/>
        <v/>
      </c>
      <c r="H225" t="str">
        <f t="shared" ca="1" si="55"/>
        <v>cu</v>
      </c>
      <c r="I225" t="s">
        <v>88</v>
      </c>
      <c r="J225" t="s">
        <v>90</v>
      </c>
      <c r="K225">
        <v>12500</v>
      </c>
      <c r="L225" t="str">
        <f t="shared" si="45"/>
        <v/>
      </c>
      <c r="M225" t="str">
        <f t="shared" ca="1" si="56"/>
        <v>cu</v>
      </c>
      <c r="N225" t="s">
        <v>88</v>
      </c>
      <c r="O225" t="s">
        <v>90</v>
      </c>
      <c r="P225">
        <v>3125</v>
      </c>
      <c r="Q225" t="str">
        <f t="shared" ca="1" si="46"/>
        <v>cu</v>
      </c>
      <c r="R225" t="str">
        <f t="shared" si="47"/>
        <v>GO</v>
      </c>
      <c r="S225">
        <f t="shared" si="48"/>
        <v>12500</v>
      </c>
      <c r="T225" t="str">
        <f t="shared" ca="1" si="49"/>
        <v>cu</v>
      </c>
      <c r="U225" t="str">
        <f t="shared" si="50"/>
        <v>GO</v>
      </c>
      <c r="V225">
        <f t="shared" si="51"/>
        <v>3125</v>
      </c>
    </row>
    <row r="226" spans="1:22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52"/>
        <v>13</v>
      </c>
      <c r="D226">
        <v>180</v>
      </c>
      <c r="E226">
        <f t="shared" ca="1" si="53"/>
        <v>762</v>
      </c>
      <c r="F226">
        <f ca="1">(60+SUMIF(OFFSET(J226,-$C226+1,0,$C226),"EN",OFFSET(K226,-$C226+1,0,$C226)))*SummonTypeTable!$O$2</f>
        <v>717.77777777777783</v>
      </c>
      <c r="G226" t="str">
        <f t="shared" ca="1" si="54"/>
        <v/>
      </c>
      <c r="H226" t="str">
        <f t="shared" ca="1" si="55"/>
        <v>it</v>
      </c>
      <c r="I226" t="s">
        <v>146</v>
      </c>
      <c r="J226" t="s">
        <v>145</v>
      </c>
      <c r="K226">
        <v>10</v>
      </c>
      <c r="L226" t="str">
        <f t="shared" si="45"/>
        <v/>
      </c>
      <c r="M226" t="str">
        <f t="shared" ca="1" si="56"/>
        <v>cu</v>
      </c>
      <c r="N226" t="s">
        <v>88</v>
      </c>
      <c r="O226" t="s">
        <v>90</v>
      </c>
      <c r="P226">
        <v>4063</v>
      </c>
      <c r="Q226" t="str">
        <f t="shared" ca="1" si="46"/>
        <v>it</v>
      </c>
      <c r="R226" t="str">
        <f t="shared" si="47"/>
        <v>Cash_sSpellGacha</v>
      </c>
      <c r="S226">
        <f t="shared" si="48"/>
        <v>10</v>
      </c>
      <c r="T226" t="str">
        <f t="shared" ca="1" si="49"/>
        <v>cu</v>
      </c>
      <c r="U226" t="str">
        <f t="shared" si="50"/>
        <v>GO</v>
      </c>
      <c r="V226">
        <f t="shared" si="51"/>
        <v>4063</v>
      </c>
    </row>
    <row r="227" spans="1:22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52"/>
        <v>14</v>
      </c>
      <c r="D227">
        <v>200</v>
      </c>
      <c r="E227">
        <f t="shared" ca="1" si="53"/>
        <v>962</v>
      </c>
      <c r="F227">
        <f ca="1">(60+SUMIF(OFFSET(J227,-$C227+1,0,$C227),"EN",OFFSET(K227,-$C227+1,0,$C227)))*SummonTypeTable!$O$2</f>
        <v>1140.0000000000002</v>
      </c>
      <c r="G227">
        <f t="shared" ca="1" si="54"/>
        <v>0.74613074613074615</v>
      </c>
      <c r="H227" t="str">
        <f t="shared" ca="1" si="55"/>
        <v>cu</v>
      </c>
      <c r="I227" t="s">
        <v>88</v>
      </c>
      <c r="J227" t="s">
        <v>114</v>
      </c>
      <c r="K227">
        <v>500</v>
      </c>
      <c r="L227" t="str">
        <f t="shared" si="45"/>
        <v>에너지너무많음</v>
      </c>
      <c r="M227" t="str">
        <f t="shared" ca="1" si="56"/>
        <v>cu</v>
      </c>
      <c r="N227" t="s">
        <v>88</v>
      </c>
      <c r="O227" t="s">
        <v>114</v>
      </c>
      <c r="P227">
        <v>125</v>
      </c>
      <c r="Q227" t="str">
        <f t="shared" ca="1" si="46"/>
        <v>cu</v>
      </c>
      <c r="R227" t="str">
        <f t="shared" si="47"/>
        <v>EN</v>
      </c>
      <c r="S227">
        <f t="shared" si="48"/>
        <v>500</v>
      </c>
      <c r="T227" t="str">
        <f t="shared" ca="1" si="49"/>
        <v>cu</v>
      </c>
      <c r="U227" t="str">
        <f t="shared" si="50"/>
        <v>EN</v>
      </c>
      <c r="V227">
        <f t="shared" si="51"/>
        <v>125</v>
      </c>
    </row>
    <row r="228" spans="1:22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52"/>
        <v>15</v>
      </c>
      <c r="D228">
        <v>150</v>
      </c>
      <c r="E228">
        <f t="shared" ca="1" si="53"/>
        <v>1112</v>
      </c>
      <c r="F228">
        <f ca="1">(60+SUMIF(OFFSET(J228,-$C228+1,0,$C228),"EN",OFFSET(K228,-$C228+1,0,$C228)))*SummonTypeTable!$O$2</f>
        <v>1140.0000000000002</v>
      </c>
      <c r="G228" t="str">
        <f t="shared" ca="1" si="54"/>
        <v/>
      </c>
      <c r="H228" t="str">
        <f t="shared" ca="1" si="55"/>
        <v>cu</v>
      </c>
      <c r="I228" t="s">
        <v>88</v>
      </c>
      <c r="J228" t="s">
        <v>90</v>
      </c>
      <c r="K228">
        <v>25000</v>
      </c>
      <c r="L228" t="str">
        <f t="shared" si="45"/>
        <v/>
      </c>
      <c r="M228" t="str">
        <f t="shared" ca="1" si="56"/>
        <v>cu</v>
      </c>
      <c r="N228" t="s">
        <v>88</v>
      </c>
      <c r="O228" t="s">
        <v>90</v>
      </c>
      <c r="P228">
        <v>6250</v>
      </c>
      <c r="Q228" t="str">
        <f t="shared" ca="1" si="46"/>
        <v>cu</v>
      </c>
      <c r="R228" t="str">
        <f t="shared" si="47"/>
        <v>GO</v>
      </c>
      <c r="S228">
        <f t="shared" si="48"/>
        <v>25000</v>
      </c>
      <c r="T228" t="str">
        <f t="shared" ca="1" si="49"/>
        <v>cu</v>
      </c>
      <c r="U228" t="str">
        <f t="shared" si="50"/>
        <v>GO</v>
      </c>
      <c r="V228">
        <f t="shared" si="51"/>
        <v>6250</v>
      </c>
    </row>
    <row r="229" spans="1:22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52"/>
        <v>16</v>
      </c>
      <c r="D229">
        <v>320</v>
      </c>
      <c r="E229">
        <f t="shared" ca="1" si="53"/>
        <v>1432</v>
      </c>
      <c r="F229">
        <f ca="1">(60+SUMIF(OFFSET(J229,-$C229+1,0,$C229),"EN",OFFSET(K229,-$C229+1,0,$C229)))*SummonTypeTable!$O$2</f>
        <v>1140.0000000000002</v>
      </c>
      <c r="G229" t="str">
        <f t="shared" ca="1" si="54"/>
        <v/>
      </c>
      <c r="H229" t="str">
        <f t="shared" ca="1" si="55"/>
        <v>it</v>
      </c>
      <c r="I229" t="s">
        <v>146</v>
      </c>
      <c r="J229" t="s">
        <v>145</v>
      </c>
      <c r="K229">
        <v>2</v>
      </c>
      <c r="L229" t="str">
        <f t="shared" si="45"/>
        <v/>
      </c>
      <c r="M229" t="str">
        <f t="shared" ca="1" si="56"/>
        <v>cu</v>
      </c>
      <c r="N229" t="s">
        <v>88</v>
      </c>
      <c r="O229" t="s">
        <v>90</v>
      </c>
      <c r="P229">
        <v>7500</v>
      </c>
      <c r="Q229" t="str">
        <f t="shared" ca="1" si="46"/>
        <v>it</v>
      </c>
      <c r="R229" t="str">
        <f t="shared" si="47"/>
        <v>Cash_sSpellGacha</v>
      </c>
      <c r="S229">
        <f t="shared" si="48"/>
        <v>2</v>
      </c>
      <c r="T229" t="str">
        <f t="shared" ca="1" si="49"/>
        <v>cu</v>
      </c>
      <c r="U229" t="str">
        <f t="shared" si="50"/>
        <v>GO</v>
      </c>
      <c r="V229">
        <f t="shared" si="51"/>
        <v>7500</v>
      </c>
    </row>
    <row r="230" spans="1:22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52"/>
        <v>17</v>
      </c>
      <c r="D230">
        <v>450</v>
      </c>
      <c r="E230">
        <f t="shared" ca="1" si="53"/>
        <v>1882</v>
      </c>
      <c r="F230">
        <f ca="1">(60+SUMIF(OFFSET(J230,-$C230+1,0,$C230),"EN",OFFSET(K230,-$C230+1,0,$C230)))*SummonTypeTable!$O$2</f>
        <v>1140.0000000000002</v>
      </c>
      <c r="G230" t="str">
        <f t="shared" ca="1" si="54"/>
        <v/>
      </c>
      <c r="H230" t="str">
        <f t="shared" ca="1" si="55"/>
        <v>it</v>
      </c>
      <c r="I230" t="s">
        <v>146</v>
      </c>
      <c r="J230" t="s">
        <v>147</v>
      </c>
      <c r="K230">
        <v>1</v>
      </c>
      <c r="L230" t="str">
        <f t="shared" si="45"/>
        <v/>
      </c>
      <c r="M230" t="str">
        <f t="shared" ca="1" si="56"/>
        <v>cu</v>
      </c>
      <c r="N230" t="s">
        <v>88</v>
      </c>
      <c r="O230" t="s">
        <v>90</v>
      </c>
      <c r="P230">
        <v>7188</v>
      </c>
      <c r="Q230" t="str">
        <f t="shared" ca="1" si="46"/>
        <v>it</v>
      </c>
      <c r="R230" t="str">
        <f t="shared" si="47"/>
        <v>Cash_sCharacterGacha</v>
      </c>
      <c r="S230">
        <f t="shared" si="48"/>
        <v>1</v>
      </c>
      <c r="T230" t="str">
        <f t="shared" ca="1" si="49"/>
        <v>cu</v>
      </c>
      <c r="U230" t="str">
        <f t="shared" si="50"/>
        <v>GO</v>
      </c>
      <c r="V230">
        <f t="shared" si="51"/>
        <v>7188</v>
      </c>
    </row>
    <row r="231" spans="1:22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52"/>
        <v>18</v>
      </c>
      <c r="D231">
        <v>500</v>
      </c>
      <c r="E231">
        <f t="shared" ca="1" si="53"/>
        <v>2382</v>
      </c>
      <c r="F231">
        <f ca="1">(60+SUMIF(OFFSET(J231,-$C231+1,0,$C231),"EN",OFFSET(K231,-$C231+1,0,$C231)))*SummonTypeTable!$O$2</f>
        <v>1984.4444444444448</v>
      </c>
      <c r="G231">
        <f t="shared" ca="1" si="54"/>
        <v>0.47858942065491195</v>
      </c>
      <c r="H231" t="str">
        <f t="shared" ca="1" si="55"/>
        <v>cu</v>
      </c>
      <c r="I231" t="s">
        <v>88</v>
      </c>
      <c r="J231" t="s">
        <v>114</v>
      </c>
      <c r="K231">
        <v>1000</v>
      </c>
      <c r="L231" t="str">
        <f t="shared" si="45"/>
        <v>에너지너무많음</v>
      </c>
      <c r="M231" t="str">
        <f t="shared" ca="1" si="56"/>
        <v>cu</v>
      </c>
      <c r="N231" t="s">
        <v>88</v>
      </c>
      <c r="O231" t="s">
        <v>114</v>
      </c>
      <c r="P231">
        <v>250</v>
      </c>
      <c r="Q231" t="str">
        <f t="shared" ca="1" si="46"/>
        <v>cu</v>
      </c>
      <c r="R231" t="str">
        <f t="shared" si="47"/>
        <v>EN</v>
      </c>
      <c r="S231">
        <f t="shared" si="48"/>
        <v>1000</v>
      </c>
      <c r="T231" t="str">
        <f t="shared" ca="1" si="49"/>
        <v>cu</v>
      </c>
      <c r="U231" t="str">
        <f t="shared" si="50"/>
        <v>EN</v>
      </c>
      <c r="V231">
        <f t="shared" si="51"/>
        <v>250</v>
      </c>
    </row>
    <row r="232" spans="1:22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52"/>
        <v>19</v>
      </c>
      <c r="D232">
        <v>200</v>
      </c>
      <c r="E232">
        <f t="shared" ca="1" si="53"/>
        <v>2582</v>
      </c>
      <c r="F232">
        <f ca="1">(60+SUMIF(OFFSET(J232,-$C232+1,0,$C232),"EN",OFFSET(K232,-$C232+1,0,$C232)))*SummonTypeTable!$O$2</f>
        <v>1984.4444444444448</v>
      </c>
      <c r="G232" t="str">
        <f t="shared" ca="1" si="54"/>
        <v/>
      </c>
      <c r="H232" t="str">
        <f t="shared" ca="1" si="55"/>
        <v>cu</v>
      </c>
      <c r="I232" t="s">
        <v>88</v>
      </c>
      <c r="J232" t="s">
        <v>90</v>
      </c>
      <c r="K232">
        <v>33750</v>
      </c>
      <c r="L232" t="str">
        <f t="shared" si="45"/>
        <v/>
      </c>
      <c r="M232" t="str">
        <f t="shared" ca="1" si="56"/>
        <v>cu</v>
      </c>
      <c r="N232" t="s">
        <v>88</v>
      </c>
      <c r="O232" t="s">
        <v>90</v>
      </c>
      <c r="P232">
        <v>8438</v>
      </c>
      <c r="Q232" t="str">
        <f t="shared" ca="1" si="46"/>
        <v>cu</v>
      </c>
      <c r="R232" t="str">
        <f t="shared" si="47"/>
        <v>GO</v>
      </c>
      <c r="S232">
        <f t="shared" si="48"/>
        <v>33750</v>
      </c>
      <c r="T232" t="str">
        <f t="shared" ca="1" si="49"/>
        <v>cu</v>
      </c>
      <c r="U232" t="str">
        <f t="shared" si="50"/>
        <v>GO</v>
      </c>
      <c r="V232">
        <f t="shared" si="51"/>
        <v>8438</v>
      </c>
    </row>
    <row r="233" spans="1:22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52"/>
        <v>20</v>
      </c>
      <c r="D233">
        <v>330</v>
      </c>
      <c r="E233">
        <f t="shared" ca="1" si="53"/>
        <v>2912</v>
      </c>
      <c r="F233">
        <f ca="1">(60+SUMIF(OFFSET(J233,-$C233+1,0,$C233),"EN",OFFSET(K233,-$C233+1,0,$C233)))*SummonTypeTable!$O$2</f>
        <v>1984.4444444444448</v>
      </c>
      <c r="G233" t="str">
        <f t="shared" ca="1" si="54"/>
        <v/>
      </c>
      <c r="H233" t="str">
        <f t="shared" ca="1" si="55"/>
        <v>it</v>
      </c>
      <c r="I233" t="s">
        <v>146</v>
      </c>
      <c r="J233" t="s">
        <v>145</v>
      </c>
      <c r="K233">
        <v>10</v>
      </c>
      <c r="L233" t="str">
        <f t="shared" si="45"/>
        <v/>
      </c>
      <c r="M233" t="str">
        <f t="shared" ca="1" si="56"/>
        <v>cu</v>
      </c>
      <c r="N233" t="s">
        <v>88</v>
      </c>
      <c r="O233" t="s">
        <v>90</v>
      </c>
      <c r="P233">
        <v>9375</v>
      </c>
      <c r="Q233" t="str">
        <f t="shared" ca="1" si="46"/>
        <v>it</v>
      </c>
      <c r="R233" t="str">
        <f t="shared" si="47"/>
        <v>Cash_sSpellGacha</v>
      </c>
      <c r="S233">
        <f t="shared" si="48"/>
        <v>10</v>
      </c>
      <c r="T233" t="str">
        <f t="shared" ca="1" si="49"/>
        <v>cu</v>
      </c>
      <c r="U233" t="str">
        <f t="shared" si="50"/>
        <v>GO</v>
      </c>
      <c r="V233">
        <f t="shared" si="51"/>
        <v>9375</v>
      </c>
    </row>
    <row r="234" spans="1:22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52"/>
        <v>21</v>
      </c>
      <c r="D234">
        <v>1000</v>
      </c>
      <c r="E234">
        <f t="shared" ca="1" si="53"/>
        <v>3912</v>
      </c>
      <c r="F234">
        <f ca="1">(60+SUMIF(OFFSET(J234,-$C234+1,0,$C234),"EN",OFFSET(K234,-$C234+1,0,$C234)))*SummonTypeTable!$O$2</f>
        <v>3251.1111111111113</v>
      </c>
      <c r="G234">
        <f t="shared" ca="1" si="54"/>
        <v>0.50727107475573741</v>
      </c>
      <c r="H234" t="str">
        <f t="shared" ca="1" si="55"/>
        <v>cu</v>
      </c>
      <c r="I234" t="s">
        <v>88</v>
      </c>
      <c r="J234" t="s">
        <v>114</v>
      </c>
      <c r="K234">
        <v>1500</v>
      </c>
      <c r="L234" t="str">
        <f t="shared" si="45"/>
        <v>에너지너무많음</v>
      </c>
      <c r="M234" t="str">
        <f t="shared" ca="1" si="56"/>
        <v>cu</v>
      </c>
      <c r="N234" t="s">
        <v>88</v>
      </c>
      <c r="O234" t="s">
        <v>114</v>
      </c>
      <c r="P234">
        <v>375</v>
      </c>
      <c r="Q234" t="str">
        <f t="shared" ca="1" si="46"/>
        <v>cu</v>
      </c>
      <c r="R234" t="str">
        <f t="shared" si="47"/>
        <v>EN</v>
      </c>
      <c r="S234">
        <f t="shared" si="48"/>
        <v>1500</v>
      </c>
      <c r="T234" t="str">
        <f t="shared" ca="1" si="49"/>
        <v>cu</v>
      </c>
      <c r="U234" t="str">
        <f t="shared" si="50"/>
        <v>EN</v>
      </c>
      <c r="V234">
        <f t="shared" si="51"/>
        <v>375</v>
      </c>
    </row>
    <row r="235" spans="1:22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52"/>
        <v>22</v>
      </c>
      <c r="D235">
        <v>330</v>
      </c>
      <c r="E235">
        <f t="shared" ca="1" si="53"/>
        <v>4242</v>
      </c>
      <c r="F235">
        <f ca="1">(60+SUMIF(OFFSET(J235,-$C235+1,0,$C235),"EN",OFFSET(K235,-$C235+1,0,$C235)))*SummonTypeTable!$O$2</f>
        <v>3251.1111111111113</v>
      </c>
      <c r="G235" t="str">
        <f t="shared" ca="1" si="54"/>
        <v/>
      </c>
      <c r="H235" t="str">
        <f t="shared" ca="1" si="55"/>
        <v>cu</v>
      </c>
      <c r="I235" t="s">
        <v>88</v>
      </c>
      <c r="J235" t="s">
        <v>90</v>
      </c>
      <c r="K235">
        <v>27500</v>
      </c>
      <c r="L235" t="str">
        <f t="shared" si="45"/>
        <v/>
      </c>
      <c r="M235" t="str">
        <f t="shared" ca="1" si="56"/>
        <v>cu</v>
      </c>
      <c r="N235" t="s">
        <v>88</v>
      </c>
      <c r="O235" t="s">
        <v>90</v>
      </c>
      <c r="P235">
        <v>6875</v>
      </c>
      <c r="Q235" t="str">
        <f t="shared" ca="1" si="46"/>
        <v>cu</v>
      </c>
      <c r="R235" t="str">
        <f t="shared" si="47"/>
        <v>GO</v>
      </c>
      <c r="S235">
        <f t="shared" si="48"/>
        <v>27500</v>
      </c>
      <c r="T235" t="str">
        <f t="shared" ca="1" si="49"/>
        <v>cu</v>
      </c>
      <c r="U235" t="str">
        <f t="shared" si="50"/>
        <v>GO</v>
      </c>
      <c r="V235">
        <f t="shared" si="51"/>
        <v>6875</v>
      </c>
    </row>
    <row r="236" spans="1:22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52"/>
        <v>23</v>
      </c>
      <c r="D236">
        <v>590</v>
      </c>
      <c r="E236">
        <f t="shared" ca="1" si="53"/>
        <v>4832</v>
      </c>
      <c r="F236">
        <f ca="1">(60+SUMIF(OFFSET(J236,-$C236+1,0,$C236),"EN",OFFSET(K236,-$C236+1,0,$C236)))*SummonTypeTable!$O$2</f>
        <v>3251.1111111111113</v>
      </c>
      <c r="G236" t="str">
        <f t="shared" ca="1" si="54"/>
        <v/>
      </c>
      <c r="H236" t="str">
        <f t="shared" ca="1" si="55"/>
        <v>it</v>
      </c>
      <c r="I236" t="s">
        <v>146</v>
      </c>
      <c r="J236" t="s">
        <v>145</v>
      </c>
      <c r="K236">
        <v>10</v>
      </c>
      <c r="L236" t="str">
        <f t="shared" si="45"/>
        <v/>
      </c>
      <c r="M236" t="str">
        <f t="shared" ca="1" si="56"/>
        <v>cu</v>
      </c>
      <c r="N236" t="s">
        <v>88</v>
      </c>
      <c r="O236" t="s">
        <v>90</v>
      </c>
      <c r="P236">
        <v>10938</v>
      </c>
      <c r="Q236" t="str">
        <f t="shared" ca="1" si="46"/>
        <v>it</v>
      </c>
      <c r="R236" t="str">
        <f t="shared" si="47"/>
        <v>Cash_sSpellGacha</v>
      </c>
      <c r="S236">
        <f t="shared" si="48"/>
        <v>10</v>
      </c>
      <c r="T236" t="str">
        <f t="shared" ca="1" si="49"/>
        <v>cu</v>
      </c>
      <c r="U236" t="str">
        <f t="shared" si="50"/>
        <v>GO</v>
      </c>
      <c r="V236">
        <f t="shared" si="51"/>
        <v>10938</v>
      </c>
    </row>
    <row r="237" spans="1:22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52"/>
        <v>24</v>
      </c>
      <c r="D237">
        <v>1250</v>
      </c>
      <c r="E237">
        <f t="shared" ca="1" si="53"/>
        <v>6082</v>
      </c>
      <c r="F237">
        <f ca="1">(60+SUMIF(OFFSET(J237,-$C237+1,0,$C237),"EN",OFFSET(K237,-$C237+1,0,$C237)))*SummonTypeTable!$O$2</f>
        <v>3251.1111111111113</v>
      </c>
      <c r="G237" t="str">
        <f t="shared" ca="1" si="54"/>
        <v/>
      </c>
      <c r="H237" t="str">
        <f t="shared" ca="1" si="55"/>
        <v>cu</v>
      </c>
      <c r="I237" t="s">
        <v>88</v>
      </c>
      <c r="J237" t="s">
        <v>90</v>
      </c>
      <c r="K237">
        <v>36250</v>
      </c>
      <c r="L237" t="str">
        <f t="shared" si="45"/>
        <v/>
      </c>
      <c r="M237" t="str">
        <f t="shared" ca="1" si="56"/>
        <v>cu</v>
      </c>
      <c r="N237" t="s">
        <v>88</v>
      </c>
      <c r="O237" t="s">
        <v>90</v>
      </c>
      <c r="P237">
        <v>9063</v>
      </c>
      <c r="Q237" t="str">
        <f t="shared" ca="1" si="46"/>
        <v>cu</v>
      </c>
      <c r="R237" t="str">
        <f t="shared" si="47"/>
        <v>GO</v>
      </c>
      <c r="S237">
        <f t="shared" si="48"/>
        <v>36250</v>
      </c>
      <c r="T237" t="str">
        <f t="shared" ca="1" si="49"/>
        <v>cu</v>
      </c>
      <c r="U237" t="str">
        <f t="shared" si="50"/>
        <v>GO</v>
      </c>
      <c r="V237">
        <f t="shared" si="51"/>
        <v>9063</v>
      </c>
    </row>
    <row r="238" spans="1:22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52"/>
        <v>25</v>
      </c>
      <c r="D238">
        <v>1900</v>
      </c>
      <c r="E238">
        <f t="shared" ca="1" si="53"/>
        <v>7982</v>
      </c>
      <c r="F238">
        <f ca="1">(60+SUMIF(OFFSET(J238,-$C238+1,0,$C238),"EN",OFFSET(K238,-$C238+1,0,$C238)))*SummonTypeTable!$O$2</f>
        <v>4940.0000000000009</v>
      </c>
      <c r="G238">
        <f t="shared" ca="1" si="54"/>
        <v>0.40730532587210116</v>
      </c>
      <c r="H238" t="str">
        <f t="shared" ca="1" si="55"/>
        <v>cu</v>
      </c>
      <c r="I238" t="s">
        <v>88</v>
      </c>
      <c r="J238" t="s">
        <v>114</v>
      </c>
      <c r="K238">
        <v>2000</v>
      </c>
      <c r="L238" t="str">
        <f t="shared" si="45"/>
        <v>에너지너무많음</v>
      </c>
      <c r="M238" t="str">
        <f t="shared" ca="1" si="56"/>
        <v>cu</v>
      </c>
      <c r="N238" t="s">
        <v>88</v>
      </c>
      <c r="O238" t="s">
        <v>114</v>
      </c>
      <c r="P238">
        <v>500</v>
      </c>
      <c r="Q238" t="str">
        <f t="shared" ca="1" si="46"/>
        <v>cu</v>
      </c>
      <c r="R238" t="str">
        <f t="shared" si="47"/>
        <v>EN</v>
      </c>
      <c r="S238">
        <f t="shared" si="48"/>
        <v>2000</v>
      </c>
      <c r="T238" t="str">
        <f t="shared" ca="1" si="49"/>
        <v>cu</v>
      </c>
      <c r="U238" t="str">
        <f t="shared" si="50"/>
        <v>EN</v>
      </c>
      <c r="V238">
        <f t="shared" si="51"/>
        <v>500</v>
      </c>
    </row>
    <row r="239" spans="1:22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52"/>
        <v>26</v>
      </c>
      <c r="D239">
        <v>200</v>
      </c>
      <c r="E239">
        <f t="shared" ca="1" si="53"/>
        <v>8182</v>
      </c>
      <c r="F239">
        <f ca="1">(60+SUMIF(OFFSET(J239,-$C239+1,0,$C239),"EN",OFFSET(K239,-$C239+1,0,$C239)))*SummonTypeTable!$O$2</f>
        <v>4940.0000000000009</v>
      </c>
      <c r="G239" t="str">
        <f t="shared" ca="1" si="54"/>
        <v/>
      </c>
      <c r="H239" t="str">
        <f t="shared" ca="1" si="55"/>
        <v>cu</v>
      </c>
      <c r="I239" t="s">
        <v>88</v>
      </c>
      <c r="J239" t="s">
        <v>90</v>
      </c>
      <c r="K239">
        <v>50000</v>
      </c>
      <c r="L239" t="str">
        <f t="shared" si="45"/>
        <v/>
      </c>
      <c r="M239" t="str">
        <f t="shared" ca="1" si="56"/>
        <v>cu</v>
      </c>
      <c r="N239" t="s">
        <v>88</v>
      </c>
      <c r="O239" t="s">
        <v>90</v>
      </c>
      <c r="P239">
        <v>12500</v>
      </c>
      <c r="Q239" t="str">
        <f t="shared" ca="1" si="46"/>
        <v>cu</v>
      </c>
      <c r="R239" t="str">
        <f t="shared" si="47"/>
        <v>GO</v>
      </c>
      <c r="S239">
        <f t="shared" si="48"/>
        <v>50000</v>
      </c>
      <c r="T239" t="str">
        <f t="shared" ca="1" si="49"/>
        <v>cu</v>
      </c>
      <c r="U239" t="str">
        <f t="shared" si="50"/>
        <v>GO</v>
      </c>
      <c r="V239">
        <f t="shared" si="51"/>
        <v>12500</v>
      </c>
    </row>
    <row r="240" spans="1:22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52"/>
        <v>27</v>
      </c>
      <c r="D240">
        <v>400</v>
      </c>
      <c r="E240">
        <f t="shared" ca="1" si="53"/>
        <v>8582</v>
      </c>
      <c r="F240">
        <f ca="1">(60+SUMIF(OFFSET(J240,-$C240+1,0,$C240),"EN",OFFSET(K240,-$C240+1,0,$C240)))*SummonTypeTable!$O$2</f>
        <v>4940.0000000000009</v>
      </c>
      <c r="G240" t="str">
        <f t="shared" ca="1" si="54"/>
        <v/>
      </c>
      <c r="H240" t="str">
        <f t="shared" ca="1" si="55"/>
        <v>it</v>
      </c>
      <c r="I240" t="s">
        <v>146</v>
      </c>
      <c r="J240" t="s">
        <v>145</v>
      </c>
      <c r="K240">
        <v>10</v>
      </c>
      <c r="L240" t="str">
        <f t="shared" si="45"/>
        <v/>
      </c>
      <c r="M240" t="str">
        <f t="shared" ca="1" si="56"/>
        <v>cu</v>
      </c>
      <c r="N240" t="s">
        <v>88</v>
      </c>
      <c r="O240" t="s">
        <v>90</v>
      </c>
      <c r="P240">
        <v>15625</v>
      </c>
      <c r="Q240" t="str">
        <f t="shared" ca="1" si="46"/>
        <v>it</v>
      </c>
      <c r="R240" t="str">
        <f t="shared" si="47"/>
        <v>Cash_sSpellGacha</v>
      </c>
      <c r="S240">
        <f t="shared" si="48"/>
        <v>10</v>
      </c>
      <c r="T240" t="str">
        <f t="shared" ca="1" si="49"/>
        <v>cu</v>
      </c>
      <c r="U240" t="str">
        <f t="shared" si="50"/>
        <v>GO</v>
      </c>
      <c r="V240">
        <f t="shared" si="51"/>
        <v>15625</v>
      </c>
    </row>
    <row r="241" spans="1:22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52"/>
        <v>28</v>
      </c>
      <c r="D241">
        <v>2400</v>
      </c>
      <c r="E241">
        <f t="shared" ca="1" si="53"/>
        <v>10982</v>
      </c>
      <c r="F241">
        <f ca="1">(60+SUMIF(OFFSET(J241,-$C241+1,0,$C241),"EN",OFFSET(K241,-$C241+1,0,$C241)))*SummonTypeTable!$O$2</f>
        <v>4940.0000000000009</v>
      </c>
      <c r="G241" t="str">
        <f t="shared" ca="1" si="54"/>
        <v/>
      </c>
      <c r="H241" t="str">
        <f t="shared" ca="1" si="55"/>
        <v>it</v>
      </c>
      <c r="I241" t="s">
        <v>146</v>
      </c>
      <c r="J241" t="s">
        <v>147</v>
      </c>
      <c r="K241">
        <v>10</v>
      </c>
      <c r="L241" t="str">
        <f t="shared" si="45"/>
        <v/>
      </c>
      <c r="M241" t="str">
        <f t="shared" ca="1" si="56"/>
        <v>cu</v>
      </c>
      <c r="N241" t="s">
        <v>88</v>
      </c>
      <c r="O241" t="s">
        <v>114</v>
      </c>
      <c r="P241">
        <v>750</v>
      </c>
      <c r="Q241" t="str">
        <f t="shared" ca="1" si="46"/>
        <v>it</v>
      </c>
      <c r="R241" t="str">
        <f t="shared" si="47"/>
        <v>Cash_sCharacterGacha</v>
      </c>
      <c r="S241">
        <f t="shared" si="48"/>
        <v>10</v>
      </c>
      <c r="T241" t="str">
        <f t="shared" ca="1" si="49"/>
        <v>cu</v>
      </c>
      <c r="U241" t="str">
        <f t="shared" si="50"/>
        <v>EN</v>
      </c>
      <c r="V241">
        <f t="shared" si="51"/>
        <v>750</v>
      </c>
    </row>
    <row r="242" spans="1:22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52"/>
        <v>29</v>
      </c>
      <c r="D242">
        <v>1500</v>
      </c>
      <c r="E242">
        <f t="shared" ca="1" si="53"/>
        <v>12482</v>
      </c>
      <c r="F242">
        <f ca="1">(60+SUMIF(OFFSET(J242,-$C242+1,0,$C242),"EN",OFFSET(K242,-$C242+1,0,$C242)))*SummonTypeTable!$O$2</f>
        <v>4940.0000000000009</v>
      </c>
      <c r="G242" t="str">
        <f t="shared" ca="1" si="54"/>
        <v/>
      </c>
      <c r="H242" t="str">
        <f t="shared" ca="1" si="55"/>
        <v>cu</v>
      </c>
      <c r="I242" t="s">
        <v>88</v>
      </c>
      <c r="J242" t="s">
        <v>90</v>
      </c>
      <c r="K242">
        <v>75000</v>
      </c>
      <c r="L242" t="str">
        <f t="shared" si="45"/>
        <v/>
      </c>
      <c r="M242" t="str">
        <f t="shared" ca="1" si="56"/>
        <v>cu</v>
      </c>
      <c r="N242" t="s">
        <v>88</v>
      </c>
      <c r="O242" t="s">
        <v>90</v>
      </c>
      <c r="P242">
        <v>18750</v>
      </c>
      <c r="Q242" t="str">
        <f t="shared" ca="1" si="46"/>
        <v>cu</v>
      </c>
      <c r="R242" t="str">
        <f t="shared" si="47"/>
        <v>GO</v>
      </c>
      <c r="S242">
        <f t="shared" si="48"/>
        <v>75000</v>
      </c>
      <c r="T242" t="str">
        <f t="shared" ca="1" si="49"/>
        <v>cu</v>
      </c>
      <c r="U242" t="str">
        <f t="shared" si="50"/>
        <v>GO</v>
      </c>
      <c r="V242">
        <f t="shared" si="51"/>
        <v>18750</v>
      </c>
    </row>
    <row r="243" spans="1:22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52"/>
        <v>30</v>
      </c>
      <c r="D243">
        <v>2800</v>
      </c>
      <c r="E243">
        <f t="shared" ca="1" si="53"/>
        <v>15282</v>
      </c>
      <c r="F243">
        <f ca="1">(60+SUMIF(OFFSET(J243,-$C243+1,0,$C243),"EN",OFFSET(K243,-$C243+1,0,$C243)))*SummonTypeTable!$O$2</f>
        <v>4940.0000000000009</v>
      </c>
      <c r="G243" t="str">
        <f t="shared" ca="1" si="54"/>
        <v/>
      </c>
      <c r="H243" t="str">
        <f t="shared" ca="1" si="55"/>
        <v>cu</v>
      </c>
      <c r="I243" t="s">
        <v>88</v>
      </c>
      <c r="J243" t="s">
        <v>90</v>
      </c>
      <c r="K243">
        <v>81250</v>
      </c>
      <c r="L243" t="str">
        <f t="shared" si="45"/>
        <v/>
      </c>
      <c r="M243" t="str">
        <f t="shared" ca="1" si="56"/>
        <v>cu</v>
      </c>
      <c r="N243" t="s">
        <v>88</v>
      </c>
      <c r="O243" t="s">
        <v>90</v>
      </c>
      <c r="P243">
        <v>20313</v>
      </c>
      <c r="Q243" t="str">
        <f t="shared" ca="1" si="46"/>
        <v>cu</v>
      </c>
      <c r="R243" t="str">
        <f t="shared" si="47"/>
        <v>GO</v>
      </c>
      <c r="S243">
        <f t="shared" si="48"/>
        <v>81250</v>
      </c>
      <c r="T243" t="str">
        <f t="shared" ca="1" si="49"/>
        <v>cu</v>
      </c>
      <c r="U243" t="str">
        <f t="shared" si="50"/>
        <v>GO</v>
      </c>
      <c r="V243">
        <f t="shared" si="51"/>
        <v>20313</v>
      </c>
    </row>
    <row r="244" spans="1:22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52"/>
        <v>31</v>
      </c>
      <c r="D244">
        <v>3400</v>
      </c>
      <c r="E244">
        <f t="shared" ca="1" si="53"/>
        <v>18682</v>
      </c>
      <c r="F244">
        <f ca="1">(60+SUMIF(OFFSET(J244,-$C244+1,0,$C244),"EN",OFFSET(K244,-$C244+1,0,$C244)))*SummonTypeTable!$O$2</f>
        <v>8317.7777777777792</v>
      </c>
      <c r="G244">
        <f t="shared" ca="1" si="54"/>
        <v>0.26442565035863402</v>
      </c>
      <c r="H244" t="str">
        <f t="shared" ca="1" si="55"/>
        <v>cu</v>
      </c>
      <c r="I244" t="s">
        <v>88</v>
      </c>
      <c r="J244" t="s">
        <v>114</v>
      </c>
      <c r="K244">
        <v>4000</v>
      </c>
      <c r="L244" t="str">
        <f t="shared" si="45"/>
        <v>에너지너무많음</v>
      </c>
      <c r="M244" t="str">
        <f t="shared" ca="1" si="56"/>
        <v>cu</v>
      </c>
      <c r="N244" t="s">
        <v>88</v>
      </c>
      <c r="O244" t="s">
        <v>114</v>
      </c>
      <c r="P244">
        <v>1000</v>
      </c>
      <c r="Q244" t="str">
        <f t="shared" ca="1" si="46"/>
        <v>cu</v>
      </c>
      <c r="R244" t="str">
        <f t="shared" si="47"/>
        <v>EN</v>
      </c>
      <c r="S244">
        <f t="shared" si="48"/>
        <v>4000</v>
      </c>
      <c r="T244" t="str">
        <f t="shared" ca="1" si="49"/>
        <v>cu</v>
      </c>
      <c r="U244" t="str">
        <f t="shared" si="50"/>
        <v>EN</v>
      </c>
      <c r="V244">
        <f t="shared" si="51"/>
        <v>1000</v>
      </c>
    </row>
    <row r="245" spans="1:22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52"/>
        <v>32</v>
      </c>
      <c r="D245">
        <v>1200</v>
      </c>
      <c r="E245">
        <f t="shared" ca="1" si="53"/>
        <v>19882</v>
      </c>
      <c r="F245">
        <f ca="1">(60+SUMIF(OFFSET(J245,-$C245+1,0,$C245),"EN",OFFSET(K245,-$C245+1,0,$C245)))*SummonTypeTable!$O$2</f>
        <v>8317.7777777777792</v>
      </c>
      <c r="G245" t="str">
        <f t="shared" ca="1" si="54"/>
        <v/>
      </c>
      <c r="H245" t="str">
        <f t="shared" ca="1" si="55"/>
        <v>cu</v>
      </c>
      <c r="I245" t="s">
        <v>88</v>
      </c>
      <c r="J245" t="s">
        <v>90</v>
      </c>
      <c r="K245">
        <v>93750</v>
      </c>
      <c r="L245" t="str">
        <f t="shared" si="45"/>
        <v/>
      </c>
      <c r="M245" t="str">
        <f t="shared" ca="1" si="56"/>
        <v>cu</v>
      </c>
      <c r="N245" t="s">
        <v>88</v>
      </c>
      <c r="O245" t="s">
        <v>90</v>
      </c>
      <c r="P245">
        <v>23438</v>
      </c>
      <c r="Q245" t="str">
        <f t="shared" ca="1" si="46"/>
        <v>cu</v>
      </c>
      <c r="R245" t="str">
        <f t="shared" si="47"/>
        <v>GO</v>
      </c>
      <c r="S245">
        <f t="shared" si="48"/>
        <v>93750</v>
      </c>
      <c r="T245" t="str">
        <f t="shared" ca="1" si="49"/>
        <v>cu</v>
      </c>
      <c r="U245" t="str">
        <f t="shared" si="50"/>
        <v>GO</v>
      </c>
      <c r="V245">
        <f t="shared" si="51"/>
        <v>23438</v>
      </c>
    </row>
    <row r="246" spans="1:22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52"/>
        <v>33</v>
      </c>
      <c r="D246">
        <v>4700</v>
      </c>
      <c r="E246">
        <f t="shared" ca="1" si="53"/>
        <v>24582</v>
      </c>
      <c r="F246">
        <f ca="1">(60+SUMIF(OFFSET(J246,-$C246+1,0,$C246),"EN",OFFSET(K246,-$C246+1,0,$C246)))*SummonTypeTable!$O$2</f>
        <v>12540.000000000002</v>
      </c>
      <c r="G246">
        <f t="shared" ca="1" si="54"/>
        <v>0.33836863468301109</v>
      </c>
      <c r="H246" t="str">
        <f t="shared" ca="1" si="55"/>
        <v>cu</v>
      </c>
      <c r="I246" t="s">
        <v>88</v>
      </c>
      <c r="J246" t="s">
        <v>114</v>
      </c>
      <c r="K246">
        <v>5000</v>
      </c>
      <c r="L246" t="str">
        <f t="shared" si="45"/>
        <v>에너지너무많음</v>
      </c>
      <c r="M246" t="str">
        <f t="shared" ca="1" si="56"/>
        <v>cu</v>
      </c>
      <c r="N246" t="s">
        <v>88</v>
      </c>
      <c r="O246" t="s">
        <v>114</v>
      </c>
      <c r="P246">
        <v>1250</v>
      </c>
      <c r="Q246" t="str">
        <f t="shared" ca="1" si="46"/>
        <v>cu</v>
      </c>
      <c r="R246" t="str">
        <f t="shared" si="47"/>
        <v>EN</v>
      </c>
      <c r="S246">
        <f t="shared" si="48"/>
        <v>5000</v>
      </c>
      <c r="T246" t="str">
        <f t="shared" ca="1" si="49"/>
        <v>cu</v>
      </c>
      <c r="U246" t="str">
        <f t="shared" si="50"/>
        <v>EN</v>
      </c>
      <c r="V246">
        <f t="shared" si="51"/>
        <v>1250</v>
      </c>
    </row>
    <row r="247" spans="1:22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52"/>
        <v>34</v>
      </c>
      <c r="D247">
        <v>3500</v>
      </c>
      <c r="E247">
        <f t="shared" ca="1" si="53"/>
        <v>28082</v>
      </c>
      <c r="F247">
        <f ca="1">(60+SUMIF(OFFSET(J247,-$C247+1,0,$C247),"EN",OFFSET(K247,-$C247+1,0,$C247)))*SummonTypeTable!$O$2</f>
        <v>12540.000000000002</v>
      </c>
      <c r="G247" t="str">
        <f t="shared" ca="1" si="54"/>
        <v/>
      </c>
      <c r="H247" t="str">
        <f t="shared" ca="1" si="55"/>
        <v>cu</v>
      </c>
      <c r="I247" t="s">
        <v>88</v>
      </c>
      <c r="J247" t="s">
        <v>90</v>
      </c>
      <c r="K247">
        <v>68750</v>
      </c>
      <c r="L247" t="str">
        <f t="shared" si="45"/>
        <v/>
      </c>
      <c r="M247" t="str">
        <f t="shared" ca="1" si="56"/>
        <v>cu</v>
      </c>
      <c r="N247" t="s">
        <v>88</v>
      </c>
      <c r="O247" t="s">
        <v>90</v>
      </c>
      <c r="P247">
        <v>17188</v>
      </c>
      <c r="Q247" t="str">
        <f t="shared" ca="1" si="46"/>
        <v>cu</v>
      </c>
      <c r="R247" t="str">
        <f t="shared" si="47"/>
        <v>GO</v>
      </c>
      <c r="S247">
        <f t="shared" si="48"/>
        <v>68750</v>
      </c>
      <c r="T247" t="str">
        <f t="shared" ca="1" si="49"/>
        <v>cu</v>
      </c>
      <c r="U247" t="str">
        <f t="shared" si="50"/>
        <v>GO</v>
      </c>
      <c r="V247">
        <f t="shared" si="51"/>
        <v>17188</v>
      </c>
    </row>
    <row r="248" spans="1:22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52"/>
        <v>35</v>
      </c>
      <c r="D248">
        <v>4500</v>
      </c>
      <c r="E248">
        <f t="shared" ca="1" si="53"/>
        <v>32582</v>
      </c>
      <c r="F248">
        <f ca="1">(60+SUMIF(OFFSET(J248,-$C248+1,0,$C248),"EN",OFFSET(K248,-$C248+1,0,$C248)))*SummonTypeTable!$O$2</f>
        <v>12540.000000000002</v>
      </c>
      <c r="G248" t="str">
        <f t="shared" ca="1" si="54"/>
        <v/>
      </c>
      <c r="H248" t="str">
        <f t="shared" ca="1" si="55"/>
        <v>cu</v>
      </c>
      <c r="I248" t="s">
        <v>88</v>
      </c>
      <c r="J248" t="s">
        <v>90</v>
      </c>
      <c r="K248">
        <v>87500</v>
      </c>
      <c r="L248" t="str">
        <f t="shared" si="45"/>
        <v/>
      </c>
      <c r="M248" t="str">
        <f t="shared" ca="1" si="56"/>
        <v>cu</v>
      </c>
      <c r="N248" t="s">
        <v>88</v>
      </c>
      <c r="O248" t="s">
        <v>90</v>
      </c>
      <c r="P248">
        <v>21875</v>
      </c>
      <c r="Q248" t="str">
        <f t="shared" ca="1" si="46"/>
        <v>cu</v>
      </c>
      <c r="R248" t="str">
        <f t="shared" si="47"/>
        <v>GO</v>
      </c>
      <c r="S248">
        <f t="shared" si="48"/>
        <v>87500</v>
      </c>
      <c r="T248" t="str">
        <f t="shared" ca="1" si="49"/>
        <v>cu</v>
      </c>
      <c r="U248" t="str">
        <f t="shared" si="50"/>
        <v>GO</v>
      </c>
      <c r="V248">
        <f t="shared" si="51"/>
        <v>21875</v>
      </c>
    </row>
    <row r="249" spans="1:22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52"/>
        <v>36</v>
      </c>
      <c r="D249">
        <v>5800</v>
      </c>
      <c r="E249">
        <f t="shared" ca="1" si="53"/>
        <v>38382</v>
      </c>
      <c r="F249">
        <f ca="1">(60+SUMIF(OFFSET(J249,-$C249+1,0,$C249),"EN",OFFSET(K249,-$C249+1,0,$C249)))*SummonTypeTable!$O$2</f>
        <v>17944.444444444445</v>
      </c>
      <c r="G249">
        <f t="shared" ca="1" si="54"/>
        <v>0.32671564795998131</v>
      </c>
      <c r="H249" t="str">
        <f t="shared" ca="1" si="55"/>
        <v>cu</v>
      </c>
      <c r="I249" t="s">
        <v>88</v>
      </c>
      <c r="J249" t="s">
        <v>114</v>
      </c>
      <c r="K249">
        <v>6400</v>
      </c>
      <c r="L249" t="str">
        <f t="shared" si="45"/>
        <v>에너지너무많음</v>
      </c>
      <c r="M249" t="str">
        <f t="shared" ca="1" si="56"/>
        <v>cu</v>
      </c>
      <c r="N249" t="s">
        <v>88</v>
      </c>
      <c r="O249" t="s">
        <v>114</v>
      </c>
      <c r="P249">
        <v>1600</v>
      </c>
      <c r="Q249" t="str">
        <f t="shared" ca="1" si="46"/>
        <v>cu</v>
      </c>
      <c r="R249" t="str">
        <f t="shared" si="47"/>
        <v>EN</v>
      </c>
      <c r="S249">
        <f t="shared" si="48"/>
        <v>6400</v>
      </c>
      <c r="T249" t="str">
        <f t="shared" ca="1" si="49"/>
        <v>cu</v>
      </c>
      <c r="U249" t="str">
        <f t="shared" si="50"/>
        <v>EN</v>
      </c>
      <c r="V249">
        <f t="shared" si="51"/>
        <v>1600</v>
      </c>
    </row>
    <row r="250" spans="1:22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52"/>
        <v>37</v>
      </c>
      <c r="D250">
        <v>1200</v>
      </c>
      <c r="E250">
        <f t="shared" ca="1" si="53"/>
        <v>39582</v>
      </c>
      <c r="F250">
        <f ca="1">(60+SUMIF(OFFSET(J250,-$C250+1,0,$C250),"EN",OFFSET(K250,-$C250+1,0,$C250)))*SummonTypeTable!$O$2</f>
        <v>17944.444444444445</v>
      </c>
      <c r="G250" t="str">
        <f t="shared" ca="1" si="54"/>
        <v/>
      </c>
      <c r="H250" t="str">
        <f t="shared" ca="1" si="55"/>
        <v>cu</v>
      </c>
      <c r="I250" t="s">
        <v>88</v>
      </c>
      <c r="J250" t="s">
        <v>90</v>
      </c>
      <c r="K250">
        <v>48750</v>
      </c>
      <c r="L250" t="str">
        <f t="shared" si="45"/>
        <v/>
      </c>
      <c r="M250" t="str">
        <f t="shared" ca="1" si="56"/>
        <v>cu</v>
      </c>
      <c r="N250" t="s">
        <v>88</v>
      </c>
      <c r="O250" t="s">
        <v>90</v>
      </c>
      <c r="P250">
        <v>12188</v>
      </c>
      <c r="Q250" t="str">
        <f t="shared" ca="1" si="46"/>
        <v>cu</v>
      </c>
      <c r="R250" t="str">
        <f t="shared" si="47"/>
        <v>GO</v>
      </c>
      <c r="S250">
        <f t="shared" si="48"/>
        <v>48750</v>
      </c>
      <c r="T250" t="str">
        <f t="shared" ca="1" si="49"/>
        <v>cu</v>
      </c>
      <c r="U250" t="str">
        <f t="shared" si="50"/>
        <v>GO</v>
      </c>
      <c r="V250">
        <f t="shared" si="51"/>
        <v>12188</v>
      </c>
    </row>
    <row r="251" spans="1:22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52"/>
        <v>38</v>
      </c>
      <c r="D251">
        <v>1550</v>
      </c>
      <c r="E251">
        <f t="shared" ca="1" si="53"/>
        <v>41132</v>
      </c>
      <c r="F251">
        <f ca="1">(60+SUMIF(OFFSET(J251,-$C251+1,0,$C251),"EN",OFFSET(K251,-$C251+1,0,$C251)))*SummonTypeTable!$O$2</f>
        <v>17944.444444444445</v>
      </c>
      <c r="G251" t="str">
        <f t="shared" ca="1" si="54"/>
        <v/>
      </c>
      <c r="H251" t="str">
        <f t="shared" ca="1" si="55"/>
        <v>cu</v>
      </c>
      <c r="I251" t="s">
        <v>88</v>
      </c>
      <c r="J251" t="s">
        <v>90</v>
      </c>
      <c r="K251">
        <v>112500</v>
      </c>
      <c r="L251" t="str">
        <f t="shared" si="45"/>
        <v/>
      </c>
      <c r="M251" t="str">
        <f t="shared" ca="1" si="56"/>
        <v>cu</v>
      </c>
      <c r="N251" t="s">
        <v>88</v>
      </c>
      <c r="O251" t="s">
        <v>90</v>
      </c>
      <c r="P251">
        <v>28125</v>
      </c>
      <c r="Q251" t="str">
        <f t="shared" ca="1" si="46"/>
        <v>cu</v>
      </c>
      <c r="R251" t="str">
        <f t="shared" si="47"/>
        <v>GO</v>
      </c>
      <c r="S251">
        <f t="shared" si="48"/>
        <v>112500</v>
      </c>
      <c r="T251" t="str">
        <f t="shared" ca="1" si="49"/>
        <v>cu</v>
      </c>
      <c r="U251" t="str">
        <f t="shared" si="50"/>
        <v>GO</v>
      </c>
      <c r="V251">
        <f t="shared" si="51"/>
        <v>28125</v>
      </c>
    </row>
    <row r="252" spans="1:22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52"/>
        <v>39</v>
      </c>
      <c r="D252">
        <v>6700</v>
      </c>
      <c r="E252">
        <f t="shared" ca="1" si="53"/>
        <v>47832</v>
      </c>
      <c r="F252">
        <f ca="1">(60+SUMIF(OFFSET(J252,-$C252+1,0,$C252),"EN",OFFSET(K252,-$C252+1,0,$C252)))*SummonTypeTable!$O$2</f>
        <v>24024.444444444449</v>
      </c>
      <c r="G252">
        <f t="shared" ca="1" si="54"/>
        <v>0.37515563732322388</v>
      </c>
      <c r="H252" t="str">
        <f t="shared" ca="1" si="55"/>
        <v>cu</v>
      </c>
      <c r="I252" t="s">
        <v>88</v>
      </c>
      <c r="J252" t="s">
        <v>114</v>
      </c>
      <c r="K252">
        <v>7200</v>
      </c>
      <c r="L252" t="str">
        <f t="shared" si="45"/>
        <v>에너지너무많음</v>
      </c>
      <c r="M252" t="str">
        <f t="shared" ca="1" si="56"/>
        <v>cu</v>
      </c>
      <c r="N252" t="s">
        <v>88</v>
      </c>
      <c r="O252" t="s">
        <v>114</v>
      </c>
      <c r="P252">
        <v>1800</v>
      </c>
      <c r="Q252" t="str">
        <f t="shared" ca="1" si="46"/>
        <v>cu</v>
      </c>
      <c r="R252" t="str">
        <f t="shared" si="47"/>
        <v>EN</v>
      </c>
      <c r="S252">
        <f t="shared" si="48"/>
        <v>7200</v>
      </c>
      <c r="T252" t="str">
        <f t="shared" ca="1" si="49"/>
        <v>cu</v>
      </c>
      <c r="U252" t="str">
        <f t="shared" si="50"/>
        <v>EN</v>
      </c>
      <c r="V252">
        <f t="shared" si="51"/>
        <v>1800</v>
      </c>
    </row>
    <row r="253" spans="1:22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52"/>
        <v>40</v>
      </c>
      <c r="D253">
        <v>2500</v>
      </c>
      <c r="E253">
        <f t="shared" ca="1" si="53"/>
        <v>50332</v>
      </c>
      <c r="F253">
        <f ca="1">(60+SUMIF(OFFSET(J253,-$C253+1,0,$C253),"EN",OFFSET(K253,-$C253+1,0,$C253)))*SummonTypeTable!$O$2</f>
        <v>24024.444444444449</v>
      </c>
      <c r="G253" t="str">
        <f t="shared" ca="1" si="54"/>
        <v/>
      </c>
      <c r="H253" t="str">
        <f t="shared" ca="1" si="55"/>
        <v>cu</v>
      </c>
      <c r="I253" t="s">
        <v>88</v>
      </c>
      <c r="J253" t="s">
        <v>90</v>
      </c>
      <c r="K253">
        <v>105000</v>
      </c>
      <c r="L253" t="str">
        <f t="shared" ref="L253:L314" si="57">IF(I253="장비1상자",
  IF(OR(J253&gt;3,K253&gt;5),"장비이상",""),
IF(J253="GO",
  IF(K253&lt;100,"골드이상",""),
IF(J253="EN",
  IF(K253&gt;29,"에너지너무많음",
  IF(K253&gt;9,"에너지다소많음","")),"")))</f>
        <v/>
      </c>
      <c r="M253" t="str">
        <f t="shared" ca="1" si="56"/>
        <v>cu</v>
      </c>
      <c r="N253" t="s">
        <v>88</v>
      </c>
      <c r="O253" t="s">
        <v>90</v>
      </c>
      <c r="P253">
        <v>26250</v>
      </c>
      <c r="Q253" t="str">
        <f t="shared" ref="Q253:Q314" ca="1" si="58">IF(LEN(H253)=0,"",H253)</f>
        <v>cu</v>
      </c>
      <c r="R253" t="str">
        <f t="shared" ref="R253:R314" si="59">IF(LEN(J253)=0,"",J253)</f>
        <v>GO</v>
      </c>
      <c r="S253">
        <f t="shared" ref="S253:S314" si="60">IF(LEN(K253)=0,"",K253)</f>
        <v>105000</v>
      </c>
      <c r="T253" t="str">
        <f t="shared" ref="T253:T314" ca="1" si="61">IF(LEN(M253)=0,"",M253)</f>
        <v>cu</v>
      </c>
      <c r="U253" t="str">
        <f t="shared" ref="U253:U314" si="62">IF(LEN(O253)=0,"",O253)</f>
        <v>GO</v>
      </c>
      <c r="V253">
        <f t="shared" ref="V253:V314" si="63">IF(LEN(P253)=0,"",P253)</f>
        <v>26250</v>
      </c>
    </row>
    <row r="254" spans="1:22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52"/>
        <v>1</v>
      </c>
      <c r="D254">
        <v>12</v>
      </c>
      <c r="E254">
        <f t="shared" ca="1" si="53"/>
        <v>12</v>
      </c>
      <c r="F254">
        <f ca="1">(60+SUMIF(OFFSET(J254,-$C254+1,0,$C254),"EN",OFFSET(K254,-$C254+1,0,$C254)))*SummonTypeTable!$O$2</f>
        <v>152.00000000000003</v>
      </c>
      <c r="G254" t="str">
        <f t="shared" ca="1" si="54"/>
        <v/>
      </c>
      <c r="H254" t="str">
        <f t="shared" ca="1" si="55"/>
        <v>cu</v>
      </c>
      <c r="I254" t="s">
        <v>88</v>
      </c>
      <c r="J254" t="s">
        <v>114</v>
      </c>
      <c r="K254">
        <v>120</v>
      </c>
      <c r="L254" t="str">
        <f t="shared" si="57"/>
        <v>에너지너무많음</v>
      </c>
      <c r="M254" t="str">
        <f t="shared" ca="1" si="56"/>
        <v>cu</v>
      </c>
      <c r="N254" t="s">
        <v>88</v>
      </c>
      <c r="O254" t="s">
        <v>114</v>
      </c>
      <c r="P254">
        <v>30</v>
      </c>
      <c r="Q254" t="str">
        <f t="shared" ca="1" si="58"/>
        <v>cu</v>
      </c>
      <c r="R254" t="str">
        <f t="shared" si="59"/>
        <v>EN</v>
      </c>
      <c r="S254">
        <f t="shared" si="60"/>
        <v>120</v>
      </c>
      <c r="T254" t="str">
        <f t="shared" ca="1" si="61"/>
        <v>cu</v>
      </c>
      <c r="U254" t="str">
        <f t="shared" si="62"/>
        <v>EN</v>
      </c>
      <c r="V254">
        <f t="shared" si="63"/>
        <v>30</v>
      </c>
    </row>
    <row r="255" spans="1:22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52"/>
        <v>2</v>
      </c>
      <c r="D255">
        <v>10</v>
      </c>
      <c r="E255">
        <f t="shared" ca="1" si="53"/>
        <v>22</v>
      </c>
      <c r="F255">
        <f ca="1">(60+SUMIF(OFFSET(J255,-$C255+1,0,$C255),"EN",OFFSET(K255,-$C255+1,0,$C255)))*SummonTypeTable!$O$2</f>
        <v>152.00000000000003</v>
      </c>
      <c r="G255" t="str">
        <f t="shared" ca="1" si="54"/>
        <v/>
      </c>
      <c r="H255" t="str">
        <f t="shared" ca="1" si="55"/>
        <v>cu</v>
      </c>
      <c r="I255" t="s">
        <v>88</v>
      </c>
      <c r="J255" t="s">
        <v>90</v>
      </c>
      <c r="K255">
        <v>1250</v>
      </c>
      <c r="L255" t="str">
        <f t="shared" si="57"/>
        <v/>
      </c>
      <c r="M255" t="str">
        <f t="shared" ca="1" si="56"/>
        <v>cu</v>
      </c>
      <c r="N255" t="s">
        <v>88</v>
      </c>
      <c r="O255" t="s">
        <v>90</v>
      </c>
      <c r="P255">
        <v>313</v>
      </c>
      <c r="Q255" t="str">
        <f t="shared" ca="1" si="58"/>
        <v>cu</v>
      </c>
      <c r="R255" t="str">
        <f t="shared" si="59"/>
        <v>GO</v>
      </c>
      <c r="S255">
        <f t="shared" si="60"/>
        <v>1250</v>
      </c>
      <c r="T255" t="str">
        <f t="shared" ca="1" si="61"/>
        <v>cu</v>
      </c>
      <c r="U255" t="str">
        <f t="shared" si="62"/>
        <v>GO</v>
      </c>
      <c r="V255">
        <f t="shared" si="63"/>
        <v>313</v>
      </c>
    </row>
    <row r="256" spans="1:22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52"/>
        <v>3</v>
      </c>
      <c r="D256">
        <v>20</v>
      </c>
      <c r="E256">
        <f t="shared" ca="1" si="53"/>
        <v>42</v>
      </c>
      <c r="F256">
        <f ca="1">(60+SUMIF(OFFSET(J256,-$C256+1,0,$C256),"EN",OFFSET(K256,-$C256+1,0,$C256)))*SummonTypeTable!$O$2</f>
        <v>152.00000000000003</v>
      </c>
      <c r="G256" t="str">
        <f t="shared" ca="1" si="54"/>
        <v/>
      </c>
      <c r="H256" t="str">
        <f t="shared" ca="1" si="55"/>
        <v>it</v>
      </c>
      <c r="I256" t="s">
        <v>146</v>
      </c>
      <c r="J256" t="s">
        <v>145</v>
      </c>
      <c r="K256">
        <v>2</v>
      </c>
      <c r="L256" t="str">
        <f t="shared" si="57"/>
        <v/>
      </c>
      <c r="M256" t="str">
        <f t="shared" ca="1" si="56"/>
        <v>cu</v>
      </c>
      <c r="N256" t="s">
        <v>88</v>
      </c>
      <c r="O256" t="s">
        <v>90</v>
      </c>
      <c r="P256">
        <v>469</v>
      </c>
      <c r="Q256" t="str">
        <f t="shared" ca="1" si="58"/>
        <v>it</v>
      </c>
      <c r="R256" t="str">
        <f t="shared" si="59"/>
        <v>Cash_sSpellGacha</v>
      </c>
      <c r="S256">
        <f t="shared" si="60"/>
        <v>2</v>
      </c>
      <c r="T256" t="str">
        <f t="shared" ca="1" si="61"/>
        <v>cu</v>
      </c>
      <c r="U256" t="str">
        <f t="shared" si="62"/>
        <v>GO</v>
      </c>
      <c r="V256">
        <f t="shared" si="63"/>
        <v>469</v>
      </c>
    </row>
    <row r="257" spans="1:22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52"/>
        <v>4</v>
      </c>
      <c r="D257">
        <v>25</v>
      </c>
      <c r="E257">
        <f t="shared" ca="1" si="53"/>
        <v>67</v>
      </c>
      <c r="F257">
        <f ca="1">(60+SUMIF(OFFSET(J257,-$C257+1,0,$C257),"EN",OFFSET(K257,-$C257+1,0,$C257)))*SummonTypeTable!$O$2</f>
        <v>278.66666666666669</v>
      </c>
      <c r="G257">
        <f t="shared" ca="1" si="54"/>
        <v>2.2686567164179108</v>
      </c>
      <c r="H257" t="str">
        <f t="shared" ca="1" si="55"/>
        <v>cu</v>
      </c>
      <c r="I257" t="s">
        <v>88</v>
      </c>
      <c r="J257" t="s">
        <v>114</v>
      </c>
      <c r="K257">
        <v>150</v>
      </c>
      <c r="L257" t="str">
        <f t="shared" si="57"/>
        <v>에너지너무많음</v>
      </c>
      <c r="M257" t="str">
        <f t="shared" ca="1" si="56"/>
        <v>cu</v>
      </c>
      <c r="N257" t="s">
        <v>88</v>
      </c>
      <c r="O257" t="s">
        <v>114</v>
      </c>
      <c r="P257">
        <v>38</v>
      </c>
      <c r="Q257" t="str">
        <f t="shared" ca="1" si="58"/>
        <v>cu</v>
      </c>
      <c r="R257" t="str">
        <f t="shared" si="59"/>
        <v>EN</v>
      </c>
      <c r="S257">
        <f t="shared" si="60"/>
        <v>150</v>
      </c>
      <c r="T257" t="str">
        <f t="shared" ca="1" si="61"/>
        <v>cu</v>
      </c>
      <c r="U257" t="str">
        <f t="shared" si="62"/>
        <v>EN</v>
      </c>
      <c r="V257">
        <f t="shared" si="63"/>
        <v>38</v>
      </c>
    </row>
    <row r="258" spans="1:22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64">IF(A258&lt;&gt;OFFSET(A258,-1,0),1,OFFSET(C258,-1,0)+1)</f>
        <v>5</v>
      </c>
      <c r="D258">
        <v>15</v>
      </c>
      <c r="E258">
        <f t="shared" ref="E258:E321" ca="1" si="65">IF(A258&lt;&gt;OFFSET(A258,-1,0),D258,OFFSET(E258,-1,0)+D258)</f>
        <v>82</v>
      </c>
      <c r="F258">
        <f ca="1">(60+SUMIF(OFFSET(J258,-$C258+1,0,$C258),"EN",OFFSET(K258,-$C258+1,0,$C258)))*SummonTypeTable!$O$2</f>
        <v>278.66666666666669</v>
      </c>
      <c r="G258" t="str">
        <f t="shared" ca="1" si="54"/>
        <v/>
      </c>
      <c r="H258" t="str">
        <f t="shared" ca="1" si="55"/>
        <v>cu</v>
      </c>
      <c r="I258" t="s">
        <v>88</v>
      </c>
      <c r="J258" t="s">
        <v>90</v>
      </c>
      <c r="K258">
        <v>2500</v>
      </c>
      <c r="L258" t="str">
        <f t="shared" si="57"/>
        <v/>
      </c>
      <c r="M258" t="str">
        <f t="shared" ca="1" si="56"/>
        <v>cu</v>
      </c>
      <c r="N258" t="s">
        <v>88</v>
      </c>
      <c r="O258" t="s">
        <v>90</v>
      </c>
      <c r="P258">
        <v>625</v>
      </c>
      <c r="Q258" t="str">
        <f t="shared" ca="1" si="58"/>
        <v>cu</v>
      </c>
      <c r="R258" t="str">
        <f t="shared" si="59"/>
        <v>GO</v>
      </c>
      <c r="S258">
        <f t="shared" si="60"/>
        <v>2500</v>
      </c>
      <c r="T258" t="str">
        <f t="shared" ca="1" si="61"/>
        <v>cu</v>
      </c>
      <c r="U258" t="str">
        <f t="shared" si="62"/>
        <v>GO</v>
      </c>
      <c r="V258">
        <f t="shared" si="63"/>
        <v>625</v>
      </c>
    </row>
    <row r="259" spans="1:22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64"/>
        <v>6</v>
      </c>
      <c r="D259">
        <v>40</v>
      </c>
      <c r="E259">
        <f t="shared" ca="1" si="65"/>
        <v>122</v>
      </c>
      <c r="F259">
        <f ca="1">(60+SUMIF(OFFSET(J259,-$C259+1,0,$C259),"EN",OFFSET(K259,-$C259+1,0,$C259)))*SummonTypeTable!$O$2</f>
        <v>278.66666666666669</v>
      </c>
      <c r="G259" t="str">
        <f t="shared" ca="1" si="54"/>
        <v/>
      </c>
      <c r="H259" t="str">
        <f t="shared" ca="1" si="55"/>
        <v>cu</v>
      </c>
      <c r="I259" t="s">
        <v>88</v>
      </c>
      <c r="J259" t="s">
        <v>90</v>
      </c>
      <c r="K259">
        <v>3750</v>
      </c>
      <c r="L259" t="str">
        <f t="shared" si="57"/>
        <v/>
      </c>
      <c r="M259" t="str">
        <f t="shared" ca="1" si="56"/>
        <v>cu</v>
      </c>
      <c r="N259" t="s">
        <v>88</v>
      </c>
      <c r="O259" t="s">
        <v>90</v>
      </c>
      <c r="P259">
        <v>938</v>
      </c>
      <c r="Q259" t="str">
        <f t="shared" ca="1" si="58"/>
        <v>cu</v>
      </c>
      <c r="R259" t="str">
        <f t="shared" si="59"/>
        <v>GO</v>
      </c>
      <c r="S259">
        <f t="shared" si="60"/>
        <v>3750</v>
      </c>
      <c r="T259" t="str">
        <f t="shared" ca="1" si="61"/>
        <v>cu</v>
      </c>
      <c r="U259" t="str">
        <f t="shared" si="62"/>
        <v>GO</v>
      </c>
      <c r="V259">
        <f t="shared" si="63"/>
        <v>938</v>
      </c>
    </row>
    <row r="260" spans="1:22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64"/>
        <v>7</v>
      </c>
      <c r="D260">
        <v>75</v>
      </c>
      <c r="E260">
        <f t="shared" ca="1" si="65"/>
        <v>197</v>
      </c>
      <c r="F260">
        <f ca="1">(60+SUMIF(OFFSET(J260,-$C260+1,0,$C260),"EN",OFFSET(K260,-$C260+1,0,$C260)))*SummonTypeTable!$O$2</f>
        <v>464.44444444444451</v>
      </c>
      <c r="G260">
        <f t="shared" ca="1" si="54"/>
        <v>1.4145516074450086</v>
      </c>
      <c r="H260" t="str">
        <f t="shared" ca="1" si="55"/>
        <v>cu</v>
      </c>
      <c r="I260" t="s">
        <v>88</v>
      </c>
      <c r="J260" t="s">
        <v>114</v>
      </c>
      <c r="K260">
        <v>220</v>
      </c>
      <c r="L260" t="str">
        <f t="shared" si="57"/>
        <v>에너지너무많음</v>
      </c>
      <c r="M260" t="str">
        <f t="shared" ca="1" si="56"/>
        <v>cu</v>
      </c>
      <c r="N260" t="s">
        <v>88</v>
      </c>
      <c r="O260" t="s">
        <v>114</v>
      </c>
      <c r="P260">
        <v>55</v>
      </c>
      <c r="Q260" t="str">
        <f t="shared" ca="1" si="58"/>
        <v>cu</v>
      </c>
      <c r="R260" t="str">
        <f t="shared" si="59"/>
        <v>EN</v>
      </c>
      <c r="S260">
        <f t="shared" si="60"/>
        <v>220</v>
      </c>
      <c r="T260" t="str">
        <f t="shared" ca="1" si="61"/>
        <v>cu</v>
      </c>
      <c r="U260" t="str">
        <f t="shared" si="62"/>
        <v>EN</v>
      </c>
      <c r="V260">
        <f t="shared" si="63"/>
        <v>55</v>
      </c>
    </row>
    <row r="261" spans="1:22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64"/>
        <v>8</v>
      </c>
      <c r="D261">
        <v>35</v>
      </c>
      <c r="E261">
        <f t="shared" ca="1" si="65"/>
        <v>232</v>
      </c>
      <c r="F261">
        <f ca="1">(60+SUMIF(OFFSET(J261,-$C261+1,0,$C261),"EN",OFFSET(K261,-$C261+1,0,$C261)))*SummonTypeTable!$O$2</f>
        <v>464.44444444444451</v>
      </c>
      <c r="G261" t="str">
        <f t="shared" ca="1" si="54"/>
        <v/>
      </c>
      <c r="H261" t="str">
        <f t="shared" ca="1" si="55"/>
        <v>it</v>
      </c>
      <c r="I261" t="s">
        <v>146</v>
      </c>
      <c r="J261" t="s">
        <v>145</v>
      </c>
      <c r="K261">
        <v>2</v>
      </c>
      <c r="L261" t="str">
        <f t="shared" si="57"/>
        <v/>
      </c>
      <c r="M261" t="str">
        <f t="shared" ca="1" si="56"/>
        <v>cu</v>
      </c>
      <c r="N261" t="s">
        <v>88</v>
      </c>
      <c r="O261" t="s">
        <v>90</v>
      </c>
      <c r="P261">
        <v>1250</v>
      </c>
      <c r="Q261" t="str">
        <f t="shared" ca="1" si="58"/>
        <v>it</v>
      </c>
      <c r="R261" t="str">
        <f t="shared" si="59"/>
        <v>Cash_sSpellGacha</v>
      </c>
      <c r="S261">
        <f t="shared" si="60"/>
        <v>2</v>
      </c>
      <c r="T261" t="str">
        <f t="shared" ca="1" si="61"/>
        <v>cu</v>
      </c>
      <c r="U261" t="str">
        <f t="shared" si="62"/>
        <v>GO</v>
      </c>
      <c r="V261">
        <f t="shared" si="63"/>
        <v>1250</v>
      </c>
    </row>
    <row r="262" spans="1:22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64"/>
        <v>9</v>
      </c>
      <c r="D262">
        <v>50</v>
      </c>
      <c r="E262">
        <f t="shared" ca="1" si="65"/>
        <v>282</v>
      </c>
      <c r="F262">
        <f ca="1">(60+SUMIF(OFFSET(J262,-$C262+1,0,$C262),"EN",OFFSET(K262,-$C262+1,0,$C262)))*SummonTypeTable!$O$2</f>
        <v>464.44444444444451</v>
      </c>
      <c r="G262" t="str">
        <f t="shared" ca="1" si="54"/>
        <v/>
      </c>
      <c r="H262" t="str">
        <f t="shared" ca="1" si="55"/>
        <v>cu</v>
      </c>
      <c r="I262" t="s">
        <v>88</v>
      </c>
      <c r="J262" t="s">
        <v>90</v>
      </c>
      <c r="K262">
        <v>6250</v>
      </c>
      <c r="L262" t="str">
        <f t="shared" si="57"/>
        <v/>
      </c>
      <c r="M262" t="str">
        <f t="shared" ca="1" si="56"/>
        <v>cu</v>
      </c>
      <c r="N262" t="s">
        <v>88</v>
      </c>
      <c r="O262" t="s">
        <v>90</v>
      </c>
      <c r="P262">
        <v>1563</v>
      </c>
      <c r="Q262" t="str">
        <f t="shared" ca="1" si="58"/>
        <v>cu</v>
      </c>
      <c r="R262" t="str">
        <f t="shared" si="59"/>
        <v>GO</v>
      </c>
      <c r="S262">
        <f t="shared" si="60"/>
        <v>6250</v>
      </c>
      <c r="T262" t="str">
        <f t="shared" ca="1" si="61"/>
        <v>cu</v>
      </c>
      <c r="U262" t="str">
        <f t="shared" si="62"/>
        <v>GO</v>
      </c>
      <c r="V262">
        <f t="shared" si="63"/>
        <v>1563</v>
      </c>
    </row>
    <row r="263" spans="1:22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64"/>
        <v>10</v>
      </c>
      <c r="D263">
        <v>80</v>
      </c>
      <c r="E263">
        <f t="shared" ca="1" si="65"/>
        <v>362</v>
      </c>
      <c r="F263">
        <f ca="1">(60+SUMIF(OFFSET(J263,-$C263+1,0,$C263),"EN",OFFSET(K263,-$C263+1,0,$C263)))*SummonTypeTable!$O$2</f>
        <v>464.44444444444451</v>
      </c>
      <c r="G263" t="str">
        <f t="shared" ref="G263:G326" ca="1" si="66">IF(C263=1,"",
IF(F263&lt;&gt;OFFSET(F263,-1,0),OFFSET(F263,-1,0)/OFFSET(F263,0,-1),""))</f>
        <v/>
      </c>
      <c r="H263" t="str">
        <f t="shared" ca="1" si="55"/>
        <v>it</v>
      </c>
      <c r="I263" t="s">
        <v>146</v>
      </c>
      <c r="J263" t="s">
        <v>147</v>
      </c>
      <c r="K263">
        <v>1</v>
      </c>
      <c r="L263" t="str">
        <f t="shared" si="57"/>
        <v/>
      </c>
      <c r="M263" t="str">
        <f t="shared" ca="1" si="56"/>
        <v>cu</v>
      </c>
      <c r="N263" t="s">
        <v>88</v>
      </c>
      <c r="O263" t="s">
        <v>90</v>
      </c>
      <c r="P263">
        <v>1406</v>
      </c>
      <c r="Q263" t="str">
        <f t="shared" ca="1" si="58"/>
        <v>it</v>
      </c>
      <c r="R263" t="str">
        <f t="shared" si="59"/>
        <v>Cash_sCharacterGacha</v>
      </c>
      <c r="S263">
        <f t="shared" si="60"/>
        <v>1</v>
      </c>
      <c r="T263" t="str">
        <f t="shared" ca="1" si="61"/>
        <v>cu</v>
      </c>
      <c r="U263" t="str">
        <f t="shared" si="62"/>
        <v>GO</v>
      </c>
      <c r="V263">
        <f t="shared" si="63"/>
        <v>1406</v>
      </c>
    </row>
    <row r="264" spans="1:22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64"/>
        <v>11</v>
      </c>
      <c r="D264">
        <v>100</v>
      </c>
      <c r="E264">
        <f t="shared" ca="1" si="65"/>
        <v>462</v>
      </c>
      <c r="F264">
        <f ca="1">(60+SUMIF(OFFSET(J264,-$C264+1,0,$C264),"EN",OFFSET(K264,-$C264+1,0,$C264)))*SummonTypeTable!$O$2</f>
        <v>717.77777777777783</v>
      </c>
      <c r="G264">
        <f t="shared" ca="1" si="66"/>
        <v>1.0052910052910053</v>
      </c>
      <c r="H264" t="str">
        <f t="shared" ca="1" si="55"/>
        <v>cu</v>
      </c>
      <c r="I264" t="s">
        <v>88</v>
      </c>
      <c r="J264" t="s">
        <v>114</v>
      </c>
      <c r="K264">
        <v>300</v>
      </c>
      <c r="L264" t="str">
        <f t="shared" si="57"/>
        <v>에너지너무많음</v>
      </c>
      <c r="M264" t="str">
        <f t="shared" ca="1" si="56"/>
        <v>cu</v>
      </c>
      <c r="N264" t="s">
        <v>88</v>
      </c>
      <c r="O264" t="s">
        <v>114</v>
      </c>
      <c r="P264">
        <v>75</v>
      </c>
      <c r="Q264" t="str">
        <f t="shared" ca="1" si="58"/>
        <v>cu</v>
      </c>
      <c r="R264" t="str">
        <f t="shared" si="59"/>
        <v>EN</v>
      </c>
      <c r="S264">
        <f t="shared" si="60"/>
        <v>300</v>
      </c>
      <c r="T264" t="str">
        <f t="shared" ca="1" si="61"/>
        <v>cu</v>
      </c>
      <c r="U264" t="str">
        <f t="shared" si="62"/>
        <v>EN</v>
      </c>
      <c r="V264">
        <f t="shared" si="63"/>
        <v>75</v>
      </c>
    </row>
    <row r="265" spans="1:22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64"/>
        <v>12</v>
      </c>
      <c r="D265">
        <v>120</v>
      </c>
      <c r="E265">
        <f t="shared" ca="1" si="65"/>
        <v>582</v>
      </c>
      <c r="F265">
        <f ca="1">(60+SUMIF(OFFSET(J265,-$C265+1,0,$C265),"EN",OFFSET(K265,-$C265+1,0,$C265)))*SummonTypeTable!$O$2</f>
        <v>717.77777777777783</v>
      </c>
      <c r="G265" t="str">
        <f t="shared" ca="1" si="66"/>
        <v/>
      </c>
      <c r="H265" t="str">
        <f t="shared" ca="1" si="55"/>
        <v>cu</v>
      </c>
      <c r="I265" t="s">
        <v>88</v>
      </c>
      <c r="J265" t="s">
        <v>90</v>
      </c>
      <c r="K265">
        <v>12500</v>
      </c>
      <c r="L265" t="str">
        <f t="shared" si="57"/>
        <v/>
      </c>
      <c r="M265" t="str">
        <f t="shared" ref="M265:M327" ca="1" si="67">IF(ISBLANK(N265),"",
VLOOKUP(N265,OFFSET(INDIRECT("$A:$B"),0,MATCH(N$1&amp;"_Verify",INDIRECT("$1:$1"),0)-1),2,0)
)</f>
        <v>cu</v>
      </c>
      <c r="N265" t="s">
        <v>88</v>
      </c>
      <c r="O265" t="s">
        <v>90</v>
      </c>
      <c r="P265">
        <v>3125</v>
      </c>
      <c r="Q265" t="str">
        <f t="shared" ca="1" si="58"/>
        <v>cu</v>
      </c>
      <c r="R265" t="str">
        <f t="shared" si="59"/>
        <v>GO</v>
      </c>
      <c r="S265">
        <f t="shared" si="60"/>
        <v>12500</v>
      </c>
      <c r="T265" t="str">
        <f t="shared" ca="1" si="61"/>
        <v>cu</v>
      </c>
      <c r="U265" t="str">
        <f t="shared" si="62"/>
        <v>GO</v>
      </c>
      <c r="V265">
        <f t="shared" si="63"/>
        <v>3125</v>
      </c>
    </row>
    <row r="266" spans="1:22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64"/>
        <v>13</v>
      </c>
      <c r="D266">
        <v>180</v>
      </c>
      <c r="E266">
        <f t="shared" ca="1" si="65"/>
        <v>762</v>
      </c>
      <c r="F266">
        <f ca="1">(60+SUMIF(OFFSET(J266,-$C266+1,0,$C266),"EN",OFFSET(K266,-$C266+1,0,$C266)))*SummonTypeTable!$O$2</f>
        <v>717.77777777777783</v>
      </c>
      <c r="G266" t="str">
        <f t="shared" ca="1" si="66"/>
        <v/>
      </c>
      <c r="H266" t="str">
        <f t="shared" ca="1" si="55"/>
        <v>it</v>
      </c>
      <c r="I266" t="s">
        <v>146</v>
      </c>
      <c r="J266" t="s">
        <v>145</v>
      </c>
      <c r="K266">
        <v>10</v>
      </c>
      <c r="L266" t="str">
        <f t="shared" si="57"/>
        <v/>
      </c>
      <c r="M266" t="str">
        <f t="shared" ca="1" si="67"/>
        <v>cu</v>
      </c>
      <c r="N266" t="s">
        <v>88</v>
      </c>
      <c r="O266" t="s">
        <v>90</v>
      </c>
      <c r="P266">
        <v>4063</v>
      </c>
      <c r="Q266" t="str">
        <f t="shared" ca="1" si="58"/>
        <v>it</v>
      </c>
      <c r="R266" t="str">
        <f t="shared" si="59"/>
        <v>Cash_sSpellGacha</v>
      </c>
      <c r="S266">
        <f t="shared" si="60"/>
        <v>10</v>
      </c>
      <c r="T266" t="str">
        <f t="shared" ca="1" si="61"/>
        <v>cu</v>
      </c>
      <c r="U266" t="str">
        <f t="shared" si="62"/>
        <v>GO</v>
      </c>
      <c r="V266">
        <f t="shared" si="63"/>
        <v>4063</v>
      </c>
    </row>
    <row r="267" spans="1:22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64"/>
        <v>14</v>
      </c>
      <c r="D267">
        <v>200</v>
      </c>
      <c r="E267">
        <f t="shared" ca="1" si="65"/>
        <v>962</v>
      </c>
      <c r="F267">
        <f ca="1">(60+SUMIF(OFFSET(J267,-$C267+1,0,$C267),"EN",OFFSET(K267,-$C267+1,0,$C267)))*SummonTypeTable!$O$2</f>
        <v>1140.0000000000002</v>
      </c>
      <c r="G267">
        <f t="shared" ca="1" si="66"/>
        <v>0.74613074613074615</v>
      </c>
      <c r="H267" t="str">
        <f t="shared" ref="H267:H280" ca="1" si="68">IF(ISBLANK(I267),"",
VLOOKUP(I267,OFFSET(INDIRECT("$A:$B"),0,MATCH(I$1&amp;"_Verify",INDIRECT("$1:$1"),0)-1),2,0)
)</f>
        <v>cu</v>
      </c>
      <c r="I267" t="s">
        <v>88</v>
      </c>
      <c r="J267" t="s">
        <v>114</v>
      </c>
      <c r="K267">
        <v>500</v>
      </c>
      <c r="L267" t="str">
        <f t="shared" si="57"/>
        <v>에너지너무많음</v>
      </c>
      <c r="M267" t="str">
        <f t="shared" ca="1" si="67"/>
        <v>cu</v>
      </c>
      <c r="N267" t="s">
        <v>88</v>
      </c>
      <c r="O267" t="s">
        <v>114</v>
      </c>
      <c r="P267">
        <v>125</v>
      </c>
      <c r="Q267" t="str">
        <f t="shared" ca="1" si="58"/>
        <v>cu</v>
      </c>
      <c r="R267" t="str">
        <f t="shared" si="59"/>
        <v>EN</v>
      </c>
      <c r="S267">
        <f t="shared" si="60"/>
        <v>500</v>
      </c>
      <c r="T267" t="str">
        <f t="shared" ca="1" si="61"/>
        <v>cu</v>
      </c>
      <c r="U267" t="str">
        <f t="shared" si="62"/>
        <v>EN</v>
      </c>
      <c r="V267">
        <f t="shared" si="63"/>
        <v>125</v>
      </c>
    </row>
    <row r="268" spans="1:22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64"/>
        <v>15</v>
      </c>
      <c r="D268">
        <v>150</v>
      </c>
      <c r="E268">
        <f t="shared" ca="1" si="65"/>
        <v>1112</v>
      </c>
      <c r="F268">
        <f ca="1">(60+SUMIF(OFFSET(J268,-$C268+1,0,$C268),"EN",OFFSET(K268,-$C268+1,0,$C268)))*SummonTypeTable!$O$2</f>
        <v>1140.0000000000002</v>
      </c>
      <c r="G268" t="str">
        <f t="shared" ca="1" si="66"/>
        <v/>
      </c>
      <c r="H268" t="str">
        <f t="shared" ca="1" si="68"/>
        <v>cu</v>
      </c>
      <c r="I268" t="s">
        <v>88</v>
      </c>
      <c r="J268" t="s">
        <v>90</v>
      </c>
      <c r="K268">
        <v>25000</v>
      </c>
      <c r="L268" t="str">
        <f t="shared" si="57"/>
        <v/>
      </c>
      <c r="M268" t="str">
        <f t="shared" ca="1" si="67"/>
        <v>cu</v>
      </c>
      <c r="N268" t="s">
        <v>88</v>
      </c>
      <c r="O268" t="s">
        <v>90</v>
      </c>
      <c r="P268">
        <v>6250</v>
      </c>
      <c r="Q268" t="str">
        <f t="shared" ca="1" si="58"/>
        <v>cu</v>
      </c>
      <c r="R268" t="str">
        <f t="shared" si="59"/>
        <v>GO</v>
      </c>
      <c r="S268">
        <f t="shared" si="60"/>
        <v>25000</v>
      </c>
      <c r="T268" t="str">
        <f t="shared" ca="1" si="61"/>
        <v>cu</v>
      </c>
      <c r="U268" t="str">
        <f t="shared" si="62"/>
        <v>GO</v>
      </c>
      <c r="V268">
        <f t="shared" si="63"/>
        <v>6250</v>
      </c>
    </row>
    <row r="269" spans="1:22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64"/>
        <v>16</v>
      </c>
      <c r="D269">
        <v>320</v>
      </c>
      <c r="E269">
        <f t="shared" ca="1" si="65"/>
        <v>1432</v>
      </c>
      <c r="F269">
        <f ca="1">(60+SUMIF(OFFSET(J269,-$C269+1,0,$C269),"EN",OFFSET(K269,-$C269+1,0,$C269)))*SummonTypeTable!$O$2</f>
        <v>1140.0000000000002</v>
      </c>
      <c r="G269" t="str">
        <f t="shared" ca="1" si="66"/>
        <v/>
      </c>
      <c r="H269" t="str">
        <f t="shared" ca="1" si="68"/>
        <v>it</v>
      </c>
      <c r="I269" t="s">
        <v>146</v>
      </c>
      <c r="J269" t="s">
        <v>145</v>
      </c>
      <c r="K269">
        <v>2</v>
      </c>
      <c r="L269" t="str">
        <f t="shared" si="57"/>
        <v/>
      </c>
      <c r="M269" t="str">
        <f t="shared" ca="1" si="67"/>
        <v>cu</v>
      </c>
      <c r="N269" t="s">
        <v>88</v>
      </c>
      <c r="O269" t="s">
        <v>90</v>
      </c>
      <c r="P269">
        <v>7500</v>
      </c>
      <c r="Q269" t="str">
        <f t="shared" ca="1" si="58"/>
        <v>it</v>
      </c>
      <c r="R269" t="str">
        <f t="shared" si="59"/>
        <v>Cash_sSpellGacha</v>
      </c>
      <c r="S269">
        <f t="shared" si="60"/>
        <v>2</v>
      </c>
      <c r="T269" t="str">
        <f t="shared" ca="1" si="61"/>
        <v>cu</v>
      </c>
      <c r="U269" t="str">
        <f t="shared" si="62"/>
        <v>GO</v>
      </c>
      <c r="V269">
        <f t="shared" si="63"/>
        <v>7500</v>
      </c>
    </row>
    <row r="270" spans="1:22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64"/>
        <v>17</v>
      </c>
      <c r="D270">
        <v>450</v>
      </c>
      <c r="E270">
        <f t="shared" ca="1" si="65"/>
        <v>1882</v>
      </c>
      <c r="F270">
        <f ca="1">(60+SUMIF(OFFSET(J270,-$C270+1,0,$C270),"EN",OFFSET(K270,-$C270+1,0,$C270)))*SummonTypeTable!$O$2</f>
        <v>1140.0000000000002</v>
      </c>
      <c r="G270" t="str">
        <f t="shared" ca="1" si="66"/>
        <v/>
      </c>
      <c r="H270" t="str">
        <f t="shared" ca="1" si="68"/>
        <v>it</v>
      </c>
      <c r="I270" t="s">
        <v>146</v>
      </c>
      <c r="J270" t="s">
        <v>147</v>
      </c>
      <c r="K270">
        <v>1</v>
      </c>
      <c r="L270" t="str">
        <f t="shared" si="57"/>
        <v/>
      </c>
      <c r="M270" t="str">
        <f t="shared" ca="1" si="67"/>
        <v>cu</v>
      </c>
      <c r="N270" t="s">
        <v>88</v>
      </c>
      <c r="O270" t="s">
        <v>90</v>
      </c>
      <c r="P270">
        <v>7188</v>
      </c>
      <c r="Q270" t="str">
        <f t="shared" ca="1" si="58"/>
        <v>it</v>
      </c>
      <c r="R270" t="str">
        <f t="shared" si="59"/>
        <v>Cash_sCharacterGacha</v>
      </c>
      <c r="S270">
        <f t="shared" si="60"/>
        <v>1</v>
      </c>
      <c r="T270" t="str">
        <f t="shared" ca="1" si="61"/>
        <v>cu</v>
      </c>
      <c r="U270" t="str">
        <f t="shared" si="62"/>
        <v>GO</v>
      </c>
      <c r="V270">
        <f t="shared" si="63"/>
        <v>7188</v>
      </c>
    </row>
    <row r="271" spans="1:22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64"/>
        <v>18</v>
      </c>
      <c r="D271">
        <v>500</v>
      </c>
      <c r="E271">
        <f t="shared" ca="1" si="65"/>
        <v>2382</v>
      </c>
      <c r="F271">
        <f ca="1">(60+SUMIF(OFFSET(J271,-$C271+1,0,$C271),"EN",OFFSET(K271,-$C271+1,0,$C271)))*SummonTypeTable!$O$2</f>
        <v>1984.4444444444448</v>
      </c>
      <c r="G271">
        <f t="shared" ca="1" si="66"/>
        <v>0.47858942065491195</v>
      </c>
      <c r="H271" t="str">
        <f t="shared" ca="1" si="68"/>
        <v>cu</v>
      </c>
      <c r="I271" t="s">
        <v>88</v>
      </c>
      <c r="J271" t="s">
        <v>114</v>
      </c>
      <c r="K271">
        <v>1000</v>
      </c>
      <c r="L271" t="str">
        <f t="shared" si="57"/>
        <v>에너지너무많음</v>
      </c>
      <c r="M271" t="str">
        <f t="shared" ca="1" si="67"/>
        <v>cu</v>
      </c>
      <c r="N271" t="s">
        <v>88</v>
      </c>
      <c r="O271" t="s">
        <v>114</v>
      </c>
      <c r="P271">
        <v>250</v>
      </c>
      <c r="Q271" t="str">
        <f t="shared" ca="1" si="58"/>
        <v>cu</v>
      </c>
      <c r="R271" t="str">
        <f t="shared" si="59"/>
        <v>EN</v>
      </c>
      <c r="S271">
        <f t="shared" si="60"/>
        <v>1000</v>
      </c>
      <c r="T271" t="str">
        <f t="shared" ca="1" si="61"/>
        <v>cu</v>
      </c>
      <c r="U271" t="str">
        <f t="shared" si="62"/>
        <v>EN</v>
      </c>
      <c r="V271">
        <f t="shared" si="63"/>
        <v>250</v>
      </c>
    </row>
    <row r="272" spans="1:22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64"/>
        <v>19</v>
      </c>
      <c r="D272">
        <v>200</v>
      </c>
      <c r="E272">
        <f t="shared" ca="1" si="65"/>
        <v>2582</v>
      </c>
      <c r="F272">
        <f ca="1">(60+SUMIF(OFFSET(J272,-$C272+1,0,$C272),"EN",OFFSET(K272,-$C272+1,0,$C272)))*SummonTypeTable!$O$2</f>
        <v>1984.4444444444448</v>
      </c>
      <c r="G272" t="str">
        <f t="shared" ca="1" si="66"/>
        <v/>
      </c>
      <c r="H272" t="str">
        <f t="shared" ca="1" si="68"/>
        <v>cu</v>
      </c>
      <c r="I272" t="s">
        <v>88</v>
      </c>
      <c r="J272" t="s">
        <v>90</v>
      </c>
      <c r="K272">
        <v>33750</v>
      </c>
      <c r="L272" t="str">
        <f t="shared" si="57"/>
        <v/>
      </c>
      <c r="M272" t="str">
        <f t="shared" ca="1" si="67"/>
        <v>cu</v>
      </c>
      <c r="N272" t="s">
        <v>88</v>
      </c>
      <c r="O272" t="s">
        <v>90</v>
      </c>
      <c r="P272">
        <v>8438</v>
      </c>
      <c r="Q272" t="str">
        <f t="shared" ca="1" si="58"/>
        <v>cu</v>
      </c>
      <c r="R272" t="str">
        <f t="shared" si="59"/>
        <v>GO</v>
      </c>
      <c r="S272">
        <f t="shared" si="60"/>
        <v>33750</v>
      </c>
      <c r="T272" t="str">
        <f t="shared" ca="1" si="61"/>
        <v>cu</v>
      </c>
      <c r="U272" t="str">
        <f t="shared" si="62"/>
        <v>GO</v>
      </c>
      <c r="V272">
        <f t="shared" si="63"/>
        <v>8438</v>
      </c>
    </row>
    <row r="273" spans="1:22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64"/>
        <v>20</v>
      </c>
      <c r="D273">
        <v>330</v>
      </c>
      <c r="E273">
        <f t="shared" ca="1" si="65"/>
        <v>2912</v>
      </c>
      <c r="F273">
        <f ca="1">(60+SUMIF(OFFSET(J273,-$C273+1,0,$C273),"EN",OFFSET(K273,-$C273+1,0,$C273)))*SummonTypeTable!$O$2</f>
        <v>1984.4444444444448</v>
      </c>
      <c r="G273" t="str">
        <f t="shared" ca="1" si="66"/>
        <v/>
      </c>
      <c r="H273" t="str">
        <f t="shared" ca="1" si="68"/>
        <v>it</v>
      </c>
      <c r="I273" t="s">
        <v>146</v>
      </c>
      <c r="J273" t="s">
        <v>145</v>
      </c>
      <c r="K273">
        <v>10</v>
      </c>
      <c r="L273" t="str">
        <f t="shared" si="57"/>
        <v/>
      </c>
      <c r="M273" t="str">
        <f t="shared" ca="1" si="67"/>
        <v>cu</v>
      </c>
      <c r="N273" t="s">
        <v>88</v>
      </c>
      <c r="O273" t="s">
        <v>90</v>
      </c>
      <c r="P273">
        <v>9375</v>
      </c>
      <c r="Q273" t="str">
        <f t="shared" ca="1" si="58"/>
        <v>it</v>
      </c>
      <c r="R273" t="str">
        <f t="shared" si="59"/>
        <v>Cash_sSpellGacha</v>
      </c>
      <c r="S273">
        <f t="shared" si="60"/>
        <v>10</v>
      </c>
      <c r="T273" t="str">
        <f t="shared" ca="1" si="61"/>
        <v>cu</v>
      </c>
      <c r="U273" t="str">
        <f t="shared" si="62"/>
        <v>GO</v>
      </c>
      <c r="V273">
        <f t="shared" si="63"/>
        <v>9375</v>
      </c>
    </row>
    <row r="274" spans="1:22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64"/>
        <v>21</v>
      </c>
      <c r="D274">
        <v>1000</v>
      </c>
      <c r="E274">
        <f t="shared" ca="1" si="65"/>
        <v>3912</v>
      </c>
      <c r="F274">
        <f ca="1">(60+SUMIF(OFFSET(J274,-$C274+1,0,$C274),"EN",OFFSET(K274,-$C274+1,0,$C274)))*SummonTypeTable!$O$2</f>
        <v>3251.1111111111113</v>
      </c>
      <c r="G274">
        <f t="shared" ca="1" si="66"/>
        <v>0.50727107475573741</v>
      </c>
      <c r="H274" t="str">
        <f t="shared" ca="1" si="68"/>
        <v>cu</v>
      </c>
      <c r="I274" t="s">
        <v>88</v>
      </c>
      <c r="J274" t="s">
        <v>114</v>
      </c>
      <c r="K274">
        <v>1500</v>
      </c>
      <c r="L274" t="str">
        <f t="shared" si="57"/>
        <v>에너지너무많음</v>
      </c>
      <c r="M274" t="str">
        <f t="shared" ca="1" si="67"/>
        <v>cu</v>
      </c>
      <c r="N274" t="s">
        <v>88</v>
      </c>
      <c r="O274" t="s">
        <v>114</v>
      </c>
      <c r="P274">
        <v>375</v>
      </c>
      <c r="Q274" t="str">
        <f t="shared" ca="1" si="58"/>
        <v>cu</v>
      </c>
      <c r="R274" t="str">
        <f t="shared" si="59"/>
        <v>EN</v>
      </c>
      <c r="S274">
        <f t="shared" si="60"/>
        <v>1500</v>
      </c>
      <c r="T274" t="str">
        <f t="shared" ca="1" si="61"/>
        <v>cu</v>
      </c>
      <c r="U274" t="str">
        <f t="shared" si="62"/>
        <v>EN</v>
      </c>
      <c r="V274">
        <f t="shared" si="63"/>
        <v>375</v>
      </c>
    </row>
    <row r="275" spans="1:22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64"/>
        <v>22</v>
      </c>
      <c r="D275">
        <v>330</v>
      </c>
      <c r="E275">
        <f t="shared" ca="1" si="65"/>
        <v>4242</v>
      </c>
      <c r="F275">
        <f ca="1">(60+SUMIF(OFFSET(J275,-$C275+1,0,$C275),"EN",OFFSET(K275,-$C275+1,0,$C275)))*SummonTypeTable!$O$2</f>
        <v>3251.1111111111113</v>
      </c>
      <c r="G275" t="str">
        <f t="shared" ca="1" si="66"/>
        <v/>
      </c>
      <c r="H275" t="str">
        <f t="shared" ca="1" si="68"/>
        <v>cu</v>
      </c>
      <c r="I275" t="s">
        <v>88</v>
      </c>
      <c r="J275" t="s">
        <v>90</v>
      </c>
      <c r="K275">
        <v>27500</v>
      </c>
      <c r="L275" t="str">
        <f t="shared" si="57"/>
        <v/>
      </c>
      <c r="M275" t="str">
        <f t="shared" ca="1" si="67"/>
        <v>cu</v>
      </c>
      <c r="N275" t="s">
        <v>88</v>
      </c>
      <c r="O275" t="s">
        <v>90</v>
      </c>
      <c r="P275">
        <v>6875</v>
      </c>
      <c r="Q275" t="str">
        <f t="shared" ca="1" si="58"/>
        <v>cu</v>
      </c>
      <c r="R275" t="str">
        <f t="shared" si="59"/>
        <v>GO</v>
      </c>
      <c r="S275">
        <f t="shared" si="60"/>
        <v>27500</v>
      </c>
      <c r="T275" t="str">
        <f t="shared" ca="1" si="61"/>
        <v>cu</v>
      </c>
      <c r="U275" t="str">
        <f t="shared" si="62"/>
        <v>GO</v>
      </c>
      <c r="V275">
        <f t="shared" si="63"/>
        <v>6875</v>
      </c>
    </row>
    <row r="276" spans="1:22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64"/>
        <v>23</v>
      </c>
      <c r="D276">
        <v>590</v>
      </c>
      <c r="E276">
        <f t="shared" ca="1" si="65"/>
        <v>4832</v>
      </c>
      <c r="F276">
        <f ca="1">(60+SUMIF(OFFSET(J276,-$C276+1,0,$C276),"EN",OFFSET(K276,-$C276+1,0,$C276)))*SummonTypeTable!$O$2</f>
        <v>3251.1111111111113</v>
      </c>
      <c r="G276" t="str">
        <f t="shared" ca="1" si="66"/>
        <v/>
      </c>
      <c r="H276" t="str">
        <f t="shared" ca="1" si="68"/>
        <v>it</v>
      </c>
      <c r="I276" t="s">
        <v>146</v>
      </c>
      <c r="J276" t="s">
        <v>145</v>
      </c>
      <c r="K276">
        <v>10</v>
      </c>
      <c r="L276" t="str">
        <f t="shared" si="57"/>
        <v/>
      </c>
      <c r="M276" t="str">
        <f t="shared" ca="1" si="67"/>
        <v>cu</v>
      </c>
      <c r="N276" t="s">
        <v>88</v>
      </c>
      <c r="O276" t="s">
        <v>90</v>
      </c>
      <c r="P276">
        <v>10938</v>
      </c>
      <c r="Q276" t="str">
        <f t="shared" ca="1" si="58"/>
        <v>it</v>
      </c>
      <c r="R276" t="str">
        <f t="shared" si="59"/>
        <v>Cash_sSpellGacha</v>
      </c>
      <c r="S276">
        <f t="shared" si="60"/>
        <v>10</v>
      </c>
      <c r="T276" t="str">
        <f t="shared" ca="1" si="61"/>
        <v>cu</v>
      </c>
      <c r="U276" t="str">
        <f t="shared" si="62"/>
        <v>GO</v>
      </c>
      <c r="V276">
        <f t="shared" si="63"/>
        <v>10938</v>
      </c>
    </row>
    <row r="277" spans="1:22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64"/>
        <v>24</v>
      </c>
      <c r="D277">
        <v>1250</v>
      </c>
      <c r="E277">
        <f t="shared" ca="1" si="65"/>
        <v>6082</v>
      </c>
      <c r="F277">
        <f ca="1">(60+SUMIF(OFFSET(J277,-$C277+1,0,$C277),"EN",OFFSET(K277,-$C277+1,0,$C277)))*SummonTypeTable!$O$2</f>
        <v>3251.1111111111113</v>
      </c>
      <c r="G277" t="str">
        <f t="shared" ca="1" si="66"/>
        <v/>
      </c>
      <c r="H277" t="str">
        <f t="shared" ca="1" si="68"/>
        <v>cu</v>
      </c>
      <c r="I277" t="s">
        <v>88</v>
      </c>
      <c r="J277" t="s">
        <v>90</v>
      </c>
      <c r="K277">
        <v>36250</v>
      </c>
      <c r="L277" t="str">
        <f t="shared" si="57"/>
        <v/>
      </c>
      <c r="M277" t="str">
        <f t="shared" ca="1" si="67"/>
        <v>cu</v>
      </c>
      <c r="N277" t="s">
        <v>88</v>
      </c>
      <c r="O277" t="s">
        <v>90</v>
      </c>
      <c r="P277">
        <v>9063</v>
      </c>
      <c r="Q277" t="str">
        <f t="shared" ca="1" si="58"/>
        <v>cu</v>
      </c>
      <c r="R277" t="str">
        <f t="shared" si="59"/>
        <v>GO</v>
      </c>
      <c r="S277">
        <f t="shared" si="60"/>
        <v>36250</v>
      </c>
      <c r="T277" t="str">
        <f t="shared" ca="1" si="61"/>
        <v>cu</v>
      </c>
      <c r="U277" t="str">
        <f t="shared" si="62"/>
        <v>GO</v>
      </c>
      <c r="V277">
        <f t="shared" si="63"/>
        <v>9063</v>
      </c>
    </row>
    <row r="278" spans="1:22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64"/>
        <v>25</v>
      </c>
      <c r="D278">
        <v>1900</v>
      </c>
      <c r="E278">
        <f t="shared" ca="1" si="65"/>
        <v>7982</v>
      </c>
      <c r="F278">
        <f ca="1">(60+SUMIF(OFFSET(J278,-$C278+1,0,$C278),"EN",OFFSET(K278,-$C278+1,0,$C278)))*SummonTypeTable!$O$2</f>
        <v>4940.0000000000009</v>
      </c>
      <c r="G278">
        <f t="shared" ca="1" si="66"/>
        <v>0.40730532587210116</v>
      </c>
      <c r="H278" t="str">
        <f t="shared" ca="1" si="68"/>
        <v>cu</v>
      </c>
      <c r="I278" t="s">
        <v>88</v>
      </c>
      <c r="J278" t="s">
        <v>114</v>
      </c>
      <c r="K278">
        <v>2000</v>
      </c>
      <c r="L278" t="str">
        <f t="shared" si="57"/>
        <v>에너지너무많음</v>
      </c>
      <c r="M278" t="str">
        <f t="shared" ca="1" si="67"/>
        <v>cu</v>
      </c>
      <c r="N278" t="s">
        <v>88</v>
      </c>
      <c r="O278" t="s">
        <v>114</v>
      </c>
      <c r="P278">
        <v>500</v>
      </c>
      <c r="Q278" t="str">
        <f t="shared" ca="1" si="58"/>
        <v>cu</v>
      </c>
      <c r="R278" t="str">
        <f t="shared" si="59"/>
        <v>EN</v>
      </c>
      <c r="S278">
        <f t="shared" si="60"/>
        <v>2000</v>
      </c>
      <c r="T278" t="str">
        <f t="shared" ca="1" si="61"/>
        <v>cu</v>
      </c>
      <c r="U278" t="str">
        <f t="shared" si="62"/>
        <v>EN</v>
      </c>
      <c r="V278">
        <f t="shared" si="63"/>
        <v>500</v>
      </c>
    </row>
    <row r="279" spans="1:22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64"/>
        <v>26</v>
      </c>
      <c r="D279">
        <v>200</v>
      </c>
      <c r="E279">
        <f t="shared" ca="1" si="65"/>
        <v>8182</v>
      </c>
      <c r="F279">
        <f ca="1">(60+SUMIF(OFFSET(J279,-$C279+1,0,$C279),"EN",OFFSET(K279,-$C279+1,0,$C279)))*SummonTypeTable!$O$2</f>
        <v>4940.0000000000009</v>
      </c>
      <c r="G279" t="str">
        <f t="shared" ca="1" si="66"/>
        <v/>
      </c>
      <c r="H279" t="str">
        <f t="shared" ca="1" si="68"/>
        <v>cu</v>
      </c>
      <c r="I279" t="s">
        <v>88</v>
      </c>
      <c r="J279" t="s">
        <v>90</v>
      </c>
      <c r="K279">
        <v>50000</v>
      </c>
      <c r="L279" t="str">
        <f t="shared" si="57"/>
        <v/>
      </c>
      <c r="M279" t="str">
        <f t="shared" ca="1" si="67"/>
        <v>cu</v>
      </c>
      <c r="N279" t="s">
        <v>88</v>
      </c>
      <c r="O279" t="s">
        <v>90</v>
      </c>
      <c r="P279">
        <v>12500</v>
      </c>
      <c r="Q279" t="str">
        <f t="shared" ca="1" si="58"/>
        <v>cu</v>
      </c>
      <c r="R279" t="str">
        <f t="shared" si="59"/>
        <v>GO</v>
      </c>
      <c r="S279">
        <f t="shared" si="60"/>
        <v>50000</v>
      </c>
      <c r="T279" t="str">
        <f t="shared" ca="1" si="61"/>
        <v>cu</v>
      </c>
      <c r="U279" t="str">
        <f t="shared" si="62"/>
        <v>GO</v>
      </c>
      <c r="V279">
        <f t="shared" si="63"/>
        <v>12500</v>
      </c>
    </row>
    <row r="280" spans="1:22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64"/>
        <v>27</v>
      </c>
      <c r="D280">
        <v>400</v>
      </c>
      <c r="E280">
        <f t="shared" ca="1" si="65"/>
        <v>8582</v>
      </c>
      <c r="F280">
        <f ca="1">(60+SUMIF(OFFSET(J280,-$C280+1,0,$C280),"EN",OFFSET(K280,-$C280+1,0,$C280)))*SummonTypeTable!$O$2</f>
        <v>4940.0000000000009</v>
      </c>
      <c r="G280" t="str">
        <f t="shared" ca="1" si="66"/>
        <v/>
      </c>
      <c r="H280" t="str">
        <f t="shared" ca="1" si="68"/>
        <v>it</v>
      </c>
      <c r="I280" t="s">
        <v>146</v>
      </c>
      <c r="J280" t="s">
        <v>145</v>
      </c>
      <c r="K280">
        <v>10</v>
      </c>
      <c r="L280" t="str">
        <f t="shared" si="57"/>
        <v/>
      </c>
      <c r="M280" t="str">
        <f t="shared" ca="1" si="67"/>
        <v>cu</v>
      </c>
      <c r="N280" t="s">
        <v>88</v>
      </c>
      <c r="O280" t="s">
        <v>90</v>
      </c>
      <c r="P280">
        <v>15625</v>
      </c>
      <c r="Q280" t="str">
        <f t="shared" ca="1" si="58"/>
        <v>it</v>
      </c>
      <c r="R280" t="str">
        <f t="shared" si="59"/>
        <v>Cash_sSpellGacha</v>
      </c>
      <c r="S280">
        <f t="shared" si="60"/>
        <v>10</v>
      </c>
      <c r="T280" t="str">
        <f t="shared" ca="1" si="61"/>
        <v>cu</v>
      </c>
      <c r="U280" t="str">
        <f t="shared" si="62"/>
        <v>GO</v>
      </c>
      <c r="V280">
        <f t="shared" si="63"/>
        <v>15625</v>
      </c>
    </row>
    <row r="281" spans="1:22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64"/>
        <v>28</v>
      </c>
      <c r="D281">
        <v>2400</v>
      </c>
      <c r="E281">
        <f t="shared" ca="1" si="65"/>
        <v>10982</v>
      </c>
      <c r="F281">
        <f ca="1">(60+SUMIF(OFFSET(J281,-$C281+1,0,$C281),"EN",OFFSET(K281,-$C281+1,0,$C281)))*SummonTypeTable!$O$2</f>
        <v>4940.0000000000009</v>
      </c>
      <c r="G281" t="str">
        <f t="shared" ca="1" si="66"/>
        <v/>
      </c>
      <c r="H281" t="str">
        <f t="shared" ref="H281:H327" ca="1" si="69">IF(ISBLANK(I281),"",
VLOOKUP(I281,OFFSET(INDIRECT("$A:$B"),0,MATCH(I$1&amp;"_Verify",INDIRECT("$1:$1"),0)-1),2,0)
)</f>
        <v>it</v>
      </c>
      <c r="I281" t="s">
        <v>146</v>
      </c>
      <c r="J281" t="s">
        <v>147</v>
      </c>
      <c r="K281">
        <v>10</v>
      </c>
      <c r="L281" t="str">
        <f t="shared" si="57"/>
        <v/>
      </c>
      <c r="M281" t="str">
        <f t="shared" ca="1" si="67"/>
        <v>cu</v>
      </c>
      <c r="N281" t="s">
        <v>88</v>
      </c>
      <c r="O281" t="s">
        <v>114</v>
      </c>
      <c r="P281">
        <v>750</v>
      </c>
      <c r="Q281" t="str">
        <f t="shared" ca="1" si="58"/>
        <v>it</v>
      </c>
      <c r="R281" t="str">
        <f t="shared" si="59"/>
        <v>Cash_sCharacterGacha</v>
      </c>
      <c r="S281">
        <f t="shared" si="60"/>
        <v>10</v>
      </c>
      <c r="T281" t="str">
        <f t="shared" ca="1" si="61"/>
        <v>cu</v>
      </c>
      <c r="U281" t="str">
        <f t="shared" si="62"/>
        <v>EN</v>
      </c>
      <c r="V281">
        <f t="shared" si="63"/>
        <v>750</v>
      </c>
    </row>
    <row r="282" spans="1:22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64"/>
        <v>29</v>
      </c>
      <c r="D282">
        <v>1500</v>
      </c>
      <c r="E282">
        <f t="shared" ca="1" si="65"/>
        <v>12482</v>
      </c>
      <c r="F282">
        <f ca="1">(60+SUMIF(OFFSET(J282,-$C282+1,0,$C282),"EN",OFFSET(K282,-$C282+1,0,$C282)))*SummonTypeTable!$O$2</f>
        <v>4940.0000000000009</v>
      </c>
      <c r="G282" t="str">
        <f t="shared" ca="1" si="66"/>
        <v/>
      </c>
      <c r="H282" t="str">
        <f t="shared" ca="1" si="69"/>
        <v>cu</v>
      </c>
      <c r="I282" t="s">
        <v>88</v>
      </c>
      <c r="J282" t="s">
        <v>90</v>
      </c>
      <c r="K282">
        <v>75000</v>
      </c>
      <c r="L282" t="str">
        <f t="shared" si="57"/>
        <v/>
      </c>
      <c r="M282" t="str">
        <f t="shared" ca="1" si="67"/>
        <v>cu</v>
      </c>
      <c r="N282" t="s">
        <v>88</v>
      </c>
      <c r="O282" t="s">
        <v>90</v>
      </c>
      <c r="P282">
        <v>18750</v>
      </c>
      <c r="Q282" t="str">
        <f t="shared" ca="1" si="58"/>
        <v>cu</v>
      </c>
      <c r="R282" t="str">
        <f t="shared" si="59"/>
        <v>GO</v>
      </c>
      <c r="S282">
        <f t="shared" si="60"/>
        <v>75000</v>
      </c>
      <c r="T282" t="str">
        <f t="shared" ca="1" si="61"/>
        <v>cu</v>
      </c>
      <c r="U282" t="str">
        <f t="shared" si="62"/>
        <v>GO</v>
      </c>
      <c r="V282">
        <f t="shared" si="63"/>
        <v>18750</v>
      </c>
    </row>
    <row r="283" spans="1:22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64"/>
        <v>30</v>
      </c>
      <c r="D283">
        <v>2800</v>
      </c>
      <c r="E283">
        <f t="shared" ca="1" si="65"/>
        <v>15282</v>
      </c>
      <c r="F283">
        <f ca="1">(60+SUMIF(OFFSET(J283,-$C283+1,0,$C283),"EN",OFFSET(K283,-$C283+1,0,$C283)))*SummonTypeTable!$O$2</f>
        <v>4940.0000000000009</v>
      </c>
      <c r="G283" t="str">
        <f t="shared" ca="1" si="66"/>
        <v/>
      </c>
      <c r="H283" t="str">
        <f t="shared" ca="1" si="69"/>
        <v>cu</v>
      </c>
      <c r="I283" t="s">
        <v>88</v>
      </c>
      <c r="J283" t="s">
        <v>90</v>
      </c>
      <c r="K283">
        <v>81250</v>
      </c>
      <c r="L283" t="str">
        <f t="shared" si="57"/>
        <v/>
      </c>
      <c r="M283" t="str">
        <f t="shared" ca="1" si="67"/>
        <v>cu</v>
      </c>
      <c r="N283" t="s">
        <v>88</v>
      </c>
      <c r="O283" t="s">
        <v>90</v>
      </c>
      <c r="P283">
        <v>20313</v>
      </c>
      <c r="Q283" t="str">
        <f t="shared" ca="1" si="58"/>
        <v>cu</v>
      </c>
      <c r="R283" t="str">
        <f t="shared" si="59"/>
        <v>GO</v>
      </c>
      <c r="S283">
        <f t="shared" si="60"/>
        <v>81250</v>
      </c>
      <c r="T283" t="str">
        <f t="shared" ca="1" si="61"/>
        <v>cu</v>
      </c>
      <c r="U283" t="str">
        <f t="shared" si="62"/>
        <v>GO</v>
      </c>
      <c r="V283">
        <f t="shared" si="63"/>
        <v>20313</v>
      </c>
    </row>
    <row r="284" spans="1:22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64"/>
        <v>31</v>
      </c>
      <c r="D284">
        <v>3400</v>
      </c>
      <c r="E284">
        <f t="shared" ca="1" si="65"/>
        <v>18682</v>
      </c>
      <c r="F284">
        <f ca="1">(60+SUMIF(OFFSET(J284,-$C284+1,0,$C284),"EN",OFFSET(K284,-$C284+1,0,$C284)))*SummonTypeTable!$O$2</f>
        <v>8317.7777777777792</v>
      </c>
      <c r="G284">
        <f t="shared" ca="1" si="66"/>
        <v>0.26442565035863402</v>
      </c>
      <c r="H284" t="str">
        <f t="shared" ca="1" si="69"/>
        <v>cu</v>
      </c>
      <c r="I284" t="s">
        <v>88</v>
      </c>
      <c r="J284" t="s">
        <v>114</v>
      </c>
      <c r="K284">
        <v>4000</v>
      </c>
      <c r="L284" t="str">
        <f t="shared" si="57"/>
        <v>에너지너무많음</v>
      </c>
      <c r="M284" t="str">
        <f t="shared" ca="1" si="67"/>
        <v>cu</v>
      </c>
      <c r="N284" t="s">
        <v>88</v>
      </c>
      <c r="O284" t="s">
        <v>114</v>
      </c>
      <c r="P284">
        <v>1000</v>
      </c>
      <c r="Q284" t="str">
        <f t="shared" ca="1" si="58"/>
        <v>cu</v>
      </c>
      <c r="R284" t="str">
        <f t="shared" si="59"/>
        <v>EN</v>
      </c>
      <c r="S284">
        <f t="shared" si="60"/>
        <v>4000</v>
      </c>
      <c r="T284" t="str">
        <f t="shared" ca="1" si="61"/>
        <v>cu</v>
      </c>
      <c r="U284" t="str">
        <f t="shared" si="62"/>
        <v>EN</v>
      </c>
      <c r="V284">
        <f t="shared" si="63"/>
        <v>1000</v>
      </c>
    </row>
    <row r="285" spans="1:22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64"/>
        <v>32</v>
      </c>
      <c r="D285">
        <v>1200</v>
      </c>
      <c r="E285">
        <f t="shared" ca="1" si="65"/>
        <v>19882</v>
      </c>
      <c r="F285">
        <f ca="1">(60+SUMIF(OFFSET(J285,-$C285+1,0,$C285),"EN",OFFSET(K285,-$C285+1,0,$C285)))*SummonTypeTable!$O$2</f>
        <v>8317.7777777777792</v>
      </c>
      <c r="G285" t="str">
        <f t="shared" ca="1" si="66"/>
        <v/>
      </c>
      <c r="H285" t="str">
        <f t="shared" ca="1" si="69"/>
        <v>cu</v>
      </c>
      <c r="I285" t="s">
        <v>88</v>
      </c>
      <c r="J285" t="s">
        <v>90</v>
      </c>
      <c r="K285">
        <v>93750</v>
      </c>
      <c r="L285" t="str">
        <f t="shared" si="57"/>
        <v/>
      </c>
      <c r="M285" t="str">
        <f t="shared" ca="1" si="67"/>
        <v>cu</v>
      </c>
      <c r="N285" t="s">
        <v>88</v>
      </c>
      <c r="O285" t="s">
        <v>90</v>
      </c>
      <c r="P285">
        <v>23438</v>
      </c>
      <c r="Q285" t="str">
        <f t="shared" ca="1" si="58"/>
        <v>cu</v>
      </c>
      <c r="R285" t="str">
        <f t="shared" si="59"/>
        <v>GO</v>
      </c>
      <c r="S285">
        <f t="shared" si="60"/>
        <v>93750</v>
      </c>
      <c r="T285" t="str">
        <f t="shared" ca="1" si="61"/>
        <v>cu</v>
      </c>
      <c r="U285" t="str">
        <f t="shared" si="62"/>
        <v>GO</v>
      </c>
      <c r="V285">
        <f t="shared" si="63"/>
        <v>23438</v>
      </c>
    </row>
    <row r="286" spans="1:22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64"/>
        <v>33</v>
      </c>
      <c r="D286">
        <v>4700</v>
      </c>
      <c r="E286">
        <f t="shared" ca="1" si="65"/>
        <v>24582</v>
      </c>
      <c r="F286">
        <f ca="1">(60+SUMIF(OFFSET(J286,-$C286+1,0,$C286),"EN",OFFSET(K286,-$C286+1,0,$C286)))*SummonTypeTable!$O$2</f>
        <v>12540.000000000002</v>
      </c>
      <c r="G286">
        <f t="shared" ca="1" si="66"/>
        <v>0.33836863468301109</v>
      </c>
      <c r="H286" t="str">
        <f t="shared" ca="1" si="69"/>
        <v>cu</v>
      </c>
      <c r="I286" t="s">
        <v>88</v>
      </c>
      <c r="J286" t="s">
        <v>114</v>
      </c>
      <c r="K286">
        <v>5000</v>
      </c>
      <c r="L286" t="str">
        <f t="shared" si="57"/>
        <v>에너지너무많음</v>
      </c>
      <c r="M286" t="str">
        <f t="shared" ca="1" si="67"/>
        <v>cu</v>
      </c>
      <c r="N286" t="s">
        <v>88</v>
      </c>
      <c r="O286" t="s">
        <v>114</v>
      </c>
      <c r="P286">
        <v>1250</v>
      </c>
      <c r="Q286" t="str">
        <f t="shared" ca="1" si="58"/>
        <v>cu</v>
      </c>
      <c r="R286" t="str">
        <f t="shared" si="59"/>
        <v>EN</v>
      </c>
      <c r="S286">
        <f t="shared" si="60"/>
        <v>5000</v>
      </c>
      <c r="T286" t="str">
        <f t="shared" ca="1" si="61"/>
        <v>cu</v>
      </c>
      <c r="U286" t="str">
        <f t="shared" si="62"/>
        <v>EN</v>
      </c>
      <c r="V286">
        <f t="shared" si="63"/>
        <v>1250</v>
      </c>
    </row>
    <row r="287" spans="1:22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64"/>
        <v>34</v>
      </c>
      <c r="D287">
        <v>3500</v>
      </c>
      <c r="E287">
        <f t="shared" ca="1" si="65"/>
        <v>28082</v>
      </c>
      <c r="F287">
        <f ca="1">(60+SUMIF(OFFSET(J287,-$C287+1,0,$C287),"EN",OFFSET(K287,-$C287+1,0,$C287)))*SummonTypeTable!$O$2</f>
        <v>12540.000000000002</v>
      </c>
      <c r="G287" t="str">
        <f t="shared" ca="1" si="66"/>
        <v/>
      </c>
      <c r="H287" t="str">
        <f t="shared" ca="1" si="69"/>
        <v>cu</v>
      </c>
      <c r="I287" t="s">
        <v>88</v>
      </c>
      <c r="J287" t="s">
        <v>90</v>
      </c>
      <c r="K287">
        <v>68750</v>
      </c>
      <c r="L287" t="str">
        <f t="shared" si="57"/>
        <v/>
      </c>
      <c r="M287" t="str">
        <f t="shared" ca="1" si="67"/>
        <v>cu</v>
      </c>
      <c r="N287" t="s">
        <v>88</v>
      </c>
      <c r="O287" t="s">
        <v>90</v>
      </c>
      <c r="P287">
        <v>17188</v>
      </c>
      <c r="Q287" t="str">
        <f t="shared" ca="1" si="58"/>
        <v>cu</v>
      </c>
      <c r="R287" t="str">
        <f t="shared" si="59"/>
        <v>GO</v>
      </c>
      <c r="S287">
        <f t="shared" si="60"/>
        <v>68750</v>
      </c>
      <c r="T287" t="str">
        <f t="shared" ca="1" si="61"/>
        <v>cu</v>
      </c>
      <c r="U287" t="str">
        <f t="shared" si="62"/>
        <v>GO</v>
      </c>
      <c r="V287">
        <f t="shared" si="63"/>
        <v>17188</v>
      </c>
    </row>
    <row r="288" spans="1:22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64"/>
        <v>35</v>
      </c>
      <c r="D288">
        <v>4500</v>
      </c>
      <c r="E288">
        <f t="shared" ca="1" si="65"/>
        <v>32582</v>
      </c>
      <c r="F288">
        <f ca="1">(60+SUMIF(OFFSET(J288,-$C288+1,0,$C288),"EN",OFFSET(K288,-$C288+1,0,$C288)))*SummonTypeTable!$O$2</f>
        <v>12540.000000000002</v>
      </c>
      <c r="G288" t="str">
        <f t="shared" ca="1" si="66"/>
        <v/>
      </c>
      <c r="H288" t="str">
        <f t="shared" ca="1" si="69"/>
        <v>cu</v>
      </c>
      <c r="I288" t="s">
        <v>88</v>
      </c>
      <c r="J288" t="s">
        <v>90</v>
      </c>
      <c r="K288">
        <v>87500</v>
      </c>
      <c r="L288" t="str">
        <f t="shared" si="57"/>
        <v/>
      </c>
      <c r="M288" t="str">
        <f t="shared" ca="1" si="67"/>
        <v>cu</v>
      </c>
      <c r="N288" t="s">
        <v>88</v>
      </c>
      <c r="O288" t="s">
        <v>90</v>
      </c>
      <c r="P288">
        <v>21875</v>
      </c>
      <c r="Q288" t="str">
        <f t="shared" ca="1" si="58"/>
        <v>cu</v>
      </c>
      <c r="R288" t="str">
        <f t="shared" si="59"/>
        <v>GO</v>
      </c>
      <c r="S288">
        <f t="shared" si="60"/>
        <v>87500</v>
      </c>
      <c r="T288" t="str">
        <f t="shared" ca="1" si="61"/>
        <v>cu</v>
      </c>
      <c r="U288" t="str">
        <f t="shared" si="62"/>
        <v>GO</v>
      </c>
      <c r="V288">
        <f t="shared" si="63"/>
        <v>21875</v>
      </c>
    </row>
    <row r="289" spans="1:22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64"/>
        <v>36</v>
      </c>
      <c r="D289">
        <v>5800</v>
      </c>
      <c r="E289">
        <f t="shared" ca="1" si="65"/>
        <v>38382</v>
      </c>
      <c r="F289">
        <f ca="1">(60+SUMIF(OFFSET(J289,-$C289+1,0,$C289),"EN",OFFSET(K289,-$C289+1,0,$C289)))*SummonTypeTable!$O$2</f>
        <v>17944.444444444445</v>
      </c>
      <c r="G289">
        <f t="shared" ca="1" si="66"/>
        <v>0.32671564795998131</v>
      </c>
      <c r="H289" t="str">
        <f t="shared" ca="1" si="69"/>
        <v>cu</v>
      </c>
      <c r="I289" t="s">
        <v>88</v>
      </c>
      <c r="J289" t="s">
        <v>114</v>
      </c>
      <c r="K289">
        <v>6400</v>
      </c>
      <c r="L289" t="str">
        <f t="shared" si="57"/>
        <v>에너지너무많음</v>
      </c>
      <c r="M289" t="str">
        <f t="shared" ca="1" si="67"/>
        <v>cu</v>
      </c>
      <c r="N289" t="s">
        <v>88</v>
      </c>
      <c r="O289" t="s">
        <v>114</v>
      </c>
      <c r="P289">
        <v>1600</v>
      </c>
      <c r="Q289" t="str">
        <f t="shared" ca="1" si="58"/>
        <v>cu</v>
      </c>
      <c r="R289" t="str">
        <f t="shared" si="59"/>
        <v>EN</v>
      </c>
      <c r="S289">
        <f t="shared" si="60"/>
        <v>6400</v>
      </c>
      <c r="T289" t="str">
        <f t="shared" ca="1" si="61"/>
        <v>cu</v>
      </c>
      <c r="U289" t="str">
        <f t="shared" si="62"/>
        <v>EN</v>
      </c>
      <c r="V289">
        <f t="shared" si="63"/>
        <v>1600</v>
      </c>
    </row>
    <row r="290" spans="1:22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64"/>
        <v>37</v>
      </c>
      <c r="D290">
        <v>1200</v>
      </c>
      <c r="E290">
        <f t="shared" ca="1" si="65"/>
        <v>39582</v>
      </c>
      <c r="F290">
        <f ca="1">(60+SUMIF(OFFSET(J290,-$C290+1,0,$C290),"EN",OFFSET(K290,-$C290+1,0,$C290)))*SummonTypeTable!$O$2</f>
        <v>17944.444444444445</v>
      </c>
      <c r="G290" t="str">
        <f t="shared" ca="1" si="66"/>
        <v/>
      </c>
      <c r="H290" t="str">
        <f t="shared" ca="1" si="69"/>
        <v>cu</v>
      </c>
      <c r="I290" t="s">
        <v>88</v>
      </c>
      <c r="J290" t="s">
        <v>90</v>
      </c>
      <c r="K290">
        <v>48750</v>
      </c>
      <c r="L290" t="str">
        <f t="shared" si="57"/>
        <v/>
      </c>
      <c r="M290" t="str">
        <f t="shared" ca="1" si="67"/>
        <v>cu</v>
      </c>
      <c r="N290" t="s">
        <v>88</v>
      </c>
      <c r="O290" t="s">
        <v>90</v>
      </c>
      <c r="P290">
        <v>12188</v>
      </c>
      <c r="Q290" t="str">
        <f t="shared" ca="1" si="58"/>
        <v>cu</v>
      </c>
      <c r="R290" t="str">
        <f t="shared" si="59"/>
        <v>GO</v>
      </c>
      <c r="S290">
        <f t="shared" si="60"/>
        <v>48750</v>
      </c>
      <c r="T290" t="str">
        <f t="shared" ca="1" si="61"/>
        <v>cu</v>
      </c>
      <c r="U290" t="str">
        <f t="shared" si="62"/>
        <v>GO</v>
      </c>
      <c r="V290">
        <f t="shared" si="63"/>
        <v>12188</v>
      </c>
    </row>
    <row r="291" spans="1:22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64"/>
        <v>38</v>
      </c>
      <c r="D291">
        <v>1550</v>
      </c>
      <c r="E291">
        <f t="shared" ca="1" si="65"/>
        <v>41132</v>
      </c>
      <c r="F291">
        <f ca="1">(60+SUMIF(OFFSET(J291,-$C291+1,0,$C291),"EN",OFFSET(K291,-$C291+1,0,$C291)))*SummonTypeTable!$O$2</f>
        <v>17944.444444444445</v>
      </c>
      <c r="G291" t="str">
        <f t="shared" ca="1" si="66"/>
        <v/>
      </c>
      <c r="H291" t="str">
        <f t="shared" ca="1" si="69"/>
        <v>cu</v>
      </c>
      <c r="I291" t="s">
        <v>88</v>
      </c>
      <c r="J291" t="s">
        <v>90</v>
      </c>
      <c r="K291">
        <v>112500</v>
      </c>
      <c r="L291" t="str">
        <f t="shared" si="57"/>
        <v/>
      </c>
      <c r="M291" t="str">
        <f t="shared" ca="1" si="67"/>
        <v>cu</v>
      </c>
      <c r="N291" t="s">
        <v>88</v>
      </c>
      <c r="O291" t="s">
        <v>90</v>
      </c>
      <c r="P291">
        <v>28125</v>
      </c>
      <c r="Q291" t="str">
        <f t="shared" ca="1" si="58"/>
        <v>cu</v>
      </c>
      <c r="R291" t="str">
        <f t="shared" si="59"/>
        <v>GO</v>
      </c>
      <c r="S291">
        <f t="shared" si="60"/>
        <v>112500</v>
      </c>
      <c r="T291" t="str">
        <f t="shared" ca="1" si="61"/>
        <v>cu</v>
      </c>
      <c r="U291" t="str">
        <f t="shared" si="62"/>
        <v>GO</v>
      </c>
      <c r="V291">
        <f t="shared" si="63"/>
        <v>28125</v>
      </c>
    </row>
    <row r="292" spans="1:22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64"/>
        <v>39</v>
      </c>
      <c r="D292">
        <v>6700</v>
      </c>
      <c r="E292">
        <f t="shared" ca="1" si="65"/>
        <v>47832</v>
      </c>
      <c r="F292">
        <f ca="1">(60+SUMIF(OFFSET(J292,-$C292+1,0,$C292),"EN",OFFSET(K292,-$C292+1,0,$C292)))*SummonTypeTable!$O$2</f>
        <v>24024.444444444449</v>
      </c>
      <c r="G292">
        <f t="shared" ca="1" si="66"/>
        <v>0.37515563732322388</v>
      </c>
      <c r="H292" t="str">
        <f t="shared" ca="1" si="69"/>
        <v>cu</v>
      </c>
      <c r="I292" t="s">
        <v>88</v>
      </c>
      <c r="J292" t="s">
        <v>114</v>
      </c>
      <c r="K292">
        <v>7200</v>
      </c>
      <c r="L292" t="str">
        <f t="shared" si="57"/>
        <v>에너지너무많음</v>
      </c>
      <c r="M292" t="str">
        <f t="shared" ca="1" si="67"/>
        <v>cu</v>
      </c>
      <c r="N292" t="s">
        <v>88</v>
      </c>
      <c r="O292" t="s">
        <v>114</v>
      </c>
      <c r="P292">
        <v>1800</v>
      </c>
      <c r="Q292" t="str">
        <f t="shared" ca="1" si="58"/>
        <v>cu</v>
      </c>
      <c r="R292" t="str">
        <f t="shared" si="59"/>
        <v>EN</v>
      </c>
      <c r="S292">
        <f t="shared" si="60"/>
        <v>7200</v>
      </c>
      <c r="T292" t="str">
        <f t="shared" ca="1" si="61"/>
        <v>cu</v>
      </c>
      <c r="U292" t="str">
        <f t="shared" si="62"/>
        <v>EN</v>
      </c>
      <c r="V292">
        <f t="shared" si="63"/>
        <v>1800</v>
      </c>
    </row>
    <row r="293" spans="1:22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64"/>
        <v>40</v>
      </c>
      <c r="D293">
        <v>2500</v>
      </c>
      <c r="E293">
        <f t="shared" ca="1" si="65"/>
        <v>50332</v>
      </c>
      <c r="F293">
        <f ca="1">(60+SUMIF(OFFSET(J293,-$C293+1,0,$C293),"EN",OFFSET(K293,-$C293+1,0,$C293)))*SummonTypeTable!$O$2</f>
        <v>24024.444444444449</v>
      </c>
      <c r="G293" t="str">
        <f t="shared" ca="1" si="66"/>
        <v/>
      </c>
      <c r="H293" t="str">
        <f t="shared" ca="1" si="69"/>
        <v>cu</v>
      </c>
      <c r="I293" t="s">
        <v>88</v>
      </c>
      <c r="J293" t="s">
        <v>90</v>
      </c>
      <c r="K293">
        <v>105000</v>
      </c>
      <c r="L293" t="str">
        <f t="shared" si="57"/>
        <v/>
      </c>
      <c r="M293" t="str">
        <f t="shared" ca="1" si="67"/>
        <v>cu</v>
      </c>
      <c r="N293" t="s">
        <v>88</v>
      </c>
      <c r="O293" t="s">
        <v>90</v>
      </c>
      <c r="P293">
        <v>26250</v>
      </c>
      <c r="Q293" t="str">
        <f t="shared" ca="1" si="58"/>
        <v>cu</v>
      </c>
      <c r="R293" t="str">
        <f t="shared" si="59"/>
        <v>GO</v>
      </c>
      <c r="S293">
        <f t="shared" si="60"/>
        <v>105000</v>
      </c>
      <c r="T293" t="str">
        <f t="shared" ca="1" si="61"/>
        <v>cu</v>
      </c>
      <c r="U293" t="str">
        <f t="shared" si="62"/>
        <v>GO</v>
      </c>
      <c r="V293">
        <f t="shared" si="63"/>
        <v>26250</v>
      </c>
    </row>
    <row r="294" spans="1:22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64"/>
        <v>1</v>
      </c>
      <c r="D294">
        <v>12</v>
      </c>
      <c r="E294">
        <f t="shared" ca="1" si="65"/>
        <v>12</v>
      </c>
      <c r="F294">
        <f ca="1">(60+SUMIF(OFFSET(J294,-$C294+1,0,$C294),"EN",OFFSET(K294,-$C294+1,0,$C294)))*SummonTypeTable!$O$2</f>
        <v>152.00000000000003</v>
      </c>
      <c r="G294" t="str">
        <f t="shared" ca="1" si="66"/>
        <v/>
      </c>
      <c r="H294" t="str">
        <f t="shared" ca="1" si="69"/>
        <v>cu</v>
      </c>
      <c r="I294" t="s">
        <v>88</v>
      </c>
      <c r="J294" t="s">
        <v>114</v>
      </c>
      <c r="K294">
        <v>120</v>
      </c>
      <c r="L294" t="str">
        <f t="shared" si="57"/>
        <v>에너지너무많음</v>
      </c>
      <c r="M294" t="str">
        <f t="shared" ca="1" si="67"/>
        <v>cu</v>
      </c>
      <c r="N294" t="s">
        <v>88</v>
      </c>
      <c r="O294" t="s">
        <v>114</v>
      </c>
      <c r="P294">
        <v>30</v>
      </c>
      <c r="Q294" t="str">
        <f t="shared" ca="1" si="58"/>
        <v>cu</v>
      </c>
      <c r="R294" t="str">
        <f t="shared" si="59"/>
        <v>EN</v>
      </c>
      <c r="S294">
        <f t="shared" si="60"/>
        <v>120</v>
      </c>
      <c r="T294" t="str">
        <f t="shared" ca="1" si="61"/>
        <v>cu</v>
      </c>
      <c r="U294" t="str">
        <f t="shared" si="62"/>
        <v>EN</v>
      </c>
      <c r="V294">
        <f t="shared" si="63"/>
        <v>30</v>
      </c>
    </row>
    <row r="295" spans="1:22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64"/>
        <v>2</v>
      </c>
      <c r="D295">
        <v>10</v>
      </c>
      <c r="E295">
        <f t="shared" ca="1" si="65"/>
        <v>22</v>
      </c>
      <c r="F295">
        <f ca="1">(60+SUMIF(OFFSET(J295,-$C295+1,0,$C295),"EN",OFFSET(K295,-$C295+1,0,$C295)))*SummonTypeTable!$O$2</f>
        <v>152.00000000000003</v>
      </c>
      <c r="G295" t="str">
        <f t="shared" ca="1" si="66"/>
        <v/>
      </c>
      <c r="H295" t="str">
        <f t="shared" ca="1" si="69"/>
        <v>cu</v>
      </c>
      <c r="I295" t="s">
        <v>88</v>
      </c>
      <c r="J295" t="s">
        <v>90</v>
      </c>
      <c r="K295">
        <v>1250</v>
      </c>
      <c r="L295" t="str">
        <f t="shared" si="57"/>
        <v/>
      </c>
      <c r="M295" t="str">
        <f t="shared" ca="1" si="67"/>
        <v>cu</v>
      </c>
      <c r="N295" t="s">
        <v>88</v>
      </c>
      <c r="O295" t="s">
        <v>90</v>
      </c>
      <c r="P295">
        <v>313</v>
      </c>
      <c r="Q295" t="str">
        <f t="shared" ca="1" si="58"/>
        <v>cu</v>
      </c>
      <c r="R295" t="str">
        <f t="shared" si="59"/>
        <v>GO</v>
      </c>
      <c r="S295">
        <f t="shared" si="60"/>
        <v>1250</v>
      </c>
      <c r="T295" t="str">
        <f t="shared" ca="1" si="61"/>
        <v>cu</v>
      </c>
      <c r="U295" t="str">
        <f t="shared" si="62"/>
        <v>GO</v>
      </c>
      <c r="V295">
        <f t="shared" si="63"/>
        <v>313</v>
      </c>
    </row>
    <row r="296" spans="1:22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64"/>
        <v>3</v>
      </c>
      <c r="D296">
        <v>20</v>
      </c>
      <c r="E296">
        <f t="shared" ca="1" si="65"/>
        <v>42</v>
      </c>
      <c r="F296">
        <f ca="1">(60+SUMIF(OFFSET(J296,-$C296+1,0,$C296),"EN",OFFSET(K296,-$C296+1,0,$C296)))*SummonTypeTable!$O$2</f>
        <v>152.00000000000003</v>
      </c>
      <c r="G296" t="str">
        <f t="shared" ca="1" si="66"/>
        <v/>
      </c>
      <c r="H296" t="str">
        <f t="shared" ca="1" si="69"/>
        <v>it</v>
      </c>
      <c r="I296" t="s">
        <v>146</v>
      </c>
      <c r="J296" t="s">
        <v>145</v>
      </c>
      <c r="K296">
        <v>2</v>
      </c>
      <c r="L296" t="str">
        <f t="shared" si="57"/>
        <v/>
      </c>
      <c r="M296" t="str">
        <f t="shared" ca="1" si="67"/>
        <v>cu</v>
      </c>
      <c r="N296" t="s">
        <v>88</v>
      </c>
      <c r="O296" t="s">
        <v>90</v>
      </c>
      <c r="P296">
        <v>469</v>
      </c>
      <c r="Q296" t="str">
        <f t="shared" ca="1" si="58"/>
        <v>it</v>
      </c>
      <c r="R296" t="str">
        <f t="shared" si="59"/>
        <v>Cash_sSpellGacha</v>
      </c>
      <c r="S296">
        <f t="shared" si="60"/>
        <v>2</v>
      </c>
      <c r="T296" t="str">
        <f t="shared" ca="1" si="61"/>
        <v>cu</v>
      </c>
      <c r="U296" t="str">
        <f t="shared" si="62"/>
        <v>GO</v>
      </c>
      <c r="V296">
        <f t="shared" si="63"/>
        <v>469</v>
      </c>
    </row>
    <row r="297" spans="1:22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64"/>
        <v>4</v>
      </c>
      <c r="D297">
        <v>25</v>
      </c>
      <c r="E297">
        <f t="shared" ca="1" si="65"/>
        <v>67</v>
      </c>
      <c r="F297">
        <f ca="1">(60+SUMIF(OFFSET(J297,-$C297+1,0,$C297),"EN",OFFSET(K297,-$C297+1,0,$C297)))*SummonTypeTable!$O$2</f>
        <v>278.66666666666669</v>
      </c>
      <c r="G297">
        <f t="shared" ca="1" si="66"/>
        <v>2.2686567164179108</v>
      </c>
      <c r="H297" t="str">
        <f t="shared" ca="1" si="69"/>
        <v>cu</v>
      </c>
      <c r="I297" t="s">
        <v>88</v>
      </c>
      <c r="J297" t="s">
        <v>114</v>
      </c>
      <c r="K297">
        <v>150</v>
      </c>
      <c r="L297" t="str">
        <f t="shared" si="57"/>
        <v>에너지너무많음</v>
      </c>
      <c r="M297" t="str">
        <f t="shared" ca="1" si="67"/>
        <v>cu</v>
      </c>
      <c r="N297" t="s">
        <v>88</v>
      </c>
      <c r="O297" t="s">
        <v>114</v>
      </c>
      <c r="P297">
        <v>38</v>
      </c>
      <c r="Q297" t="str">
        <f t="shared" ca="1" si="58"/>
        <v>cu</v>
      </c>
      <c r="R297" t="str">
        <f t="shared" si="59"/>
        <v>EN</v>
      </c>
      <c r="S297">
        <f t="shared" si="60"/>
        <v>150</v>
      </c>
      <c r="T297" t="str">
        <f t="shared" ca="1" si="61"/>
        <v>cu</v>
      </c>
      <c r="U297" t="str">
        <f t="shared" si="62"/>
        <v>EN</v>
      </c>
      <c r="V297">
        <f t="shared" si="63"/>
        <v>38</v>
      </c>
    </row>
    <row r="298" spans="1:22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64"/>
        <v>5</v>
      </c>
      <c r="D298">
        <v>15</v>
      </c>
      <c r="E298">
        <f t="shared" ca="1" si="65"/>
        <v>82</v>
      </c>
      <c r="F298">
        <f ca="1">(60+SUMIF(OFFSET(J298,-$C298+1,0,$C298),"EN",OFFSET(K298,-$C298+1,0,$C298)))*SummonTypeTable!$O$2</f>
        <v>278.66666666666669</v>
      </c>
      <c r="G298" t="str">
        <f t="shared" ca="1" si="66"/>
        <v/>
      </c>
      <c r="H298" t="str">
        <f t="shared" ca="1" si="69"/>
        <v>cu</v>
      </c>
      <c r="I298" t="s">
        <v>88</v>
      </c>
      <c r="J298" t="s">
        <v>90</v>
      </c>
      <c r="K298">
        <v>2500</v>
      </c>
      <c r="L298" t="str">
        <f t="shared" si="57"/>
        <v/>
      </c>
      <c r="M298" t="str">
        <f t="shared" ca="1" si="67"/>
        <v>cu</v>
      </c>
      <c r="N298" t="s">
        <v>88</v>
      </c>
      <c r="O298" t="s">
        <v>90</v>
      </c>
      <c r="P298">
        <v>625</v>
      </c>
      <c r="Q298" t="str">
        <f t="shared" ca="1" si="58"/>
        <v>cu</v>
      </c>
      <c r="R298" t="str">
        <f t="shared" si="59"/>
        <v>GO</v>
      </c>
      <c r="S298">
        <f t="shared" si="60"/>
        <v>2500</v>
      </c>
      <c r="T298" t="str">
        <f t="shared" ca="1" si="61"/>
        <v>cu</v>
      </c>
      <c r="U298" t="str">
        <f t="shared" si="62"/>
        <v>GO</v>
      </c>
      <c r="V298">
        <f t="shared" si="63"/>
        <v>625</v>
      </c>
    </row>
    <row r="299" spans="1:22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64"/>
        <v>6</v>
      </c>
      <c r="D299">
        <v>40</v>
      </c>
      <c r="E299">
        <f t="shared" ca="1" si="65"/>
        <v>122</v>
      </c>
      <c r="F299">
        <f ca="1">(60+SUMIF(OFFSET(J299,-$C299+1,0,$C299),"EN",OFFSET(K299,-$C299+1,0,$C299)))*SummonTypeTable!$O$2</f>
        <v>278.66666666666669</v>
      </c>
      <c r="G299" t="str">
        <f t="shared" ca="1" si="66"/>
        <v/>
      </c>
      <c r="H299" t="str">
        <f t="shared" ca="1" si="69"/>
        <v>cu</v>
      </c>
      <c r="I299" t="s">
        <v>88</v>
      </c>
      <c r="J299" t="s">
        <v>90</v>
      </c>
      <c r="K299">
        <v>3750</v>
      </c>
      <c r="L299" t="str">
        <f t="shared" si="57"/>
        <v/>
      </c>
      <c r="M299" t="str">
        <f t="shared" ca="1" si="67"/>
        <v>cu</v>
      </c>
      <c r="N299" t="s">
        <v>88</v>
      </c>
      <c r="O299" t="s">
        <v>90</v>
      </c>
      <c r="P299">
        <v>938</v>
      </c>
      <c r="Q299" t="str">
        <f t="shared" ca="1" si="58"/>
        <v>cu</v>
      </c>
      <c r="R299" t="str">
        <f t="shared" si="59"/>
        <v>GO</v>
      </c>
      <c r="S299">
        <f t="shared" si="60"/>
        <v>3750</v>
      </c>
      <c r="T299" t="str">
        <f t="shared" ca="1" si="61"/>
        <v>cu</v>
      </c>
      <c r="U299" t="str">
        <f t="shared" si="62"/>
        <v>GO</v>
      </c>
      <c r="V299">
        <f t="shared" si="63"/>
        <v>938</v>
      </c>
    </row>
    <row r="300" spans="1:22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64"/>
        <v>7</v>
      </c>
      <c r="D300">
        <v>75</v>
      </c>
      <c r="E300">
        <f t="shared" ca="1" si="65"/>
        <v>197</v>
      </c>
      <c r="F300">
        <f ca="1">(60+SUMIF(OFFSET(J300,-$C300+1,0,$C300),"EN",OFFSET(K300,-$C300+1,0,$C300)))*SummonTypeTable!$O$2</f>
        <v>464.44444444444451</v>
      </c>
      <c r="G300">
        <f t="shared" ca="1" si="66"/>
        <v>1.4145516074450086</v>
      </c>
      <c r="H300" t="str">
        <f t="shared" ca="1" si="69"/>
        <v>cu</v>
      </c>
      <c r="I300" t="s">
        <v>88</v>
      </c>
      <c r="J300" t="s">
        <v>114</v>
      </c>
      <c r="K300">
        <v>220</v>
      </c>
      <c r="L300" t="str">
        <f t="shared" si="57"/>
        <v>에너지너무많음</v>
      </c>
      <c r="M300" t="str">
        <f t="shared" ca="1" si="67"/>
        <v>cu</v>
      </c>
      <c r="N300" t="s">
        <v>88</v>
      </c>
      <c r="O300" t="s">
        <v>114</v>
      </c>
      <c r="P300">
        <v>55</v>
      </c>
      <c r="Q300" t="str">
        <f t="shared" ca="1" si="58"/>
        <v>cu</v>
      </c>
      <c r="R300" t="str">
        <f t="shared" si="59"/>
        <v>EN</v>
      </c>
      <c r="S300">
        <f t="shared" si="60"/>
        <v>220</v>
      </c>
      <c r="T300" t="str">
        <f t="shared" ca="1" si="61"/>
        <v>cu</v>
      </c>
      <c r="U300" t="str">
        <f t="shared" si="62"/>
        <v>EN</v>
      </c>
      <c r="V300">
        <f t="shared" si="63"/>
        <v>55</v>
      </c>
    </row>
    <row r="301" spans="1:22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64"/>
        <v>8</v>
      </c>
      <c r="D301">
        <v>35</v>
      </c>
      <c r="E301">
        <f t="shared" ca="1" si="65"/>
        <v>232</v>
      </c>
      <c r="F301">
        <f ca="1">(60+SUMIF(OFFSET(J301,-$C301+1,0,$C301),"EN",OFFSET(K301,-$C301+1,0,$C301)))*SummonTypeTable!$O$2</f>
        <v>464.44444444444451</v>
      </c>
      <c r="G301" t="str">
        <f t="shared" ca="1" si="66"/>
        <v/>
      </c>
      <c r="H301" t="str">
        <f t="shared" ca="1" si="69"/>
        <v>it</v>
      </c>
      <c r="I301" t="s">
        <v>146</v>
      </c>
      <c r="J301" t="s">
        <v>145</v>
      </c>
      <c r="K301">
        <v>2</v>
      </c>
      <c r="L301" t="str">
        <f t="shared" si="57"/>
        <v/>
      </c>
      <c r="M301" t="str">
        <f t="shared" ca="1" si="67"/>
        <v>cu</v>
      </c>
      <c r="N301" t="s">
        <v>88</v>
      </c>
      <c r="O301" t="s">
        <v>90</v>
      </c>
      <c r="P301">
        <v>1250</v>
      </c>
      <c r="Q301" t="str">
        <f t="shared" ca="1" si="58"/>
        <v>it</v>
      </c>
      <c r="R301" t="str">
        <f t="shared" si="59"/>
        <v>Cash_sSpellGacha</v>
      </c>
      <c r="S301">
        <f t="shared" si="60"/>
        <v>2</v>
      </c>
      <c r="T301" t="str">
        <f t="shared" ca="1" si="61"/>
        <v>cu</v>
      </c>
      <c r="U301" t="str">
        <f t="shared" si="62"/>
        <v>GO</v>
      </c>
      <c r="V301">
        <f t="shared" si="63"/>
        <v>1250</v>
      </c>
    </row>
    <row r="302" spans="1:22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64"/>
        <v>9</v>
      </c>
      <c r="D302">
        <v>50</v>
      </c>
      <c r="E302">
        <f t="shared" ca="1" si="65"/>
        <v>282</v>
      </c>
      <c r="F302">
        <f ca="1">(60+SUMIF(OFFSET(J302,-$C302+1,0,$C302),"EN",OFFSET(K302,-$C302+1,0,$C302)))*SummonTypeTable!$O$2</f>
        <v>464.44444444444451</v>
      </c>
      <c r="G302" t="str">
        <f t="shared" ca="1" si="66"/>
        <v/>
      </c>
      <c r="H302" t="str">
        <f t="shared" ca="1" si="69"/>
        <v>cu</v>
      </c>
      <c r="I302" t="s">
        <v>88</v>
      </c>
      <c r="J302" t="s">
        <v>90</v>
      </c>
      <c r="K302">
        <v>6250</v>
      </c>
      <c r="L302" t="str">
        <f t="shared" si="57"/>
        <v/>
      </c>
      <c r="M302" t="str">
        <f t="shared" ca="1" si="67"/>
        <v>cu</v>
      </c>
      <c r="N302" t="s">
        <v>88</v>
      </c>
      <c r="O302" t="s">
        <v>90</v>
      </c>
      <c r="P302">
        <v>1563</v>
      </c>
      <c r="Q302" t="str">
        <f t="shared" ca="1" si="58"/>
        <v>cu</v>
      </c>
      <c r="R302" t="str">
        <f t="shared" si="59"/>
        <v>GO</v>
      </c>
      <c r="S302">
        <f t="shared" si="60"/>
        <v>6250</v>
      </c>
      <c r="T302" t="str">
        <f t="shared" ca="1" si="61"/>
        <v>cu</v>
      </c>
      <c r="U302" t="str">
        <f t="shared" si="62"/>
        <v>GO</v>
      </c>
      <c r="V302">
        <f t="shared" si="63"/>
        <v>1563</v>
      </c>
    </row>
    <row r="303" spans="1:22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64"/>
        <v>10</v>
      </c>
      <c r="D303">
        <v>80</v>
      </c>
      <c r="E303">
        <f t="shared" ca="1" si="65"/>
        <v>362</v>
      </c>
      <c r="F303">
        <f ca="1">(60+SUMIF(OFFSET(J303,-$C303+1,0,$C303),"EN",OFFSET(K303,-$C303+1,0,$C303)))*SummonTypeTable!$O$2</f>
        <v>464.44444444444451</v>
      </c>
      <c r="G303" t="str">
        <f t="shared" ca="1" si="66"/>
        <v/>
      </c>
      <c r="H303" t="str">
        <f t="shared" ca="1" si="69"/>
        <v>it</v>
      </c>
      <c r="I303" t="s">
        <v>146</v>
      </c>
      <c r="J303" t="s">
        <v>147</v>
      </c>
      <c r="K303">
        <v>1</v>
      </c>
      <c r="L303" t="str">
        <f t="shared" si="57"/>
        <v/>
      </c>
      <c r="M303" t="str">
        <f t="shared" ca="1" si="67"/>
        <v>cu</v>
      </c>
      <c r="N303" t="s">
        <v>88</v>
      </c>
      <c r="O303" t="s">
        <v>90</v>
      </c>
      <c r="P303">
        <v>1406</v>
      </c>
      <c r="Q303" t="str">
        <f t="shared" ca="1" si="58"/>
        <v>it</v>
      </c>
      <c r="R303" t="str">
        <f t="shared" si="59"/>
        <v>Cash_sCharacterGacha</v>
      </c>
      <c r="S303">
        <f t="shared" si="60"/>
        <v>1</v>
      </c>
      <c r="T303" t="str">
        <f t="shared" ca="1" si="61"/>
        <v>cu</v>
      </c>
      <c r="U303" t="str">
        <f t="shared" si="62"/>
        <v>GO</v>
      </c>
      <c r="V303">
        <f t="shared" si="63"/>
        <v>1406</v>
      </c>
    </row>
    <row r="304" spans="1:22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64"/>
        <v>11</v>
      </c>
      <c r="D304">
        <v>100</v>
      </c>
      <c r="E304">
        <f t="shared" ca="1" si="65"/>
        <v>462</v>
      </c>
      <c r="F304">
        <f ca="1">(60+SUMIF(OFFSET(J304,-$C304+1,0,$C304),"EN",OFFSET(K304,-$C304+1,0,$C304)))*SummonTypeTable!$O$2</f>
        <v>717.77777777777783</v>
      </c>
      <c r="G304">
        <f t="shared" ca="1" si="66"/>
        <v>1.0052910052910053</v>
      </c>
      <c r="H304" t="str">
        <f t="shared" ca="1" si="69"/>
        <v>cu</v>
      </c>
      <c r="I304" t="s">
        <v>88</v>
      </c>
      <c r="J304" t="s">
        <v>114</v>
      </c>
      <c r="K304">
        <v>300</v>
      </c>
      <c r="L304" t="str">
        <f t="shared" si="57"/>
        <v>에너지너무많음</v>
      </c>
      <c r="M304" t="str">
        <f t="shared" ca="1" si="67"/>
        <v>cu</v>
      </c>
      <c r="N304" t="s">
        <v>88</v>
      </c>
      <c r="O304" t="s">
        <v>114</v>
      </c>
      <c r="P304">
        <v>75</v>
      </c>
      <c r="Q304" t="str">
        <f t="shared" ca="1" si="58"/>
        <v>cu</v>
      </c>
      <c r="R304" t="str">
        <f t="shared" si="59"/>
        <v>EN</v>
      </c>
      <c r="S304">
        <f t="shared" si="60"/>
        <v>300</v>
      </c>
      <c r="T304" t="str">
        <f t="shared" ca="1" si="61"/>
        <v>cu</v>
      </c>
      <c r="U304" t="str">
        <f t="shared" si="62"/>
        <v>EN</v>
      </c>
      <c r="V304">
        <f t="shared" si="63"/>
        <v>75</v>
      </c>
    </row>
    <row r="305" spans="1:22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64"/>
        <v>12</v>
      </c>
      <c r="D305">
        <v>120</v>
      </c>
      <c r="E305">
        <f t="shared" ca="1" si="65"/>
        <v>582</v>
      </c>
      <c r="F305">
        <f ca="1">(60+SUMIF(OFFSET(J305,-$C305+1,0,$C305),"EN",OFFSET(K305,-$C305+1,0,$C305)))*SummonTypeTable!$O$2</f>
        <v>717.77777777777783</v>
      </c>
      <c r="G305" t="str">
        <f t="shared" ca="1" si="66"/>
        <v/>
      </c>
      <c r="H305" t="str">
        <f t="shared" ca="1" si="69"/>
        <v>cu</v>
      </c>
      <c r="I305" t="s">
        <v>88</v>
      </c>
      <c r="J305" t="s">
        <v>90</v>
      </c>
      <c r="K305">
        <v>12500</v>
      </c>
      <c r="L305" t="str">
        <f t="shared" si="57"/>
        <v/>
      </c>
      <c r="M305" t="str">
        <f t="shared" ca="1" si="67"/>
        <v>cu</v>
      </c>
      <c r="N305" t="s">
        <v>88</v>
      </c>
      <c r="O305" t="s">
        <v>90</v>
      </c>
      <c r="P305">
        <v>3125</v>
      </c>
      <c r="Q305" t="str">
        <f t="shared" ca="1" si="58"/>
        <v>cu</v>
      </c>
      <c r="R305" t="str">
        <f t="shared" si="59"/>
        <v>GO</v>
      </c>
      <c r="S305">
        <f t="shared" si="60"/>
        <v>12500</v>
      </c>
      <c r="T305" t="str">
        <f t="shared" ca="1" si="61"/>
        <v>cu</v>
      </c>
      <c r="U305" t="str">
        <f t="shared" si="62"/>
        <v>GO</v>
      </c>
      <c r="V305">
        <f t="shared" si="63"/>
        <v>3125</v>
      </c>
    </row>
    <row r="306" spans="1:22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64"/>
        <v>13</v>
      </c>
      <c r="D306">
        <v>180</v>
      </c>
      <c r="E306">
        <f t="shared" ca="1" si="65"/>
        <v>762</v>
      </c>
      <c r="F306">
        <f ca="1">(60+SUMIF(OFFSET(J306,-$C306+1,0,$C306),"EN",OFFSET(K306,-$C306+1,0,$C306)))*SummonTypeTable!$O$2</f>
        <v>717.77777777777783</v>
      </c>
      <c r="G306" t="str">
        <f t="shared" ca="1" si="66"/>
        <v/>
      </c>
      <c r="H306" t="str">
        <f t="shared" ca="1" si="69"/>
        <v>it</v>
      </c>
      <c r="I306" t="s">
        <v>146</v>
      </c>
      <c r="J306" t="s">
        <v>145</v>
      </c>
      <c r="K306">
        <v>10</v>
      </c>
      <c r="L306" t="str">
        <f t="shared" si="57"/>
        <v/>
      </c>
      <c r="M306" t="str">
        <f t="shared" ca="1" si="67"/>
        <v>cu</v>
      </c>
      <c r="N306" t="s">
        <v>88</v>
      </c>
      <c r="O306" t="s">
        <v>90</v>
      </c>
      <c r="P306">
        <v>4063</v>
      </c>
      <c r="Q306" t="str">
        <f t="shared" ca="1" si="58"/>
        <v>it</v>
      </c>
      <c r="R306" t="str">
        <f t="shared" si="59"/>
        <v>Cash_sSpellGacha</v>
      </c>
      <c r="S306">
        <f t="shared" si="60"/>
        <v>10</v>
      </c>
      <c r="T306" t="str">
        <f t="shared" ca="1" si="61"/>
        <v>cu</v>
      </c>
      <c r="U306" t="str">
        <f t="shared" si="62"/>
        <v>GO</v>
      </c>
      <c r="V306">
        <f t="shared" si="63"/>
        <v>4063</v>
      </c>
    </row>
    <row r="307" spans="1:22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64"/>
        <v>14</v>
      </c>
      <c r="D307">
        <v>200</v>
      </c>
      <c r="E307">
        <f t="shared" ca="1" si="65"/>
        <v>962</v>
      </c>
      <c r="F307">
        <f ca="1">(60+SUMIF(OFFSET(J307,-$C307+1,0,$C307),"EN",OFFSET(K307,-$C307+1,0,$C307)))*SummonTypeTable!$O$2</f>
        <v>1140.0000000000002</v>
      </c>
      <c r="G307">
        <f t="shared" ca="1" si="66"/>
        <v>0.74613074613074615</v>
      </c>
      <c r="H307" t="str">
        <f t="shared" ca="1" si="69"/>
        <v>cu</v>
      </c>
      <c r="I307" t="s">
        <v>88</v>
      </c>
      <c r="J307" t="s">
        <v>114</v>
      </c>
      <c r="K307">
        <v>500</v>
      </c>
      <c r="L307" t="str">
        <f t="shared" si="57"/>
        <v>에너지너무많음</v>
      </c>
      <c r="M307" t="str">
        <f t="shared" ca="1" si="67"/>
        <v>cu</v>
      </c>
      <c r="N307" t="s">
        <v>88</v>
      </c>
      <c r="O307" t="s">
        <v>114</v>
      </c>
      <c r="P307">
        <v>125</v>
      </c>
      <c r="Q307" t="str">
        <f t="shared" ca="1" si="58"/>
        <v>cu</v>
      </c>
      <c r="R307" t="str">
        <f t="shared" si="59"/>
        <v>EN</v>
      </c>
      <c r="S307">
        <f t="shared" si="60"/>
        <v>500</v>
      </c>
      <c r="T307" t="str">
        <f t="shared" ca="1" si="61"/>
        <v>cu</v>
      </c>
      <c r="U307" t="str">
        <f t="shared" si="62"/>
        <v>EN</v>
      </c>
      <c r="V307">
        <f t="shared" si="63"/>
        <v>125</v>
      </c>
    </row>
    <row r="308" spans="1:22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64"/>
        <v>15</v>
      </c>
      <c r="D308">
        <v>150</v>
      </c>
      <c r="E308">
        <f t="shared" ca="1" si="65"/>
        <v>1112</v>
      </c>
      <c r="F308">
        <f ca="1">(60+SUMIF(OFFSET(J308,-$C308+1,0,$C308),"EN",OFFSET(K308,-$C308+1,0,$C308)))*SummonTypeTable!$O$2</f>
        <v>1140.0000000000002</v>
      </c>
      <c r="G308" t="str">
        <f t="shared" ca="1" si="66"/>
        <v/>
      </c>
      <c r="H308" t="str">
        <f t="shared" ca="1" si="69"/>
        <v>cu</v>
      </c>
      <c r="I308" t="s">
        <v>88</v>
      </c>
      <c r="J308" t="s">
        <v>90</v>
      </c>
      <c r="K308">
        <v>25000</v>
      </c>
      <c r="L308" t="str">
        <f t="shared" si="57"/>
        <v/>
      </c>
      <c r="M308" t="str">
        <f t="shared" ca="1" si="67"/>
        <v>cu</v>
      </c>
      <c r="N308" t="s">
        <v>88</v>
      </c>
      <c r="O308" t="s">
        <v>90</v>
      </c>
      <c r="P308">
        <v>6250</v>
      </c>
      <c r="Q308" t="str">
        <f t="shared" ca="1" si="58"/>
        <v>cu</v>
      </c>
      <c r="R308" t="str">
        <f t="shared" si="59"/>
        <v>GO</v>
      </c>
      <c r="S308">
        <f t="shared" si="60"/>
        <v>25000</v>
      </c>
      <c r="T308" t="str">
        <f t="shared" ca="1" si="61"/>
        <v>cu</v>
      </c>
      <c r="U308" t="str">
        <f t="shared" si="62"/>
        <v>GO</v>
      </c>
      <c r="V308">
        <f t="shared" si="63"/>
        <v>6250</v>
      </c>
    </row>
    <row r="309" spans="1:22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64"/>
        <v>16</v>
      </c>
      <c r="D309">
        <v>320</v>
      </c>
      <c r="E309">
        <f t="shared" ca="1" si="65"/>
        <v>1432</v>
      </c>
      <c r="F309">
        <f ca="1">(60+SUMIF(OFFSET(J309,-$C309+1,0,$C309),"EN",OFFSET(K309,-$C309+1,0,$C309)))*SummonTypeTable!$O$2</f>
        <v>1140.0000000000002</v>
      </c>
      <c r="G309" t="str">
        <f t="shared" ca="1" si="66"/>
        <v/>
      </c>
      <c r="H309" t="str">
        <f t="shared" ca="1" si="69"/>
        <v>it</v>
      </c>
      <c r="I309" t="s">
        <v>146</v>
      </c>
      <c r="J309" t="s">
        <v>145</v>
      </c>
      <c r="K309">
        <v>2</v>
      </c>
      <c r="L309" t="str">
        <f t="shared" si="57"/>
        <v/>
      </c>
      <c r="M309" t="str">
        <f t="shared" ca="1" si="67"/>
        <v>cu</v>
      </c>
      <c r="N309" t="s">
        <v>88</v>
      </c>
      <c r="O309" t="s">
        <v>90</v>
      </c>
      <c r="P309">
        <v>7500</v>
      </c>
      <c r="Q309" t="str">
        <f t="shared" ca="1" si="58"/>
        <v>it</v>
      </c>
      <c r="R309" t="str">
        <f t="shared" si="59"/>
        <v>Cash_sSpellGacha</v>
      </c>
      <c r="S309">
        <f t="shared" si="60"/>
        <v>2</v>
      </c>
      <c r="T309" t="str">
        <f t="shared" ca="1" si="61"/>
        <v>cu</v>
      </c>
      <c r="U309" t="str">
        <f t="shared" si="62"/>
        <v>GO</v>
      </c>
      <c r="V309">
        <f t="shared" si="63"/>
        <v>7500</v>
      </c>
    </row>
    <row r="310" spans="1:22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64"/>
        <v>17</v>
      </c>
      <c r="D310">
        <v>450</v>
      </c>
      <c r="E310">
        <f t="shared" ca="1" si="65"/>
        <v>1882</v>
      </c>
      <c r="F310">
        <f ca="1">(60+SUMIF(OFFSET(J310,-$C310+1,0,$C310),"EN",OFFSET(K310,-$C310+1,0,$C310)))*SummonTypeTable!$O$2</f>
        <v>1140.0000000000002</v>
      </c>
      <c r="G310" t="str">
        <f t="shared" ca="1" si="66"/>
        <v/>
      </c>
      <c r="H310" t="str">
        <f t="shared" ca="1" si="69"/>
        <v>it</v>
      </c>
      <c r="I310" t="s">
        <v>146</v>
      </c>
      <c r="J310" t="s">
        <v>147</v>
      </c>
      <c r="K310">
        <v>1</v>
      </c>
      <c r="L310" t="str">
        <f t="shared" si="57"/>
        <v/>
      </c>
      <c r="M310" t="str">
        <f t="shared" ca="1" si="67"/>
        <v>cu</v>
      </c>
      <c r="N310" t="s">
        <v>88</v>
      </c>
      <c r="O310" t="s">
        <v>90</v>
      </c>
      <c r="P310">
        <v>7188</v>
      </c>
      <c r="Q310" t="str">
        <f t="shared" ca="1" si="58"/>
        <v>it</v>
      </c>
      <c r="R310" t="str">
        <f t="shared" si="59"/>
        <v>Cash_sCharacterGacha</v>
      </c>
      <c r="S310">
        <f t="shared" si="60"/>
        <v>1</v>
      </c>
      <c r="T310" t="str">
        <f t="shared" ca="1" si="61"/>
        <v>cu</v>
      </c>
      <c r="U310" t="str">
        <f t="shared" si="62"/>
        <v>GO</v>
      </c>
      <c r="V310">
        <f t="shared" si="63"/>
        <v>7188</v>
      </c>
    </row>
    <row r="311" spans="1:22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64"/>
        <v>18</v>
      </c>
      <c r="D311">
        <v>500</v>
      </c>
      <c r="E311">
        <f t="shared" ca="1" si="65"/>
        <v>2382</v>
      </c>
      <c r="F311">
        <f ca="1">(60+SUMIF(OFFSET(J311,-$C311+1,0,$C311),"EN",OFFSET(K311,-$C311+1,0,$C311)))*SummonTypeTable!$O$2</f>
        <v>1984.4444444444448</v>
      </c>
      <c r="G311">
        <f t="shared" ca="1" si="66"/>
        <v>0.47858942065491195</v>
      </c>
      <c r="H311" t="str">
        <f t="shared" ca="1" si="69"/>
        <v>cu</v>
      </c>
      <c r="I311" t="s">
        <v>88</v>
      </c>
      <c r="J311" t="s">
        <v>114</v>
      </c>
      <c r="K311">
        <v>1000</v>
      </c>
      <c r="L311" t="str">
        <f t="shared" si="57"/>
        <v>에너지너무많음</v>
      </c>
      <c r="M311" t="str">
        <f t="shared" ca="1" si="67"/>
        <v>cu</v>
      </c>
      <c r="N311" t="s">
        <v>88</v>
      </c>
      <c r="O311" t="s">
        <v>114</v>
      </c>
      <c r="P311">
        <v>250</v>
      </c>
      <c r="Q311" t="str">
        <f t="shared" ca="1" si="58"/>
        <v>cu</v>
      </c>
      <c r="R311" t="str">
        <f t="shared" si="59"/>
        <v>EN</v>
      </c>
      <c r="S311">
        <f t="shared" si="60"/>
        <v>1000</v>
      </c>
      <c r="T311" t="str">
        <f t="shared" ca="1" si="61"/>
        <v>cu</v>
      </c>
      <c r="U311" t="str">
        <f t="shared" si="62"/>
        <v>EN</v>
      </c>
      <c r="V311">
        <f t="shared" si="63"/>
        <v>250</v>
      </c>
    </row>
    <row r="312" spans="1:22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64"/>
        <v>19</v>
      </c>
      <c r="D312">
        <v>200</v>
      </c>
      <c r="E312">
        <f t="shared" ca="1" si="65"/>
        <v>2582</v>
      </c>
      <c r="F312">
        <f ca="1">(60+SUMIF(OFFSET(J312,-$C312+1,0,$C312),"EN",OFFSET(K312,-$C312+1,0,$C312)))*SummonTypeTable!$O$2</f>
        <v>1984.4444444444448</v>
      </c>
      <c r="G312" t="str">
        <f t="shared" ca="1" si="66"/>
        <v/>
      </c>
      <c r="H312" t="str">
        <f t="shared" ca="1" si="69"/>
        <v>cu</v>
      </c>
      <c r="I312" t="s">
        <v>88</v>
      </c>
      <c r="J312" t="s">
        <v>90</v>
      </c>
      <c r="K312">
        <v>33750</v>
      </c>
      <c r="L312" t="str">
        <f t="shared" si="57"/>
        <v/>
      </c>
      <c r="M312" t="str">
        <f t="shared" ca="1" si="67"/>
        <v>cu</v>
      </c>
      <c r="N312" t="s">
        <v>88</v>
      </c>
      <c r="O312" t="s">
        <v>90</v>
      </c>
      <c r="P312">
        <v>8438</v>
      </c>
      <c r="Q312" t="str">
        <f t="shared" ca="1" si="58"/>
        <v>cu</v>
      </c>
      <c r="R312" t="str">
        <f t="shared" si="59"/>
        <v>GO</v>
      </c>
      <c r="S312">
        <f t="shared" si="60"/>
        <v>33750</v>
      </c>
      <c r="T312" t="str">
        <f t="shared" ca="1" si="61"/>
        <v>cu</v>
      </c>
      <c r="U312" t="str">
        <f t="shared" si="62"/>
        <v>GO</v>
      </c>
      <c r="V312">
        <f t="shared" si="63"/>
        <v>8438</v>
      </c>
    </row>
    <row r="313" spans="1:22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64"/>
        <v>20</v>
      </c>
      <c r="D313">
        <v>330</v>
      </c>
      <c r="E313">
        <f t="shared" ca="1" si="65"/>
        <v>2912</v>
      </c>
      <c r="F313">
        <f ca="1">(60+SUMIF(OFFSET(J313,-$C313+1,0,$C313),"EN",OFFSET(K313,-$C313+1,0,$C313)))*SummonTypeTable!$O$2</f>
        <v>1984.4444444444448</v>
      </c>
      <c r="G313" t="str">
        <f t="shared" ca="1" si="66"/>
        <v/>
      </c>
      <c r="H313" t="str">
        <f t="shared" ca="1" si="69"/>
        <v>it</v>
      </c>
      <c r="I313" t="s">
        <v>146</v>
      </c>
      <c r="J313" t="s">
        <v>145</v>
      </c>
      <c r="K313">
        <v>10</v>
      </c>
      <c r="L313" t="str">
        <f t="shared" si="57"/>
        <v/>
      </c>
      <c r="M313" t="str">
        <f t="shared" ca="1" si="67"/>
        <v>cu</v>
      </c>
      <c r="N313" t="s">
        <v>88</v>
      </c>
      <c r="O313" t="s">
        <v>90</v>
      </c>
      <c r="P313">
        <v>9375</v>
      </c>
      <c r="Q313" t="str">
        <f t="shared" ca="1" si="58"/>
        <v>it</v>
      </c>
      <c r="R313" t="str">
        <f t="shared" si="59"/>
        <v>Cash_sSpellGacha</v>
      </c>
      <c r="S313">
        <f t="shared" si="60"/>
        <v>10</v>
      </c>
      <c r="T313" t="str">
        <f t="shared" ca="1" si="61"/>
        <v>cu</v>
      </c>
      <c r="U313" t="str">
        <f t="shared" si="62"/>
        <v>GO</v>
      </c>
      <c r="V313">
        <f t="shared" si="63"/>
        <v>9375</v>
      </c>
    </row>
    <row r="314" spans="1:22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64"/>
        <v>21</v>
      </c>
      <c r="D314">
        <v>1000</v>
      </c>
      <c r="E314">
        <f t="shared" ca="1" si="65"/>
        <v>3912</v>
      </c>
      <c r="F314">
        <f ca="1">(60+SUMIF(OFFSET(J314,-$C314+1,0,$C314),"EN",OFFSET(K314,-$C314+1,0,$C314)))*SummonTypeTable!$O$2</f>
        <v>3251.1111111111113</v>
      </c>
      <c r="G314">
        <f t="shared" ca="1" si="66"/>
        <v>0.50727107475573741</v>
      </c>
      <c r="H314" t="str">
        <f t="shared" ca="1" si="69"/>
        <v>cu</v>
      </c>
      <c r="I314" t="s">
        <v>88</v>
      </c>
      <c r="J314" t="s">
        <v>114</v>
      </c>
      <c r="K314">
        <v>1500</v>
      </c>
      <c r="L314" t="str">
        <f t="shared" si="57"/>
        <v>에너지너무많음</v>
      </c>
      <c r="M314" t="str">
        <f t="shared" ca="1" si="67"/>
        <v>cu</v>
      </c>
      <c r="N314" t="s">
        <v>88</v>
      </c>
      <c r="O314" t="s">
        <v>114</v>
      </c>
      <c r="P314">
        <v>375</v>
      </c>
      <c r="Q314" t="str">
        <f t="shared" ca="1" si="58"/>
        <v>cu</v>
      </c>
      <c r="R314" t="str">
        <f t="shared" si="59"/>
        <v>EN</v>
      </c>
      <c r="S314">
        <f t="shared" si="60"/>
        <v>1500</v>
      </c>
      <c r="T314" t="str">
        <f t="shared" ca="1" si="61"/>
        <v>cu</v>
      </c>
      <c r="U314" t="str">
        <f t="shared" si="62"/>
        <v>EN</v>
      </c>
      <c r="V314">
        <f t="shared" si="63"/>
        <v>375</v>
      </c>
    </row>
    <row r="315" spans="1:22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64"/>
        <v>22</v>
      </c>
      <c r="D315">
        <v>330</v>
      </c>
      <c r="E315">
        <f t="shared" ca="1" si="65"/>
        <v>4242</v>
      </c>
      <c r="F315">
        <f ca="1">(60+SUMIF(OFFSET(J315,-$C315+1,0,$C315),"EN",OFFSET(K315,-$C315+1,0,$C315)))*SummonTypeTable!$O$2</f>
        <v>3251.1111111111113</v>
      </c>
      <c r="G315" t="str">
        <f t="shared" ca="1" si="66"/>
        <v/>
      </c>
      <c r="H315" t="str">
        <f t="shared" ca="1" si="69"/>
        <v>cu</v>
      </c>
      <c r="I315" t="s">
        <v>88</v>
      </c>
      <c r="J315" t="s">
        <v>90</v>
      </c>
      <c r="K315">
        <v>27500</v>
      </c>
      <c r="L315" t="str">
        <f t="shared" ref="L315:L376" si="70">IF(I315="장비1상자",
  IF(OR(J315&gt;3,K315&gt;5),"장비이상",""),
IF(J315="GO",
  IF(K315&lt;100,"골드이상",""),
IF(J315="EN",
  IF(K315&gt;29,"에너지너무많음",
  IF(K315&gt;9,"에너지다소많음","")),"")))</f>
        <v/>
      </c>
      <c r="M315" t="str">
        <f t="shared" ca="1" si="67"/>
        <v>cu</v>
      </c>
      <c r="N315" t="s">
        <v>88</v>
      </c>
      <c r="O315" t="s">
        <v>90</v>
      </c>
      <c r="P315">
        <v>6875</v>
      </c>
      <c r="Q315" t="str">
        <f t="shared" ref="Q315:Q376" ca="1" si="71">IF(LEN(H315)=0,"",H315)</f>
        <v>cu</v>
      </c>
      <c r="R315" t="str">
        <f t="shared" ref="R315:R376" si="72">IF(LEN(J315)=0,"",J315)</f>
        <v>GO</v>
      </c>
      <c r="S315">
        <f t="shared" ref="S315:S376" si="73">IF(LEN(K315)=0,"",K315)</f>
        <v>27500</v>
      </c>
      <c r="T315" t="str">
        <f t="shared" ref="T315:T376" ca="1" si="74">IF(LEN(M315)=0,"",M315)</f>
        <v>cu</v>
      </c>
      <c r="U315" t="str">
        <f t="shared" ref="U315:U376" si="75">IF(LEN(O315)=0,"",O315)</f>
        <v>GO</v>
      </c>
      <c r="V315">
        <f t="shared" ref="V315:V376" si="76">IF(LEN(P315)=0,"",P315)</f>
        <v>6875</v>
      </c>
    </row>
    <row r="316" spans="1:22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64"/>
        <v>23</v>
      </c>
      <c r="D316">
        <v>590</v>
      </c>
      <c r="E316">
        <f t="shared" ca="1" si="65"/>
        <v>4832</v>
      </c>
      <c r="F316">
        <f ca="1">(60+SUMIF(OFFSET(J316,-$C316+1,0,$C316),"EN",OFFSET(K316,-$C316+1,0,$C316)))*SummonTypeTable!$O$2</f>
        <v>3251.1111111111113</v>
      </c>
      <c r="G316" t="str">
        <f t="shared" ca="1" si="66"/>
        <v/>
      </c>
      <c r="H316" t="str">
        <f t="shared" ca="1" si="69"/>
        <v>it</v>
      </c>
      <c r="I316" t="s">
        <v>146</v>
      </c>
      <c r="J316" t="s">
        <v>145</v>
      </c>
      <c r="K316">
        <v>10</v>
      </c>
      <c r="L316" t="str">
        <f t="shared" si="70"/>
        <v/>
      </c>
      <c r="M316" t="str">
        <f t="shared" ca="1" si="67"/>
        <v>cu</v>
      </c>
      <c r="N316" t="s">
        <v>88</v>
      </c>
      <c r="O316" t="s">
        <v>90</v>
      </c>
      <c r="P316">
        <v>10938</v>
      </c>
      <c r="Q316" t="str">
        <f t="shared" ca="1" si="71"/>
        <v>it</v>
      </c>
      <c r="R316" t="str">
        <f t="shared" si="72"/>
        <v>Cash_sSpellGacha</v>
      </c>
      <c r="S316">
        <f t="shared" si="73"/>
        <v>10</v>
      </c>
      <c r="T316" t="str">
        <f t="shared" ca="1" si="74"/>
        <v>cu</v>
      </c>
      <c r="U316" t="str">
        <f t="shared" si="75"/>
        <v>GO</v>
      </c>
      <c r="V316">
        <f t="shared" si="76"/>
        <v>10938</v>
      </c>
    </row>
    <row r="317" spans="1:22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64"/>
        <v>24</v>
      </c>
      <c r="D317">
        <v>1250</v>
      </c>
      <c r="E317">
        <f t="shared" ca="1" si="65"/>
        <v>6082</v>
      </c>
      <c r="F317">
        <f ca="1">(60+SUMIF(OFFSET(J317,-$C317+1,0,$C317),"EN",OFFSET(K317,-$C317+1,0,$C317)))*SummonTypeTable!$O$2</f>
        <v>3251.1111111111113</v>
      </c>
      <c r="G317" t="str">
        <f t="shared" ca="1" si="66"/>
        <v/>
      </c>
      <c r="H317" t="str">
        <f t="shared" ca="1" si="69"/>
        <v>cu</v>
      </c>
      <c r="I317" t="s">
        <v>88</v>
      </c>
      <c r="J317" t="s">
        <v>90</v>
      </c>
      <c r="K317">
        <v>36250</v>
      </c>
      <c r="L317" t="str">
        <f t="shared" si="70"/>
        <v/>
      </c>
      <c r="M317" t="str">
        <f t="shared" ca="1" si="67"/>
        <v>cu</v>
      </c>
      <c r="N317" t="s">
        <v>88</v>
      </c>
      <c r="O317" t="s">
        <v>90</v>
      </c>
      <c r="P317">
        <v>9063</v>
      </c>
      <c r="Q317" t="str">
        <f t="shared" ca="1" si="71"/>
        <v>cu</v>
      </c>
      <c r="R317" t="str">
        <f t="shared" si="72"/>
        <v>GO</v>
      </c>
      <c r="S317">
        <f t="shared" si="73"/>
        <v>36250</v>
      </c>
      <c r="T317" t="str">
        <f t="shared" ca="1" si="74"/>
        <v>cu</v>
      </c>
      <c r="U317" t="str">
        <f t="shared" si="75"/>
        <v>GO</v>
      </c>
      <c r="V317">
        <f t="shared" si="76"/>
        <v>9063</v>
      </c>
    </row>
    <row r="318" spans="1:22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64"/>
        <v>25</v>
      </c>
      <c r="D318">
        <v>1900</v>
      </c>
      <c r="E318">
        <f t="shared" ca="1" si="65"/>
        <v>7982</v>
      </c>
      <c r="F318">
        <f ca="1">(60+SUMIF(OFFSET(J318,-$C318+1,0,$C318),"EN",OFFSET(K318,-$C318+1,0,$C318)))*SummonTypeTable!$O$2</f>
        <v>4940.0000000000009</v>
      </c>
      <c r="G318">
        <f t="shared" ca="1" si="66"/>
        <v>0.40730532587210116</v>
      </c>
      <c r="H318" t="str">
        <f t="shared" ca="1" si="69"/>
        <v>cu</v>
      </c>
      <c r="I318" t="s">
        <v>88</v>
      </c>
      <c r="J318" t="s">
        <v>114</v>
      </c>
      <c r="K318">
        <v>2000</v>
      </c>
      <c r="L318" t="str">
        <f t="shared" si="70"/>
        <v>에너지너무많음</v>
      </c>
      <c r="M318" t="str">
        <f t="shared" ca="1" si="67"/>
        <v>cu</v>
      </c>
      <c r="N318" t="s">
        <v>88</v>
      </c>
      <c r="O318" t="s">
        <v>114</v>
      </c>
      <c r="P318">
        <v>500</v>
      </c>
      <c r="Q318" t="str">
        <f t="shared" ca="1" si="71"/>
        <v>cu</v>
      </c>
      <c r="R318" t="str">
        <f t="shared" si="72"/>
        <v>EN</v>
      </c>
      <c r="S318">
        <f t="shared" si="73"/>
        <v>2000</v>
      </c>
      <c r="T318" t="str">
        <f t="shared" ca="1" si="74"/>
        <v>cu</v>
      </c>
      <c r="U318" t="str">
        <f t="shared" si="75"/>
        <v>EN</v>
      </c>
      <c r="V318">
        <f t="shared" si="76"/>
        <v>500</v>
      </c>
    </row>
    <row r="319" spans="1:22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64"/>
        <v>26</v>
      </c>
      <c r="D319">
        <v>200</v>
      </c>
      <c r="E319">
        <f t="shared" ca="1" si="65"/>
        <v>8182</v>
      </c>
      <c r="F319">
        <f ca="1">(60+SUMIF(OFFSET(J319,-$C319+1,0,$C319),"EN",OFFSET(K319,-$C319+1,0,$C319)))*SummonTypeTable!$O$2</f>
        <v>4940.0000000000009</v>
      </c>
      <c r="G319" t="str">
        <f t="shared" ca="1" si="66"/>
        <v/>
      </c>
      <c r="H319" t="str">
        <f t="shared" ca="1" si="69"/>
        <v>cu</v>
      </c>
      <c r="I319" t="s">
        <v>88</v>
      </c>
      <c r="J319" t="s">
        <v>90</v>
      </c>
      <c r="K319">
        <v>50000</v>
      </c>
      <c r="L319" t="str">
        <f t="shared" si="70"/>
        <v/>
      </c>
      <c r="M319" t="str">
        <f t="shared" ca="1" si="67"/>
        <v>cu</v>
      </c>
      <c r="N319" t="s">
        <v>88</v>
      </c>
      <c r="O319" t="s">
        <v>90</v>
      </c>
      <c r="P319">
        <v>12500</v>
      </c>
      <c r="Q319" t="str">
        <f t="shared" ca="1" si="71"/>
        <v>cu</v>
      </c>
      <c r="R319" t="str">
        <f t="shared" si="72"/>
        <v>GO</v>
      </c>
      <c r="S319">
        <f t="shared" si="73"/>
        <v>50000</v>
      </c>
      <c r="T319" t="str">
        <f t="shared" ca="1" si="74"/>
        <v>cu</v>
      </c>
      <c r="U319" t="str">
        <f t="shared" si="75"/>
        <v>GO</v>
      </c>
      <c r="V319">
        <f t="shared" si="76"/>
        <v>12500</v>
      </c>
    </row>
    <row r="320" spans="1:22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64"/>
        <v>27</v>
      </c>
      <c r="D320">
        <v>400</v>
      </c>
      <c r="E320">
        <f t="shared" ca="1" si="65"/>
        <v>8582</v>
      </c>
      <c r="F320">
        <f ca="1">(60+SUMIF(OFFSET(J320,-$C320+1,0,$C320),"EN",OFFSET(K320,-$C320+1,0,$C320)))*SummonTypeTable!$O$2</f>
        <v>4940.0000000000009</v>
      </c>
      <c r="G320" t="str">
        <f t="shared" ca="1" si="66"/>
        <v/>
      </c>
      <c r="H320" t="str">
        <f t="shared" ca="1" si="69"/>
        <v>it</v>
      </c>
      <c r="I320" t="s">
        <v>146</v>
      </c>
      <c r="J320" t="s">
        <v>145</v>
      </c>
      <c r="K320">
        <v>10</v>
      </c>
      <c r="L320" t="str">
        <f t="shared" si="70"/>
        <v/>
      </c>
      <c r="M320" t="str">
        <f t="shared" ca="1" si="67"/>
        <v>cu</v>
      </c>
      <c r="N320" t="s">
        <v>88</v>
      </c>
      <c r="O320" t="s">
        <v>90</v>
      </c>
      <c r="P320">
        <v>15625</v>
      </c>
      <c r="Q320" t="str">
        <f t="shared" ca="1" si="71"/>
        <v>it</v>
      </c>
      <c r="R320" t="str">
        <f t="shared" si="72"/>
        <v>Cash_sSpellGacha</v>
      </c>
      <c r="S320">
        <f t="shared" si="73"/>
        <v>10</v>
      </c>
      <c r="T320" t="str">
        <f t="shared" ca="1" si="74"/>
        <v>cu</v>
      </c>
      <c r="U320" t="str">
        <f t="shared" si="75"/>
        <v>GO</v>
      </c>
      <c r="V320">
        <f t="shared" si="76"/>
        <v>15625</v>
      </c>
    </row>
    <row r="321" spans="1:22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64"/>
        <v>28</v>
      </c>
      <c r="D321">
        <v>2400</v>
      </c>
      <c r="E321">
        <f t="shared" ca="1" si="65"/>
        <v>10982</v>
      </c>
      <c r="F321">
        <f ca="1">(60+SUMIF(OFFSET(J321,-$C321+1,0,$C321),"EN",OFFSET(K321,-$C321+1,0,$C321)))*SummonTypeTable!$O$2</f>
        <v>4940.0000000000009</v>
      </c>
      <c r="G321" t="str">
        <f t="shared" ca="1" si="66"/>
        <v/>
      </c>
      <c r="H321" t="str">
        <f t="shared" ca="1" si="69"/>
        <v>it</v>
      </c>
      <c r="I321" t="s">
        <v>146</v>
      </c>
      <c r="J321" t="s">
        <v>147</v>
      </c>
      <c r="K321">
        <v>10</v>
      </c>
      <c r="L321" t="str">
        <f t="shared" si="70"/>
        <v/>
      </c>
      <c r="M321" t="str">
        <f t="shared" ca="1" si="67"/>
        <v>cu</v>
      </c>
      <c r="N321" t="s">
        <v>88</v>
      </c>
      <c r="O321" t="s">
        <v>114</v>
      </c>
      <c r="P321">
        <v>750</v>
      </c>
      <c r="Q321" t="str">
        <f t="shared" ca="1" si="71"/>
        <v>it</v>
      </c>
      <c r="R321" t="str">
        <f t="shared" si="72"/>
        <v>Cash_sCharacterGacha</v>
      </c>
      <c r="S321">
        <f t="shared" si="73"/>
        <v>10</v>
      </c>
      <c r="T321" t="str">
        <f t="shared" ca="1" si="74"/>
        <v>cu</v>
      </c>
      <c r="U321" t="str">
        <f t="shared" si="75"/>
        <v>EN</v>
      </c>
      <c r="V321">
        <f t="shared" si="76"/>
        <v>750</v>
      </c>
    </row>
    <row r="322" spans="1:22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77">IF(A322&lt;&gt;OFFSET(A322,-1,0),1,OFFSET(C322,-1,0)+1)</f>
        <v>29</v>
      </c>
      <c r="D322">
        <v>1500</v>
      </c>
      <c r="E322">
        <f t="shared" ref="E322:E385" ca="1" si="78">IF(A322&lt;&gt;OFFSET(A322,-1,0),D322,OFFSET(E322,-1,0)+D322)</f>
        <v>12482</v>
      </c>
      <c r="F322">
        <f ca="1">(60+SUMIF(OFFSET(J322,-$C322+1,0,$C322),"EN",OFFSET(K322,-$C322+1,0,$C322)))*SummonTypeTable!$O$2</f>
        <v>4940.0000000000009</v>
      </c>
      <c r="G322" t="str">
        <f t="shared" ca="1" si="66"/>
        <v/>
      </c>
      <c r="H322" t="str">
        <f t="shared" ca="1" si="69"/>
        <v>cu</v>
      </c>
      <c r="I322" t="s">
        <v>88</v>
      </c>
      <c r="J322" t="s">
        <v>90</v>
      </c>
      <c r="K322">
        <v>75000</v>
      </c>
      <c r="L322" t="str">
        <f t="shared" si="70"/>
        <v/>
      </c>
      <c r="M322" t="str">
        <f t="shared" ca="1" si="67"/>
        <v>cu</v>
      </c>
      <c r="N322" t="s">
        <v>88</v>
      </c>
      <c r="O322" t="s">
        <v>90</v>
      </c>
      <c r="P322">
        <v>18750</v>
      </c>
      <c r="Q322" t="str">
        <f t="shared" ca="1" si="71"/>
        <v>cu</v>
      </c>
      <c r="R322" t="str">
        <f t="shared" si="72"/>
        <v>GO</v>
      </c>
      <c r="S322">
        <f t="shared" si="73"/>
        <v>75000</v>
      </c>
      <c r="T322" t="str">
        <f t="shared" ca="1" si="74"/>
        <v>cu</v>
      </c>
      <c r="U322" t="str">
        <f t="shared" si="75"/>
        <v>GO</v>
      </c>
      <c r="V322">
        <f t="shared" si="76"/>
        <v>18750</v>
      </c>
    </row>
    <row r="323" spans="1:22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77"/>
        <v>30</v>
      </c>
      <c r="D323">
        <v>2800</v>
      </c>
      <c r="E323">
        <f t="shared" ca="1" si="78"/>
        <v>15282</v>
      </c>
      <c r="F323">
        <f ca="1">(60+SUMIF(OFFSET(J323,-$C323+1,0,$C323),"EN",OFFSET(K323,-$C323+1,0,$C323)))*SummonTypeTable!$O$2</f>
        <v>4940.0000000000009</v>
      </c>
      <c r="G323" t="str">
        <f t="shared" ca="1" si="66"/>
        <v/>
      </c>
      <c r="H323" t="str">
        <f t="shared" ca="1" si="69"/>
        <v>cu</v>
      </c>
      <c r="I323" t="s">
        <v>88</v>
      </c>
      <c r="J323" t="s">
        <v>90</v>
      </c>
      <c r="K323">
        <v>81250</v>
      </c>
      <c r="L323" t="str">
        <f t="shared" si="70"/>
        <v/>
      </c>
      <c r="M323" t="str">
        <f t="shared" ca="1" si="67"/>
        <v>cu</v>
      </c>
      <c r="N323" t="s">
        <v>88</v>
      </c>
      <c r="O323" t="s">
        <v>90</v>
      </c>
      <c r="P323">
        <v>20313</v>
      </c>
      <c r="Q323" t="str">
        <f t="shared" ca="1" si="71"/>
        <v>cu</v>
      </c>
      <c r="R323" t="str">
        <f t="shared" si="72"/>
        <v>GO</v>
      </c>
      <c r="S323">
        <f t="shared" si="73"/>
        <v>81250</v>
      </c>
      <c r="T323" t="str">
        <f t="shared" ca="1" si="74"/>
        <v>cu</v>
      </c>
      <c r="U323" t="str">
        <f t="shared" si="75"/>
        <v>GO</v>
      </c>
      <c r="V323">
        <f t="shared" si="76"/>
        <v>20313</v>
      </c>
    </row>
    <row r="324" spans="1:22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77"/>
        <v>31</v>
      </c>
      <c r="D324">
        <v>3400</v>
      </c>
      <c r="E324">
        <f t="shared" ca="1" si="78"/>
        <v>18682</v>
      </c>
      <c r="F324">
        <f ca="1">(60+SUMIF(OFFSET(J324,-$C324+1,0,$C324),"EN",OFFSET(K324,-$C324+1,0,$C324)))*SummonTypeTable!$O$2</f>
        <v>8317.7777777777792</v>
      </c>
      <c r="G324">
        <f t="shared" ca="1" si="66"/>
        <v>0.26442565035863402</v>
      </c>
      <c r="H324" t="str">
        <f t="shared" ca="1" si="69"/>
        <v>cu</v>
      </c>
      <c r="I324" t="s">
        <v>88</v>
      </c>
      <c r="J324" t="s">
        <v>114</v>
      </c>
      <c r="K324">
        <v>4000</v>
      </c>
      <c r="L324" t="str">
        <f t="shared" si="70"/>
        <v>에너지너무많음</v>
      </c>
      <c r="M324" t="str">
        <f t="shared" ca="1" si="67"/>
        <v>cu</v>
      </c>
      <c r="N324" t="s">
        <v>88</v>
      </c>
      <c r="O324" t="s">
        <v>114</v>
      </c>
      <c r="P324">
        <v>1000</v>
      </c>
      <c r="Q324" t="str">
        <f t="shared" ca="1" si="71"/>
        <v>cu</v>
      </c>
      <c r="R324" t="str">
        <f t="shared" si="72"/>
        <v>EN</v>
      </c>
      <c r="S324">
        <f t="shared" si="73"/>
        <v>4000</v>
      </c>
      <c r="T324" t="str">
        <f t="shared" ca="1" si="74"/>
        <v>cu</v>
      </c>
      <c r="U324" t="str">
        <f t="shared" si="75"/>
        <v>EN</v>
      </c>
      <c r="V324">
        <f t="shared" si="76"/>
        <v>1000</v>
      </c>
    </row>
    <row r="325" spans="1:22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77"/>
        <v>32</v>
      </c>
      <c r="D325">
        <v>1200</v>
      </c>
      <c r="E325">
        <f t="shared" ca="1" si="78"/>
        <v>19882</v>
      </c>
      <c r="F325">
        <f ca="1">(60+SUMIF(OFFSET(J325,-$C325+1,0,$C325),"EN",OFFSET(K325,-$C325+1,0,$C325)))*SummonTypeTable!$O$2</f>
        <v>8317.7777777777792</v>
      </c>
      <c r="G325" t="str">
        <f t="shared" ca="1" si="66"/>
        <v/>
      </c>
      <c r="H325" t="str">
        <f t="shared" ca="1" si="69"/>
        <v>cu</v>
      </c>
      <c r="I325" t="s">
        <v>88</v>
      </c>
      <c r="J325" t="s">
        <v>90</v>
      </c>
      <c r="K325">
        <v>93750</v>
      </c>
      <c r="L325" t="str">
        <f t="shared" si="70"/>
        <v/>
      </c>
      <c r="M325" t="str">
        <f t="shared" ca="1" si="67"/>
        <v>cu</v>
      </c>
      <c r="N325" t="s">
        <v>88</v>
      </c>
      <c r="O325" t="s">
        <v>90</v>
      </c>
      <c r="P325">
        <v>23438</v>
      </c>
      <c r="Q325" t="str">
        <f t="shared" ca="1" si="71"/>
        <v>cu</v>
      </c>
      <c r="R325" t="str">
        <f t="shared" si="72"/>
        <v>GO</v>
      </c>
      <c r="S325">
        <f t="shared" si="73"/>
        <v>93750</v>
      </c>
      <c r="T325" t="str">
        <f t="shared" ca="1" si="74"/>
        <v>cu</v>
      </c>
      <c r="U325" t="str">
        <f t="shared" si="75"/>
        <v>GO</v>
      </c>
      <c r="V325">
        <f t="shared" si="76"/>
        <v>23438</v>
      </c>
    </row>
    <row r="326" spans="1:22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77"/>
        <v>33</v>
      </c>
      <c r="D326">
        <v>4700</v>
      </c>
      <c r="E326">
        <f t="shared" ca="1" si="78"/>
        <v>24582</v>
      </c>
      <c r="F326">
        <f ca="1">(60+SUMIF(OFFSET(J326,-$C326+1,0,$C326),"EN",OFFSET(K326,-$C326+1,0,$C326)))*SummonTypeTable!$O$2</f>
        <v>12540.000000000002</v>
      </c>
      <c r="G326">
        <f t="shared" ca="1" si="66"/>
        <v>0.33836863468301109</v>
      </c>
      <c r="H326" t="str">
        <f t="shared" ca="1" si="69"/>
        <v>cu</v>
      </c>
      <c r="I326" t="s">
        <v>88</v>
      </c>
      <c r="J326" t="s">
        <v>114</v>
      </c>
      <c r="K326">
        <v>5000</v>
      </c>
      <c r="L326" t="str">
        <f t="shared" si="70"/>
        <v>에너지너무많음</v>
      </c>
      <c r="M326" t="str">
        <f t="shared" ca="1" si="67"/>
        <v>cu</v>
      </c>
      <c r="N326" t="s">
        <v>88</v>
      </c>
      <c r="O326" t="s">
        <v>114</v>
      </c>
      <c r="P326">
        <v>1250</v>
      </c>
      <c r="Q326" t="str">
        <f t="shared" ca="1" si="71"/>
        <v>cu</v>
      </c>
      <c r="R326" t="str">
        <f t="shared" si="72"/>
        <v>EN</v>
      </c>
      <c r="S326">
        <f t="shared" si="73"/>
        <v>5000</v>
      </c>
      <c r="T326" t="str">
        <f t="shared" ca="1" si="74"/>
        <v>cu</v>
      </c>
      <c r="U326" t="str">
        <f t="shared" si="75"/>
        <v>EN</v>
      </c>
      <c r="V326">
        <f t="shared" si="76"/>
        <v>1250</v>
      </c>
    </row>
    <row r="327" spans="1:22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77"/>
        <v>34</v>
      </c>
      <c r="D327">
        <v>3500</v>
      </c>
      <c r="E327">
        <f t="shared" ca="1" si="78"/>
        <v>28082</v>
      </c>
      <c r="F327">
        <f ca="1">(60+SUMIF(OFFSET(J327,-$C327+1,0,$C327),"EN",OFFSET(K327,-$C327+1,0,$C327)))*SummonTypeTable!$O$2</f>
        <v>12540.000000000002</v>
      </c>
      <c r="G327" t="str">
        <f t="shared" ref="G327:G390" ca="1" si="79">IF(C327=1,"",
IF(F327&lt;&gt;OFFSET(F327,-1,0),OFFSET(F327,-1,0)/OFFSET(F327,0,-1),""))</f>
        <v/>
      </c>
      <c r="H327" t="str">
        <f t="shared" ca="1" si="69"/>
        <v>cu</v>
      </c>
      <c r="I327" t="s">
        <v>88</v>
      </c>
      <c r="J327" t="s">
        <v>90</v>
      </c>
      <c r="K327">
        <v>68750</v>
      </c>
      <c r="L327" t="str">
        <f t="shared" si="70"/>
        <v/>
      </c>
      <c r="M327" t="str">
        <f t="shared" ca="1" si="67"/>
        <v>cu</v>
      </c>
      <c r="N327" t="s">
        <v>88</v>
      </c>
      <c r="O327" t="s">
        <v>90</v>
      </c>
      <c r="P327">
        <v>17188</v>
      </c>
      <c r="Q327" t="str">
        <f t="shared" ca="1" si="71"/>
        <v>cu</v>
      </c>
      <c r="R327" t="str">
        <f t="shared" si="72"/>
        <v>GO</v>
      </c>
      <c r="S327">
        <f t="shared" si="73"/>
        <v>68750</v>
      </c>
      <c r="T327" t="str">
        <f t="shared" ca="1" si="74"/>
        <v>cu</v>
      </c>
      <c r="U327" t="str">
        <f t="shared" si="75"/>
        <v>GO</v>
      </c>
      <c r="V327">
        <f t="shared" si="76"/>
        <v>17188</v>
      </c>
    </row>
    <row r="328" spans="1:22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77"/>
        <v>35</v>
      </c>
      <c r="D328">
        <v>4500</v>
      </c>
      <c r="E328">
        <f t="shared" ca="1" si="78"/>
        <v>32582</v>
      </c>
      <c r="F328">
        <f ca="1">(60+SUMIF(OFFSET(J328,-$C328+1,0,$C328),"EN",OFFSET(K328,-$C328+1,0,$C328)))*SummonTypeTable!$O$2</f>
        <v>12540.000000000002</v>
      </c>
      <c r="G328" t="str">
        <f t="shared" ca="1" si="79"/>
        <v/>
      </c>
      <c r="H328" t="str">
        <f t="shared" ref="H328:H391" ca="1" si="80">IF(ISBLANK(I328),"",
VLOOKUP(I328,OFFSET(INDIRECT("$A:$B"),0,MATCH(I$1&amp;"_Verify",INDIRECT("$1:$1"),0)-1),2,0)
)</f>
        <v>cu</v>
      </c>
      <c r="I328" t="s">
        <v>88</v>
      </c>
      <c r="J328" t="s">
        <v>90</v>
      </c>
      <c r="K328">
        <v>87500</v>
      </c>
      <c r="L328" t="str">
        <f t="shared" si="70"/>
        <v/>
      </c>
      <c r="M328" t="str">
        <f t="shared" ref="M328:M389" ca="1" si="81">IF(ISBLANK(N328),"",
VLOOKUP(N328,OFFSET(INDIRECT("$A:$B"),0,MATCH(N$1&amp;"_Verify",INDIRECT("$1:$1"),0)-1),2,0)
)</f>
        <v>cu</v>
      </c>
      <c r="N328" t="s">
        <v>88</v>
      </c>
      <c r="O328" t="s">
        <v>90</v>
      </c>
      <c r="P328">
        <v>21875</v>
      </c>
      <c r="Q328" t="str">
        <f t="shared" ca="1" si="71"/>
        <v>cu</v>
      </c>
      <c r="R328" t="str">
        <f t="shared" si="72"/>
        <v>GO</v>
      </c>
      <c r="S328">
        <f t="shared" si="73"/>
        <v>87500</v>
      </c>
      <c r="T328" t="str">
        <f t="shared" ca="1" si="74"/>
        <v>cu</v>
      </c>
      <c r="U328" t="str">
        <f t="shared" si="75"/>
        <v>GO</v>
      </c>
      <c r="V328">
        <f t="shared" si="76"/>
        <v>21875</v>
      </c>
    </row>
    <row r="329" spans="1:22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77"/>
        <v>36</v>
      </c>
      <c r="D329">
        <v>5800</v>
      </c>
      <c r="E329">
        <f t="shared" ca="1" si="78"/>
        <v>38382</v>
      </c>
      <c r="F329">
        <f ca="1">(60+SUMIF(OFFSET(J329,-$C329+1,0,$C329),"EN",OFFSET(K329,-$C329+1,0,$C329)))*SummonTypeTable!$O$2</f>
        <v>17944.444444444445</v>
      </c>
      <c r="G329">
        <f t="shared" ca="1" si="79"/>
        <v>0.32671564795998131</v>
      </c>
      <c r="H329" t="str">
        <f t="shared" ca="1" si="80"/>
        <v>cu</v>
      </c>
      <c r="I329" t="s">
        <v>88</v>
      </c>
      <c r="J329" t="s">
        <v>114</v>
      </c>
      <c r="K329">
        <v>6400</v>
      </c>
      <c r="L329" t="str">
        <f t="shared" si="70"/>
        <v>에너지너무많음</v>
      </c>
      <c r="M329" t="str">
        <f t="shared" ca="1" si="81"/>
        <v>cu</v>
      </c>
      <c r="N329" t="s">
        <v>88</v>
      </c>
      <c r="O329" t="s">
        <v>114</v>
      </c>
      <c r="P329">
        <v>1600</v>
      </c>
      <c r="Q329" t="str">
        <f t="shared" ca="1" si="71"/>
        <v>cu</v>
      </c>
      <c r="R329" t="str">
        <f t="shared" si="72"/>
        <v>EN</v>
      </c>
      <c r="S329">
        <f t="shared" si="73"/>
        <v>6400</v>
      </c>
      <c r="T329" t="str">
        <f t="shared" ca="1" si="74"/>
        <v>cu</v>
      </c>
      <c r="U329" t="str">
        <f t="shared" si="75"/>
        <v>EN</v>
      </c>
      <c r="V329">
        <f t="shared" si="76"/>
        <v>1600</v>
      </c>
    </row>
    <row r="330" spans="1:22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77"/>
        <v>37</v>
      </c>
      <c r="D330">
        <v>1200</v>
      </c>
      <c r="E330">
        <f t="shared" ca="1" si="78"/>
        <v>39582</v>
      </c>
      <c r="F330">
        <f ca="1">(60+SUMIF(OFFSET(J330,-$C330+1,0,$C330),"EN",OFFSET(K330,-$C330+1,0,$C330)))*SummonTypeTable!$O$2</f>
        <v>17944.444444444445</v>
      </c>
      <c r="G330" t="str">
        <f t="shared" ca="1" si="79"/>
        <v/>
      </c>
      <c r="H330" t="str">
        <f t="shared" ca="1" si="80"/>
        <v>cu</v>
      </c>
      <c r="I330" t="s">
        <v>88</v>
      </c>
      <c r="J330" t="s">
        <v>90</v>
      </c>
      <c r="K330">
        <v>48750</v>
      </c>
      <c r="L330" t="str">
        <f t="shared" si="70"/>
        <v/>
      </c>
      <c r="M330" t="str">
        <f t="shared" ca="1" si="81"/>
        <v>cu</v>
      </c>
      <c r="N330" t="s">
        <v>88</v>
      </c>
      <c r="O330" t="s">
        <v>90</v>
      </c>
      <c r="P330">
        <v>12188</v>
      </c>
      <c r="Q330" t="str">
        <f t="shared" ca="1" si="71"/>
        <v>cu</v>
      </c>
      <c r="R330" t="str">
        <f t="shared" si="72"/>
        <v>GO</v>
      </c>
      <c r="S330">
        <f t="shared" si="73"/>
        <v>48750</v>
      </c>
      <c r="T330" t="str">
        <f t="shared" ca="1" si="74"/>
        <v>cu</v>
      </c>
      <c r="U330" t="str">
        <f t="shared" si="75"/>
        <v>GO</v>
      </c>
      <c r="V330">
        <f t="shared" si="76"/>
        <v>12188</v>
      </c>
    </row>
    <row r="331" spans="1:22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77"/>
        <v>38</v>
      </c>
      <c r="D331">
        <v>1550</v>
      </c>
      <c r="E331">
        <f t="shared" ca="1" si="78"/>
        <v>41132</v>
      </c>
      <c r="F331">
        <f ca="1">(60+SUMIF(OFFSET(J331,-$C331+1,0,$C331),"EN",OFFSET(K331,-$C331+1,0,$C331)))*SummonTypeTable!$O$2</f>
        <v>17944.444444444445</v>
      </c>
      <c r="G331" t="str">
        <f t="shared" ca="1" si="79"/>
        <v/>
      </c>
      <c r="H331" t="str">
        <f t="shared" ca="1" si="80"/>
        <v>cu</v>
      </c>
      <c r="I331" t="s">
        <v>88</v>
      </c>
      <c r="J331" t="s">
        <v>90</v>
      </c>
      <c r="K331">
        <v>112500</v>
      </c>
      <c r="L331" t="str">
        <f t="shared" si="70"/>
        <v/>
      </c>
      <c r="M331" t="str">
        <f t="shared" ca="1" si="81"/>
        <v>cu</v>
      </c>
      <c r="N331" t="s">
        <v>88</v>
      </c>
      <c r="O331" t="s">
        <v>90</v>
      </c>
      <c r="P331">
        <v>28125</v>
      </c>
      <c r="Q331" t="str">
        <f t="shared" ca="1" si="71"/>
        <v>cu</v>
      </c>
      <c r="R331" t="str">
        <f t="shared" si="72"/>
        <v>GO</v>
      </c>
      <c r="S331">
        <f t="shared" si="73"/>
        <v>112500</v>
      </c>
      <c r="T331" t="str">
        <f t="shared" ca="1" si="74"/>
        <v>cu</v>
      </c>
      <c r="U331" t="str">
        <f t="shared" si="75"/>
        <v>GO</v>
      </c>
      <c r="V331">
        <f t="shared" si="76"/>
        <v>28125</v>
      </c>
    </row>
    <row r="332" spans="1:22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77"/>
        <v>39</v>
      </c>
      <c r="D332">
        <v>6700</v>
      </c>
      <c r="E332">
        <f t="shared" ca="1" si="78"/>
        <v>47832</v>
      </c>
      <c r="F332">
        <f ca="1">(60+SUMIF(OFFSET(J332,-$C332+1,0,$C332),"EN",OFFSET(K332,-$C332+1,0,$C332)))*SummonTypeTable!$O$2</f>
        <v>24024.444444444449</v>
      </c>
      <c r="G332">
        <f t="shared" ca="1" si="79"/>
        <v>0.37515563732322388</v>
      </c>
      <c r="H332" t="str">
        <f t="shared" ca="1" si="80"/>
        <v>cu</v>
      </c>
      <c r="I332" t="s">
        <v>88</v>
      </c>
      <c r="J332" t="s">
        <v>114</v>
      </c>
      <c r="K332">
        <v>7200</v>
      </c>
      <c r="L332" t="str">
        <f t="shared" si="70"/>
        <v>에너지너무많음</v>
      </c>
      <c r="M332" t="str">
        <f t="shared" ca="1" si="81"/>
        <v>cu</v>
      </c>
      <c r="N332" t="s">
        <v>88</v>
      </c>
      <c r="O332" t="s">
        <v>114</v>
      </c>
      <c r="P332">
        <v>1800</v>
      </c>
      <c r="Q332" t="str">
        <f t="shared" ca="1" si="71"/>
        <v>cu</v>
      </c>
      <c r="R332" t="str">
        <f t="shared" si="72"/>
        <v>EN</v>
      </c>
      <c r="S332">
        <f t="shared" si="73"/>
        <v>7200</v>
      </c>
      <c r="T332" t="str">
        <f t="shared" ca="1" si="74"/>
        <v>cu</v>
      </c>
      <c r="U332" t="str">
        <f t="shared" si="75"/>
        <v>EN</v>
      </c>
      <c r="V332">
        <f t="shared" si="76"/>
        <v>1800</v>
      </c>
    </row>
    <row r="333" spans="1:22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77"/>
        <v>40</v>
      </c>
      <c r="D333">
        <v>2500</v>
      </c>
      <c r="E333">
        <f t="shared" ca="1" si="78"/>
        <v>50332</v>
      </c>
      <c r="F333">
        <f ca="1">(60+SUMIF(OFFSET(J333,-$C333+1,0,$C333),"EN",OFFSET(K333,-$C333+1,0,$C333)))*SummonTypeTable!$O$2</f>
        <v>24024.444444444449</v>
      </c>
      <c r="G333" t="str">
        <f t="shared" ca="1" si="79"/>
        <v/>
      </c>
      <c r="H333" t="str">
        <f t="shared" ca="1" si="80"/>
        <v>cu</v>
      </c>
      <c r="I333" t="s">
        <v>88</v>
      </c>
      <c r="J333" t="s">
        <v>90</v>
      </c>
      <c r="K333">
        <v>105000</v>
      </c>
      <c r="L333" t="str">
        <f t="shared" si="70"/>
        <v/>
      </c>
      <c r="M333" t="str">
        <f t="shared" ca="1" si="81"/>
        <v>cu</v>
      </c>
      <c r="N333" t="s">
        <v>88</v>
      </c>
      <c r="O333" t="s">
        <v>90</v>
      </c>
      <c r="P333">
        <v>26250</v>
      </c>
      <c r="Q333" t="str">
        <f t="shared" ca="1" si="71"/>
        <v>cu</v>
      </c>
      <c r="R333" t="str">
        <f t="shared" si="72"/>
        <v>GO</v>
      </c>
      <c r="S333">
        <f t="shared" si="73"/>
        <v>105000</v>
      </c>
      <c r="T333" t="str">
        <f t="shared" ca="1" si="74"/>
        <v>cu</v>
      </c>
      <c r="U333" t="str">
        <f t="shared" si="75"/>
        <v>GO</v>
      </c>
      <c r="V333">
        <f t="shared" si="76"/>
        <v>26250</v>
      </c>
    </row>
    <row r="334" spans="1:22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77"/>
        <v>1</v>
      </c>
      <c r="D334">
        <v>12</v>
      </c>
      <c r="E334">
        <f t="shared" ca="1" si="78"/>
        <v>12</v>
      </c>
      <c r="F334">
        <f ca="1">(60+SUMIF(OFFSET(J334,-$C334+1,0,$C334),"EN",OFFSET(K334,-$C334+1,0,$C334)))*SummonTypeTable!$O$2</f>
        <v>152.00000000000003</v>
      </c>
      <c r="G334" t="str">
        <f t="shared" ca="1" si="79"/>
        <v/>
      </c>
      <c r="H334" t="str">
        <f t="shared" ca="1" si="80"/>
        <v>cu</v>
      </c>
      <c r="I334" t="s">
        <v>88</v>
      </c>
      <c r="J334" t="s">
        <v>114</v>
      </c>
      <c r="K334">
        <v>120</v>
      </c>
      <c r="L334" t="str">
        <f t="shared" si="70"/>
        <v>에너지너무많음</v>
      </c>
      <c r="M334" t="str">
        <f t="shared" ca="1" si="81"/>
        <v>cu</v>
      </c>
      <c r="N334" t="s">
        <v>88</v>
      </c>
      <c r="O334" t="s">
        <v>114</v>
      </c>
      <c r="P334">
        <v>30</v>
      </c>
      <c r="Q334" t="str">
        <f t="shared" ca="1" si="71"/>
        <v>cu</v>
      </c>
      <c r="R334" t="str">
        <f t="shared" si="72"/>
        <v>EN</v>
      </c>
      <c r="S334">
        <f t="shared" si="73"/>
        <v>120</v>
      </c>
      <c r="T334" t="str">
        <f t="shared" ca="1" si="74"/>
        <v>cu</v>
      </c>
      <c r="U334" t="str">
        <f t="shared" si="75"/>
        <v>EN</v>
      </c>
      <c r="V334">
        <f t="shared" si="76"/>
        <v>30</v>
      </c>
    </row>
    <row r="335" spans="1:22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77"/>
        <v>2</v>
      </c>
      <c r="D335">
        <v>10</v>
      </c>
      <c r="E335">
        <f t="shared" ca="1" si="78"/>
        <v>22</v>
      </c>
      <c r="F335">
        <f ca="1">(60+SUMIF(OFFSET(J335,-$C335+1,0,$C335),"EN",OFFSET(K335,-$C335+1,0,$C335)))*SummonTypeTable!$O$2</f>
        <v>152.00000000000003</v>
      </c>
      <c r="G335" t="str">
        <f t="shared" ca="1" si="79"/>
        <v/>
      </c>
      <c r="H335" t="str">
        <f t="shared" ca="1" si="80"/>
        <v>cu</v>
      </c>
      <c r="I335" t="s">
        <v>88</v>
      </c>
      <c r="J335" t="s">
        <v>90</v>
      </c>
      <c r="K335">
        <v>1250</v>
      </c>
      <c r="L335" t="str">
        <f t="shared" si="70"/>
        <v/>
      </c>
      <c r="M335" t="str">
        <f t="shared" ca="1" si="81"/>
        <v>cu</v>
      </c>
      <c r="N335" t="s">
        <v>88</v>
      </c>
      <c r="O335" t="s">
        <v>90</v>
      </c>
      <c r="P335">
        <v>313</v>
      </c>
      <c r="Q335" t="str">
        <f t="shared" ca="1" si="71"/>
        <v>cu</v>
      </c>
      <c r="R335" t="str">
        <f t="shared" si="72"/>
        <v>GO</v>
      </c>
      <c r="S335">
        <f t="shared" si="73"/>
        <v>1250</v>
      </c>
      <c r="T335" t="str">
        <f t="shared" ca="1" si="74"/>
        <v>cu</v>
      </c>
      <c r="U335" t="str">
        <f t="shared" si="75"/>
        <v>GO</v>
      </c>
      <c r="V335">
        <f t="shared" si="76"/>
        <v>313</v>
      </c>
    </row>
    <row r="336" spans="1:22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77"/>
        <v>3</v>
      </c>
      <c r="D336">
        <v>20</v>
      </c>
      <c r="E336">
        <f t="shared" ca="1" si="78"/>
        <v>42</v>
      </c>
      <c r="F336">
        <f ca="1">(60+SUMIF(OFFSET(J336,-$C336+1,0,$C336),"EN",OFFSET(K336,-$C336+1,0,$C336)))*SummonTypeTable!$O$2</f>
        <v>152.00000000000003</v>
      </c>
      <c r="G336" t="str">
        <f t="shared" ca="1" si="79"/>
        <v/>
      </c>
      <c r="H336" t="str">
        <f t="shared" ca="1" si="80"/>
        <v>it</v>
      </c>
      <c r="I336" t="s">
        <v>146</v>
      </c>
      <c r="J336" t="s">
        <v>145</v>
      </c>
      <c r="K336">
        <v>2</v>
      </c>
      <c r="L336" t="str">
        <f t="shared" si="70"/>
        <v/>
      </c>
      <c r="M336" t="str">
        <f t="shared" ca="1" si="81"/>
        <v>cu</v>
      </c>
      <c r="N336" t="s">
        <v>88</v>
      </c>
      <c r="O336" t="s">
        <v>90</v>
      </c>
      <c r="P336">
        <v>469</v>
      </c>
      <c r="Q336" t="str">
        <f t="shared" ca="1" si="71"/>
        <v>it</v>
      </c>
      <c r="R336" t="str">
        <f t="shared" si="72"/>
        <v>Cash_sSpellGacha</v>
      </c>
      <c r="S336">
        <f t="shared" si="73"/>
        <v>2</v>
      </c>
      <c r="T336" t="str">
        <f t="shared" ca="1" si="74"/>
        <v>cu</v>
      </c>
      <c r="U336" t="str">
        <f t="shared" si="75"/>
        <v>GO</v>
      </c>
      <c r="V336">
        <f t="shared" si="76"/>
        <v>469</v>
      </c>
    </row>
    <row r="337" spans="1:22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77"/>
        <v>4</v>
      </c>
      <c r="D337">
        <v>25</v>
      </c>
      <c r="E337">
        <f t="shared" ca="1" si="78"/>
        <v>67</v>
      </c>
      <c r="F337">
        <f ca="1">(60+SUMIF(OFFSET(J337,-$C337+1,0,$C337),"EN",OFFSET(K337,-$C337+1,0,$C337)))*SummonTypeTable!$O$2</f>
        <v>278.66666666666669</v>
      </c>
      <c r="G337">
        <f t="shared" ca="1" si="79"/>
        <v>2.2686567164179108</v>
      </c>
      <c r="H337" t="str">
        <f t="shared" ca="1" si="80"/>
        <v>cu</v>
      </c>
      <c r="I337" t="s">
        <v>88</v>
      </c>
      <c r="J337" t="s">
        <v>114</v>
      </c>
      <c r="K337">
        <v>150</v>
      </c>
      <c r="L337" t="str">
        <f t="shared" si="70"/>
        <v>에너지너무많음</v>
      </c>
      <c r="M337" t="str">
        <f t="shared" ca="1" si="81"/>
        <v>cu</v>
      </c>
      <c r="N337" t="s">
        <v>88</v>
      </c>
      <c r="O337" t="s">
        <v>114</v>
      </c>
      <c r="P337">
        <v>38</v>
      </c>
      <c r="Q337" t="str">
        <f t="shared" ca="1" si="71"/>
        <v>cu</v>
      </c>
      <c r="R337" t="str">
        <f t="shared" si="72"/>
        <v>EN</v>
      </c>
      <c r="S337">
        <f t="shared" si="73"/>
        <v>150</v>
      </c>
      <c r="T337" t="str">
        <f t="shared" ca="1" si="74"/>
        <v>cu</v>
      </c>
      <c r="U337" t="str">
        <f t="shared" si="75"/>
        <v>EN</v>
      </c>
      <c r="V337">
        <f t="shared" si="76"/>
        <v>38</v>
      </c>
    </row>
    <row r="338" spans="1:22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77"/>
        <v>5</v>
      </c>
      <c r="D338">
        <v>15</v>
      </c>
      <c r="E338">
        <f t="shared" ca="1" si="78"/>
        <v>82</v>
      </c>
      <c r="F338">
        <f ca="1">(60+SUMIF(OFFSET(J338,-$C338+1,0,$C338),"EN",OFFSET(K338,-$C338+1,0,$C338)))*SummonTypeTable!$O$2</f>
        <v>278.66666666666669</v>
      </c>
      <c r="G338" t="str">
        <f t="shared" ca="1" si="79"/>
        <v/>
      </c>
      <c r="H338" t="str">
        <f t="shared" ca="1" si="80"/>
        <v>cu</v>
      </c>
      <c r="I338" t="s">
        <v>88</v>
      </c>
      <c r="J338" t="s">
        <v>90</v>
      </c>
      <c r="K338">
        <v>2500</v>
      </c>
      <c r="L338" t="str">
        <f t="shared" si="70"/>
        <v/>
      </c>
      <c r="M338" t="str">
        <f t="shared" ca="1" si="81"/>
        <v>cu</v>
      </c>
      <c r="N338" t="s">
        <v>88</v>
      </c>
      <c r="O338" t="s">
        <v>90</v>
      </c>
      <c r="P338">
        <v>625</v>
      </c>
      <c r="Q338" t="str">
        <f t="shared" ca="1" si="71"/>
        <v>cu</v>
      </c>
      <c r="R338" t="str">
        <f t="shared" si="72"/>
        <v>GO</v>
      </c>
      <c r="S338">
        <f t="shared" si="73"/>
        <v>2500</v>
      </c>
      <c r="T338" t="str">
        <f t="shared" ca="1" si="74"/>
        <v>cu</v>
      </c>
      <c r="U338" t="str">
        <f t="shared" si="75"/>
        <v>GO</v>
      </c>
      <c r="V338">
        <f t="shared" si="76"/>
        <v>625</v>
      </c>
    </row>
    <row r="339" spans="1:22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77"/>
        <v>6</v>
      </c>
      <c r="D339">
        <v>40</v>
      </c>
      <c r="E339">
        <f t="shared" ca="1" si="78"/>
        <v>122</v>
      </c>
      <c r="F339">
        <f ca="1">(60+SUMIF(OFFSET(J339,-$C339+1,0,$C339),"EN",OFFSET(K339,-$C339+1,0,$C339)))*SummonTypeTable!$O$2</f>
        <v>278.66666666666669</v>
      </c>
      <c r="G339" t="str">
        <f t="shared" ca="1" si="79"/>
        <v/>
      </c>
      <c r="H339" t="str">
        <f t="shared" ca="1" si="80"/>
        <v>cu</v>
      </c>
      <c r="I339" t="s">
        <v>88</v>
      </c>
      <c r="J339" t="s">
        <v>90</v>
      </c>
      <c r="K339">
        <v>3750</v>
      </c>
      <c r="L339" t="str">
        <f t="shared" si="70"/>
        <v/>
      </c>
      <c r="M339" t="str">
        <f t="shared" ca="1" si="81"/>
        <v>cu</v>
      </c>
      <c r="N339" t="s">
        <v>88</v>
      </c>
      <c r="O339" t="s">
        <v>90</v>
      </c>
      <c r="P339">
        <v>938</v>
      </c>
      <c r="Q339" t="str">
        <f t="shared" ca="1" si="71"/>
        <v>cu</v>
      </c>
      <c r="R339" t="str">
        <f t="shared" si="72"/>
        <v>GO</v>
      </c>
      <c r="S339">
        <f t="shared" si="73"/>
        <v>3750</v>
      </c>
      <c r="T339" t="str">
        <f t="shared" ca="1" si="74"/>
        <v>cu</v>
      </c>
      <c r="U339" t="str">
        <f t="shared" si="75"/>
        <v>GO</v>
      </c>
      <c r="V339">
        <f t="shared" si="76"/>
        <v>938</v>
      </c>
    </row>
    <row r="340" spans="1:22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77"/>
        <v>7</v>
      </c>
      <c r="D340">
        <v>75</v>
      </c>
      <c r="E340">
        <f t="shared" ca="1" si="78"/>
        <v>197</v>
      </c>
      <c r="F340">
        <f ca="1">(60+SUMIF(OFFSET(J340,-$C340+1,0,$C340),"EN",OFFSET(K340,-$C340+1,0,$C340)))*SummonTypeTable!$O$2</f>
        <v>464.44444444444451</v>
      </c>
      <c r="G340">
        <f t="shared" ca="1" si="79"/>
        <v>1.4145516074450086</v>
      </c>
      <c r="H340" t="str">
        <f t="shared" ca="1" si="80"/>
        <v>cu</v>
      </c>
      <c r="I340" t="s">
        <v>88</v>
      </c>
      <c r="J340" t="s">
        <v>114</v>
      </c>
      <c r="K340">
        <v>220</v>
      </c>
      <c r="L340" t="str">
        <f t="shared" si="70"/>
        <v>에너지너무많음</v>
      </c>
      <c r="M340" t="str">
        <f t="shared" ca="1" si="81"/>
        <v>cu</v>
      </c>
      <c r="N340" t="s">
        <v>88</v>
      </c>
      <c r="O340" t="s">
        <v>114</v>
      </c>
      <c r="P340">
        <v>55</v>
      </c>
      <c r="Q340" t="str">
        <f t="shared" ca="1" si="71"/>
        <v>cu</v>
      </c>
      <c r="R340" t="str">
        <f t="shared" si="72"/>
        <v>EN</v>
      </c>
      <c r="S340">
        <f t="shared" si="73"/>
        <v>220</v>
      </c>
      <c r="T340" t="str">
        <f t="shared" ca="1" si="74"/>
        <v>cu</v>
      </c>
      <c r="U340" t="str">
        <f t="shared" si="75"/>
        <v>EN</v>
      </c>
      <c r="V340">
        <f t="shared" si="76"/>
        <v>55</v>
      </c>
    </row>
    <row r="341" spans="1:22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77"/>
        <v>8</v>
      </c>
      <c r="D341">
        <v>35</v>
      </c>
      <c r="E341">
        <f t="shared" ca="1" si="78"/>
        <v>232</v>
      </c>
      <c r="F341">
        <f ca="1">(60+SUMIF(OFFSET(J341,-$C341+1,0,$C341),"EN",OFFSET(K341,-$C341+1,0,$C341)))*SummonTypeTable!$O$2</f>
        <v>464.44444444444451</v>
      </c>
      <c r="G341" t="str">
        <f t="shared" ca="1" si="79"/>
        <v/>
      </c>
      <c r="H341" t="str">
        <f t="shared" ca="1" si="80"/>
        <v>it</v>
      </c>
      <c r="I341" t="s">
        <v>146</v>
      </c>
      <c r="J341" t="s">
        <v>145</v>
      </c>
      <c r="K341">
        <v>2</v>
      </c>
      <c r="L341" t="str">
        <f t="shared" si="70"/>
        <v/>
      </c>
      <c r="M341" t="str">
        <f t="shared" ca="1" si="81"/>
        <v>cu</v>
      </c>
      <c r="N341" t="s">
        <v>88</v>
      </c>
      <c r="O341" t="s">
        <v>90</v>
      </c>
      <c r="P341">
        <v>1250</v>
      </c>
      <c r="Q341" t="str">
        <f t="shared" ca="1" si="71"/>
        <v>it</v>
      </c>
      <c r="R341" t="str">
        <f t="shared" si="72"/>
        <v>Cash_sSpellGacha</v>
      </c>
      <c r="S341">
        <f t="shared" si="73"/>
        <v>2</v>
      </c>
      <c r="T341" t="str">
        <f t="shared" ca="1" si="74"/>
        <v>cu</v>
      </c>
      <c r="U341" t="str">
        <f t="shared" si="75"/>
        <v>GO</v>
      </c>
      <c r="V341">
        <f t="shared" si="76"/>
        <v>1250</v>
      </c>
    </row>
    <row r="342" spans="1:22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77"/>
        <v>9</v>
      </c>
      <c r="D342">
        <v>50</v>
      </c>
      <c r="E342">
        <f t="shared" ca="1" si="78"/>
        <v>282</v>
      </c>
      <c r="F342">
        <f ca="1">(60+SUMIF(OFFSET(J342,-$C342+1,0,$C342),"EN",OFFSET(K342,-$C342+1,0,$C342)))*SummonTypeTable!$O$2</f>
        <v>464.44444444444451</v>
      </c>
      <c r="G342" t="str">
        <f t="shared" ca="1" si="79"/>
        <v/>
      </c>
      <c r="H342" t="str">
        <f t="shared" ca="1" si="80"/>
        <v>cu</v>
      </c>
      <c r="I342" t="s">
        <v>88</v>
      </c>
      <c r="J342" t="s">
        <v>90</v>
      </c>
      <c r="K342">
        <v>6250</v>
      </c>
      <c r="L342" t="str">
        <f t="shared" si="70"/>
        <v/>
      </c>
      <c r="M342" t="str">
        <f t="shared" ca="1" si="81"/>
        <v>cu</v>
      </c>
      <c r="N342" t="s">
        <v>88</v>
      </c>
      <c r="O342" t="s">
        <v>90</v>
      </c>
      <c r="P342">
        <v>1563</v>
      </c>
      <c r="Q342" t="str">
        <f t="shared" ca="1" si="71"/>
        <v>cu</v>
      </c>
      <c r="R342" t="str">
        <f t="shared" si="72"/>
        <v>GO</v>
      </c>
      <c r="S342">
        <f t="shared" si="73"/>
        <v>6250</v>
      </c>
      <c r="T342" t="str">
        <f t="shared" ca="1" si="74"/>
        <v>cu</v>
      </c>
      <c r="U342" t="str">
        <f t="shared" si="75"/>
        <v>GO</v>
      </c>
      <c r="V342">
        <f t="shared" si="76"/>
        <v>1563</v>
      </c>
    </row>
    <row r="343" spans="1:22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77"/>
        <v>10</v>
      </c>
      <c r="D343">
        <v>80</v>
      </c>
      <c r="E343">
        <f t="shared" ca="1" si="78"/>
        <v>362</v>
      </c>
      <c r="F343">
        <f ca="1">(60+SUMIF(OFFSET(J343,-$C343+1,0,$C343),"EN",OFFSET(K343,-$C343+1,0,$C343)))*SummonTypeTable!$O$2</f>
        <v>464.44444444444451</v>
      </c>
      <c r="G343" t="str">
        <f t="shared" ca="1" si="79"/>
        <v/>
      </c>
      <c r="H343" t="str">
        <f t="shared" ca="1" si="80"/>
        <v>it</v>
      </c>
      <c r="I343" t="s">
        <v>146</v>
      </c>
      <c r="J343" t="s">
        <v>147</v>
      </c>
      <c r="K343">
        <v>1</v>
      </c>
      <c r="L343" t="str">
        <f t="shared" si="70"/>
        <v/>
      </c>
      <c r="M343" t="str">
        <f t="shared" ca="1" si="81"/>
        <v>cu</v>
      </c>
      <c r="N343" t="s">
        <v>88</v>
      </c>
      <c r="O343" t="s">
        <v>90</v>
      </c>
      <c r="P343">
        <v>1406</v>
      </c>
      <c r="Q343" t="str">
        <f t="shared" ca="1" si="71"/>
        <v>it</v>
      </c>
      <c r="R343" t="str">
        <f t="shared" si="72"/>
        <v>Cash_sCharacterGacha</v>
      </c>
      <c r="S343">
        <f t="shared" si="73"/>
        <v>1</v>
      </c>
      <c r="T343" t="str">
        <f t="shared" ca="1" si="74"/>
        <v>cu</v>
      </c>
      <c r="U343" t="str">
        <f t="shared" si="75"/>
        <v>GO</v>
      </c>
      <c r="V343">
        <f t="shared" si="76"/>
        <v>1406</v>
      </c>
    </row>
    <row r="344" spans="1:22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77"/>
        <v>11</v>
      </c>
      <c r="D344">
        <v>100</v>
      </c>
      <c r="E344">
        <f t="shared" ca="1" si="78"/>
        <v>462</v>
      </c>
      <c r="F344">
        <f ca="1">(60+SUMIF(OFFSET(J344,-$C344+1,0,$C344),"EN",OFFSET(K344,-$C344+1,0,$C344)))*SummonTypeTable!$O$2</f>
        <v>717.77777777777783</v>
      </c>
      <c r="G344">
        <f t="shared" ca="1" si="79"/>
        <v>1.0052910052910053</v>
      </c>
      <c r="H344" t="str">
        <f t="shared" ca="1" si="80"/>
        <v>cu</v>
      </c>
      <c r="I344" t="s">
        <v>88</v>
      </c>
      <c r="J344" t="s">
        <v>114</v>
      </c>
      <c r="K344">
        <v>300</v>
      </c>
      <c r="L344" t="str">
        <f t="shared" si="70"/>
        <v>에너지너무많음</v>
      </c>
      <c r="M344" t="str">
        <f t="shared" ca="1" si="81"/>
        <v>cu</v>
      </c>
      <c r="N344" t="s">
        <v>88</v>
      </c>
      <c r="O344" t="s">
        <v>114</v>
      </c>
      <c r="P344">
        <v>75</v>
      </c>
      <c r="Q344" t="str">
        <f t="shared" ca="1" si="71"/>
        <v>cu</v>
      </c>
      <c r="R344" t="str">
        <f t="shared" si="72"/>
        <v>EN</v>
      </c>
      <c r="S344">
        <f t="shared" si="73"/>
        <v>300</v>
      </c>
      <c r="T344" t="str">
        <f t="shared" ca="1" si="74"/>
        <v>cu</v>
      </c>
      <c r="U344" t="str">
        <f t="shared" si="75"/>
        <v>EN</v>
      </c>
      <c r="V344">
        <f t="shared" si="76"/>
        <v>75</v>
      </c>
    </row>
    <row r="345" spans="1:22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77"/>
        <v>12</v>
      </c>
      <c r="D345">
        <v>120</v>
      </c>
      <c r="E345">
        <f t="shared" ca="1" si="78"/>
        <v>582</v>
      </c>
      <c r="F345">
        <f ca="1">(60+SUMIF(OFFSET(J345,-$C345+1,0,$C345),"EN",OFFSET(K345,-$C345+1,0,$C345)))*SummonTypeTable!$O$2</f>
        <v>717.77777777777783</v>
      </c>
      <c r="G345" t="str">
        <f t="shared" ca="1" si="79"/>
        <v/>
      </c>
      <c r="H345" t="str">
        <f t="shared" ca="1" si="80"/>
        <v>cu</v>
      </c>
      <c r="I345" t="s">
        <v>88</v>
      </c>
      <c r="J345" t="s">
        <v>90</v>
      </c>
      <c r="K345">
        <v>12500</v>
      </c>
      <c r="L345" t="str">
        <f t="shared" si="70"/>
        <v/>
      </c>
      <c r="M345" t="str">
        <f t="shared" ca="1" si="81"/>
        <v>cu</v>
      </c>
      <c r="N345" t="s">
        <v>88</v>
      </c>
      <c r="O345" t="s">
        <v>90</v>
      </c>
      <c r="P345">
        <v>3125</v>
      </c>
      <c r="Q345" t="str">
        <f t="shared" ca="1" si="71"/>
        <v>cu</v>
      </c>
      <c r="R345" t="str">
        <f t="shared" si="72"/>
        <v>GO</v>
      </c>
      <c r="S345">
        <f t="shared" si="73"/>
        <v>12500</v>
      </c>
      <c r="T345" t="str">
        <f t="shared" ca="1" si="74"/>
        <v>cu</v>
      </c>
      <c r="U345" t="str">
        <f t="shared" si="75"/>
        <v>GO</v>
      </c>
      <c r="V345">
        <f t="shared" si="76"/>
        <v>3125</v>
      </c>
    </row>
    <row r="346" spans="1:22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77"/>
        <v>13</v>
      </c>
      <c r="D346">
        <v>180</v>
      </c>
      <c r="E346">
        <f t="shared" ca="1" si="78"/>
        <v>762</v>
      </c>
      <c r="F346">
        <f ca="1">(60+SUMIF(OFFSET(J346,-$C346+1,0,$C346),"EN",OFFSET(K346,-$C346+1,0,$C346)))*SummonTypeTable!$O$2</f>
        <v>717.77777777777783</v>
      </c>
      <c r="G346" t="str">
        <f t="shared" ca="1" si="79"/>
        <v/>
      </c>
      <c r="H346" t="str">
        <f t="shared" ca="1" si="80"/>
        <v>it</v>
      </c>
      <c r="I346" t="s">
        <v>146</v>
      </c>
      <c r="J346" t="s">
        <v>145</v>
      </c>
      <c r="K346">
        <v>10</v>
      </c>
      <c r="L346" t="str">
        <f t="shared" si="70"/>
        <v/>
      </c>
      <c r="M346" t="str">
        <f t="shared" ca="1" si="81"/>
        <v>cu</v>
      </c>
      <c r="N346" t="s">
        <v>88</v>
      </c>
      <c r="O346" t="s">
        <v>90</v>
      </c>
      <c r="P346">
        <v>4063</v>
      </c>
      <c r="Q346" t="str">
        <f t="shared" ca="1" si="71"/>
        <v>it</v>
      </c>
      <c r="R346" t="str">
        <f t="shared" si="72"/>
        <v>Cash_sSpellGacha</v>
      </c>
      <c r="S346">
        <f t="shared" si="73"/>
        <v>10</v>
      </c>
      <c r="T346" t="str">
        <f t="shared" ca="1" si="74"/>
        <v>cu</v>
      </c>
      <c r="U346" t="str">
        <f t="shared" si="75"/>
        <v>GO</v>
      </c>
      <c r="V346">
        <f t="shared" si="76"/>
        <v>4063</v>
      </c>
    </row>
    <row r="347" spans="1:22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77"/>
        <v>14</v>
      </c>
      <c r="D347">
        <v>200</v>
      </c>
      <c r="E347">
        <f t="shared" ca="1" si="78"/>
        <v>962</v>
      </c>
      <c r="F347">
        <f ca="1">(60+SUMIF(OFFSET(J347,-$C347+1,0,$C347),"EN",OFFSET(K347,-$C347+1,0,$C347)))*SummonTypeTable!$O$2</f>
        <v>1140.0000000000002</v>
      </c>
      <c r="G347">
        <f t="shared" ca="1" si="79"/>
        <v>0.74613074613074615</v>
      </c>
      <c r="H347" t="str">
        <f t="shared" ca="1" si="80"/>
        <v>cu</v>
      </c>
      <c r="I347" t="s">
        <v>88</v>
      </c>
      <c r="J347" t="s">
        <v>114</v>
      </c>
      <c r="K347">
        <v>500</v>
      </c>
      <c r="L347" t="str">
        <f t="shared" si="70"/>
        <v>에너지너무많음</v>
      </c>
      <c r="M347" t="str">
        <f t="shared" ca="1" si="81"/>
        <v>cu</v>
      </c>
      <c r="N347" t="s">
        <v>88</v>
      </c>
      <c r="O347" t="s">
        <v>114</v>
      </c>
      <c r="P347">
        <v>125</v>
      </c>
      <c r="Q347" t="str">
        <f t="shared" ca="1" si="71"/>
        <v>cu</v>
      </c>
      <c r="R347" t="str">
        <f t="shared" si="72"/>
        <v>EN</v>
      </c>
      <c r="S347">
        <f t="shared" si="73"/>
        <v>500</v>
      </c>
      <c r="T347" t="str">
        <f t="shared" ca="1" si="74"/>
        <v>cu</v>
      </c>
      <c r="U347" t="str">
        <f t="shared" si="75"/>
        <v>EN</v>
      </c>
      <c r="V347">
        <f t="shared" si="76"/>
        <v>125</v>
      </c>
    </row>
    <row r="348" spans="1:22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77"/>
        <v>15</v>
      </c>
      <c r="D348">
        <v>150</v>
      </c>
      <c r="E348">
        <f t="shared" ca="1" si="78"/>
        <v>1112</v>
      </c>
      <c r="F348">
        <f ca="1">(60+SUMIF(OFFSET(J348,-$C348+1,0,$C348),"EN",OFFSET(K348,-$C348+1,0,$C348)))*SummonTypeTable!$O$2</f>
        <v>1140.0000000000002</v>
      </c>
      <c r="G348" t="str">
        <f t="shared" ca="1" si="79"/>
        <v/>
      </c>
      <c r="H348" t="str">
        <f t="shared" ca="1" si="80"/>
        <v>cu</v>
      </c>
      <c r="I348" t="s">
        <v>88</v>
      </c>
      <c r="J348" t="s">
        <v>90</v>
      </c>
      <c r="K348">
        <v>25000</v>
      </c>
      <c r="L348" t="str">
        <f t="shared" si="70"/>
        <v/>
      </c>
      <c r="M348" t="str">
        <f t="shared" ca="1" si="81"/>
        <v>cu</v>
      </c>
      <c r="N348" t="s">
        <v>88</v>
      </c>
      <c r="O348" t="s">
        <v>90</v>
      </c>
      <c r="P348">
        <v>6250</v>
      </c>
      <c r="Q348" t="str">
        <f t="shared" ca="1" si="71"/>
        <v>cu</v>
      </c>
      <c r="R348" t="str">
        <f t="shared" si="72"/>
        <v>GO</v>
      </c>
      <c r="S348">
        <f t="shared" si="73"/>
        <v>25000</v>
      </c>
      <c r="T348" t="str">
        <f t="shared" ca="1" si="74"/>
        <v>cu</v>
      </c>
      <c r="U348" t="str">
        <f t="shared" si="75"/>
        <v>GO</v>
      </c>
      <c r="V348">
        <f t="shared" si="76"/>
        <v>6250</v>
      </c>
    </row>
    <row r="349" spans="1:22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77"/>
        <v>16</v>
      </c>
      <c r="D349">
        <v>320</v>
      </c>
      <c r="E349">
        <f t="shared" ca="1" si="78"/>
        <v>1432</v>
      </c>
      <c r="F349">
        <f ca="1">(60+SUMIF(OFFSET(J349,-$C349+1,0,$C349),"EN",OFFSET(K349,-$C349+1,0,$C349)))*SummonTypeTable!$O$2</f>
        <v>1140.0000000000002</v>
      </c>
      <c r="G349" t="str">
        <f t="shared" ca="1" si="79"/>
        <v/>
      </c>
      <c r="H349" t="str">
        <f t="shared" ca="1" si="80"/>
        <v>it</v>
      </c>
      <c r="I349" t="s">
        <v>146</v>
      </c>
      <c r="J349" t="s">
        <v>145</v>
      </c>
      <c r="K349">
        <v>2</v>
      </c>
      <c r="L349" t="str">
        <f t="shared" si="70"/>
        <v/>
      </c>
      <c r="M349" t="str">
        <f t="shared" ca="1" si="81"/>
        <v>cu</v>
      </c>
      <c r="N349" t="s">
        <v>88</v>
      </c>
      <c r="O349" t="s">
        <v>90</v>
      </c>
      <c r="P349">
        <v>7500</v>
      </c>
      <c r="Q349" t="str">
        <f t="shared" ca="1" si="71"/>
        <v>it</v>
      </c>
      <c r="R349" t="str">
        <f t="shared" si="72"/>
        <v>Cash_sSpellGacha</v>
      </c>
      <c r="S349">
        <f t="shared" si="73"/>
        <v>2</v>
      </c>
      <c r="T349" t="str">
        <f t="shared" ca="1" si="74"/>
        <v>cu</v>
      </c>
      <c r="U349" t="str">
        <f t="shared" si="75"/>
        <v>GO</v>
      </c>
      <c r="V349">
        <f t="shared" si="76"/>
        <v>7500</v>
      </c>
    </row>
    <row r="350" spans="1:22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77"/>
        <v>17</v>
      </c>
      <c r="D350">
        <v>450</v>
      </c>
      <c r="E350">
        <f t="shared" ca="1" si="78"/>
        <v>1882</v>
      </c>
      <c r="F350">
        <f ca="1">(60+SUMIF(OFFSET(J350,-$C350+1,0,$C350),"EN",OFFSET(K350,-$C350+1,0,$C350)))*SummonTypeTable!$O$2</f>
        <v>1140.0000000000002</v>
      </c>
      <c r="G350" t="str">
        <f t="shared" ca="1" si="79"/>
        <v/>
      </c>
      <c r="H350" t="str">
        <f t="shared" ca="1" si="80"/>
        <v>it</v>
      </c>
      <c r="I350" t="s">
        <v>146</v>
      </c>
      <c r="J350" t="s">
        <v>147</v>
      </c>
      <c r="K350">
        <v>1</v>
      </c>
      <c r="L350" t="str">
        <f t="shared" si="70"/>
        <v/>
      </c>
      <c r="M350" t="str">
        <f t="shared" ca="1" si="81"/>
        <v>cu</v>
      </c>
      <c r="N350" t="s">
        <v>88</v>
      </c>
      <c r="O350" t="s">
        <v>90</v>
      </c>
      <c r="P350">
        <v>7188</v>
      </c>
      <c r="Q350" t="str">
        <f t="shared" ca="1" si="71"/>
        <v>it</v>
      </c>
      <c r="R350" t="str">
        <f t="shared" si="72"/>
        <v>Cash_sCharacterGacha</v>
      </c>
      <c r="S350">
        <f t="shared" si="73"/>
        <v>1</v>
      </c>
      <c r="T350" t="str">
        <f t="shared" ca="1" si="74"/>
        <v>cu</v>
      </c>
      <c r="U350" t="str">
        <f t="shared" si="75"/>
        <v>GO</v>
      </c>
      <c r="V350">
        <f t="shared" si="76"/>
        <v>7188</v>
      </c>
    </row>
    <row r="351" spans="1:22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77"/>
        <v>18</v>
      </c>
      <c r="D351">
        <v>500</v>
      </c>
      <c r="E351">
        <f t="shared" ca="1" si="78"/>
        <v>2382</v>
      </c>
      <c r="F351">
        <f ca="1">(60+SUMIF(OFFSET(J351,-$C351+1,0,$C351),"EN",OFFSET(K351,-$C351+1,0,$C351)))*SummonTypeTable!$O$2</f>
        <v>1984.4444444444448</v>
      </c>
      <c r="G351">
        <f t="shared" ca="1" si="79"/>
        <v>0.47858942065491195</v>
      </c>
      <c r="H351" t="str">
        <f t="shared" ca="1" si="80"/>
        <v>cu</v>
      </c>
      <c r="I351" t="s">
        <v>88</v>
      </c>
      <c r="J351" t="s">
        <v>114</v>
      </c>
      <c r="K351">
        <v>1000</v>
      </c>
      <c r="L351" t="str">
        <f t="shared" si="70"/>
        <v>에너지너무많음</v>
      </c>
      <c r="M351" t="str">
        <f t="shared" ca="1" si="81"/>
        <v>cu</v>
      </c>
      <c r="N351" t="s">
        <v>88</v>
      </c>
      <c r="O351" t="s">
        <v>114</v>
      </c>
      <c r="P351">
        <v>250</v>
      </c>
      <c r="Q351" t="str">
        <f t="shared" ca="1" si="71"/>
        <v>cu</v>
      </c>
      <c r="R351" t="str">
        <f t="shared" si="72"/>
        <v>EN</v>
      </c>
      <c r="S351">
        <f t="shared" si="73"/>
        <v>1000</v>
      </c>
      <c r="T351" t="str">
        <f t="shared" ca="1" si="74"/>
        <v>cu</v>
      </c>
      <c r="U351" t="str">
        <f t="shared" si="75"/>
        <v>EN</v>
      </c>
      <c r="V351">
        <f t="shared" si="76"/>
        <v>250</v>
      </c>
    </row>
    <row r="352" spans="1:22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77"/>
        <v>19</v>
      </c>
      <c r="D352">
        <v>200</v>
      </c>
      <c r="E352">
        <f t="shared" ca="1" si="78"/>
        <v>2582</v>
      </c>
      <c r="F352">
        <f ca="1">(60+SUMIF(OFFSET(J352,-$C352+1,0,$C352),"EN",OFFSET(K352,-$C352+1,0,$C352)))*SummonTypeTable!$O$2</f>
        <v>1984.4444444444448</v>
      </c>
      <c r="G352" t="str">
        <f t="shared" ca="1" si="79"/>
        <v/>
      </c>
      <c r="H352" t="str">
        <f t="shared" ca="1" si="80"/>
        <v>cu</v>
      </c>
      <c r="I352" t="s">
        <v>88</v>
      </c>
      <c r="J352" t="s">
        <v>90</v>
      </c>
      <c r="K352">
        <v>33750</v>
      </c>
      <c r="L352" t="str">
        <f t="shared" si="70"/>
        <v/>
      </c>
      <c r="M352" t="str">
        <f t="shared" ca="1" si="81"/>
        <v>cu</v>
      </c>
      <c r="N352" t="s">
        <v>88</v>
      </c>
      <c r="O352" t="s">
        <v>90</v>
      </c>
      <c r="P352">
        <v>8438</v>
      </c>
      <c r="Q352" t="str">
        <f t="shared" ca="1" si="71"/>
        <v>cu</v>
      </c>
      <c r="R352" t="str">
        <f t="shared" si="72"/>
        <v>GO</v>
      </c>
      <c r="S352">
        <f t="shared" si="73"/>
        <v>33750</v>
      </c>
      <c r="T352" t="str">
        <f t="shared" ca="1" si="74"/>
        <v>cu</v>
      </c>
      <c r="U352" t="str">
        <f t="shared" si="75"/>
        <v>GO</v>
      </c>
      <c r="V352">
        <f t="shared" si="76"/>
        <v>8438</v>
      </c>
    </row>
    <row r="353" spans="1:22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77"/>
        <v>20</v>
      </c>
      <c r="D353">
        <v>330</v>
      </c>
      <c r="E353">
        <f t="shared" ca="1" si="78"/>
        <v>2912</v>
      </c>
      <c r="F353">
        <f ca="1">(60+SUMIF(OFFSET(J353,-$C353+1,0,$C353),"EN",OFFSET(K353,-$C353+1,0,$C353)))*SummonTypeTable!$O$2</f>
        <v>1984.4444444444448</v>
      </c>
      <c r="G353" t="str">
        <f t="shared" ca="1" si="79"/>
        <v/>
      </c>
      <c r="H353" t="str">
        <f t="shared" ca="1" si="80"/>
        <v>it</v>
      </c>
      <c r="I353" t="s">
        <v>146</v>
      </c>
      <c r="J353" t="s">
        <v>145</v>
      </c>
      <c r="K353">
        <v>10</v>
      </c>
      <c r="L353" t="str">
        <f t="shared" si="70"/>
        <v/>
      </c>
      <c r="M353" t="str">
        <f t="shared" ca="1" si="81"/>
        <v>cu</v>
      </c>
      <c r="N353" t="s">
        <v>88</v>
      </c>
      <c r="O353" t="s">
        <v>90</v>
      </c>
      <c r="P353">
        <v>9375</v>
      </c>
      <c r="Q353" t="str">
        <f t="shared" ca="1" si="71"/>
        <v>it</v>
      </c>
      <c r="R353" t="str">
        <f t="shared" si="72"/>
        <v>Cash_sSpellGacha</v>
      </c>
      <c r="S353">
        <f t="shared" si="73"/>
        <v>10</v>
      </c>
      <c r="T353" t="str">
        <f t="shared" ca="1" si="74"/>
        <v>cu</v>
      </c>
      <c r="U353" t="str">
        <f t="shared" si="75"/>
        <v>GO</v>
      </c>
      <c r="V353">
        <f t="shared" si="76"/>
        <v>9375</v>
      </c>
    </row>
    <row r="354" spans="1:22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77"/>
        <v>21</v>
      </c>
      <c r="D354">
        <v>1000</v>
      </c>
      <c r="E354">
        <f t="shared" ca="1" si="78"/>
        <v>3912</v>
      </c>
      <c r="F354">
        <f ca="1">(60+SUMIF(OFFSET(J354,-$C354+1,0,$C354),"EN",OFFSET(K354,-$C354+1,0,$C354)))*SummonTypeTable!$O$2</f>
        <v>3251.1111111111113</v>
      </c>
      <c r="G354">
        <f t="shared" ca="1" si="79"/>
        <v>0.50727107475573741</v>
      </c>
      <c r="H354" t="str">
        <f t="shared" ca="1" si="80"/>
        <v>cu</v>
      </c>
      <c r="I354" t="s">
        <v>88</v>
      </c>
      <c r="J354" t="s">
        <v>114</v>
      </c>
      <c r="K354">
        <v>1500</v>
      </c>
      <c r="L354" t="str">
        <f t="shared" si="70"/>
        <v>에너지너무많음</v>
      </c>
      <c r="M354" t="str">
        <f t="shared" ca="1" si="81"/>
        <v>cu</v>
      </c>
      <c r="N354" t="s">
        <v>88</v>
      </c>
      <c r="O354" t="s">
        <v>114</v>
      </c>
      <c r="P354">
        <v>375</v>
      </c>
      <c r="Q354" t="str">
        <f t="shared" ca="1" si="71"/>
        <v>cu</v>
      </c>
      <c r="R354" t="str">
        <f t="shared" si="72"/>
        <v>EN</v>
      </c>
      <c r="S354">
        <f t="shared" si="73"/>
        <v>1500</v>
      </c>
      <c r="T354" t="str">
        <f t="shared" ca="1" si="74"/>
        <v>cu</v>
      </c>
      <c r="U354" t="str">
        <f t="shared" si="75"/>
        <v>EN</v>
      </c>
      <c r="V354">
        <f t="shared" si="76"/>
        <v>375</v>
      </c>
    </row>
    <row r="355" spans="1:22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77"/>
        <v>22</v>
      </c>
      <c r="D355">
        <v>330</v>
      </c>
      <c r="E355">
        <f t="shared" ca="1" si="78"/>
        <v>4242</v>
      </c>
      <c r="F355">
        <f ca="1">(60+SUMIF(OFFSET(J355,-$C355+1,0,$C355),"EN",OFFSET(K355,-$C355+1,0,$C355)))*SummonTypeTable!$O$2</f>
        <v>3251.1111111111113</v>
      </c>
      <c r="G355" t="str">
        <f t="shared" ca="1" si="79"/>
        <v/>
      </c>
      <c r="H355" t="str">
        <f t="shared" ca="1" si="80"/>
        <v>cu</v>
      </c>
      <c r="I355" t="s">
        <v>88</v>
      </c>
      <c r="J355" t="s">
        <v>90</v>
      </c>
      <c r="K355">
        <v>27500</v>
      </c>
      <c r="L355" t="str">
        <f t="shared" si="70"/>
        <v/>
      </c>
      <c r="M355" t="str">
        <f t="shared" ca="1" si="81"/>
        <v>cu</v>
      </c>
      <c r="N355" t="s">
        <v>88</v>
      </c>
      <c r="O355" t="s">
        <v>90</v>
      </c>
      <c r="P355">
        <v>6875</v>
      </c>
      <c r="Q355" t="str">
        <f t="shared" ca="1" si="71"/>
        <v>cu</v>
      </c>
      <c r="R355" t="str">
        <f t="shared" si="72"/>
        <v>GO</v>
      </c>
      <c r="S355">
        <f t="shared" si="73"/>
        <v>27500</v>
      </c>
      <c r="T355" t="str">
        <f t="shared" ca="1" si="74"/>
        <v>cu</v>
      </c>
      <c r="U355" t="str">
        <f t="shared" si="75"/>
        <v>GO</v>
      </c>
      <c r="V355">
        <f t="shared" si="76"/>
        <v>6875</v>
      </c>
    </row>
    <row r="356" spans="1:22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77"/>
        <v>23</v>
      </c>
      <c r="D356">
        <v>590</v>
      </c>
      <c r="E356">
        <f t="shared" ca="1" si="78"/>
        <v>4832</v>
      </c>
      <c r="F356">
        <f ca="1">(60+SUMIF(OFFSET(J356,-$C356+1,0,$C356),"EN",OFFSET(K356,-$C356+1,0,$C356)))*SummonTypeTable!$O$2</f>
        <v>3251.1111111111113</v>
      </c>
      <c r="G356" t="str">
        <f t="shared" ca="1" si="79"/>
        <v/>
      </c>
      <c r="H356" t="str">
        <f t="shared" ca="1" si="80"/>
        <v>it</v>
      </c>
      <c r="I356" t="s">
        <v>146</v>
      </c>
      <c r="J356" t="s">
        <v>145</v>
      </c>
      <c r="K356">
        <v>10</v>
      </c>
      <c r="L356" t="str">
        <f t="shared" si="70"/>
        <v/>
      </c>
      <c r="M356" t="str">
        <f t="shared" ca="1" si="81"/>
        <v>cu</v>
      </c>
      <c r="N356" t="s">
        <v>88</v>
      </c>
      <c r="O356" t="s">
        <v>90</v>
      </c>
      <c r="P356">
        <v>10938</v>
      </c>
      <c r="Q356" t="str">
        <f t="shared" ca="1" si="71"/>
        <v>it</v>
      </c>
      <c r="R356" t="str">
        <f t="shared" si="72"/>
        <v>Cash_sSpellGacha</v>
      </c>
      <c r="S356">
        <f t="shared" si="73"/>
        <v>10</v>
      </c>
      <c r="T356" t="str">
        <f t="shared" ca="1" si="74"/>
        <v>cu</v>
      </c>
      <c r="U356" t="str">
        <f t="shared" si="75"/>
        <v>GO</v>
      </c>
      <c r="V356">
        <f t="shared" si="76"/>
        <v>10938</v>
      </c>
    </row>
    <row r="357" spans="1:22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7"/>
        <v>24</v>
      </c>
      <c r="D357">
        <v>1250</v>
      </c>
      <c r="E357">
        <f t="shared" ca="1" si="78"/>
        <v>6082</v>
      </c>
      <c r="F357">
        <f ca="1">(60+SUMIF(OFFSET(J357,-$C357+1,0,$C357),"EN",OFFSET(K357,-$C357+1,0,$C357)))*SummonTypeTable!$O$2</f>
        <v>3251.1111111111113</v>
      </c>
      <c r="G357" t="str">
        <f t="shared" ca="1" si="79"/>
        <v/>
      </c>
      <c r="H357" t="str">
        <f t="shared" ca="1" si="80"/>
        <v>cu</v>
      </c>
      <c r="I357" t="s">
        <v>88</v>
      </c>
      <c r="J357" t="s">
        <v>90</v>
      </c>
      <c r="K357">
        <v>36250</v>
      </c>
      <c r="L357" t="str">
        <f t="shared" si="70"/>
        <v/>
      </c>
      <c r="M357" t="str">
        <f t="shared" ca="1" si="81"/>
        <v>cu</v>
      </c>
      <c r="N357" t="s">
        <v>88</v>
      </c>
      <c r="O357" t="s">
        <v>90</v>
      </c>
      <c r="P357">
        <v>9063</v>
      </c>
      <c r="Q357" t="str">
        <f t="shared" ca="1" si="71"/>
        <v>cu</v>
      </c>
      <c r="R357" t="str">
        <f t="shared" si="72"/>
        <v>GO</v>
      </c>
      <c r="S357">
        <f t="shared" si="73"/>
        <v>36250</v>
      </c>
      <c r="T357" t="str">
        <f t="shared" ca="1" si="74"/>
        <v>cu</v>
      </c>
      <c r="U357" t="str">
        <f t="shared" si="75"/>
        <v>GO</v>
      </c>
      <c r="V357">
        <f t="shared" si="76"/>
        <v>9063</v>
      </c>
    </row>
    <row r="358" spans="1:22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7"/>
        <v>25</v>
      </c>
      <c r="D358">
        <v>1900</v>
      </c>
      <c r="E358">
        <f t="shared" ca="1" si="78"/>
        <v>7982</v>
      </c>
      <c r="F358">
        <f ca="1">(60+SUMIF(OFFSET(J358,-$C358+1,0,$C358),"EN",OFFSET(K358,-$C358+1,0,$C358)))*SummonTypeTable!$O$2</f>
        <v>4940.0000000000009</v>
      </c>
      <c r="G358">
        <f t="shared" ca="1" si="79"/>
        <v>0.40730532587210116</v>
      </c>
      <c r="H358" t="str">
        <f t="shared" ca="1" si="80"/>
        <v>cu</v>
      </c>
      <c r="I358" t="s">
        <v>88</v>
      </c>
      <c r="J358" t="s">
        <v>114</v>
      </c>
      <c r="K358">
        <v>2000</v>
      </c>
      <c r="L358" t="str">
        <f t="shared" si="70"/>
        <v>에너지너무많음</v>
      </c>
      <c r="M358" t="str">
        <f t="shared" ca="1" si="81"/>
        <v>cu</v>
      </c>
      <c r="N358" t="s">
        <v>88</v>
      </c>
      <c r="O358" t="s">
        <v>114</v>
      </c>
      <c r="P358">
        <v>500</v>
      </c>
      <c r="Q358" t="str">
        <f t="shared" ca="1" si="71"/>
        <v>cu</v>
      </c>
      <c r="R358" t="str">
        <f t="shared" si="72"/>
        <v>EN</v>
      </c>
      <c r="S358">
        <f t="shared" si="73"/>
        <v>2000</v>
      </c>
      <c r="T358" t="str">
        <f t="shared" ca="1" si="74"/>
        <v>cu</v>
      </c>
      <c r="U358" t="str">
        <f t="shared" si="75"/>
        <v>EN</v>
      </c>
      <c r="V358">
        <f t="shared" si="76"/>
        <v>500</v>
      </c>
    </row>
    <row r="359" spans="1:22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7"/>
        <v>26</v>
      </c>
      <c r="D359">
        <v>200</v>
      </c>
      <c r="E359">
        <f t="shared" ca="1" si="78"/>
        <v>8182</v>
      </c>
      <c r="F359">
        <f ca="1">(60+SUMIF(OFFSET(J359,-$C359+1,0,$C359),"EN",OFFSET(K359,-$C359+1,0,$C359)))*SummonTypeTable!$O$2</f>
        <v>4940.0000000000009</v>
      </c>
      <c r="G359" t="str">
        <f t="shared" ca="1" si="79"/>
        <v/>
      </c>
      <c r="H359" t="str">
        <f t="shared" ca="1" si="80"/>
        <v>cu</v>
      </c>
      <c r="I359" t="s">
        <v>88</v>
      </c>
      <c r="J359" t="s">
        <v>90</v>
      </c>
      <c r="K359">
        <v>50000</v>
      </c>
      <c r="L359" t="str">
        <f t="shared" si="70"/>
        <v/>
      </c>
      <c r="M359" t="str">
        <f t="shared" ca="1" si="81"/>
        <v>cu</v>
      </c>
      <c r="N359" t="s">
        <v>88</v>
      </c>
      <c r="O359" t="s">
        <v>90</v>
      </c>
      <c r="P359">
        <v>12500</v>
      </c>
      <c r="Q359" t="str">
        <f t="shared" ca="1" si="71"/>
        <v>cu</v>
      </c>
      <c r="R359" t="str">
        <f t="shared" si="72"/>
        <v>GO</v>
      </c>
      <c r="S359">
        <f t="shared" si="73"/>
        <v>50000</v>
      </c>
      <c r="T359" t="str">
        <f t="shared" ca="1" si="74"/>
        <v>cu</v>
      </c>
      <c r="U359" t="str">
        <f t="shared" si="75"/>
        <v>GO</v>
      </c>
      <c r="V359">
        <f t="shared" si="76"/>
        <v>12500</v>
      </c>
    </row>
    <row r="360" spans="1:22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7"/>
        <v>27</v>
      </c>
      <c r="D360">
        <v>400</v>
      </c>
      <c r="E360">
        <f t="shared" ca="1" si="78"/>
        <v>8582</v>
      </c>
      <c r="F360">
        <f ca="1">(60+SUMIF(OFFSET(J360,-$C360+1,0,$C360),"EN",OFFSET(K360,-$C360+1,0,$C360)))*SummonTypeTable!$O$2</f>
        <v>4940.0000000000009</v>
      </c>
      <c r="G360" t="str">
        <f t="shared" ca="1" si="79"/>
        <v/>
      </c>
      <c r="H360" t="str">
        <f t="shared" ca="1" si="80"/>
        <v>it</v>
      </c>
      <c r="I360" t="s">
        <v>146</v>
      </c>
      <c r="J360" t="s">
        <v>145</v>
      </c>
      <c r="K360">
        <v>10</v>
      </c>
      <c r="L360" t="str">
        <f t="shared" si="70"/>
        <v/>
      </c>
      <c r="M360" t="str">
        <f t="shared" ca="1" si="81"/>
        <v>cu</v>
      </c>
      <c r="N360" t="s">
        <v>88</v>
      </c>
      <c r="O360" t="s">
        <v>90</v>
      </c>
      <c r="P360">
        <v>15625</v>
      </c>
      <c r="Q360" t="str">
        <f t="shared" ca="1" si="71"/>
        <v>it</v>
      </c>
      <c r="R360" t="str">
        <f t="shared" si="72"/>
        <v>Cash_sSpellGacha</v>
      </c>
      <c r="S360">
        <f t="shared" si="73"/>
        <v>10</v>
      </c>
      <c r="T360" t="str">
        <f t="shared" ca="1" si="74"/>
        <v>cu</v>
      </c>
      <c r="U360" t="str">
        <f t="shared" si="75"/>
        <v>GO</v>
      </c>
      <c r="V360">
        <f t="shared" si="76"/>
        <v>15625</v>
      </c>
    </row>
    <row r="361" spans="1:22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7"/>
        <v>28</v>
      </c>
      <c r="D361">
        <v>2400</v>
      </c>
      <c r="E361">
        <f t="shared" ca="1" si="78"/>
        <v>10982</v>
      </c>
      <c r="F361">
        <f ca="1">(60+SUMIF(OFFSET(J361,-$C361+1,0,$C361),"EN",OFFSET(K361,-$C361+1,0,$C361)))*SummonTypeTable!$O$2</f>
        <v>4940.0000000000009</v>
      </c>
      <c r="G361" t="str">
        <f t="shared" ca="1" si="79"/>
        <v/>
      </c>
      <c r="H361" t="str">
        <f t="shared" ca="1" si="80"/>
        <v>it</v>
      </c>
      <c r="I361" t="s">
        <v>146</v>
      </c>
      <c r="J361" t="s">
        <v>147</v>
      </c>
      <c r="K361">
        <v>10</v>
      </c>
      <c r="L361" t="str">
        <f t="shared" si="70"/>
        <v/>
      </c>
      <c r="M361" t="str">
        <f t="shared" ca="1" si="81"/>
        <v>cu</v>
      </c>
      <c r="N361" t="s">
        <v>88</v>
      </c>
      <c r="O361" t="s">
        <v>114</v>
      </c>
      <c r="P361">
        <v>750</v>
      </c>
      <c r="Q361" t="str">
        <f t="shared" ca="1" si="71"/>
        <v>it</v>
      </c>
      <c r="R361" t="str">
        <f t="shared" si="72"/>
        <v>Cash_sCharacterGacha</v>
      </c>
      <c r="S361">
        <f t="shared" si="73"/>
        <v>10</v>
      </c>
      <c r="T361" t="str">
        <f t="shared" ca="1" si="74"/>
        <v>cu</v>
      </c>
      <c r="U361" t="str">
        <f t="shared" si="75"/>
        <v>EN</v>
      </c>
      <c r="V361">
        <f t="shared" si="76"/>
        <v>750</v>
      </c>
    </row>
    <row r="362" spans="1:22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7"/>
        <v>29</v>
      </c>
      <c r="D362">
        <v>1500</v>
      </c>
      <c r="E362">
        <f t="shared" ca="1" si="78"/>
        <v>12482</v>
      </c>
      <c r="F362">
        <f ca="1">(60+SUMIF(OFFSET(J362,-$C362+1,0,$C362),"EN",OFFSET(K362,-$C362+1,0,$C362)))*SummonTypeTable!$O$2</f>
        <v>4940.0000000000009</v>
      </c>
      <c r="G362" t="str">
        <f t="shared" ca="1" si="79"/>
        <v/>
      </c>
      <c r="H362" t="str">
        <f t="shared" ca="1" si="80"/>
        <v>cu</v>
      </c>
      <c r="I362" t="s">
        <v>88</v>
      </c>
      <c r="J362" t="s">
        <v>90</v>
      </c>
      <c r="K362">
        <v>75000</v>
      </c>
      <c r="L362" t="str">
        <f t="shared" si="70"/>
        <v/>
      </c>
      <c r="M362" t="str">
        <f t="shared" ca="1" si="81"/>
        <v>cu</v>
      </c>
      <c r="N362" t="s">
        <v>88</v>
      </c>
      <c r="O362" t="s">
        <v>90</v>
      </c>
      <c r="P362">
        <v>18750</v>
      </c>
      <c r="Q362" t="str">
        <f t="shared" ca="1" si="71"/>
        <v>cu</v>
      </c>
      <c r="R362" t="str">
        <f t="shared" si="72"/>
        <v>GO</v>
      </c>
      <c r="S362">
        <f t="shared" si="73"/>
        <v>75000</v>
      </c>
      <c r="T362" t="str">
        <f t="shared" ca="1" si="74"/>
        <v>cu</v>
      </c>
      <c r="U362" t="str">
        <f t="shared" si="75"/>
        <v>GO</v>
      </c>
      <c r="V362">
        <f t="shared" si="76"/>
        <v>18750</v>
      </c>
    </row>
    <row r="363" spans="1:22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7"/>
        <v>30</v>
      </c>
      <c r="D363">
        <v>2800</v>
      </c>
      <c r="E363">
        <f t="shared" ca="1" si="78"/>
        <v>15282</v>
      </c>
      <c r="F363">
        <f ca="1">(60+SUMIF(OFFSET(J363,-$C363+1,0,$C363),"EN",OFFSET(K363,-$C363+1,0,$C363)))*SummonTypeTable!$O$2</f>
        <v>4940.0000000000009</v>
      </c>
      <c r="G363" t="str">
        <f t="shared" ca="1" si="79"/>
        <v/>
      </c>
      <c r="H363" t="str">
        <f t="shared" ca="1" si="80"/>
        <v>cu</v>
      </c>
      <c r="I363" t="s">
        <v>88</v>
      </c>
      <c r="J363" t="s">
        <v>90</v>
      </c>
      <c r="K363">
        <v>81250</v>
      </c>
      <c r="L363" t="str">
        <f t="shared" si="70"/>
        <v/>
      </c>
      <c r="M363" t="str">
        <f t="shared" ca="1" si="81"/>
        <v>cu</v>
      </c>
      <c r="N363" t="s">
        <v>88</v>
      </c>
      <c r="O363" t="s">
        <v>90</v>
      </c>
      <c r="P363">
        <v>20313</v>
      </c>
      <c r="Q363" t="str">
        <f t="shared" ca="1" si="71"/>
        <v>cu</v>
      </c>
      <c r="R363" t="str">
        <f t="shared" si="72"/>
        <v>GO</v>
      </c>
      <c r="S363">
        <f t="shared" si="73"/>
        <v>81250</v>
      </c>
      <c r="T363" t="str">
        <f t="shared" ca="1" si="74"/>
        <v>cu</v>
      </c>
      <c r="U363" t="str">
        <f t="shared" si="75"/>
        <v>GO</v>
      </c>
      <c r="V363">
        <f t="shared" si="76"/>
        <v>20313</v>
      </c>
    </row>
    <row r="364" spans="1:22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7"/>
        <v>31</v>
      </c>
      <c r="D364">
        <v>3400</v>
      </c>
      <c r="E364">
        <f t="shared" ca="1" si="78"/>
        <v>18682</v>
      </c>
      <c r="F364">
        <f ca="1">(60+SUMIF(OFFSET(J364,-$C364+1,0,$C364),"EN",OFFSET(K364,-$C364+1,0,$C364)))*SummonTypeTable!$O$2</f>
        <v>8317.7777777777792</v>
      </c>
      <c r="G364">
        <f t="shared" ca="1" si="79"/>
        <v>0.26442565035863402</v>
      </c>
      <c r="H364" t="str">
        <f t="shared" ca="1" si="80"/>
        <v>cu</v>
      </c>
      <c r="I364" t="s">
        <v>88</v>
      </c>
      <c r="J364" t="s">
        <v>114</v>
      </c>
      <c r="K364">
        <v>4000</v>
      </c>
      <c r="L364" t="str">
        <f t="shared" si="70"/>
        <v>에너지너무많음</v>
      </c>
      <c r="M364" t="str">
        <f t="shared" ca="1" si="81"/>
        <v>cu</v>
      </c>
      <c r="N364" t="s">
        <v>88</v>
      </c>
      <c r="O364" t="s">
        <v>114</v>
      </c>
      <c r="P364">
        <v>1000</v>
      </c>
      <c r="Q364" t="str">
        <f t="shared" ca="1" si="71"/>
        <v>cu</v>
      </c>
      <c r="R364" t="str">
        <f t="shared" si="72"/>
        <v>EN</v>
      </c>
      <c r="S364">
        <f t="shared" si="73"/>
        <v>4000</v>
      </c>
      <c r="T364" t="str">
        <f t="shared" ca="1" si="74"/>
        <v>cu</v>
      </c>
      <c r="U364" t="str">
        <f t="shared" si="75"/>
        <v>EN</v>
      </c>
      <c r="V364">
        <f t="shared" si="76"/>
        <v>1000</v>
      </c>
    </row>
    <row r="365" spans="1:22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7"/>
        <v>32</v>
      </c>
      <c r="D365">
        <v>1200</v>
      </c>
      <c r="E365">
        <f t="shared" ca="1" si="78"/>
        <v>19882</v>
      </c>
      <c r="F365">
        <f ca="1">(60+SUMIF(OFFSET(J365,-$C365+1,0,$C365),"EN",OFFSET(K365,-$C365+1,0,$C365)))*SummonTypeTable!$O$2</f>
        <v>8317.7777777777792</v>
      </c>
      <c r="G365" t="str">
        <f t="shared" ca="1" si="79"/>
        <v/>
      </c>
      <c r="H365" t="str">
        <f t="shared" ca="1" si="80"/>
        <v>cu</v>
      </c>
      <c r="I365" t="s">
        <v>88</v>
      </c>
      <c r="J365" t="s">
        <v>90</v>
      </c>
      <c r="K365">
        <v>93750</v>
      </c>
      <c r="L365" t="str">
        <f t="shared" si="70"/>
        <v/>
      </c>
      <c r="M365" t="str">
        <f t="shared" ca="1" si="81"/>
        <v>cu</v>
      </c>
      <c r="N365" t="s">
        <v>88</v>
      </c>
      <c r="O365" t="s">
        <v>90</v>
      </c>
      <c r="P365">
        <v>23438</v>
      </c>
      <c r="Q365" t="str">
        <f t="shared" ca="1" si="71"/>
        <v>cu</v>
      </c>
      <c r="R365" t="str">
        <f t="shared" si="72"/>
        <v>GO</v>
      </c>
      <c r="S365">
        <f t="shared" si="73"/>
        <v>93750</v>
      </c>
      <c r="T365" t="str">
        <f t="shared" ca="1" si="74"/>
        <v>cu</v>
      </c>
      <c r="U365" t="str">
        <f t="shared" si="75"/>
        <v>GO</v>
      </c>
      <c r="V365">
        <f t="shared" si="76"/>
        <v>23438</v>
      </c>
    </row>
    <row r="366" spans="1:22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7"/>
        <v>33</v>
      </c>
      <c r="D366">
        <v>4700</v>
      </c>
      <c r="E366">
        <f t="shared" ca="1" si="78"/>
        <v>24582</v>
      </c>
      <c r="F366">
        <f ca="1">(60+SUMIF(OFFSET(J366,-$C366+1,0,$C366),"EN",OFFSET(K366,-$C366+1,0,$C366)))*SummonTypeTable!$O$2</f>
        <v>12540.000000000002</v>
      </c>
      <c r="G366">
        <f t="shared" ca="1" si="79"/>
        <v>0.33836863468301109</v>
      </c>
      <c r="H366" t="str">
        <f t="shared" ca="1" si="80"/>
        <v>cu</v>
      </c>
      <c r="I366" t="s">
        <v>88</v>
      </c>
      <c r="J366" t="s">
        <v>114</v>
      </c>
      <c r="K366">
        <v>5000</v>
      </c>
      <c r="L366" t="str">
        <f t="shared" si="70"/>
        <v>에너지너무많음</v>
      </c>
      <c r="M366" t="str">
        <f t="shared" ca="1" si="81"/>
        <v>cu</v>
      </c>
      <c r="N366" t="s">
        <v>88</v>
      </c>
      <c r="O366" t="s">
        <v>114</v>
      </c>
      <c r="P366">
        <v>1250</v>
      </c>
      <c r="Q366" t="str">
        <f t="shared" ca="1" si="71"/>
        <v>cu</v>
      </c>
      <c r="R366" t="str">
        <f t="shared" si="72"/>
        <v>EN</v>
      </c>
      <c r="S366">
        <f t="shared" si="73"/>
        <v>5000</v>
      </c>
      <c r="T366" t="str">
        <f t="shared" ca="1" si="74"/>
        <v>cu</v>
      </c>
      <c r="U366" t="str">
        <f t="shared" si="75"/>
        <v>EN</v>
      </c>
      <c r="V366">
        <f t="shared" si="76"/>
        <v>1250</v>
      </c>
    </row>
    <row r="367" spans="1:22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7"/>
        <v>34</v>
      </c>
      <c r="D367">
        <v>3500</v>
      </c>
      <c r="E367">
        <f t="shared" ca="1" si="78"/>
        <v>28082</v>
      </c>
      <c r="F367">
        <f ca="1">(60+SUMIF(OFFSET(J367,-$C367+1,0,$C367),"EN",OFFSET(K367,-$C367+1,0,$C367)))*SummonTypeTable!$O$2</f>
        <v>12540.000000000002</v>
      </c>
      <c r="G367" t="str">
        <f t="shared" ca="1" si="79"/>
        <v/>
      </c>
      <c r="H367" t="str">
        <f t="shared" ca="1" si="80"/>
        <v>cu</v>
      </c>
      <c r="I367" t="s">
        <v>88</v>
      </c>
      <c r="J367" t="s">
        <v>90</v>
      </c>
      <c r="K367">
        <v>68750</v>
      </c>
      <c r="L367" t="str">
        <f t="shared" si="70"/>
        <v/>
      </c>
      <c r="M367" t="str">
        <f t="shared" ca="1" si="81"/>
        <v>cu</v>
      </c>
      <c r="N367" t="s">
        <v>88</v>
      </c>
      <c r="O367" t="s">
        <v>90</v>
      </c>
      <c r="P367">
        <v>17188</v>
      </c>
      <c r="Q367" t="str">
        <f t="shared" ca="1" si="71"/>
        <v>cu</v>
      </c>
      <c r="R367" t="str">
        <f t="shared" si="72"/>
        <v>GO</v>
      </c>
      <c r="S367">
        <f t="shared" si="73"/>
        <v>68750</v>
      </c>
      <c r="T367" t="str">
        <f t="shared" ca="1" si="74"/>
        <v>cu</v>
      </c>
      <c r="U367" t="str">
        <f t="shared" si="75"/>
        <v>GO</v>
      </c>
      <c r="V367">
        <f t="shared" si="76"/>
        <v>17188</v>
      </c>
    </row>
    <row r="368" spans="1:22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7"/>
        <v>35</v>
      </c>
      <c r="D368">
        <v>4500</v>
      </c>
      <c r="E368">
        <f t="shared" ca="1" si="78"/>
        <v>32582</v>
      </c>
      <c r="F368">
        <f ca="1">(60+SUMIF(OFFSET(J368,-$C368+1,0,$C368),"EN",OFFSET(K368,-$C368+1,0,$C368)))*SummonTypeTable!$O$2</f>
        <v>12540.000000000002</v>
      </c>
      <c r="G368" t="str">
        <f t="shared" ca="1" si="79"/>
        <v/>
      </c>
      <c r="H368" t="str">
        <f t="shared" ca="1" si="80"/>
        <v>cu</v>
      </c>
      <c r="I368" t="s">
        <v>88</v>
      </c>
      <c r="J368" t="s">
        <v>90</v>
      </c>
      <c r="K368">
        <v>87500</v>
      </c>
      <c r="L368" t="str">
        <f t="shared" si="70"/>
        <v/>
      </c>
      <c r="M368" t="str">
        <f t="shared" ca="1" si="81"/>
        <v>cu</v>
      </c>
      <c r="N368" t="s">
        <v>88</v>
      </c>
      <c r="O368" t="s">
        <v>90</v>
      </c>
      <c r="P368">
        <v>21875</v>
      </c>
      <c r="Q368" t="str">
        <f t="shared" ca="1" si="71"/>
        <v>cu</v>
      </c>
      <c r="R368" t="str">
        <f t="shared" si="72"/>
        <v>GO</v>
      </c>
      <c r="S368">
        <f t="shared" si="73"/>
        <v>87500</v>
      </c>
      <c r="T368" t="str">
        <f t="shared" ca="1" si="74"/>
        <v>cu</v>
      </c>
      <c r="U368" t="str">
        <f t="shared" si="75"/>
        <v>GO</v>
      </c>
      <c r="V368">
        <f t="shared" si="76"/>
        <v>21875</v>
      </c>
    </row>
    <row r="369" spans="1:22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7"/>
        <v>36</v>
      </c>
      <c r="D369">
        <v>5800</v>
      </c>
      <c r="E369">
        <f t="shared" ca="1" si="78"/>
        <v>38382</v>
      </c>
      <c r="F369">
        <f ca="1">(60+SUMIF(OFFSET(J369,-$C369+1,0,$C369),"EN",OFFSET(K369,-$C369+1,0,$C369)))*SummonTypeTable!$O$2</f>
        <v>17944.444444444445</v>
      </c>
      <c r="G369">
        <f t="shared" ca="1" si="79"/>
        <v>0.32671564795998131</v>
      </c>
      <c r="H369" t="str">
        <f t="shared" ca="1" si="80"/>
        <v>cu</v>
      </c>
      <c r="I369" t="s">
        <v>88</v>
      </c>
      <c r="J369" t="s">
        <v>114</v>
      </c>
      <c r="K369">
        <v>6400</v>
      </c>
      <c r="L369" t="str">
        <f t="shared" si="70"/>
        <v>에너지너무많음</v>
      </c>
      <c r="M369" t="str">
        <f t="shared" ca="1" si="81"/>
        <v>cu</v>
      </c>
      <c r="N369" t="s">
        <v>88</v>
      </c>
      <c r="O369" t="s">
        <v>114</v>
      </c>
      <c r="P369">
        <v>1600</v>
      </c>
      <c r="Q369" t="str">
        <f t="shared" ca="1" si="71"/>
        <v>cu</v>
      </c>
      <c r="R369" t="str">
        <f t="shared" si="72"/>
        <v>EN</v>
      </c>
      <c r="S369">
        <f t="shared" si="73"/>
        <v>6400</v>
      </c>
      <c r="T369" t="str">
        <f t="shared" ca="1" si="74"/>
        <v>cu</v>
      </c>
      <c r="U369" t="str">
        <f t="shared" si="75"/>
        <v>EN</v>
      </c>
      <c r="V369">
        <f t="shared" si="76"/>
        <v>1600</v>
      </c>
    </row>
    <row r="370" spans="1:22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7"/>
        <v>37</v>
      </c>
      <c r="D370">
        <v>1200</v>
      </c>
      <c r="E370">
        <f t="shared" ca="1" si="78"/>
        <v>39582</v>
      </c>
      <c r="F370">
        <f ca="1">(60+SUMIF(OFFSET(J370,-$C370+1,0,$C370),"EN",OFFSET(K370,-$C370+1,0,$C370)))*SummonTypeTable!$O$2</f>
        <v>17944.444444444445</v>
      </c>
      <c r="G370" t="str">
        <f t="shared" ca="1" si="79"/>
        <v/>
      </c>
      <c r="H370" t="str">
        <f t="shared" ca="1" si="80"/>
        <v>cu</v>
      </c>
      <c r="I370" t="s">
        <v>88</v>
      </c>
      <c r="J370" t="s">
        <v>90</v>
      </c>
      <c r="K370">
        <v>48750</v>
      </c>
      <c r="L370" t="str">
        <f t="shared" si="70"/>
        <v/>
      </c>
      <c r="M370" t="str">
        <f t="shared" ca="1" si="81"/>
        <v>cu</v>
      </c>
      <c r="N370" t="s">
        <v>88</v>
      </c>
      <c r="O370" t="s">
        <v>90</v>
      </c>
      <c r="P370">
        <v>12188</v>
      </c>
      <c r="Q370" t="str">
        <f t="shared" ca="1" si="71"/>
        <v>cu</v>
      </c>
      <c r="R370" t="str">
        <f t="shared" si="72"/>
        <v>GO</v>
      </c>
      <c r="S370">
        <f t="shared" si="73"/>
        <v>48750</v>
      </c>
      <c r="T370" t="str">
        <f t="shared" ca="1" si="74"/>
        <v>cu</v>
      </c>
      <c r="U370" t="str">
        <f t="shared" si="75"/>
        <v>GO</v>
      </c>
      <c r="V370">
        <f t="shared" si="76"/>
        <v>12188</v>
      </c>
    </row>
    <row r="371" spans="1:22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7"/>
        <v>38</v>
      </c>
      <c r="D371">
        <v>1550</v>
      </c>
      <c r="E371">
        <f t="shared" ca="1" si="78"/>
        <v>41132</v>
      </c>
      <c r="F371">
        <f ca="1">(60+SUMIF(OFFSET(J371,-$C371+1,0,$C371),"EN",OFFSET(K371,-$C371+1,0,$C371)))*SummonTypeTable!$O$2</f>
        <v>17944.444444444445</v>
      </c>
      <c r="G371" t="str">
        <f t="shared" ca="1" si="79"/>
        <v/>
      </c>
      <c r="H371" t="str">
        <f t="shared" ca="1" si="80"/>
        <v>cu</v>
      </c>
      <c r="I371" t="s">
        <v>88</v>
      </c>
      <c r="J371" t="s">
        <v>90</v>
      </c>
      <c r="K371">
        <v>112500</v>
      </c>
      <c r="L371" t="str">
        <f t="shared" si="70"/>
        <v/>
      </c>
      <c r="M371" t="str">
        <f t="shared" ca="1" si="81"/>
        <v>cu</v>
      </c>
      <c r="N371" t="s">
        <v>88</v>
      </c>
      <c r="O371" t="s">
        <v>90</v>
      </c>
      <c r="P371">
        <v>28125</v>
      </c>
      <c r="Q371" t="str">
        <f t="shared" ca="1" si="71"/>
        <v>cu</v>
      </c>
      <c r="R371" t="str">
        <f t="shared" si="72"/>
        <v>GO</v>
      </c>
      <c r="S371">
        <f t="shared" si="73"/>
        <v>112500</v>
      </c>
      <c r="T371" t="str">
        <f t="shared" ca="1" si="74"/>
        <v>cu</v>
      </c>
      <c r="U371" t="str">
        <f t="shared" si="75"/>
        <v>GO</v>
      </c>
      <c r="V371">
        <f t="shared" si="76"/>
        <v>28125</v>
      </c>
    </row>
    <row r="372" spans="1:22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7"/>
        <v>39</v>
      </c>
      <c r="D372">
        <v>6700</v>
      </c>
      <c r="E372">
        <f t="shared" ca="1" si="78"/>
        <v>47832</v>
      </c>
      <c r="F372">
        <f ca="1">(60+SUMIF(OFFSET(J372,-$C372+1,0,$C372),"EN",OFFSET(K372,-$C372+1,0,$C372)))*SummonTypeTable!$O$2</f>
        <v>24024.444444444449</v>
      </c>
      <c r="G372">
        <f t="shared" ca="1" si="79"/>
        <v>0.37515563732322388</v>
      </c>
      <c r="H372" t="str">
        <f t="shared" ca="1" si="80"/>
        <v>cu</v>
      </c>
      <c r="I372" t="s">
        <v>88</v>
      </c>
      <c r="J372" t="s">
        <v>114</v>
      </c>
      <c r="K372">
        <v>7200</v>
      </c>
      <c r="L372" t="str">
        <f t="shared" si="70"/>
        <v>에너지너무많음</v>
      </c>
      <c r="M372" t="str">
        <f t="shared" ca="1" si="81"/>
        <v>cu</v>
      </c>
      <c r="N372" t="s">
        <v>88</v>
      </c>
      <c r="O372" t="s">
        <v>114</v>
      </c>
      <c r="P372">
        <v>1800</v>
      </c>
      <c r="Q372" t="str">
        <f t="shared" ca="1" si="71"/>
        <v>cu</v>
      </c>
      <c r="R372" t="str">
        <f t="shared" si="72"/>
        <v>EN</v>
      </c>
      <c r="S372">
        <f t="shared" si="73"/>
        <v>7200</v>
      </c>
      <c r="T372" t="str">
        <f t="shared" ca="1" si="74"/>
        <v>cu</v>
      </c>
      <c r="U372" t="str">
        <f t="shared" si="75"/>
        <v>EN</v>
      </c>
      <c r="V372">
        <f t="shared" si="76"/>
        <v>1800</v>
      </c>
    </row>
    <row r="373" spans="1:22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7"/>
        <v>40</v>
      </c>
      <c r="D373">
        <v>2500</v>
      </c>
      <c r="E373">
        <f t="shared" ca="1" si="78"/>
        <v>50332</v>
      </c>
      <c r="F373">
        <f ca="1">(60+SUMIF(OFFSET(J373,-$C373+1,0,$C373),"EN",OFFSET(K373,-$C373+1,0,$C373)))*SummonTypeTable!$O$2</f>
        <v>24024.444444444449</v>
      </c>
      <c r="G373" t="str">
        <f t="shared" ca="1" si="79"/>
        <v/>
      </c>
      <c r="H373" t="str">
        <f t="shared" ca="1" si="80"/>
        <v>cu</v>
      </c>
      <c r="I373" t="s">
        <v>88</v>
      </c>
      <c r="J373" t="s">
        <v>90</v>
      </c>
      <c r="K373">
        <v>105000</v>
      </c>
      <c r="L373" t="str">
        <f t="shared" si="70"/>
        <v/>
      </c>
      <c r="M373" t="str">
        <f t="shared" ca="1" si="81"/>
        <v>cu</v>
      </c>
      <c r="N373" t="s">
        <v>88</v>
      </c>
      <c r="O373" t="s">
        <v>90</v>
      </c>
      <c r="P373">
        <v>26250</v>
      </c>
      <c r="Q373" t="str">
        <f t="shared" ca="1" si="71"/>
        <v>cu</v>
      </c>
      <c r="R373" t="str">
        <f t="shared" si="72"/>
        <v>GO</v>
      </c>
      <c r="S373">
        <f t="shared" si="73"/>
        <v>105000</v>
      </c>
      <c r="T373" t="str">
        <f t="shared" ca="1" si="74"/>
        <v>cu</v>
      </c>
      <c r="U373" t="str">
        <f t="shared" si="75"/>
        <v>GO</v>
      </c>
      <c r="V373">
        <f t="shared" si="76"/>
        <v>26250</v>
      </c>
    </row>
    <row r="374" spans="1:22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77"/>
        <v>1</v>
      </c>
      <c r="D374">
        <v>12</v>
      </c>
      <c r="E374">
        <f t="shared" ca="1" si="78"/>
        <v>12</v>
      </c>
      <c r="F374">
        <f ca="1">(60+SUMIF(OFFSET(J374,-$C374+1,0,$C374),"EN",OFFSET(K374,-$C374+1,0,$C374)))*SummonTypeTable!$O$2</f>
        <v>152.00000000000003</v>
      </c>
      <c r="G374" t="str">
        <f t="shared" ca="1" si="79"/>
        <v/>
      </c>
      <c r="H374" t="str">
        <f t="shared" ca="1" si="80"/>
        <v>cu</v>
      </c>
      <c r="I374" t="s">
        <v>88</v>
      </c>
      <c r="J374" t="s">
        <v>114</v>
      </c>
      <c r="K374">
        <v>120</v>
      </c>
      <c r="L374" t="str">
        <f t="shared" si="70"/>
        <v>에너지너무많음</v>
      </c>
      <c r="M374" t="str">
        <f t="shared" ca="1" si="81"/>
        <v>cu</v>
      </c>
      <c r="N374" t="s">
        <v>88</v>
      </c>
      <c r="O374" t="s">
        <v>114</v>
      </c>
      <c r="P374">
        <v>30</v>
      </c>
      <c r="Q374" t="str">
        <f t="shared" ca="1" si="71"/>
        <v>cu</v>
      </c>
      <c r="R374" t="str">
        <f t="shared" si="72"/>
        <v>EN</v>
      </c>
      <c r="S374">
        <f t="shared" si="73"/>
        <v>120</v>
      </c>
      <c r="T374" t="str">
        <f t="shared" ca="1" si="74"/>
        <v>cu</v>
      </c>
      <c r="U374" t="str">
        <f t="shared" si="75"/>
        <v>EN</v>
      </c>
      <c r="V374">
        <f t="shared" si="76"/>
        <v>30</v>
      </c>
    </row>
    <row r="375" spans="1:22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77"/>
        <v>2</v>
      </c>
      <c r="D375">
        <v>10</v>
      </c>
      <c r="E375">
        <f t="shared" ca="1" si="78"/>
        <v>22</v>
      </c>
      <c r="F375">
        <f ca="1">(60+SUMIF(OFFSET(J375,-$C375+1,0,$C375),"EN",OFFSET(K375,-$C375+1,0,$C375)))*SummonTypeTable!$O$2</f>
        <v>152.00000000000003</v>
      </c>
      <c r="G375" t="str">
        <f t="shared" ca="1" si="79"/>
        <v/>
      </c>
      <c r="H375" t="str">
        <f t="shared" ca="1" si="80"/>
        <v>cu</v>
      </c>
      <c r="I375" t="s">
        <v>88</v>
      </c>
      <c r="J375" t="s">
        <v>90</v>
      </c>
      <c r="K375">
        <v>1250</v>
      </c>
      <c r="L375" t="str">
        <f t="shared" si="70"/>
        <v/>
      </c>
      <c r="M375" t="str">
        <f t="shared" ca="1" si="81"/>
        <v>cu</v>
      </c>
      <c r="N375" t="s">
        <v>88</v>
      </c>
      <c r="O375" t="s">
        <v>90</v>
      </c>
      <c r="P375">
        <v>313</v>
      </c>
      <c r="Q375" t="str">
        <f t="shared" ca="1" si="71"/>
        <v>cu</v>
      </c>
      <c r="R375" t="str">
        <f t="shared" si="72"/>
        <v>GO</v>
      </c>
      <c r="S375">
        <f t="shared" si="73"/>
        <v>1250</v>
      </c>
      <c r="T375" t="str">
        <f t="shared" ca="1" si="74"/>
        <v>cu</v>
      </c>
      <c r="U375" t="str">
        <f t="shared" si="75"/>
        <v>GO</v>
      </c>
      <c r="V375">
        <f t="shared" si="76"/>
        <v>313</v>
      </c>
    </row>
    <row r="376" spans="1:22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77"/>
        <v>3</v>
      </c>
      <c r="D376">
        <v>20</v>
      </c>
      <c r="E376">
        <f t="shared" ca="1" si="78"/>
        <v>42</v>
      </c>
      <c r="F376">
        <f ca="1">(60+SUMIF(OFFSET(J376,-$C376+1,0,$C376),"EN",OFFSET(K376,-$C376+1,0,$C376)))*SummonTypeTable!$O$2</f>
        <v>152.00000000000003</v>
      </c>
      <c r="G376" t="str">
        <f t="shared" ca="1" si="79"/>
        <v/>
      </c>
      <c r="H376" t="str">
        <f t="shared" ca="1" si="80"/>
        <v>it</v>
      </c>
      <c r="I376" t="s">
        <v>146</v>
      </c>
      <c r="J376" t="s">
        <v>145</v>
      </c>
      <c r="K376">
        <v>2</v>
      </c>
      <c r="L376" t="str">
        <f t="shared" si="70"/>
        <v/>
      </c>
      <c r="M376" t="str">
        <f t="shared" ca="1" si="81"/>
        <v>cu</v>
      </c>
      <c r="N376" t="s">
        <v>88</v>
      </c>
      <c r="O376" t="s">
        <v>90</v>
      </c>
      <c r="P376">
        <v>469</v>
      </c>
      <c r="Q376" t="str">
        <f t="shared" ca="1" si="71"/>
        <v>it</v>
      </c>
      <c r="R376" t="str">
        <f t="shared" si="72"/>
        <v>Cash_sSpellGacha</v>
      </c>
      <c r="S376">
        <f t="shared" si="73"/>
        <v>2</v>
      </c>
      <c r="T376" t="str">
        <f t="shared" ca="1" si="74"/>
        <v>cu</v>
      </c>
      <c r="U376" t="str">
        <f t="shared" si="75"/>
        <v>GO</v>
      </c>
      <c r="V376">
        <f t="shared" si="76"/>
        <v>469</v>
      </c>
    </row>
    <row r="377" spans="1:22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77"/>
        <v>4</v>
      </c>
      <c r="D377">
        <v>25</v>
      </c>
      <c r="E377">
        <f t="shared" ca="1" si="78"/>
        <v>67</v>
      </c>
      <c r="F377">
        <f ca="1">(60+SUMIF(OFFSET(J377,-$C377+1,0,$C377),"EN",OFFSET(K377,-$C377+1,0,$C377)))*SummonTypeTable!$O$2</f>
        <v>278.66666666666669</v>
      </c>
      <c r="G377">
        <f t="shared" ca="1" si="79"/>
        <v>2.2686567164179108</v>
      </c>
      <c r="H377" t="str">
        <f t="shared" ca="1" si="80"/>
        <v>cu</v>
      </c>
      <c r="I377" t="s">
        <v>88</v>
      </c>
      <c r="J377" t="s">
        <v>114</v>
      </c>
      <c r="K377">
        <v>150</v>
      </c>
      <c r="L377" t="str">
        <f t="shared" ref="L377:L439" si="82">IF(I377="장비1상자",
  IF(OR(J377&gt;3,K377&gt;5),"장비이상",""),
IF(J377="GO",
  IF(K377&lt;100,"골드이상",""),
IF(J377="EN",
  IF(K377&gt;29,"에너지너무많음",
  IF(K377&gt;9,"에너지다소많음","")),"")))</f>
        <v>에너지너무많음</v>
      </c>
      <c r="M377" t="str">
        <f t="shared" ca="1" si="81"/>
        <v>cu</v>
      </c>
      <c r="N377" t="s">
        <v>88</v>
      </c>
      <c r="O377" t="s">
        <v>114</v>
      </c>
      <c r="P377">
        <v>38</v>
      </c>
      <c r="Q377" t="str">
        <f t="shared" ref="Q377:Q439" ca="1" si="83">IF(LEN(H377)=0,"",H377)</f>
        <v>cu</v>
      </c>
      <c r="R377" t="str">
        <f t="shared" ref="R377:R439" si="84">IF(LEN(J377)=0,"",J377)</f>
        <v>EN</v>
      </c>
      <c r="S377">
        <f t="shared" ref="S377:S439" si="85">IF(LEN(K377)=0,"",K377)</f>
        <v>150</v>
      </c>
      <c r="T377" t="str">
        <f t="shared" ref="T377:T439" ca="1" si="86">IF(LEN(M377)=0,"",M377)</f>
        <v>cu</v>
      </c>
      <c r="U377" t="str">
        <f t="shared" ref="U377:U439" si="87">IF(LEN(O377)=0,"",O377)</f>
        <v>EN</v>
      </c>
      <c r="V377">
        <f t="shared" ref="V377:V439" si="88">IF(LEN(P377)=0,"",P377)</f>
        <v>38</v>
      </c>
    </row>
    <row r="378" spans="1:22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77"/>
        <v>5</v>
      </c>
      <c r="D378">
        <v>15</v>
      </c>
      <c r="E378">
        <f t="shared" ca="1" si="78"/>
        <v>82</v>
      </c>
      <c r="F378">
        <f ca="1">(60+SUMIF(OFFSET(J378,-$C378+1,0,$C378),"EN",OFFSET(K378,-$C378+1,0,$C378)))*SummonTypeTable!$O$2</f>
        <v>278.66666666666669</v>
      </c>
      <c r="G378" t="str">
        <f t="shared" ca="1" si="79"/>
        <v/>
      </c>
      <c r="H378" t="str">
        <f t="shared" ca="1" si="80"/>
        <v>cu</v>
      </c>
      <c r="I378" t="s">
        <v>88</v>
      </c>
      <c r="J378" t="s">
        <v>90</v>
      </c>
      <c r="K378">
        <v>2500</v>
      </c>
      <c r="L378" t="str">
        <f t="shared" si="82"/>
        <v/>
      </c>
      <c r="M378" t="str">
        <f t="shared" ca="1" si="81"/>
        <v>cu</v>
      </c>
      <c r="N378" t="s">
        <v>88</v>
      </c>
      <c r="O378" t="s">
        <v>90</v>
      </c>
      <c r="P378">
        <v>625</v>
      </c>
      <c r="Q378" t="str">
        <f t="shared" ca="1" si="83"/>
        <v>cu</v>
      </c>
      <c r="R378" t="str">
        <f t="shared" si="84"/>
        <v>GO</v>
      </c>
      <c r="S378">
        <f t="shared" si="85"/>
        <v>2500</v>
      </c>
      <c r="T378" t="str">
        <f t="shared" ca="1" si="86"/>
        <v>cu</v>
      </c>
      <c r="U378" t="str">
        <f t="shared" si="87"/>
        <v>GO</v>
      </c>
      <c r="V378">
        <f t="shared" si="88"/>
        <v>625</v>
      </c>
    </row>
    <row r="379" spans="1:22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77"/>
        <v>6</v>
      </c>
      <c r="D379">
        <v>40</v>
      </c>
      <c r="E379">
        <f t="shared" ca="1" si="78"/>
        <v>122</v>
      </c>
      <c r="F379">
        <f ca="1">(60+SUMIF(OFFSET(J379,-$C379+1,0,$C379),"EN",OFFSET(K379,-$C379+1,0,$C379)))*SummonTypeTable!$O$2</f>
        <v>278.66666666666669</v>
      </c>
      <c r="G379" t="str">
        <f t="shared" ca="1" si="79"/>
        <v/>
      </c>
      <c r="H379" t="str">
        <f t="shared" ca="1" si="80"/>
        <v>cu</v>
      </c>
      <c r="I379" t="s">
        <v>88</v>
      </c>
      <c r="J379" t="s">
        <v>90</v>
      </c>
      <c r="K379">
        <v>3750</v>
      </c>
      <c r="L379" t="str">
        <f t="shared" si="82"/>
        <v/>
      </c>
      <c r="M379" t="str">
        <f t="shared" ca="1" si="81"/>
        <v>cu</v>
      </c>
      <c r="N379" t="s">
        <v>88</v>
      </c>
      <c r="O379" t="s">
        <v>90</v>
      </c>
      <c r="P379">
        <v>938</v>
      </c>
      <c r="Q379" t="str">
        <f t="shared" ca="1" si="83"/>
        <v>cu</v>
      </c>
      <c r="R379" t="str">
        <f t="shared" si="84"/>
        <v>GO</v>
      </c>
      <c r="S379">
        <f t="shared" si="85"/>
        <v>3750</v>
      </c>
      <c r="T379" t="str">
        <f t="shared" ca="1" si="86"/>
        <v>cu</v>
      </c>
      <c r="U379" t="str">
        <f t="shared" si="87"/>
        <v>GO</v>
      </c>
      <c r="V379">
        <f t="shared" si="88"/>
        <v>938</v>
      </c>
    </row>
    <row r="380" spans="1:22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77"/>
        <v>7</v>
      </c>
      <c r="D380">
        <v>75</v>
      </c>
      <c r="E380">
        <f t="shared" ca="1" si="78"/>
        <v>197</v>
      </c>
      <c r="F380">
        <f ca="1">(60+SUMIF(OFFSET(J380,-$C380+1,0,$C380),"EN",OFFSET(K380,-$C380+1,0,$C380)))*SummonTypeTable!$O$2</f>
        <v>464.44444444444451</v>
      </c>
      <c r="G380">
        <f t="shared" ca="1" si="79"/>
        <v>1.4145516074450086</v>
      </c>
      <c r="H380" t="str">
        <f t="shared" ca="1" si="80"/>
        <v>cu</v>
      </c>
      <c r="I380" t="s">
        <v>88</v>
      </c>
      <c r="J380" t="s">
        <v>114</v>
      </c>
      <c r="K380">
        <v>220</v>
      </c>
      <c r="L380" t="str">
        <f t="shared" si="82"/>
        <v>에너지너무많음</v>
      </c>
      <c r="M380" t="str">
        <f t="shared" ca="1" si="81"/>
        <v>cu</v>
      </c>
      <c r="N380" t="s">
        <v>88</v>
      </c>
      <c r="O380" t="s">
        <v>114</v>
      </c>
      <c r="P380">
        <v>55</v>
      </c>
      <c r="Q380" t="str">
        <f t="shared" ca="1" si="83"/>
        <v>cu</v>
      </c>
      <c r="R380" t="str">
        <f t="shared" si="84"/>
        <v>EN</v>
      </c>
      <c r="S380">
        <f t="shared" si="85"/>
        <v>220</v>
      </c>
      <c r="T380" t="str">
        <f t="shared" ca="1" si="86"/>
        <v>cu</v>
      </c>
      <c r="U380" t="str">
        <f t="shared" si="87"/>
        <v>EN</v>
      </c>
      <c r="V380">
        <f t="shared" si="88"/>
        <v>55</v>
      </c>
    </row>
    <row r="381" spans="1:22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77"/>
        <v>8</v>
      </c>
      <c r="D381">
        <v>35</v>
      </c>
      <c r="E381">
        <f t="shared" ca="1" si="78"/>
        <v>232</v>
      </c>
      <c r="F381">
        <f ca="1">(60+SUMIF(OFFSET(J381,-$C381+1,0,$C381),"EN",OFFSET(K381,-$C381+1,0,$C381)))*SummonTypeTable!$O$2</f>
        <v>464.44444444444451</v>
      </c>
      <c r="G381" t="str">
        <f t="shared" ca="1" si="79"/>
        <v/>
      </c>
      <c r="H381" t="str">
        <f t="shared" ca="1" si="80"/>
        <v>it</v>
      </c>
      <c r="I381" t="s">
        <v>146</v>
      </c>
      <c r="J381" t="s">
        <v>145</v>
      </c>
      <c r="K381">
        <v>2</v>
      </c>
      <c r="L381" t="str">
        <f t="shared" si="82"/>
        <v/>
      </c>
      <c r="M381" t="str">
        <f t="shared" ca="1" si="81"/>
        <v>cu</v>
      </c>
      <c r="N381" t="s">
        <v>88</v>
      </c>
      <c r="O381" t="s">
        <v>90</v>
      </c>
      <c r="P381">
        <v>1250</v>
      </c>
      <c r="Q381" t="str">
        <f t="shared" ca="1" si="83"/>
        <v>it</v>
      </c>
      <c r="R381" t="str">
        <f t="shared" si="84"/>
        <v>Cash_sSpellGacha</v>
      </c>
      <c r="S381">
        <f t="shared" si="85"/>
        <v>2</v>
      </c>
      <c r="T381" t="str">
        <f t="shared" ca="1" si="86"/>
        <v>cu</v>
      </c>
      <c r="U381" t="str">
        <f t="shared" si="87"/>
        <v>GO</v>
      </c>
      <c r="V381">
        <f t="shared" si="88"/>
        <v>1250</v>
      </c>
    </row>
    <row r="382" spans="1:22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77"/>
        <v>9</v>
      </c>
      <c r="D382">
        <v>50</v>
      </c>
      <c r="E382">
        <f t="shared" ca="1" si="78"/>
        <v>282</v>
      </c>
      <c r="F382">
        <f ca="1">(60+SUMIF(OFFSET(J382,-$C382+1,0,$C382),"EN",OFFSET(K382,-$C382+1,0,$C382)))*SummonTypeTable!$O$2</f>
        <v>464.44444444444451</v>
      </c>
      <c r="G382" t="str">
        <f t="shared" ca="1" si="79"/>
        <v/>
      </c>
      <c r="H382" t="str">
        <f t="shared" ca="1" si="80"/>
        <v>cu</v>
      </c>
      <c r="I382" t="s">
        <v>88</v>
      </c>
      <c r="J382" t="s">
        <v>90</v>
      </c>
      <c r="K382">
        <v>6250</v>
      </c>
      <c r="L382" t="str">
        <f t="shared" si="82"/>
        <v/>
      </c>
      <c r="M382" t="str">
        <f t="shared" ca="1" si="81"/>
        <v>cu</v>
      </c>
      <c r="N382" t="s">
        <v>88</v>
      </c>
      <c r="O382" t="s">
        <v>90</v>
      </c>
      <c r="P382">
        <v>1563</v>
      </c>
      <c r="Q382" t="str">
        <f t="shared" ca="1" si="83"/>
        <v>cu</v>
      </c>
      <c r="R382" t="str">
        <f t="shared" si="84"/>
        <v>GO</v>
      </c>
      <c r="S382">
        <f t="shared" si="85"/>
        <v>6250</v>
      </c>
      <c r="T382" t="str">
        <f t="shared" ca="1" si="86"/>
        <v>cu</v>
      </c>
      <c r="U382" t="str">
        <f t="shared" si="87"/>
        <v>GO</v>
      </c>
      <c r="V382">
        <f t="shared" si="88"/>
        <v>1563</v>
      </c>
    </row>
    <row r="383" spans="1:22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77"/>
        <v>10</v>
      </c>
      <c r="D383">
        <v>80</v>
      </c>
      <c r="E383">
        <f t="shared" ca="1" si="78"/>
        <v>362</v>
      </c>
      <c r="F383">
        <f ca="1">(60+SUMIF(OFFSET(J383,-$C383+1,0,$C383),"EN",OFFSET(K383,-$C383+1,0,$C383)))*SummonTypeTable!$O$2</f>
        <v>464.44444444444451</v>
      </c>
      <c r="G383" t="str">
        <f t="shared" ca="1" si="79"/>
        <v/>
      </c>
      <c r="H383" t="str">
        <f t="shared" ca="1" si="80"/>
        <v>it</v>
      </c>
      <c r="I383" t="s">
        <v>146</v>
      </c>
      <c r="J383" t="s">
        <v>147</v>
      </c>
      <c r="K383">
        <v>1</v>
      </c>
      <c r="L383" t="str">
        <f t="shared" si="82"/>
        <v/>
      </c>
      <c r="M383" t="str">
        <f t="shared" ca="1" si="81"/>
        <v>cu</v>
      </c>
      <c r="N383" t="s">
        <v>88</v>
      </c>
      <c r="O383" t="s">
        <v>90</v>
      </c>
      <c r="P383">
        <v>1406</v>
      </c>
      <c r="Q383" t="str">
        <f t="shared" ca="1" si="83"/>
        <v>it</v>
      </c>
      <c r="R383" t="str">
        <f t="shared" si="84"/>
        <v>Cash_sCharacterGacha</v>
      </c>
      <c r="S383">
        <f t="shared" si="85"/>
        <v>1</v>
      </c>
      <c r="T383" t="str">
        <f t="shared" ca="1" si="86"/>
        <v>cu</v>
      </c>
      <c r="U383" t="str">
        <f t="shared" si="87"/>
        <v>GO</v>
      </c>
      <c r="V383">
        <f t="shared" si="88"/>
        <v>1406</v>
      </c>
    </row>
    <row r="384" spans="1:22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77"/>
        <v>11</v>
      </c>
      <c r="D384">
        <v>100</v>
      </c>
      <c r="E384">
        <f t="shared" ca="1" si="78"/>
        <v>462</v>
      </c>
      <c r="F384">
        <f ca="1">(60+SUMIF(OFFSET(J384,-$C384+1,0,$C384),"EN",OFFSET(K384,-$C384+1,0,$C384)))*SummonTypeTable!$O$2</f>
        <v>717.77777777777783</v>
      </c>
      <c r="G384">
        <f t="shared" ca="1" si="79"/>
        <v>1.0052910052910053</v>
      </c>
      <c r="H384" t="str">
        <f t="shared" ca="1" si="80"/>
        <v>cu</v>
      </c>
      <c r="I384" t="s">
        <v>88</v>
      </c>
      <c r="J384" t="s">
        <v>114</v>
      </c>
      <c r="K384">
        <v>300</v>
      </c>
      <c r="L384" t="str">
        <f t="shared" si="82"/>
        <v>에너지너무많음</v>
      </c>
      <c r="M384" t="str">
        <f t="shared" ca="1" si="81"/>
        <v>cu</v>
      </c>
      <c r="N384" t="s">
        <v>88</v>
      </c>
      <c r="O384" t="s">
        <v>114</v>
      </c>
      <c r="P384">
        <v>75</v>
      </c>
      <c r="Q384" t="str">
        <f t="shared" ca="1" si="83"/>
        <v>cu</v>
      </c>
      <c r="R384" t="str">
        <f t="shared" si="84"/>
        <v>EN</v>
      </c>
      <c r="S384">
        <f t="shared" si="85"/>
        <v>300</v>
      </c>
      <c r="T384" t="str">
        <f t="shared" ca="1" si="86"/>
        <v>cu</v>
      </c>
      <c r="U384" t="str">
        <f t="shared" si="87"/>
        <v>EN</v>
      </c>
      <c r="V384">
        <f t="shared" si="88"/>
        <v>75</v>
      </c>
    </row>
    <row r="385" spans="1:22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77"/>
        <v>12</v>
      </c>
      <c r="D385">
        <v>120</v>
      </c>
      <c r="E385">
        <f t="shared" ca="1" si="78"/>
        <v>582</v>
      </c>
      <c r="F385">
        <f ca="1">(60+SUMIF(OFFSET(J385,-$C385+1,0,$C385),"EN",OFFSET(K385,-$C385+1,0,$C385)))*SummonTypeTable!$O$2</f>
        <v>717.77777777777783</v>
      </c>
      <c r="G385" t="str">
        <f t="shared" ca="1" si="79"/>
        <v/>
      </c>
      <c r="H385" t="str">
        <f t="shared" ca="1" si="80"/>
        <v>cu</v>
      </c>
      <c r="I385" t="s">
        <v>88</v>
      </c>
      <c r="J385" t="s">
        <v>90</v>
      </c>
      <c r="K385">
        <v>12500</v>
      </c>
      <c r="L385" t="str">
        <f t="shared" si="82"/>
        <v/>
      </c>
      <c r="M385" t="str">
        <f t="shared" ca="1" si="81"/>
        <v>cu</v>
      </c>
      <c r="N385" t="s">
        <v>88</v>
      </c>
      <c r="O385" t="s">
        <v>90</v>
      </c>
      <c r="P385">
        <v>3125</v>
      </c>
      <c r="Q385" t="str">
        <f t="shared" ca="1" si="83"/>
        <v>cu</v>
      </c>
      <c r="R385" t="str">
        <f t="shared" si="84"/>
        <v>GO</v>
      </c>
      <c r="S385">
        <f t="shared" si="85"/>
        <v>12500</v>
      </c>
      <c r="T385" t="str">
        <f t="shared" ca="1" si="86"/>
        <v>cu</v>
      </c>
      <c r="U385" t="str">
        <f t="shared" si="87"/>
        <v>GO</v>
      </c>
      <c r="V385">
        <f t="shared" si="88"/>
        <v>3125</v>
      </c>
    </row>
    <row r="386" spans="1:22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89">IF(A386&lt;&gt;OFFSET(A386,-1,0),1,OFFSET(C386,-1,0)+1)</f>
        <v>13</v>
      </c>
      <c r="D386">
        <v>180</v>
      </c>
      <c r="E386">
        <f t="shared" ref="E386:E449" ca="1" si="90">IF(A386&lt;&gt;OFFSET(A386,-1,0),D386,OFFSET(E386,-1,0)+D386)</f>
        <v>762</v>
      </c>
      <c r="F386">
        <f ca="1">(60+SUMIF(OFFSET(J386,-$C386+1,0,$C386),"EN",OFFSET(K386,-$C386+1,0,$C386)))*SummonTypeTable!$O$2</f>
        <v>717.77777777777783</v>
      </c>
      <c r="G386" t="str">
        <f t="shared" ca="1" si="79"/>
        <v/>
      </c>
      <c r="H386" t="str">
        <f t="shared" ca="1" si="80"/>
        <v>it</v>
      </c>
      <c r="I386" t="s">
        <v>146</v>
      </c>
      <c r="J386" t="s">
        <v>145</v>
      </c>
      <c r="K386">
        <v>10</v>
      </c>
      <c r="L386" t="str">
        <f t="shared" si="82"/>
        <v/>
      </c>
      <c r="M386" t="str">
        <f t="shared" ca="1" si="81"/>
        <v>cu</v>
      </c>
      <c r="N386" t="s">
        <v>88</v>
      </c>
      <c r="O386" t="s">
        <v>90</v>
      </c>
      <c r="P386">
        <v>4063</v>
      </c>
      <c r="Q386" t="str">
        <f t="shared" ca="1" si="83"/>
        <v>it</v>
      </c>
      <c r="R386" t="str">
        <f t="shared" si="84"/>
        <v>Cash_sSpellGacha</v>
      </c>
      <c r="S386">
        <f t="shared" si="85"/>
        <v>10</v>
      </c>
      <c r="T386" t="str">
        <f t="shared" ca="1" si="86"/>
        <v>cu</v>
      </c>
      <c r="U386" t="str">
        <f t="shared" si="87"/>
        <v>GO</v>
      </c>
      <c r="V386">
        <f t="shared" si="88"/>
        <v>4063</v>
      </c>
    </row>
    <row r="387" spans="1:22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89"/>
        <v>14</v>
      </c>
      <c r="D387">
        <v>200</v>
      </c>
      <c r="E387">
        <f t="shared" ca="1" si="90"/>
        <v>962</v>
      </c>
      <c r="F387">
        <f ca="1">(60+SUMIF(OFFSET(J387,-$C387+1,0,$C387),"EN",OFFSET(K387,-$C387+1,0,$C387)))*SummonTypeTable!$O$2</f>
        <v>1140.0000000000002</v>
      </c>
      <c r="G387">
        <f t="shared" ca="1" si="79"/>
        <v>0.74613074613074615</v>
      </c>
      <c r="H387" t="str">
        <f t="shared" ca="1" si="80"/>
        <v>cu</v>
      </c>
      <c r="I387" t="s">
        <v>88</v>
      </c>
      <c r="J387" t="s">
        <v>114</v>
      </c>
      <c r="K387">
        <v>500</v>
      </c>
      <c r="L387" t="str">
        <f t="shared" si="82"/>
        <v>에너지너무많음</v>
      </c>
      <c r="M387" t="str">
        <f t="shared" ca="1" si="81"/>
        <v>cu</v>
      </c>
      <c r="N387" t="s">
        <v>88</v>
      </c>
      <c r="O387" t="s">
        <v>114</v>
      </c>
      <c r="P387">
        <v>125</v>
      </c>
      <c r="Q387" t="str">
        <f t="shared" ca="1" si="83"/>
        <v>cu</v>
      </c>
      <c r="R387" t="str">
        <f t="shared" si="84"/>
        <v>EN</v>
      </c>
      <c r="S387">
        <f t="shared" si="85"/>
        <v>500</v>
      </c>
      <c r="T387" t="str">
        <f t="shared" ca="1" si="86"/>
        <v>cu</v>
      </c>
      <c r="U387" t="str">
        <f t="shared" si="87"/>
        <v>EN</v>
      </c>
      <c r="V387">
        <f t="shared" si="88"/>
        <v>125</v>
      </c>
    </row>
    <row r="388" spans="1:22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89"/>
        <v>15</v>
      </c>
      <c r="D388">
        <v>150</v>
      </c>
      <c r="E388">
        <f t="shared" ca="1" si="90"/>
        <v>1112</v>
      </c>
      <c r="F388">
        <f ca="1">(60+SUMIF(OFFSET(J388,-$C388+1,0,$C388),"EN",OFFSET(K388,-$C388+1,0,$C388)))*SummonTypeTable!$O$2</f>
        <v>1140.0000000000002</v>
      </c>
      <c r="G388" t="str">
        <f t="shared" ca="1" si="79"/>
        <v/>
      </c>
      <c r="H388" t="str">
        <f t="shared" ca="1" si="80"/>
        <v>cu</v>
      </c>
      <c r="I388" t="s">
        <v>88</v>
      </c>
      <c r="J388" t="s">
        <v>90</v>
      </c>
      <c r="K388">
        <v>25000</v>
      </c>
      <c r="L388" t="str">
        <f t="shared" si="82"/>
        <v/>
      </c>
      <c r="M388" t="str">
        <f t="shared" ca="1" si="81"/>
        <v>cu</v>
      </c>
      <c r="N388" t="s">
        <v>88</v>
      </c>
      <c r="O388" t="s">
        <v>90</v>
      </c>
      <c r="P388">
        <v>6250</v>
      </c>
      <c r="Q388" t="str">
        <f t="shared" ca="1" si="83"/>
        <v>cu</v>
      </c>
      <c r="R388" t="str">
        <f t="shared" si="84"/>
        <v>GO</v>
      </c>
      <c r="S388">
        <f t="shared" si="85"/>
        <v>25000</v>
      </c>
      <c r="T388" t="str">
        <f t="shared" ca="1" si="86"/>
        <v>cu</v>
      </c>
      <c r="U388" t="str">
        <f t="shared" si="87"/>
        <v>GO</v>
      </c>
      <c r="V388">
        <f t="shared" si="88"/>
        <v>6250</v>
      </c>
    </row>
    <row r="389" spans="1:22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89"/>
        <v>16</v>
      </c>
      <c r="D389">
        <v>320</v>
      </c>
      <c r="E389">
        <f t="shared" ca="1" si="90"/>
        <v>1432</v>
      </c>
      <c r="F389">
        <f ca="1">(60+SUMIF(OFFSET(J389,-$C389+1,0,$C389),"EN",OFFSET(K389,-$C389+1,0,$C389)))*SummonTypeTable!$O$2</f>
        <v>1140.0000000000002</v>
      </c>
      <c r="G389" t="str">
        <f t="shared" ca="1" si="79"/>
        <v/>
      </c>
      <c r="H389" t="str">
        <f t="shared" ca="1" si="80"/>
        <v>it</v>
      </c>
      <c r="I389" t="s">
        <v>146</v>
      </c>
      <c r="J389" t="s">
        <v>145</v>
      </c>
      <c r="K389">
        <v>2</v>
      </c>
      <c r="L389" t="str">
        <f t="shared" si="82"/>
        <v/>
      </c>
      <c r="M389" t="str">
        <f t="shared" ca="1" si="81"/>
        <v>cu</v>
      </c>
      <c r="N389" t="s">
        <v>88</v>
      </c>
      <c r="O389" t="s">
        <v>90</v>
      </c>
      <c r="P389">
        <v>7500</v>
      </c>
      <c r="Q389" t="str">
        <f t="shared" ca="1" si="83"/>
        <v>it</v>
      </c>
      <c r="R389" t="str">
        <f t="shared" si="84"/>
        <v>Cash_sSpellGacha</v>
      </c>
      <c r="S389">
        <f t="shared" si="85"/>
        <v>2</v>
      </c>
      <c r="T389" t="str">
        <f t="shared" ca="1" si="86"/>
        <v>cu</v>
      </c>
      <c r="U389" t="str">
        <f t="shared" si="87"/>
        <v>GO</v>
      </c>
      <c r="V389">
        <f t="shared" si="88"/>
        <v>7500</v>
      </c>
    </row>
    <row r="390" spans="1:22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89"/>
        <v>17</v>
      </c>
      <c r="D390">
        <v>450</v>
      </c>
      <c r="E390">
        <f t="shared" ca="1" si="90"/>
        <v>1882</v>
      </c>
      <c r="F390">
        <f ca="1">(60+SUMIF(OFFSET(J390,-$C390+1,0,$C390),"EN",OFFSET(K390,-$C390+1,0,$C390)))*SummonTypeTable!$O$2</f>
        <v>1140.0000000000002</v>
      </c>
      <c r="G390" t="str">
        <f t="shared" ca="1" si="79"/>
        <v/>
      </c>
      <c r="H390" t="str">
        <f t="shared" ca="1" si="80"/>
        <v>it</v>
      </c>
      <c r="I390" t="s">
        <v>146</v>
      </c>
      <c r="J390" t="s">
        <v>147</v>
      </c>
      <c r="K390">
        <v>1</v>
      </c>
      <c r="L390" t="str">
        <f t="shared" si="82"/>
        <v/>
      </c>
      <c r="M390" t="str">
        <f t="shared" ref="M390:M452" ca="1" si="91">IF(ISBLANK(N390),"",
VLOOKUP(N390,OFFSET(INDIRECT("$A:$B"),0,MATCH(N$1&amp;"_Verify",INDIRECT("$1:$1"),0)-1),2,0)
)</f>
        <v>cu</v>
      </c>
      <c r="N390" t="s">
        <v>88</v>
      </c>
      <c r="O390" t="s">
        <v>90</v>
      </c>
      <c r="P390">
        <v>7188</v>
      </c>
      <c r="Q390" t="str">
        <f t="shared" ca="1" si="83"/>
        <v>it</v>
      </c>
      <c r="R390" t="str">
        <f t="shared" si="84"/>
        <v>Cash_sCharacterGacha</v>
      </c>
      <c r="S390">
        <f t="shared" si="85"/>
        <v>1</v>
      </c>
      <c r="T390" t="str">
        <f t="shared" ca="1" si="86"/>
        <v>cu</v>
      </c>
      <c r="U390" t="str">
        <f t="shared" si="87"/>
        <v>GO</v>
      </c>
      <c r="V390">
        <f t="shared" si="88"/>
        <v>7188</v>
      </c>
    </row>
    <row r="391" spans="1:22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89"/>
        <v>18</v>
      </c>
      <c r="D391">
        <v>500</v>
      </c>
      <c r="E391">
        <f t="shared" ca="1" si="90"/>
        <v>2382</v>
      </c>
      <c r="F391">
        <f ca="1">(60+SUMIF(OFFSET(J391,-$C391+1,0,$C391),"EN",OFFSET(K391,-$C391+1,0,$C391)))*SummonTypeTable!$O$2</f>
        <v>1984.4444444444448</v>
      </c>
      <c r="G391">
        <f t="shared" ref="G391:G454" ca="1" si="92">IF(C391=1,"",
IF(F391&lt;&gt;OFFSET(F391,-1,0),OFFSET(F391,-1,0)/OFFSET(F391,0,-1),""))</f>
        <v>0.47858942065491195</v>
      </c>
      <c r="H391" t="str">
        <f t="shared" ca="1" si="80"/>
        <v>cu</v>
      </c>
      <c r="I391" t="s">
        <v>88</v>
      </c>
      <c r="J391" t="s">
        <v>114</v>
      </c>
      <c r="K391">
        <v>1000</v>
      </c>
      <c r="L391" t="str">
        <f t="shared" si="82"/>
        <v>에너지너무많음</v>
      </c>
      <c r="M391" t="str">
        <f t="shared" ca="1" si="91"/>
        <v>cu</v>
      </c>
      <c r="N391" t="s">
        <v>88</v>
      </c>
      <c r="O391" t="s">
        <v>114</v>
      </c>
      <c r="P391">
        <v>250</v>
      </c>
      <c r="Q391" t="str">
        <f t="shared" ca="1" si="83"/>
        <v>cu</v>
      </c>
      <c r="R391" t="str">
        <f t="shared" si="84"/>
        <v>EN</v>
      </c>
      <c r="S391">
        <f t="shared" si="85"/>
        <v>1000</v>
      </c>
      <c r="T391" t="str">
        <f t="shared" ca="1" si="86"/>
        <v>cu</v>
      </c>
      <c r="U391" t="str">
        <f t="shared" si="87"/>
        <v>EN</v>
      </c>
      <c r="V391">
        <f t="shared" si="88"/>
        <v>250</v>
      </c>
    </row>
    <row r="392" spans="1:22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89"/>
        <v>19</v>
      </c>
      <c r="D392">
        <v>200</v>
      </c>
      <c r="E392">
        <f t="shared" ca="1" si="90"/>
        <v>2582</v>
      </c>
      <c r="F392">
        <f ca="1">(60+SUMIF(OFFSET(J392,-$C392+1,0,$C392),"EN",OFFSET(K392,-$C392+1,0,$C392)))*SummonTypeTable!$O$2</f>
        <v>1984.4444444444448</v>
      </c>
      <c r="G392" t="str">
        <f t="shared" ca="1" si="92"/>
        <v/>
      </c>
      <c r="H392" t="str">
        <f t="shared" ref="H392:H400" ca="1" si="93">IF(ISBLANK(I392),"",
VLOOKUP(I392,OFFSET(INDIRECT("$A:$B"),0,MATCH(I$1&amp;"_Verify",INDIRECT("$1:$1"),0)-1),2,0)
)</f>
        <v>cu</v>
      </c>
      <c r="I392" t="s">
        <v>88</v>
      </c>
      <c r="J392" t="s">
        <v>90</v>
      </c>
      <c r="K392">
        <v>33750</v>
      </c>
      <c r="L392" t="str">
        <f t="shared" si="82"/>
        <v/>
      </c>
      <c r="M392" t="str">
        <f t="shared" ca="1" si="91"/>
        <v>cu</v>
      </c>
      <c r="N392" t="s">
        <v>88</v>
      </c>
      <c r="O392" t="s">
        <v>90</v>
      </c>
      <c r="P392">
        <v>8438</v>
      </c>
      <c r="Q392" t="str">
        <f t="shared" ca="1" si="83"/>
        <v>cu</v>
      </c>
      <c r="R392" t="str">
        <f t="shared" si="84"/>
        <v>GO</v>
      </c>
      <c r="S392">
        <f t="shared" si="85"/>
        <v>33750</v>
      </c>
      <c r="T392" t="str">
        <f t="shared" ca="1" si="86"/>
        <v>cu</v>
      </c>
      <c r="U392" t="str">
        <f t="shared" si="87"/>
        <v>GO</v>
      </c>
      <c r="V392">
        <f t="shared" si="88"/>
        <v>8438</v>
      </c>
    </row>
    <row r="393" spans="1:22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89"/>
        <v>20</v>
      </c>
      <c r="D393">
        <v>330</v>
      </c>
      <c r="E393">
        <f t="shared" ca="1" si="90"/>
        <v>2912</v>
      </c>
      <c r="F393">
        <f ca="1">(60+SUMIF(OFFSET(J393,-$C393+1,0,$C393),"EN",OFFSET(K393,-$C393+1,0,$C393)))*SummonTypeTable!$O$2</f>
        <v>1984.4444444444448</v>
      </c>
      <c r="G393" t="str">
        <f t="shared" ca="1" si="92"/>
        <v/>
      </c>
      <c r="H393" t="str">
        <f t="shared" ca="1" si="93"/>
        <v>it</v>
      </c>
      <c r="I393" t="s">
        <v>146</v>
      </c>
      <c r="J393" t="s">
        <v>145</v>
      </c>
      <c r="K393">
        <v>10</v>
      </c>
      <c r="L393" t="str">
        <f t="shared" si="82"/>
        <v/>
      </c>
      <c r="M393" t="str">
        <f t="shared" ca="1" si="91"/>
        <v>cu</v>
      </c>
      <c r="N393" t="s">
        <v>88</v>
      </c>
      <c r="O393" t="s">
        <v>90</v>
      </c>
      <c r="P393">
        <v>9375</v>
      </c>
      <c r="Q393" t="str">
        <f t="shared" ca="1" si="83"/>
        <v>it</v>
      </c>
      <c r="R393" t="str">
        <f t="shared" si="84"/>
        <v>Cash_sSpellGacha</v>
      </c>
      <c r="S393">
        <f t="shared" si="85"/>
        <v>10</v>
      </c>
      <c r="T393" t="str">
        <f t="shared" ca="1" si="86"/>
        <v>cu</v>
      </c>
      <c r="U393" t="str">
        <f t="shared" si="87"/>
        <v>GO</v>
      </c>
      <c r="V393">
        <f t="shared" si="88"/>
        <v>9375</v>
      </c>
    </row>
    <row r="394" spans="1:22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89"/>
        <v>21</v>
      </c>
      <c r="D394">
        <v>1000</v>
      </c>
      <c r="E394">
        <f t="shared" ca="1" si="90"/>
        <v>3912</v>
      </c>
      <c r="F394">
        <f ca="1">(60+SUMIF(OFFSET(J394,-$C394+1,0,$C394),"EN",OFFSET(K394,-$C394+1,0,$C394)))*SummonTypeTable!$O$2</f>
        <v>3251.1111111111113</v>
      </c>
      <c r="G394">
        <f t="shared" ca="1" si="92"/>
        <v>0.50727107475573741</v>
      </c>
      <c r="H394" t="str">
        <f t="shared" ca="1" si="93"/>
        <v>cu</v>
      </c>
      <c r="I394" t="s">
        <v>88</v>
      </c>
      <c r="J394" t="s">
        <v>114</v>
      </c>
      <c r="K394">
        <v>1500</v>
      </c>
      <c r="L394" t="str">
        <f t="shared" si="82"/>
        <v>에너지너무많음</v>
      </c>
      <c r="M394" t="str">
        <f t="shared" ca="1" si="91"/>
        <v>cu</v>
      </c>
      <c r="N394" t="s">
        <v>88</v>
      </c>
      <c r="O394" t="s">
        <v>114</v>
      </c>
      <c r="P394">
        <v>375</v>
      </c>
      <c r="Q394" t="str">
        <f t="shared" ca="1" si="83"/>
        <v>cu</v>
      </c>
      <c r="R394" t="str">
        <f t="shared" si="84"/>
        <v>EN</v>
      </c>
      <c r="S394">
        <f t="shared" si="85"/>
        <v>1500</v>
      </c>
      <c r="T394" t="str">
        <f t="shared" ca="1" si="86"/>
        <v>cu</v>
      </c>
      <c r="U394" t="str">
        <f t="shared" si="87"/>
        <v>EN</v>
      </c>
      <c r="V394">
        <f t="shared" si="88"/>
        <v>375</v>
      </c>
    </row>
    <row r="395" spans="1:22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89"/>
        <v>22</v>
      </c>
      <c r="D395">
        <v>330</v>
      </c>
      <c r="E395">
        <f t="shared" ca="1" si="90"/>
        <v>4242</v>
      </c>
      <c r="F395">
        <f ca="1">(60+SUMIF(OFFSET(J395,-$C395+1,0,$C395),"EN",OFFSET(K395,-$C395+1,0,$C395)))*SummonTypeTable!$O$2</f>
        <v>3251.1111111111113</v>
      </c>
      <c r="G395" t="str">
        <f t="shared" ca="1" si="92"/>
        <v/>
      </c>
      <c r="H395" t="str">
        <f t="shared" ca="1" si="93"/>
        <v>cu</v>
      </c>
      <c r="I395" t="s">
        <v>88</v>
      </c>
      <c r="J395" t="s">
        <v>90</v>
      </c>
      <c r="K395">
        <v>27500</v>
      </c>
      <c r="L395" t="str">
        <f t="shared" si="82"/>
        <v/>
      </c>
      <c r="M395" t="str">
        <f t="shared" ca="1" si="91"/>
        <v>cu</v>
      </c>
      <c r="N395" t="s">
        <v>88</v>
      </c>
      <c r="O395" t="s">
        <v>90</v>
      </c>
      <c r="P395">
        <v>6875</v>
      </c>
      <c r="Q395" t="str">
        <f t="shared" ca="1" si="83"/>
        <v>cu</v>
      </c>
      <c r="R395" t="str">
        <f t="shared" si="84"/>
        <v>GO</v>
      </c>
      <c r="S395">
        <f t="shared" si="85"/>
        <v>27500</v>
      </c>
      <c r="T395" t="str">
        <f t="shared" ca="1" si="86"/>
        <v>cu</v>
      </c>
      <c r="U395" t="str">
        <f t="shared" si="87"/>
        <v>GO</v>
      </c>
      <c r="V395">
        <f t="shared" si="88"/>
        <v>6875</v>
      </c>
    </row>
    <row r="396" spans="1:22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89"/>
        <v>23</v>
      </c>
      <c r="D396">
        <v>590</v>
      </c>
      <c r="E396">
        <f t="shared" ca="1" si="90"/>
        <v>4832</v>
      </c>
      <c r="F396">
        <f ca="1">(60+SUMIF(OFFSET(J396,-$C396+1,0,$C396),"EN",OFFSET(K396,-$C396+1,0,$C396)))*SummonTypeTable!$O$2</f>
        <v>3251.1111111111113</v>
      </c>
      <c r="G396" t="str">
        <f t="shared" ca="1" si="92"/>
        <v/>
      </c>
      <c r="H396" t="str">
        <f t="shared" ca="1" si="93"/>
        <v>it</v>
      </c>
      <c r="I396" t="s">
        <v>146</v>
      </c>
      <c r="J396" t="s">
        <v>145</v>
      </c>
      <c r="K396">
        <v>10</v>
      </c>
      <c r="L396" t="str">
        <f t="shared" si="82"/>
        <v/>
      </c>
      <c r="M396" t="str">
        <f t="shared" ca="1" si="91"/>
        <v>cu</v>
      </c>
      <c r="N396" t="s">
        <v>88</v>
      </c>
      <c r="O396" t="s">
        <v>90</v>
      </c>
      <c r="P396">
        <v>10938</v>
      </c>
      <c r="Q396" t="str">
        <f t="shared" ca="1" si="83"/>
        <v>it</v>
      </c>
      <c r="R396" t="str">
        <f t="shared" si="84"/>
        <v>Cash_sSpellGacha</v>
      </c>
      <c r="S396">
        <f t="shared" si="85"/>
        <v>10</v>
      </c>
      <c r="T396" t="str">
        <f t="shared" ca="1" si="86"/>
        <v>cu</v>
      </c>
      <c r="U396" t="str">
        <f t="shared" si="87"/>
        <v>GO</v>
      </c>
      <c r="V396">
        <f t="shared" si="88"/>
        <v>10938</v>
      </c>
    </row>
    <row r="397" spans="1:22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89"/>
        <v>24</v>
      </c>
      <c r="D397">
        <v>1250</v>
      </c>
      <c r="E397">
        <f t="shared" ca="1" si="90"/>
        <v>6082</v>
      </c>
      <c r="F397">
        <f ca="1">(60+SUMIF(OFFSET(J397,-$C397+1,0,$C397),"EN",OFFSET(K397,-$C397+1,0,$C397)))*SummonTypeTable!$O$2</f>
        <v>3251.1111111111113</v>
      </c>
      <c r="G397" t="str">
        <f t="shared" ca="1" si="92"/>
        <v/>
      </c>
      <c r="H397" t="str">
        <f t="shared" ca="1" si="93"/>
        <v>cu</v>
      </c>
      <c r="I397" t="s">
        <v>88</v>
      </c>
      <c r="J397" t="s">
        <v>90</v>
      </c>
      <c r="K397">
        <v>36250</v>
      </c>
      <c r="L397" t="str">
        <f t="shared" si="82"/>
        <v/>
      </c>
      <c r="M397" t="str">
        <f t="shared" ca="1" si="91"/>
        <v>cu</v>
      </c>
      <c r="N397" t="s">
        <v>88</v>
      </c>
      <c r="O397" t="s">
        <v>90</v>
      </c>
      <c r="P397">
        <v>9063</v>
      </c>
      <c r="Q397" t="str">
        <f t="shared" ca="1" si="83"/>
        <v>cu</v>
      </c>
      <c r="R397" t="str">
        <f t="shared" si="84"/>
        <v>GO</v>
      </c>
      <c r="S397">
        <f t="shared" si="85"/>
        <v>36250</v>
      </c>
      <c r="T397" t="str">
        <f t="shared" ca="1" si="86"/>
        <v>cu</v>
      </c>
      <c r="U397" t="str">
        <f t="shared" si="87"/>
        <v>GO</v>
      </c>
      <c r="V397">
        <f t="shared" si="88"/>
        <v>9063</v>
      </c>
    </row>
    <row r="398" spans="1:22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89"/>
        <v>25</v>
      </c>
      <c r="D398">
        <v>1900</v>
      </c>
      <c r="E398">
        <f t="shared" ca="1" si="90"/>
        <v>7982</v>
      </c>
      <c r="F398">
        <f ca="1">(60+SUMIF(OFFSET(J398,-$C398+1,0,$C398),"EN",OFFSET(K398,-$C398+1,0,$C398)))*SummonTypeTable!$O$2</f>
        <v>4940.0000000000009</v>
      </c>
      <c r="G398">
        <f t="shared" ca="1" si="92"/>
        <v>0.40730532587210116</v>
      </c>
      <c r="H398" t="str">
        <f t="shared" ca="1" si="93"/>
        <v>cu</v>
      </c>
      <c r="I398" t="s">
        <v>88</v>
      </c>
      <c r="J398" t="s">
        <v>114</v>
      </c>
      <c r="K398">
        <v>2000</v>
      </c>
      <c r="L398" t="str">
        <f t="shared" si="82"/>
        <v>에너지너무많음</v>
      </c>
      <c r="M398" t="str">
        <f t="shared" ca="1" si="91"/>
        <v>cu</v>
      </c>
      <c r="N398" t="s">
        <v>88</v>
      </c>
      <c r="O398" t="s">
        <v>114</v>
      </c>
      <c r="P398">
        <v>500</v>
      </c>
      <c r="Q398" t="str">
        <f t="shared" ca="1" si="83"/>
        <v>cu</v>
      </c>
      <c r="R398" t="str">
        <f t="shared" si="84"/>
        <v>EN</v>
      </c>
      <c r="S398">
        <f t="shared" si="85"/>
        <v>2000</v>
      </c>
      <c r="T398" t="str">
        <f t="shared" ca="1" si="86"/>
        <v>cu</v>
      </c>
      <c r="U398" t="str">
        <f t="shared" si="87"/>
        <v>EN</v>
      </c>
      <c r="V398">
        <f t="shared" si="88"/>
        <v>500</v>
      </c>
    </row>
    <row r="399" spans="1:22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89"/>
        <v>26</v>
      </c>
      <c r="D399">
        <v>200</v>
      </c>
      <c r="E399">
        <f t="shared" ca="1" si="90"/>
        <v>8182</v>
      </c>
      <c r="F399">
        <f ca="1">(60+SUMIF(OFFSET(J399,-$C399+1,0,$C399),"EN",OFFSET(K399,-$C399+1,0,$C399)))*SummonTypeTable!$O$2</f>
        <v>4940.0000000000009</v>
      </c>
      <c r="G399" t="str">
        <f t="shared" ca="1" si="92"/>
        <v/>
      </c>
      <c r="H399" t="str">
        <f t="shared" ca="1" si="93"/>
        <v>cu</v>
      </c>
      <c r="I399" t="s">
        <v>88</v>
      </c>
      <c r="J399" t="s">
        <v>90</v>
      </c>
      <c r="K399">
        <v>50000</v>
      </c>
      <c r="L399" t="str">
        <f t="shared" si="82"/>
        <v/>
      </c>
      <c r="M399" t="str">
        <f t="shared" ca="1" si="91"/>
        <v>cu</v>
      </c>
      <c r="N399" t="s">
        <v>88</v>
      </c>
      <c r="O399" t="s">
        <v>90</v>
      </c>
      <c r="P399">
        <v>12500</v>
      </c>
      <c r="Q399" t="str">
        <f t="shared" ca="1" si="83"/>
        <v>cu</v>
      </c>
      <c r="R399" t="str">
        <f t="shared" si="84"/>
        <v>GO</v>
      </c>
      <c r="S399">
        <f t="shared" si="85"/>
        <v>50000</v>
      </c>
      <c r="T399" t="str">
        <f t="shared" ca="1" si="86"/>
        <v>cu</v>
      </c>
      <c r="U399" t="str">
        <f t="shared" si="87"/>
        <v>GO</v>
      </c>
      <c r="V399">
        <f t="shared" si="88"/>
        <v>12500</v>
      </c>
    </row>
    <row r="400" spans="1:22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89"/>
        <v>27</v>
      </c>
      <c r="D400">
        <v>400</v>
      </c>
      <c r="E400">
        <f t="shared" ca="1" si="90"/>
        <v>8582</v>
      </c>
      <c r="F400">
        <f ca="1">(60+SUMIF(OFFSET(J400,-$C400+1,0,$C400),"EN",OFFSET(K400,-$C400+1,0,$C400)))*SummonTypeTable!$O$2</f>
        <v>4940.0000000000009</v>
      </c>
      <c r="G400" t="str">
        <f t="shared" ca="1" si="92"/>
        <v/>
      </c>
      <c r="H400" t="str">
        <f t="shared" ca="1" si="93"/>
        <v>it</v>
      </c>
      <c r="I400" t="s">
        <v>146</v>
      </c>
      <c r="J400" t="s">
        <v>145</v>
      </c>
      <c r="K400">
        <v>10</v>
      </c>
      <c r="L400" t="str">
        <f t="shared" si="82"/>
        <v/>
      </c>
      <c r="M400" t="str">
        <f t="shared" ca="1" si="91"/>
        <v>cu</v>
      </c>
      <c r="N400" t="s">
        <v>88</v>
      </c>
      <c r="O400" t="s">
        <v>90</v>
      </c>
      <c r="P400">
        <v>15625</v>
      </c>
      <c r="Q400" t="str">
        <f t="shared" ca="1" si="83"/>
        <v>it</v>
      </c>
      <c r="R400" t="str">
        <f t="shared" si="84"/>
        <v>Cash_sSpellGacha</v>
      </c>
      <c r="S400">
        <f t="shared" si="85"/>
        <v>10</v>
      </c>
      <c r="T400" t="str">
        <f t="shared" ca="1" si="86"/>
        <v>cu</v>
      </c>
      <c r="U400" t="str">
        <f t="shared" si="87"/>
        <v>GO</v>
      </c>
      <c r="V400">
        <f t="shared" si="88"/>
        <v>15625</v>
      </c>
    </row>
    <row r="401" spans="1:22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89"/>
        <v>28</v>
      </c>
      <c r="D401">
        <v>2400</v>
      </c>
      <c r="E401">
        <f t="shared" ca="1" si="90"/>
        <v>10982</v>
      </c>
      <c r="F401">
        <f ca="1">(60+SUMIF(OFFSET(J401,-$C401+1,0,$C401),"EN",OFFSET(K401,-$C401+1,0,$C401)))*SummonTypeTable!$O$2</f>
        <v>4940.0000000000009</v>
      </c>
      <c r="G401" t="str">
        <f t="shared" ca="1" si="92"/>
        <v/>
      </c>
      <c r="H401" t="str">
        <f t="shared" ref="H401:H452" ca="1" si="94">IF(ISBLANK(I401),"",
VLOOKUP(I401,OFFSET(INDIRECT("$A:$B"),0,MATCH(I$1&amp;"_Verify",INDIRECT("$1:$1"),0)-1),2,0)
)</f>
        <v>it</v>
      </c>
      <c r="I401" t="s">
        <v>146</v>
      </c>
      <c r="J401" t="s">
        <v>147</v>
      </c>
      <c r="K401">
        <v>10</v>
      </c>
      <c r="L401" t="str">
        <f t="shared" si="82"/>
        <v/>
      </c>
      <c r="M401" t="str">
        <f t="shared" ca="1" si="91"/>
        <v>cu</v>
      </c>
      <c r="N401" t="s">
        <v>88</v>
      </c>
      <c r="O401" t="s">
        <v>114</v>
      </c>
      <c r="P401">
        <v>750</v>
      </c>
      <c r="Q401" t="str">
        <f t="shared" ca="1" si="83"/>
        <v>it</v>
      </c>
      <c r="R401" t="str">
        <f t="shared" si="84"/>
        <v>Cash_sCharacterGacha</v>
      </c>
      <c r="S401">
        <f t="shared" si="85"/>
        <v>10</v>
      </c>
      <c r="T401" t="str">
        <f t="shared" ca="1" si="86"/>
        <v>cu</v>
      </c>
      <c r="U401" t="str">
        <f t="shared" si="87"/>
        <v>EN</v>
      </c>
      <c r="V401">
        <f t="shared" si="88"/>
        <v>750</v>
      </c>
    </row>
    <row r="402" spans="1:22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89"/>
        <v>29</v>
      </c>
      <c r="D402">
        <v>1500</v>
      </c>
      <c r="E402">
        <f t="shared" ca="1" si="90"/>
        <v>12482</v>
      </c>
      <c r="F402">
        <f ca="1">(60+SUMIF(OFFSET(J402,-$C402+1,0,$C402),"EN",OFFSET(K402,-$C402+1,0,$C402)))*SummonTypeTable!$O$2</f>
        <v>4940.0000000000009</v>
      </c>
      <c r="G402" t="str">
        <f t="shared" ca="1" si="92"/>
        <v/>
      </c>
      <c r="H402" t="str">
        <f t="shared" ca="1" si="94"/>
        <v>cu</v>
      </c>
      <c r="I402" t="s">
        <v>88</v>
      </c>
      <c r="J402" t="s">
        <v>90</v>
      </c>
      <c r="K402">
        <v>75000</v>
      </c>
      <c r="L402" t="str">
        <f t="shared" si="82"/>
        <v/>
      </c>
      <c r="M402" t="str">
        <f t="shared" ca="1" si="91"/>
        <v>cu</v>
      </c>
      <c r="N402" t="s">
        <v>88</v>
      </c>
      <c r="O402" t="s">
        <v>90</v>
      </c>
      <c r="P402">
        <v>18750</v>
      </c>
      <c r="Q402" t="str">
        <f t="shared" ca="1" si="83"/>
        <v>cu</v>
      </c>
      <c r="R402" t="str">
        <f t="shared" si="84"/>
        <v>GO</v>
      </c>
      <c r="S402">
        <f t="shared" si="85"/>
        <v>75000</v>
      </c>
      <c r="T402" t="str">
        <f t="shared" ca="1" si="86"/>
        <v>cu</v>
      </c>
      <c r="U402" t="str">
        <f t="shared" si="87"/>
        <v>GO</v>
      </c>
      <c r="V402">
        <f t="shared" si="88"/>
        <v>18750</v>
      </c>
    </row>
    <row r="403" spans="1:22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89"/>
        <v>30</v>
      </c>
      <c r="D403">
        <v>2800</v>
      </c>
      <c r="E403">
        <f t="shared" ca="1" si="90"/>
        <v>15282</v>
      </c>
      <c r="F403">
        <f ca="1">(60+SUMIF(OFFSET(J403,-$C403+1,0,$C403),"EN",OFFSET(K403,-$C403+1,0,$C403)))*SummonTypeTable!$O$2</f>
        <v>4940.0000000000009</v>
      </c>
      <c r="G403" t="str">
        <f t="shared" ca="1" si="92"/>
        <v/>
      </c>
      <c r="H403" t="str">
        <f t="shared" ca="1" si="94"/>
        <v>cu</v>
      </c>
      <c r="I403" t="s">
        <v>88</v>
      </c>
      <c r="J403" t="s">
        <v>90</v>
      </c>
      <c r="K403">
        <v>81250</v>
      </c>
      <c r="L403" t="str">
        <f t="shared" si="82"/>
        <v/>
      </c>
      <c r="M403" t="str">
        <f t="shared" ca="1" si="91"/>
        <v>cu</v>
      </c>
      <c r="N403" t="s">
        <v>88</v>
      </c>
      <c r="O403" t="s">
        <v>90</v>
      </c>
      <c r="P403">
        <v>20313</v>
      </c>
      <c r="Q403" t="str">
        <f t="shared" ca="1" si="83"/>
        <v>cu</v>
      </c>
      <c r="R403" t="str">
        <f t="shared" si="84"/>
        <v>GO</v>
      </c>
      <c r="S403">
        <f t="shared" si="85"/>
        <v>81250</v>
      </c>
      <c r="T403" t="str">
        <f t="shared" ca="1" si="86"/>
        <v>cu</v>
      </c>
      <c r="U403" t="str">
        <f t="shared" si="87"/>
        <v>GO</v>
      </c>
      <c r="V403">
        <f t="shared" si="88"/>
        <v>20313</v>
      </c>
    </row>
    <row r="404" spans="1:22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89"/>
        <v>31</v>
      </c>
      <c r="D404">
        <v>3400</v>
      </c>
      <c r="E404">
        <f t="shared" ca="1" si="90"/>
        <v>18682</v>
      </c>
      <c r="F404">
        <f ca="1">(60+SUMIF(OFFSET(J404,-$C404+1,0,$C404),"EN",OFFSET(K404,-$C404+1,0,$C404)))*SummonTypeTable!$O$2</f>
        <v>8317.7777777777792</v>
      </c>
      <c r="G404">
        <f t="shared" ca="1" si="92"/>
        <v>0.26442565035863402</v>
      </c>
      <c r="H404" t="str">
        <f t="shared" ca="1" si="94"/>
        <v>cu</v>
      </c>
      <c r="I404" t="s">
        <v>88</v>
      </c>
      <c r="J404" t="s">
        <v>114</v>
      </c>
      <c r="K404">
        <v>4000</v>
      </c>
      <c r="L404" t="str">
        <f t="shared" si="82"/>
        <v>에너지너무많음</v>
      </c>
      <c r="M404" t="str">
        <f t="shared" ca="1" si="91"/>
        <v>cu</v>
      </c>
      <c r="N404" t="s">
        <v>88</v>
      </c>
      <c r="O404" t="s">
        <v>114</v>
      </c>
      <c r="P404">
        <v>1000</v>
      </c>
      <c r="Q404" t="str">
        <f t="shared" ca="1" si="83"/>
        <v>cu</v>
      </c>
      <c r="R404" t="str">
        <f t="shared" si="84"/>
        <v>EN</v>
      </c>
      <c r="S404">
        <f t="shared" si="85"/>
        <v>4000</v>
      </c>
      <c r="T404" t="str">
        <f t="shared" ca="1" si="86"/>
        <v>cu</v>
      </c>
      <c r="U404" t="str">
        <f t="shared" si="87"/>
        <v>EN</v>
      </c>
      <c r="V404">
        <f t="shared" si="88"/>
        <v>1000</v>
      </c>
    </row>
    <row r="405" spans="1:22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89"/>
        <v>32</v>
      </c>
      <c r="D405">
        <v>1200</v>
      </c>
      <c r="E405">
        <f t="shared" ca="1" si="90"/>
        <v>19882</v>
      </c>
      <c r="F405">
        <f ca="1">(60+SUMIF(OFFSET(J405,-$C405+1,0,$C405),"EN",OFFSET(K405,-$C405+1,0,$C405)))*SummonTypeTable!$O$2</f>
        <v>8317.7777777777792</v>
      </c>
      <c r="G405" t="str">
        <f t="shared" ca="1" si="92"/>
        <v/>
      </c>
      <c r="H405" t="str">
        <f t="shared" ca="1" si="94"/>
        <v>cu</v>
      </c>
      <c r="I405" t="s">
        <v>88</v>
      </c>
      <c r="J405" t="s">
        <v>90</v>
      </c>
      <c r="K405">
        <v>93750</v>
      </c>
      <c r="L405" t="str">
        <f t="shared" si="82"/>
        <v/>
      </c>
      <c r="M405" t="str">
        <f t="shared" ca="1" si="91"/>
        <v>cu</v>
      </c>
      <c r="N405" t="s">
        <v>88</v>
      </c>
      <c r="O405" t="s">
        <v>90</v>
      </c>
      <c r="P405">
        <v>23438</v>
      </c>
      <c r="Q405" t="str">
        <f t="shared" ca="1" si="83"/>
        <v>cu</v>
      </c>
      <c r="R405" t="str">
        <f t="shared" si="84"/>
        <v>GO</v>
      </c>
      <c r="S405">
        <f t="shared" si="85"/>
        <v>93750</v>
      </c>
      <c r="T405" t="str">
        <f t="shared" ca="1" si="86"/>
        <v>cu</v>
      </c>
      <c r="U405" t="str">
        <f t="shared" si="87"/>
        <v>GO</v>
      </c>
      <c r="V405">
        <f t="shared" si="88"/>
        <v>23438</v>
      </c>
    </row>
    <row r="406" spans="1:22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89"/>
        <v>33</v>
      </c>
      <c r="D406">
        <v>4700</v>
      </c>
      <c r="E406">
        <f t="shared" ca="1" si="90"/>
        <v>24582</v>
      </c>
      <c r="F406">
        <f ca="1">(60+SUMIF(OFFSET(J406,-$C406+1,0,$C406),"EN",OFFSET(K406,-$C406+1,0,$C406)))*SummonTypeTable!$O$2</f>
        <v>12540.000000000002</v>
      </c>
      <c r="G406">
        <f t="shared" ca="1" si="92"/>
        <v>0.33836863468301109</v>
      </c>
      <c r="H406" t="str">
        <f t="shared" ca="1" si="94"/>
        <v>cu</v>
      </c>
      <c r="I406" t="s">
        <v>88</v>
      </c>
      <c r="J406" t="s">
        <v>114</v>
      </c>
      <c r="K406">
        <v>5000</v>
      </c>
      <c r="L406" t="str">
        <f t="shared" si="82"/>
        <v>에너지너무많음</v>
      </c>
      <c r="M406" t="str">
        <f t="shared" ca="1" si="91"/>
        <v>cu</v>
      </c>
      <c r="N406" t="s">
        <v>88</v>
      </c>
      <c r="O406" t="s">
        <v>114</v>
      </c>
      <c r="P406">
        <v>1250</v>
      </c>
      <c r="Q406" t="str">
        <f t="shared" ca="1" si="83"/>
        <v>cu</v>
      </c>
      <c r="R406" t="str">
        <f t="shared" si="84"/>
        <v>EN</v>
      </c>
      <c r="S406">
        <f t="shared" si="85"/>
        <v>5000</v>
      </c>
      <c r="T406" t="str">
        <f t="shared" ca="1" si="86"/>
        <v>cu</v>
      </c>
      <c r="U406" t="str">
        <f t="shared" si="87"/>
        <v>EN</v>
      </c>
      <c r="V406">
        <f t="shared" si="88"/>
        <v>1250</v>
      </c>
    </row>
    <row r="407" spans="1:22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89"/>
        <v>34</v>
      </c>
      <c r="D407">
        <v>3500</v>
      </c>
      <c r="E407">
        <f t="shared" ca="1" si="90"/>
        <v>28082</v>
      </c>
      <c r="F407">
        <f ca="1">(60+SUMIF(OFFSET(J407,-$C407+1,0,$C407),"EN",OFFSET(K407,-$C407+1,0,$C407)))*SummonTypeTable!$O$2</f>
        <v>12540.000000000002</v>
      </c>
      <c r="G407" t="str">
        <f t="shared" ca="1" si="92"/>
        <v/>
      </c>
      <c r="H407" t="str">
        <f t="shared" ca="1" si="94"/>
        <v>cu</v>
      </c>
      <c r="I407" t="s">
        <v>88</v>
      </c>
      <c r="J407" t="s">
        <v>90</v>
      </c>
      <c r="K407">
        <v>68750</v>
      </c>
      <c r="L407" t="str">
        <f t="shared" si="82"/>
        <v/>
      </c>
      <c r="M407" t="str">
        <f t="shared" ca="1" si="91"/>
        <v>cu</v>
      </c>
      <c r="N407" t="s">
        <v>88</v>
      </c>
      <c r="O407" t="s">
        <v>90</v>
      </c>
      <c r="P407">
        <v>17188</v>
      </c>
      <c r="Q407" t="str">
        <f t="shared" ca="1" si="83"/>
        <v>cu</v>
      </c>
      <c r="R407" t="str">
        <f t="shared" si="84"/>
        <v>GO</v>
      </c>
      <c r="S407">
        <f t="shared" si="85"/>
        <v>68750</v>
      </c>
      <c r="T407" t="str">
        <f t="shared" ca="1" si="86"/>
        <v>cu</v>
      </c>
      <c r="U407" t="str">
        <f t="shared" si="87"/>
        <v>GO</v>
      </c>
      <c r="V407">
        <f t="shared" si="88"/>
        <v>17188</v>
      </c>
    </row>
    <row r="408" spans="1:22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89"/>
        <v>35</v>
      </c>
      <c r="D408">
        <v>4500</v>
      </c>
      <c r="E408">
        <f t="shared" ca="1" si="90"/>
        <v>32582</v>
      </c>
      <c r="F408">
        <f ca="1">(60+SUMIF(OFFSET(J408,-$C408+1,0,$C408),"EN",OFFSET(K408,-$C408+1,0,$C408)))*SummonTypeTable!$O$2</f>
        <v>12540.000000000002</v>
      </c>
      <c r="G408" t="str">
        <f t="shared" ca="1" si="92"/>
        <v/>
      </c>
      <c r="H408" t="str">
        <f t="shared" ca="1" si="94"/>
        <v>cu</v>
      </c>
      <c r="I408" t="s">
        <v>88</v>
      </c>
      <c r="J408" t="s">
        <v>90</v>
      </c>
      <c r="K408">
        <v>87500</v>
      </c>
      <c r="L408" t="str">
        <f t="shared" si="82"/>
        <v/>
      </c>
      <c r="M408" t="str">
        <f t="shared" ca="1" si="91"/>
        <v>cu</v>
      </c>
      <c r="N408" t="s">
        <v>88</v>
      </c>
      <c r="O408" t="s">
        <v>90</v>
      </c>
      <c r="P408">
        <v>21875</v>
      </c>
      <c r="Q408" t="str">
        <f t="shared" ca="1" si="83"/>
        <v>cu</v>
      </c>
      <c r="R408" t="str">
        <f t="shared" si="84"/>
        <v>GO</v>
      </c>
      <c r="S408">
        <f t="shared" si="85"/>
        <v>87500</v>
      </c>
      <c r="T408" t="str">
        <f t="shared" ca="1" si="86"/>
        <v>cu</v>
      </c>
      <c r="U408" t="str">
        <f t="shared" si="87"/>
        <v>GO</v>
      </c>
      <c r="V408">
        <f t="shared" si="88"/>
        <v>21875</v>
      </c>
    </row>
    <row r="409" spans="1:22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89"/>
        <v>36</v>
      </c>
      <c r="D409">
        <v>5800</v>
      </c>
      <c r="E409">
        <f t="shared" ca="1" si="90"/>
        <v>38382</v>
      </c>
      <c r="F409">
        <f ca="1">(60+SUMIF(OFFSET(J409,-$C409+1,0,$C409),"EN",OFFSET(K409,-$C409+1,0,$C409)))*SummonTypeTable!$O$2</f>
        <v>17944.444444444445</v>
      </c>
      <c r="G409">
        <f t="shared" ca="1" si="92"/>
        <v>0.32671564795998131</v>
      </c>
      <c r="H409" t="str">
        <f t="shared" ca="1" si="94"/>
        <v>cu</v>
      </c>
      <c r="I409" t="s">
        <v>88</v>
      </c>
      <c r="J409" t="s">
        <v>114</v>
      </c>
      <c r="K409">
        <v>6400</v>
      </c>
      <c r="L409" t="str">
        <f t="shared" si="82"/>
        <v>에너지너무많음</v>
      </c>
      <c r="M409" t="str">
        <f t="shared" ca="1" si="91"/>
        <v>cu</v>
      </c>
      <c r="N409" t="s">
        <v>88</v>
      </c>
      <c r="O409" t="s">
        <v>114</v>
      </c>
      <c r="P409">
        <v>1600</v>
      </c>
      <c r="Q409" t="str">
        <f t="shared" ca="1" si="83"/>
        <v>cu</v>
      </c>
      <c r="R409" t="str">
        <f t="shared" si="84"/>
        <v>EN</v>
      </c>
      <c r="S409">
        <f t="shared" si="85"/>
        <v>6400</v>
      </c>
      <c r="T409" t="str">
        <f t="shared" ca="1" si="86"/>
        <v>cu</v>
      </c>
      <c r="U409" t="str">
        <f t="shared" si="87"/>
        <v>EN</v>
      </c>
      <c r="V409">
        <f t="shared" si="88"/>
        <v>1600</v>
      </c>
    </row>
    <row r="410" spans="1:22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9"/>
        <v>37</v>
      </c>
      <c r="D410">
        <v>1200</v>
      </c>
      <c r="E410">
        <f t="shared" ca="1" si="90"/>
        <v>39582</v>
      </c>
      <c r="F410">
        <f ca="1">(60+SUMIF(OFFSET(J410,-$C410+1,0,$C410),"EN",OFFSET(K410,-$C410+1,0,$C410)))*SummonTypeTable!$O$2</f>
        <v>17944.444444444445</v>
      </c>
      <c r="G410" t="str">
        <f t="shared" ca="1" si="92"/>
        <v/>
      </c>
      <c r="H410" t="str">
        <f t="shared" ca="1" si="94"/>
        <v>cu</v>
      </c>
      <c r="I410" t="s">
        <v>88</v>
      </c>
      <c r="J410" t="s">
        <v>90</v>
      </c>
      <c r="K410">
        <v>48750</v>
      </c>
      <c r="L410" t="str">
        <f t="shared" si="82"/>
        <v/>
      </c>
      <c r="M410" t="str">
        <f t="shared" ca="1" si="91"/>
        <v>cu</v>
      </c>
      <c r="N410" t="s">
        <v>88</v>
      </c>
      <c r="O410" t="s">
        <v>90</v>
      </c>
      <c r="P410">
        <v>12188</v>
      </c>
      <c r="Q410" t="str">
        <f t="shared" ca="1" si="83"/>
        <v>cu</v>
      </c>
      <c r="R410" t="str">
        <f t="shared" si="84"/>
        <v>GO</v>
      </c>
      <c r="S410">
        <f t="shared" si="85"/>
        <v>48750</v>
      </c>
      <c r="T410" t="str">
        <f t="shared" ca="1" si="86"/>
        <v>cu</v>
      </c>
      <c r="U410" t="str">
        <f t="shared" si="87"/>
        <v>GO</v>
      </c>
      <c r="V410">
        <f t="shared" si="88"/>
        <v>12188</v>
      </c>
    </row>
    <row r="411" spans="1:22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9"/>
        <v>38</v>
      </c>
      <c r="D411">
        <v>1550</v>
      </c>
      <c r="E411">
        <f t="shared" ca="1" si="90"/>
        <v>41132</v>
      </c>
      <c r="F411">
        <f ca="1">(60+SUMIF(OFFSET(J411,-$C411+1,0,$C411),"EN",OFFSET(K411,-$C411+1,0,$C411)))*SummonTypeTable!$O$2</f>
        <v>17944.444444444445</v>
      </c>
      <c r="G411" t="str">
        <f t="shared" ca="1" si="92"/>
        <v/>
      </c>
      <c r="H411" t="str">
        <f t="shared" ca="1" si="94"/>
        <v>cu</v>
      </c>
      <c r="I411" t="s">
        <v>88</v>
      </c>
      <c r="J411" t="s">
        <v>90</v>
      </c>
      <c r="K411">
        <v>112500</v>
      </c>
      <c r="L411" t="str">
        <f t="shared" si="82"/>
        <v/>
      </c>
      <c r="M411" t="str">
        <f t="shared" ca="1" si="91"/>
        <v>cu</v>
      </c>
      <c r="N411" t="s">
        <v>88</v>
      </c>
      <c r="O411" t="s">
        <v>90</v>
      </c>
      <c r="P411">
        <v>28125</v>
      </c>
      <c r="Q411" t="str">
        <f t="shared" ca="1" si="83"/>
        <v>cu</v>
      </c>
      <c r="R411" t="str">
        <f t="shared" si="84"/>
        <v>GO</v>
      </c>
      <c r="S411">
        <f t="shared" si="85"/>
        <v>112500</v>
      </c>
      <c r="T411" t="str">
        <f t="shared" ca="1" si="86"/>
        <v>cu</v>
      </c>
      <c r="U411" t="str">
        <f t="shared" si="87"/>
        <v>GO</v>
      </c>
      <c r="V411">
        <f t="shared" si="88"/>
        <v>28125</v>
      </c>
    </row>
    <row r="412" spans="1:22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9"/>
        <v>39</v>
      </c>
      <c r="D412">
        <v>6700</v>
      </c>
      <c r="E412">
        <f t="shared" ca="1" si="90"/>
        <v>47832</v>
      </c>
      <c r="F412">
        <f ca="1">(60+SUMIF(OFFSET(J412,-$C412+1,0,$C412),"EN",OFFSET(K412,-$C412+1,0,$C412)))*SummonTypeTable!$O$2</f>
        <v>24024.444444444449</v>
      </c>
      <c r="G412">
        <f t="shared" ca="1" si="92"/>
        <v>0.37515563732322388</v>
      </c>
      <c r="H412" t="str">
        <f t="shared" ca="1" si="94"/>
        <v>cu</v>
      </c>
      <c r="I412" t="s">
        <v>88</v>
      </c>
      <c r="J412" t="s">
        <v>114</v>
      </c>
      <c r="K412">
        <v>7200</v>
      </c>
      <c r="L412" t="str">
        <f t="shared" si="82"/>
        <v>에너지너무많음</v>
      </c>
      <c r="M412" t="str">
        <f t="shared" ca="1" si="91"/>
        <v>cu</v>
      </c>
      <c r="N412" t="s">
        <v>88</v>
      </c>
      <c r="O412" t="s">
        <v>114</v>
      </c>
      <c r="P412">
        <v>1800</v>
      </c>
      <c r="Q412" t="str">
        <f t="shared" ca="1" si="83"/>
        <v>cu</v>
      </c>
      <c r="R412" t="str">
        <f t="shared" si="84"/>
        <v>EN</v>
      </c>
      <c r="S412">
        <f t="shared" si="85"/>
        <v>7200</v>
      </c>
      <c r="T412" t="str">
        <f t="shared" ca="1" si="86"/>
        <v>cu</v>
      </c>
      <c r="U412" t="str">
        <f t="shared" si="87"/>
        <v>EN</v>
      </c>
      <c r="V412">
        <f t="shared" si="88"/>
        <v>1800</v>
      </c>
    </row>
    <row r="413" spans="1:22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9"/>
        <v>40</v>
      </c>
      <c r="D413">
        <v>2500</v>
      </c>
      <c r="E413">
        <f t="shared" ca="1" si="90"/>
        <v>50332</v>
      </c>
      <c r="F413">
        <f ca="1">(60+SUMIF(OFFSET(J413,-$C413+1,0,$C413),"EN",OFFSET(K413,-$C413+1,0,$C413)))*SummonTypeTable!$O$2</f>
        <v>24024.444444444449</v>
      </c>
      <c r="G413" t="str">
        <f t="shared" ca="1" si="92"/>
        <v/>
      </c>
      <c r="H413" t="str">
        <f t="shared" ca="1" si="94"/>
        <v>cu</v>
      </c>
      <c r="I413" t="s">
        <v>88</v>
      </c>
      <c r="J413" t="s">
        <v>90</v>
      </c>
      <c r="K413">
        <v>105000</v>
      </c>
      <c r="L413" t="str">
        <f t="shared" si="82"/>
        <v/>
      </c>
      <c r="M413" t="str">
        <f t="shared" ca="1" si="91"/>
        <v>cu</v>
      </c>
      <c r="N413" t="s">
        <v>88</v>
      </c>
      <c r="O413" t="s">
        <v>90</v>
      </c>
      <c r="P413">
        <v>26250</v>
      </c>
      <c r="Q413" t="str">
        <f t="shared" ca="1" si="83"/>
        <v>cu</v>
      </c>
      <c r="R413" t="str">
        <f t="shared" si="84"/>
        <v>GO</v>
      </c>
      <c r="S413">
        <f t="shared" si="85"/>
        <v>105000</v>
      </c>
      <c r="T413" t="str">
        <f t="shared" ca="1" si="86"/>
        <v>cu</v>
      </c>
      <c r="U413" t="str">
        <f t="shared" si="87"/>
        <v>GO</v>
      </c>
      <c r="V413">
        <f t="shared" si="88"/>
        <v>26250</v>
      </c>
    </row>
    <row r="414" spans="1:22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89"/>
        <v>1</v>
      </c>
      <c r="D414">
        <v>12</v>
      </c>
      <c r="E414">
        <f t="shared" ca="1" si="90"/>
        <v>12</v>
      </c>
      <c r="F414">
        <f ca="1">(60+SUMIF(OFFSET(J414,-$C414+1,0,$C414),"EN",OFFSET(K414,-$C414+1,0,$C414)))*SummonTypeTable!$O$2</f>
        <v>152.00000000000003</v>
      </c>
      <c r="G414" t="str">
        <f t="shared" ca="1" si="92"/>
        <v/>
      </c>
      <c r="H414" t="str">
        <f t="shared" ca="1" si="94"/>
        <v>cu</v>
      </c>
      <c r="I414" t="s">
        <v>88</v>
      </c>
      <c r="J414" t="s">
        <v>114</v>
      </c>
      <c r="K414">
        <v>120</v>
      </c>
      <c r="L414" t="str">
        <f t="shared" si="82"/>
        <v>에너지너무많음</v>
      </c>
      <c r="M414" t="str">
        <f t="shared" ca="1" si="91"/>
        <v>cu</v>
      </c>
      <c r="N414" t="s">
        <v>88</v>
      </c>
      <c r="O414" t="s">
        <v>114</v>
      </c>
      <c r="P414">
        <v>30</v>
      </c>
      <c r="Q414" t="str">
        <f t="shared" ca="1" si="83"/>
        <v>cu</v>
      </c>
      <c r="R414" t="str">
        <f t="shared" si="84"/>
        <v>EN</v>
      </c>
      <c r="S414">
        <f t="shared" si="85"/>
        <v>120</v>
      </c>
      <c r="T414" t="str">
        <f t="shared" ca="1" si="86"/>
        <v>cu</v>
      </c>
      <c r="U414" t="str">
        <f t="shared" si="87"/>
        <v>EN</v>
      </c>
      <c r="V414">
        <f t="shared" si="88"/>
        <v>30</v>
      </c>
    </row>
    <row r="415" spans="1:22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89"/>
        <v>2</v>
      </c>
      <c r="D415">
        <v>10</v>
      </c>
      <c r="E415">
        <f t="shared" ca="1" si="90"/>
        <v>22</v>
      </c>
      <c r="F415">
        <f ca="1">(60+SUMIF(OFFSET(J415,-$C415+1,0,$C415),"EN",OFFSET(K415,-$C415+1,0,$C415)))*SummonTypeTable!$O$2</f>
        <v>152.00000000000003</v>
      </c>
      <c r="G415" t="str">
        <f t="shared" ca="1" si="92"/>
        <v/>
      </c>
      <c r="H415" t="str">
        <f t="shared" ca="1" si="94"/>
        <v>cu</v>
      </c>
      <c r="I415" t="s">
        <v>88</v>
      </c>
      <c r="J415" t="s">
        <v>90</v>
      </c>
      <c r="K415">
        <v>1250</v>
      </c>
      <c r="L415" t="str">
        <f t="shared" si="82"/>
        <v/>
      </c>
      <c r="M415" t="str">
        <f t="shared" ca="1" si="91"/>
        <v>cu</v>
      </c>
      <c r="N415" t="s">
        <v>88</v>
      </c>
      <c r="O415" t="s">
        <v>90</v>
      </c>
      <c r="P415">
        <v>313</v>
      </c>
      <c r="Q415" t="str">
        <f t="shared" ca="1" si="83"/>
        <v>cu</v>
      </c>
      <c r="R415" t="str">
        <f t="shared" si="84"/>
        <v>GO</v>
      </c>
      <c r="S415">
        <f t="shared" si="85"/>
        <v>1250</v>
      </c>
      <c r="T415" t="str">
        <f t="shared" ca="1" si="86"/>
        <v>cu</v>
      </c>
      <c r="U415" t="str">
        <f t="shared" si="87"/>
        <v>GO</v>
      </c>
      <c r="V415">
        <f t="shared" si="88"/>
        <v>313</v>
      </c>
    </row>
    <row r="416" spans="1:22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89"/>
        <v>3</v>
      </c>
      <c r="D416">
        <v>20</v>
      </c>
      <c r="E416">
        <f t="shared" ca="1" si="90"/>
        <v>42</v>
      </c>
      <c r="F416">
        <f ca="1">(60+SUMIF(OFFSET(J416,-$C416+1,0,$C416),"EN",OFFSET(K416,-$C416+1,0,$C416)))*SummonTypeTable!$O$2</f>
        <v>152.00000000000003</v>
      </c>
      <c r="G416" t="str">
        <f t="shared" ca="1" si="92"/>
        <v/>
      </c>
      <c r="H416" t="str">
        <f t="shared" ca="1" si="94"/>
        <v>it</v>
      </c>
      <c r="I416" t="s">
        <v>146</v>
      </c>
      <c r="J416" t="s">
        <v>145</v>
      </c>
      <c r="K416">
        <v>2</v>
      </c>
      <c r="L416" t="str">
        <f t="shared" si="82"/>
        <v/>
      </c>
      <c r="M416" t="str">
        <f t="shared" ca="1" si="91"/>
        <v>cu</v>
      </c>
      <c r="N416" t="s">
        <v>88</v>
      </c>
      <c r="O416" t="s">
        <v>90</v>
      </c>
      <c r="P416">
        <v>469</v>
      </c>
      <c r="Q416" t="str">
        <f t="shared" ca="1" si="83"/>
        <v>it</v>
      </c>
      <c r="R416" t="str">
        <f t="shared" si="84"/>
        <v>Cash_sSpellGacha</v>
      </c>
      <c r="S416">
        <f t="shared" si="85"/>
        <v>2</v>
      </c>
      <c r="T416" t="str">
        <f t="shared" ca="1" si="86"/>
        <v>cu</v>
      </c>
      <c r="U416" t="str">
        <f t="shared" si="87"/>
        <v>GO</v>
      </c>
      <c r="V416">
        <f t="shared" si="88"/>
        <v>469</v>
      </c>
    </row>
    <row r="417" spans="1:22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89"/>
        <v>4</v>
      </c>
      <c r="D417">
        <v>25</v>
      </c>
      <c r="E417">
        <f t="shared" ca="1" si="90"/>
        <v>67</v>
      </c>
      <c r="F417">
        <f ca="1">(60+SUMIF(OFFSET(J417,-$C417+1,0,$C417),"EN",OFFSET(K417,-$C417+1,0,$C417)))*SummonTypeTable!$O$2</f>
        <v>278.66666666666669</v>
      </c>
      <c r="G417">
        <f t="shared" ca="1" si="92"/>
        <v>2.2686567164179108</v>
      </c>
      <c r="H417" t="str">
        <f t="shared" ca="1" si="94"/>
        <v>cu</v>
      </c>
      <c r="I417" t="s">
        <v>88</v>
      </c>
      <c r="J417" t="s">
        <v>114</v>
      </c>
      <c r="K417">
        <v>150</v>
      </c>
      <c r="L417" t="str">
        <f t="shared" si="82"/>
        <v>에너지너무많음</v>
      </c>
      <c r="M417" t="str">
        <f t="shared" ca="1" si="91"/>
        <v>cu</v>
      </c>
      <c r="N417" t="s">
        <v>88</v>
      </c>
      <c r="O417" t="s">
        <v>114</v>
      </c>
      <c r="P417">
        <v>38</v>
      </c>
      <c r="Q417" t="str">
        <f t="shared" ca="1" si="83"/>
        <v>cu</v>
      </c>
      <c r="R417" t="str">
        <f t="shared" si="84"/>
        <v>EN</v>
      </c>
      <c r="S417">
        <f t="shared" si="85"/>
        <v>150</v>
      </c>
      <c r="T417" t="str">
        <f t="shared" ca="1" si="86"/>
        <v>cu</v>
      </c>
      <c r="U417" t="str">
        <f t="shared" si="87"/>
        <v>EN</v>
      </c>
      <c r="V417">
        <f t="shared" si="88"/>
        <v>38</v>
      </c>
    </row>
    <row r="418" spans="1:22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89"/>
        <v>5</v>
      </c>
      <c r="D418">
        <v>15</v>
      </c>
      <c r="E418">
        <f t="shared" ca="1" si="90"/>
        <v>82</v>
      </c>
      <c r="F418">
        <f ca="1">(60+SUMIF(OFFSET(J418,-$C418+1,0,$C418),"EN",OFFSET(K418,-$C418+1,0,$C418)))*SummonTypeTable!$O$2</f>
        <v>278.66666666666669</v>
      </c>
      <c r="G418" t="str">
        <f t="shared" ca="1" si="92"/>
        <v/>
      </c>
      <c r="H418" t="str">
        <f t="shared" ca="1" si="94"/>
        <v>cu</v>
      </c>
      <c r="I418" t="s">
        <v>88</v>
      </c>
      <c r="J418" t="s">
        <v>90</v>
      </c>
      <c r="K418">
        <v>2500</v>
      </c>
      <c r="L418" t="str">
        <f t="shared" si="82"/>
        <v/>
      </c>
      <c r="M418" t="str">
        <f t="shared" ca="1" si="91"/>
        <v>cu</v>
      </c>
      <c r="N418" t="s">
        <v>88</v>
      </c>
      <c r="O418" t="s">
        <v>90</v>
      </c>
      <c r="P418">
        <v>625</v>
      </c>
      <c r="Q418" t="str">
        <f t="shared" ca="1" si="83"/>
        <v>cu</v>
      </c>
      <c r="R418" t="str">
        <f t="shared" si="84"/>
        <v>GO</v>
      </c>
      <c r="S418">
        <f t="shared" si="85"/>
        <v>2500</v>
      </c>
      <c r="T418" t="str">
        <f t="shared" ca="1" si="86"/>
        <v>cu</v>
      </c>
      <c r="U418" t="str">
        <f t="shared" si="87"/>
        <v>GO</v>
      </c>
      <c r="V418">
        <f t="shared" si="88"/>
        <v>625</v>
      </c>
    </row>
    <row r="419" spans="1:22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89"/>
        <v>6</v>
      </c>
      <c r="D419">
        <v>40</v>
      </c>
      <c r="E419">
        <f t="shared" ca="1" si="90"/>
        <v>122</v>
      </c>
      <c r="F419">
        <f ca="1">(60+SUMIF(OFFSET(J419,-$C419+1,0,$C419),"EN",OFFSET(K419,-$C419+1,0,$C419)))*SummonTypeTable!$O$2</f>
        <v>278.66666666666669</v>
      </c>
      <c r="G419" t="str">
        <f t="shared" ca="1" si="92"/>
        <v/>
      </c>
      <c r="H419" t="str">
        <f t="shared" ca="1" si="94"/>
        <v>cu</v>
      </c>
      <c r="I419" t="s">
        <v>88</v>
      </c>
      <c r="J419" t="s">
        <v>90</v>
      </c>
      <c r="K419">
        <v>3750</v>
      </c>
      <c r="L419" t="str">
        <f t="shared" si="82"/>
        <v/>
      </c>
      <c r="M419" t="str">
        <f t="shared" ca="1" si="91"/>
        <v>cu</v>
      </c>
      <c r="N419" t="s">
        <v>88</v>
      </c>
      <c r="O419" t="s">
        <v>90</v>
      </c>
      <c r="P419">
        <v>938</v>
      </c>
      <c r="Q419" t="str">
        <f t="shared" ca="1" si="83"/>
        <v>cu</v>
      </c>
      <c r="R419" t="str">
        <f t="shared" si="84"/>
        <v>GO</v>
      </c>
      <c r="S419">
        <f t="shared" si="85"/>
        <v>3750</v>
      </c>
      <c r="T419" t="str">
        <f t="shared" ca="1" si="86"/>
        <v>cu</v>
      </c>
      <c r="U419" t="str">
        <f t="shared" si="87"/>
        <v>GO</v>
      </c>
      <c r="V419">
        <f t="shared" si="88"/>
        <v>938</v>
      </c>
    </row>
    <row r="420" spans="1:22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89"/>
        <v>7</v>
      </c>
      <c r="D420">
        <v>75</v>
      </c>
      <c r="E420">
        <f t="shared" ca="1" si="90"/>
        <v>197</v>
      </c>
      <c r="F420">
        <f ca="1">(60+SUMIF(OFFSET(J420,-$C420+1,0,$C420),"EN",OFFSET(K420,-$C420+1,0,$C420)))*SummonTypeTable!$O$2</f>
        <v>464.44444444444451</v>
      </c>
      <c r="G420">
        <f t="shared" ca="1" si="92"/>
        <v>1.4145516074450086</v>
      </c>
      <c r="H420" t="str">
        <f t="shared" ca="1" si="94"/>
        <v>cu</v>
      </c>
      <c r="I420" t="s">
        <v>88</v>
      </c>
      <c r="J420" t="s">
        <v>114</v>
      </c>
      <c r="K420">
        <v>220</v>
      </c>
      <c r="L420" t="str">
        <f t="shared" si="82"/>
        <v>에너지너무많음</v>
      </c>
      <c r="M420" t="str">
        <f t="shared" ca="1" si="91"/>
        <v>cu</v>
      </c>
      <c r="N420" t="s">
        <v>88</v>
      </c>
      <c r="O420" t="s">
        <v>114</v>
      </c>
      <c r="P420">
        <v>55</v>
      </c>
      <c r="Q420" t="str">
        <f t="shared" ca="1" si="83"/>
        <v>cu</v>
      </c>
      <c r="R420" t="str">
        <f t="shared" si="84"/>
        <v>EN</v>
      </c>
      <c r="S420">
        <f t="shared" si="85"/>
        <v>220</v>
      </c>
      <c r="T420" t="str">
        <f t="shared" ca="1" si="86"/>
        <v>cu</v>
      </c>
      <c r="U420" t="str">
        <f t="shared" si="87"/>
        <v>EN</v>
      </c>
      <c r="V420">
        <f t="shared" si="88"/>
        <v>55</v>
      </c>
    </row>
    <row r="421" spans="1:22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89"/>
        <v>8</v>
      </c>
      <c r="D421">
        <v>35</v>
      </c>
      <c r="E421">
        <f t="shared" ca="1" si="90"/>
        <v>232</v>
      </c>
      <c r="F421">
        <f ca="1">(60+SUMIF(OFFSET(J421,-$C421+1,0,$C421),"EN",OFFSET(K421,-$C421+1,0,$C421)))*SummonTypeTable!$O$2</f>
        <v>464.44444444444451</v>
      </c>
      <c r="G421" t="str">
        <f t="shared" ca="1" si="92"/>
        <v/>
      </c>
      <c r="H421" t="str">
        <f t="shared" ca="1" si="94"/>
        <v>it</v>
      </c>
      <c r="I421" t="s">
        <v>146</v>
      </c>
      <c r="J421" t="s">
        <v>145</v>
      </c>
      <c r="K421">
        <v>2</v>
      </c>
      <c r="L421" t="str">
        <f t="shared" si="82"/>
        <v/>
      </c>
      <c r="M421" t="str">
        <f t="shared" ca="1" si="91"/>
        <v>cu</v>
      </c>
      <c r="N421" t="s">
        <v>88</v>
      </c>
      <c r="O421" t="s">
        <v>90</v>
      </c>
      <c r="P421">
        <v>1250</v>
      </c>
      <c r="Q421" t="str">
        <f t="shared" ca="1" si="83"/>
        <v>it</v>
      </c>
      <c r="R421" t="str">
        <f t="shared" si="84"/>
        <v>Cash_sSpellGacha</v>
      </c>
      <c r="S421">
        <f t="shared" si="85"/>
        <v>2</v>
      </c>
      <c r="T421" t="str">
        <f t="shared" ca="1" si="86"/>
        <v>cu</v>
      </c>
      <c r="U421" t="str">
        <f t="shared" si="87"/>
        <v>GO</v>
      </c>
      <c r="V421">
        <f t="shared" si="88"/>
        <v>1250</v>
      </c>
    </row>
    <row r="422" spans="1:22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89"/>
        <v>9</v>
      </c>
      <c r="D422">
        <v>50</v>
      </c>
      <c r="E422">
        <f t="shared" ca="1" si="90"/>
        <v>282</v>
      </c>
      <c r="F422">
        <f ca="1">(60+SUMIF(OFFSET(J422,-$C422+1,0,$C422),"EN",OFFSET(K422,-$C422+1,0,$C422)))*SummonTypeTable!$O$2</f>
        <v>464.44444444444451</v>
      </c>
      <c r="G422" t="str">
        <f t="shared" ca="1" si="92"/>
        <v/>
      </c>
      <c r="H422" t="str">
        <f t="shared" ca="1" si="94"/>
        <v>cu</v>
      </c>
      <c r="I422" t="s">
        <v>88</v>
      </c>
      <c r="J422" t="s">
        <v>90</v>
      </c>
      <c r="K422">
        <v>6250</v>
      </c>
      <c r="L422" t="str">
        <f t="shared" si="82"/>
        <v/>
      </c>
      <c r="M422" t="str">
        <f t="shared" ca="1" si="91"/>
        <v>cu</v>
      </c>
      <c r="N422" t="s">
        <v>88</v>
      </c>
      <c r="O422" t="s">
        <v>90</v>
      </c>
      <c r="P422">
        <v>1563</v>
      </c>
      <c r="Q422" t="str">
        <f t="shared" ca="1" si="83"/>
        <v>cu</v>
      </c>
      <c r="R422" t="str">
        <f t="shared" si="84"/>
        <v>GO</v>
      </c>
      <c r="S422">
        <f t="shared" si="85"/>
        <v>6250</v>
      </c>
      <c r="T422" t="str">
        <f t="shared" ca="1" si="86"/>
        <v>cu</v>
      </c>
      <c r="U422" t="str">
        <f t="shared" si="87"/>
        <v>GO</v>
      </c>
      <c r="V422">
        <f t="shared" si="88"/>
        <v>1563</v>
      </c>
    </row>
    <row r="423" spans="1:22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89"/>
        <v>10</v>
      </c>
      <c r="D423">
        <v>80</v>
      </c>
      <c r="E423">
        <f t="shared" ca="1" si="90"/>
        <v>362</v>
      </c>
      <c r="F423">
        <f ca="1">(60+SUMIF(OFFSET(J423,-$C423+1,0,$C423),"EN",OFFSET(K423,-$C423+1,0,$C423)))*SummonTypeTable!$O$2</f>
        <v>464.44444444444451</v>
      </c>
      <c r="G423" t="str">
        <f t="shared" ca="1" si="92"/>
        <v/>
      </c>
      <c r="H423" t="str">
        <f t="shared" ca="1" si="94"/>
        <v>it</v>
      </c>
      <c r="I423" t="s">
        <v>146</v>
      </c>
      <c r="J423" t="s">
        <v>147</v>
      </c>
      <c r="K423">
        <v>1</v>
      </c>
      <c r="L423" t="str">
        <f t="shared" si="82"/>
        <v/>
      </c>
      <c r="M423" t="str">
        <f t="shared" ca="1" si="91"/>
        <v>cu</v>
      </c>
      <c r="N423" t="s">
        <v>88</v>
      </c>
      <c r="O423" t="s">
        <v>90</v>
      </c>
      <c r="P423">
        <v>1406</v>
      </c>
      <c r="Q423" t="str">
        <f t="shared" ca="1" si="83"/>
        <v>it</v>
      </c>
      <c r="R423" t="str">
        <f t="shared" si="84"/>
        <v>Cash_sCharacterGacha</v>
      </c>
      <c r="S423">
        <f t="shared" si="85"/>
        <v>1</v>
      </c>
      <c r="T423" t="str">
        <f t="shared" ca="1" si="86"/>
        <v>cu</v>
      </c>
      <c r="U423" t="str">
        <f t="shared" si="87"/>
        <v>GO</v>
      </c>
      <c r="V423">
        <f t="shared" si="88"/>
        <v>1406</v>
      </c>
    </row>
    <row r="424" spans="1:22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89"/>
        <v>11</v>
      </c>
      <c r="D424">
        <v>100</v>
      </c>
      <c r="E424">
        <f t="shared" ca="1" si="90"/>
        <v>462</v>
      </c>
      <c r="F424">
        <f ca="1">(60+SUMIF(OFFSET(J424,-$C424+1,0,$C424),"EN",OFFSET(K424,-$C424+1,0,$C424)))*SummonTypeTable!$O$2</f>
        <v>717.77777777777783</v>
      </c>
      <c r="G424">
        <f t="shared" ca="1" si="92"/>
        <v>1.0052910052910053</v>
      </c>
      <c r="H424" t="str">
        <f t="shared" ca="1" si="94"/>
        <v>cu</v>
      </c>
      <c r="I424" t="s">
        <v>88</v>
      </c>
      <c r="J424" t="s">
        <v>114</v>
      </c>
      <c r="K424">
        <v>300</v>
      </c>
      <c r="L424" t="str">
        <f t="shared" si="82"/>
        <v>에너지너무많음</v>
      </c>
      <c r="M424" t="str">
        <f t="shared" ca="1" si="91"/>
        <v>cu</v>
      </c>
      <c r="N424" t="s">
        <v>88</v>
      </c>
      <c r="O424" t="s">
        <v>114</v>
      </c>
      <c r="P424">
        <v>75</v>
      </c>
      <c r="Q424" t="str">
        <f t="shared" ca="1" si="83"/>
        <v>cu</v>
      </c>
      <c r="R424" t="str">
        <f t="shared" si="84"/>
        <v>EN</v>
      </c>
      <c r="S424">
        <f t="shared" si="85"/>
        <v>300</v>
      </c>
      <c r="T424" t="str">
        <f t="shared" ca="1" si="86"/>
        <v>cu</v>
      </c>
      <c r="U424" t="str">
        <f t="shared" si="87"/>
        <v>EN</v>
      </c>
      <c r="V424">
        <f t="shared" si="88"/>
        <v>75</v>
      </c>
    </row>
    <row r="425" spans="1:22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89"/>
        <v>12</v>
      </c>
      <c r="D425">
        <v>120</v>
      </c>
      <c r="E425">
        <f t="shared" ca="1" si="90"/>
        <v>582</v>
      </c>
      <c r="F425">
        <f ca="1">(60+SUMIF(OFFSET(J425,-$C425+1,0,$C425),"EN",OFFSET(K425,-$C425+1,0,$C425)))*SummonTypeTable!$O$2</f>
        <v>717.77777777777783</v>
      </c>
      <c r="G425" t="str">
        <f t="shared" ca="1" si="92"/>
        <v/>
      </c>
      <c r="H425" t="str">
        <f t="shared" ca="1" si="94"/>
        <v>cu</v>
      </c>
      <c r="I425" t="s">
        <v>88</v>
      </c>
      <c r="J425" t="s">
        <v>90</v>
      </c>
      <c r="K425">
        <v>12500</v>
      </c>
      <c r="L425" t="str">
        <f t="shared" si="82"/>
        <v/>
      </c>
      <c r="M425" t="str">
        <f t="shared" ca="1" si="91"/>
        <v>cu</v>
      </c>
      <c r="N425" t="s">
        <v>88</v>
      </c>
      <c r="O425" t="s">
        <v>90</v>
      </c>
      <c r="P425">
        <v>3125</v>
      </c>
      <c r="Q425" t="str">
        <f t="shared" ca="1" si="83"/>
        <v>cu</v>
      </c>
      <c r="R425" t="str">
        <f t="shared" si="84"/>
        <v>GO</v>
      </c>
      <c r="S425">
        <f t="shared" si="85"/>
        <v>12500</v>
      </c>
      <c r="T425" t="str">
        <f t="shared" ca="1" si="86"/>
        <v>cu</v>
      </c>
      <c r="U425" t="str">
        <f t="shared" si="87"/>
        <v>GO</v>
      </c>
      <c r="V425">
        <f t="shared" si="88"/>
        <v>3125</v>
      </c>
    </row>
    <row r="426" spans="1:22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89"/>
        <v>13</v>
      </c>
      <c r="D426">
        <v>180</v>
      </c>
      <c r="E426">
        <f t="shared" ca="1" si="90"/>
        <v>762</v>
      </c>
      <c r="F426">
        <f ca="1">(60+SUMIF(OFFSET(J426,-$C426+1,0,$C426),"EN",OFFSET(K426,-$C426+1,0,$C426)))*SummonTypeTable!$O$2</f>
        <v>717.77777777777783</v>
      </c>
      <c r="G426" t="str">
        <f t="shared" ca="1" si="92"/>
        <v/>
      </c>
      <c r="H426" t="str">
        <f t="shared" ca="1" si="94"/>
        <v>it</v>
      </c>
      <c r="I426" t="s">
        <v>146</v>
      </c>
      <c r="J426" t="s">
        <v>145</v>
      </c>
      <c r="K426">
        <v>10</v>
      </c>
      <c r="L426" t="str">
        <f t="shared" si="82"/>
        <v/>
      </c>
      <c r="M426" t="str">
        <f t="shared" ca="1" si="91"/>
        <v>cu</v>
      </c>
      <c r="N426" t="s">
        <v>88</v>
      </c>
      <c r="O426" t="s">
        <v>90</v>
      </c>
      <c r="P426">
        <v>4063</v>
      </c>
      <c r="Q426" t="str">
        <f t="shared" ca="1" si="83"/>
        <v>it</v>
      </c>
      <c r="R426" t="str">
        <f t="shared" si="84"/>
        <v>Cash_sSpellGacha</v>
      </c>
      <c r="S426">
        <f t="shared" si="85"/>
        <v>10</v>
      </c>
      <c r="T426" t="str">
        <f t="shared" ca="1" si="86"/>
        <v>cu</v>
      </c>
      <c r="U426" t="str">
        <f t="shared" si="87"/>
        <v>GO</v>
      </c>
      <c r="V426">
        <f t="shared" si="88"/>
        <v>4063</v>
      </c>
    </row>
    <row r="427" spans="1:22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89"/>
        <v>14</v>
      </c>
      <c r="D427">
        <v>200</v>
      </c>
      <c r="E427">
        <f t="shared" ca="1" si="90"/>
        <v>962</v>
      </c>
      <c r="F427">
        <f ca="1">(60+SUMIF(OFFSET(J427,-$C427+1,0,$C427),"EN",OFFSET(K427,-$C427+1,0,$C427)))*SummonTypeTable!$O$2</f>
        <v>1140.0000000000002</v>
      </c>
      <c r="G427">
        <f t="shared" ca="1" si="92"/>
        <v>0.74613074613074615</v>
      </c>
      <c r="H427" t="str">
        <f t="shared" ca="1" si="94"/>
        <v>cu</v>
      </c>
      <c r="I427" t="s">
        <v>88</v>
      </c>
      <c r="J427" t="s">
        <v>114</v>
      </c>
      <c r="K427">
        <v>500</v>
      </c>
      <c r="L427" t="str">
        <f t="shared" si="82"/>
        <v>에너지너무많음</v>
      </c>
      <c r="M427" t="str">
        <f t="shared" ca="1" si="91"/>
        <v>cu</v>
      </c>
      <c r="N427" t="s">
        <v>88</v>
      </c>
      <c r="O427" t="s">
        <v>114</v>
      </c>
      <c r="P427">
        <v>125</v>
      </c>
      <c r="Q427" t="str">
        <f t="shared" ca="1" si="83"/>
        <v>cu</v>
      </c>
      <c r="R427" t="str">
        <f t="shared" si="84"/>
        <v>EN</v>
      </c>
      <c r="S427">
        <f t="shared" si="85"/>
        <v>500</v>
      </c>
      <c r="T427" t="str">
        <f t="shared" ca="1" si="86"/>
        <v>cu</v>
      </c>
      <c r="U427" t="str">
        <f t="shared" si="87"/>
        <v>EN</v>
      </c>
      <c r="V427">
        <f t="shared" si="88"/>
        <v>125</v>
      </c>
    </row>
    <row r="428" spans="1:22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89"/>
        <v>15</v>
      </c>
      <c r="D428">
        <v>150</v>
      </c>
      <c r="E428">
        <f t="shared" ca="1" si="90"/>
        <v>1112</v>
      </c>
      <c r="F428">
        <f ca="1">(60+SUMIF(OFFSET(J428,-$C428+1,0,$C428),"EN",OFFSET(K428,-$C428+1,0,$C428)))*SummonTypeTable!$O$2</f>
        <v>1140.0000000000002</v>
      </c>
      <c r="G428" t="str">
        <f t="shared" ca="1" si="92"/>
        <v/>
      </c>
      <c r="H428" t="str">
        <f t="shared" ca="1" si="94"/>
        <v>cu</v>
      </c>
      <c r="I428" t="s">
        <v>88</v>
      </c>
      <c r="J428" t="s">
        <v>90</v>
      </c>
      <c r="K428">
        <v>25000</v>
      </c>
      <c r="L428" t="str">
        <f t="shared" si="82"/>
        <v/>
      </c>
      <c r="M428" t="str">
        <f t="shared" ca="1" si="91"/>
        <v>cu</v>
      </c>
      <c r="N428" t="s">
        <v>88</v>
      </c>
      <c r="O428" t="s">
        <v>90</v>
      </c>
      <c r="P428">
        <v>6250</v>
      </c>
      <c r="Q428" t="str">
        <f t="shared" ca="1" si="83"/>
        <v>cu</v>
      </c>
      <c r="R428" t="str">
        <f t="shared" si="84"/>
        <v>GO</v>
      </c>
      <c r="S428">
        <f t="shared" si="85"/>
        <v>25000</v>
      </c>
      <c r="T428" t="str">
        <f t="shared" ca="1" si="86"/>
        <v>cu</v>
      </c>
      <c r="U428" t="str">
        <f t="shared" si="87"/>
        <v>GO</v>
      </c>
      <c r="V428">
        <f t="shared" si="88"/>
        <v>6250</v>
      </c>
    </row>
    <row r="429" spans="1:22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89"/>
        <v>16</v>
      </c>
      <c r="D429">
        <v>320</v>
      </c>
      <c r="E429">
        <f t="shared" ca="1" si="90"/>
        <v>1432</v>
      </c>
      <c r="F429">
        <f ca="1">(60+SUMIF(OFFSET(J429,-$C429+1,0,$C429),"EN",OFFSET(K429,-$C429+1,0,$C429)))*SummonTypeTable!$O$2</f>
        <v>1140.0000000000002</v>
      </c>
      <c r="G429" t="str">
        <f t="shared" ca="1" si="92"/>
        <v/>
      </c>
      <c r="H429" t="str">
        <f t="shared" ca="1" si="94"/>
        <v>it</v>
      </c>
      <c r="I429" t="s">
        <v>146</v>
      </c>
      <c r="J429" t="s">
        <v>145</v>
      </c>
      <c r="K429">
        <v>2</v>
      </c>
      <c r="L429" t="str">
        <f t="shared" si="82"/>
        <v/>
      </c>
      <c r="M429" t="str">
        <f t="shared" ca="1" si="91"/>
        <v>cu</v>
      </c>
      <c r="N429" t="s">
        <v>88</v>
      </c>
      <c r="O429" t="s">
        <v>90</v>
      </c>
      <c r="P429">
        <v>7500</v>
      </c>
      <c r="Q429" t="str">
        <f t="shared" ca="1" si="83"/>
        <v>it</v>
      </c>
      <c r="R429" t="str">
        <f t="shared" si="84"/>
        <v>Cash_sSpellGacha</v>
      </c>
      <c r="S429">
        <f t="shared" si="85"/>
        <v>2</v>
      </c>
      <c r="T429" t="str">
        <f t="shared" ca="1" si="86"/>
        <v>cu</v>
      </c>
      <c r="U429" t="str">
        <f t="shared" si="87"/>
        <v>GO</v>
      </c>
      <c r="V429">
        <f t="shared" si="88"/>
        <v>7500</v>
      </c>
    </row>
    <row r="430" spans="1:22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89"/>
        <v>17</v>
      </c>
      <c r="D430">
        <v>450</v>
      </c>
      <c r="E430">
        <f t="shared" ca="1" si="90"/>
        <v>1882</v>
      </c>
      <c r="F430">
        <f ca="1">(60+SUMIF(OFFSET(J430,-$C430+1,0,$C430),"EN",OFFSET(K430,-$C430+1,0,$C430)))*SummonTypeTable!$O$2</f>
        <v>1140.0000000000002</v>
      </c>
      <c r="G430" t="str">
        <f t="shared" ca="1" si="92"/>
        <v/>
      </c>
      <c r="H430" t="str">
        <f t="shared" ca="1" si="94"/>
        <v>it</v>
      </c>
      <c r="I430" t="s">
        <v>146</v>
      </c>
      <c r="J430" t="s">
        <v>147</v>
      </c>
      <c r="K430">
        <v>1</v>
      </c>
      <c r="L430" t="str">
        <f t="shared" si="82"/>
        <v/>
      </c>
      <c r="M430" t="str">
        <f t="shared" ca="1" si="91"/>
        <v>cu</v>
      </c>
      <c r="N430" t="s">
        <v>88</v>
      </c>
      <c r="O430" t="s">
        <v>90</v>
      </c>
      <c r="P430">
        <v>7188</v>
      </c>
      <c r="Q430" t="str">
        <f t="shared" ca="1" si="83"/>
        <v>it</v>
      </c>
      <c r="R430" t="str">
        <f t="shared" si="84"/>
        <v>Cash_sCharacterGacha</v>
      </c>
      <c r="S430">
        <f t="shared" si="85"/>
        <v>1</v>
      </c>
      <c r="T430" t="str">
        <f t="shared" ca="1" si="86"/>
        <v>cu</v>
      </c>
      <c r="U430" t="str">
        <f t="shared" si="87"/>
        <v>GO</v>
      </c>
      <c r="V430">
        <f t="shared" si="88"/>
        <v>7188</v>
      </c>
    </row>
    <row r="431" spans="1:22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89"/>
        <v>18</v>
      </c>
      <c r="D431">
        <v>500</v>
      </c>
      <c r="E431">
        <f t="shared" ca="1" si="90"/>
        <v>2382</v>
      </c>
      <c r="F431">
        <f ca="1">(60+SUMIF(OFFSET(J431,-$C431+1,0,$C431),"EN",OFFSET(K431,-$C431+1,0,$C431)))*SummonTypeTable!$O$2</f>
        <v>1984.4444444444448</v>
      </c>
      <c r="G431">
        <f t="shared" ca="1" si="92"/>
        <v>0.47858942065491195</v>
      </c>
      <c r="H431" t="str">
        <f t="shared" ca="1" si="94"/>
        <v>cu</v>
      </c>
      <c r="I431" t="s">
        <v>88</v>
      </c>
      <c r="J431" t="s">
        <v>114</v>
      </c>
      <c r="K431">
        <v>1000</v>
      </c>
      <c r="L431" t="str">
        <f t="shared" si="82"/>
        <v>에너지너무많음</v>
      </c>
      <c r="M431" t="str">
        <f t="shared" ca="1" si="91"/>
        <v>cu</v>
      </c>
      <c r="N431" t="s">
        <v>88</v>
      </c>
      <c r="O431" t="s">
        <v>114</v>
      </c>
      <c r="P431">
        <v>250</v>
      </c>
      <c r="Q431" t="str">
        <f t="shared" ca="1" si="83"/>
        <v>cu</v>
      </c>
      <c r="R431" t="str">
        <f t="shared" si="84"/>
        <v>EN</v>
      </c>
      <c r="S431">
        <f t="shared" si="85"/>
        <v>1000</v>
      </c>
      <c r="T431" t="str">
        <f t="shared" ca="1" si="86"/>
        <v>cu</v>
      </c>
      <c r="U431" t="str">
        <f t="shared" si="87"/>
        <v>EN</v>
      </c>
      <c r="V431">
        <f t="shared" si="88"/>
        <v>250</v>
      </c>
    </row>
    <row r="432" spans="1:22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89"/>
        <v>19</v>
      </c>
      <c r="D432">
        <v>200</v>
      </c>
      <c r="E432">
        <f t="shared" ca="1" si="90"/>
        <v>2582</v>
      </c>
      <c r="F432">
        <f ca="1">(60+SUMIF(OFFSET(J432,-$C432+1,0,$C432),"EN",OFFSET(K432,-$C432+1,0,$C432)))*SummonTypeTable!$O$2</f>
        <v>1984.4444444444448</v>
      </c>
      <c r="G432" t="str">
        <f t="shared" ca="1" si="92"/>
        <v/>
      </c>
      <c r="H432" t="str">
        <f t="shared" ca="1" si="94"/>
        <v>cu</v>
      </c>
      <c r="I432" t="s">
        <v>88</v>
      </c>
      <c r="J432" t="s">
        <v>90</v>
      </c>
      <c r="K432">
        <v>33750</v>
      </c>
      <c r="L432" t="str">
        <f t="shared" si="82"/>
        <v/>
      </c>
      <c r="M432" t="str">
        <f t="shared" ca="1" si="91"/>
        <v>cu</v>
      </c>
      <c r="N432" t="s">
        <v>88</v>
      </c>
      <c r="O432" t="s">
        <v>90</v>
      </c>
      <c r="P432">
        <v>8438</v>
      </c>
      <c r="Q432" t="str">
        <f t="shared" ca="1" si="83"/>
        <v>cu</v>
      </c>
      <c r="R432" t="str">
        <f t="shared" si="84"/>
        <v>GO</v>
      </c>
      <c r="S432">
        <f t="shared" si="85"/>
        <v>33750</v>
      </c>
      <c r="T432" t="str">
        <f t="shared" ca="1" si="86"/>
        <v>cu</v>
      </c>
      <c r="U432" t="str">
        <f t="shared" si="87"/>
        <v>GO</v>
      </c>
      <c r="V432">
        <f t="shared" si="88"/>
        <v>8438</v>
      </c>
    </row>
    <row r="433" spans="1:22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89"/>
        <v>20</v>
      </c>
      <c r="D433">
        <v>330</v>
      </c>
      <c r="E433">
        <f t="shared" ca="1" si="90"/>
        <v>2912</v>
      </c>
      <c r="F433">
        <f ca="1">(60+SUMIF(OFFSET(J433,-$C433+1,0,$C433),"EN",OFFSET(K433,-$C433+1,0,$C433)))*SummonTypeTable!$O$2</f>
        <v>1984.4444444444448</v>
      </c>
      <c r="G433" t="str">
        <f t="shared" ca="1" si="92"/>
        <v/>
      </c>
      <c r="H433" t="str">
        <f t="shared" ca="1" si="94"/>
        <v>it</v>
      </c>
      <c r="I433" t="s">
        <v>146</v>
      </c>
      <c r="J433" t="s">
        <v>145</v>
      </c>
      <c r="K433">
        <v>10</v>
      </c>
      <c r="L433" t="str">
        <f t="shared" si="82"/>
        <v/>
      </c>
      <c r="M433" t="str">
        <f t="shared" ca="1" si="91"/>
        <v>cu</v>
      </c>
      <c r="N433" t="s">
        <v>88</v>
      </c>
      <c r="O433" t="s">
        <v>90</v>
      </c>
      <c r="P433">
        <v>9375</v>
      </c>
      <c r="Q433" t="str">
        <f t="shared" ca="1" si="83"/>
        <v>it</v>
      </c>
      <c r="R433" t="str">
        <f t="shared" si="84"/>
        <v>Cash_sSpellGacha</v>
      </c>
      <c r="S433">
        <f t="shared" si="85"/>
        <v>10</v>
      </c>
      <c r="T433" t="str">
        <f t="shared" ca="1" si="86"/>
        <v>cu</v>
      </c>
      <c r="U433" t="str">
        <f t="shared" si="87"/>
        <v>GO</v>
      </c>
      <c r="V433">
        <f t="shared" si="88"/>
        <v>9375</v>
      </c>
    </row>
    <row r="434" spans="1:22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89"/>
        <v>21</v>
      </c>
      <c r="D434">
        <v>1000</v>
      </c>
      <c r="E434">
        <f t="shared" ca="1" si="90"/>
        <v>3912</v>
      </c>
      <c r="F434">
        <f ca="1">(60+SUMIF(OFFSET(J434,-$C434+1,0,$C434),"EN",OFFSET(K434,-$C434+1,0,$C434)))*SummonTypeTable!$O$2</f>
        <v>3251.1111111111113</v>
      </c>
      <c r="G434">
        <f t="shared" ca="1" si="92"/>
        <v>0.50727107475573741</v>
      </c>
      <c r="H434" t="str">
        <f t="shared" ca="1" si="94"/>
        <v>cu</v>
      </c>
      <c r="I434" t="s">
        <v>88</v>
      </c>
      <c r="J434" t="s">
        <v>114</v>
      </c>
      <c r="K434">
        <v>1500</v>
      </c>
      <c r="L434" t="str">
        <f t="shared" si="82"/>
        <v>에너지너무많음</v>
      </c>
      <c r="M434" t="str">
        <f t="shared" ca="1" si="91"/>
        <v>cu</v>
      </c>
      <c r="N434" t="s">
        <v>88</v>
      </c>
      <c r="O434" t="s">
        <v>114</v>
      </c>
      <c r="P434">
        <v>375</v>
      </c>
      <c r="Q434" t="str">
        <f t="shared" ca="1" si="83"/>
        <v>cu</v>
      </c>
      <c r="R434" t="str">
        <f t="shared" si="84"/>
        <v>EN</v>
      </c>
      <c r="S434">
        <f t="shared" si="85"/>
        <v>1500</v>
      </c>
      <c r="T434" t="str">
        <f t="shared" ca="1" si="86"/>
        <v>cu</v>
      </c>
      <c r="U434" t="str">
        <f t="shared" si="87"/>
        <v>EN</v>
      </c>
      <c r="V434">
        <f t="shared" si="88"/>
        <v>375</v>
      </c>
    </row>
    <row r="435" spans="1:22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89"/>
        <v>22</v>
      </c>
      <c r="D435">
        <v>330</v>
      </c>
      <c r="E435">
        <f t="shared" ca="1" si="90"/>
        <v>4242</v>
      </c>
      <c r="F435">
        <f ca="1">(60+SUMIF(OFFSET(J435,-$C435+1,0,$C435),"EN",OFFSET(K435,-$C435+1,0,$C435)))*SummonTypeTable!$O$2</f>
        <v>3251.1111111111113</v>
      </c>
      <c r="G435" t="str">
        <f t="shared" ca="1" si="92"/>
        <v/>
      </c>
      <c r="H435" t="str">
        <f t="shared" ca="1" si="94"/>
        <v>cu</v>
      </c>
      <c r="I435" t="s">
        <v>88</v>
      </c>
      <c r="J435" t="s">
        <v>90</v>
      </c>
      <c r="K435">
        <v>27500</v>
      </c>
      <c r="L435" t="str">
        <f t="shared" si="82"/>
        <v/>
      </c>
      <c r="M435" t="str">
        <f t="shared" ca="1" si="91"/>
        <v>cu</v>
      </c>
      <c r="N435" t="s">
        <v>88</v>
      </c>
      <c r="O435" t="s">
        <v>90</v>
      </c>
      <c r="P435">
        <v>6875</v>
      </c>
      <c r="Q435" t="str">
        <f t="shared" ca="1" si="83"/>
        <v>cu</v>
      </c>
      <c r="R435" t="str">
        <f t="shared" si="84"/>
        <v>GO</v>
      </c>
      <c r="S435">
        <f t="shared" si="85"/>
        <v>27500</v>
      </c>
      <c r="T435" t="str">
        <f t="shared" ca="1" si="86"/>
        <v>cu</v>
      </c>
      <c r="U435" t="str">
        <f t="shared" si="87"/>
        <v>GO</v>
      </c>
      <c r="V435">
        <f t="shared" si="88"/>
        <v>6875</v>
      </c>
    </row>
    <row r="436" spans="1:22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89"/>
        <v>23</v>
      </c>
      <c r="D436">
        <v>590</v>
      </c>
      <c r="E436">
        <f t="shared" ca="1" si="90"/>
        <v>4832</v>
      </c>
      <c r="F436">
        <f ca="1">(60+SUMIF(OFFSET(J436,-$C436+1,0,$C436),"EN",OFFSET(K436,-$C436+1,0,$C436)))*SummonTypeTable!$O$2</f>
        <v>3251.1111111111113</v>
      </c>
      <c r="G436" t="str">
        <f t="shared" ca="1" si="92"/>
        <v/>
      </c>
      <c r="H436" t="str">
        <f t="shared" ca="1" si="94"/>
        <v>it</v>
      </c>
      <c r="I436" t="s">
        <v>146</v>
      </c>
      <c r="J436" t="s">
        <v>145</v>
      </c>
      <c r="K436">
        <v>10</v>
      </c>
      <c r="L436" t="str">
        <f t="shared" si="82"/>
        <v/>
      </c>
      <c r="M436" t="str">
        <f t="shared" ca="1" si="91"/>
        <v>cu</v>
      </c>
      <c r="N436" t="s">
        <v>88</v>
      </c>
      <c r="O436" t="s">
        <v>90</v>
      </c>
      <c r="P436">
        <v>10938</v>
      </c>
      <c r="Q436" t="str">
        <f t="shared" ca="1" si="83"/>
        <v>it</v>
      </c>
      <c r="R436" t="str">
        <f t="shared" si="84"/>
        <v>Cash_sSpellGacha</v>
      </c>
      <c r="S436">
        <f t="shared" si="85"/>
        <v>10</v>
      </c>
      <c r="T436" t="str">
        <f t="shared" ca="1" si="86"/>
        <v>cu</v>
      </c>
      <c r="U436" t="str">
        <f t="shared" si="87"/>
        <v>GO</v>
      </c>
      <c r="V436">
        <f t="shared" si="88"/>
        <v>10938</v>
      </c>
    </row>
    <row r="437" spans="1:22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9"/>
        <v>24</v>
      </c>
      <c r="D437">
        <v>1250</v>
      </c>
      <c r="E437">
        <f t="shared" ca="1" si="90"/>
        <v>6082</v>
      </c>
      <c r="F437">
        <f ca="1">(60+SUMIF(OFFSET(J437,-$C437+1,0,$C437),"EN",OFFSET(K437,-$C437+1,0,$C437)))*SummonTypeTable!$O$2</f>
        <v>3251.1111111111113</v>
      </c>
      <c r="G437" t="str">
        <f t="shared" ca="1" si="92"/>
        <v/>
      </c>
      <c r="H437" t="str">
        <f t="shared" ca="1" si="94"/>
        <v>cu</v>
      </c>
      <c r="I437" t="s">
        <v>88</v>
      </c>
      <c r="J437" t="s">
        <v>90</v>
      </c>
      <c r="K437">
        <v>36250</v>
      </c>
      <c r="L437" t="str">
        <f t="shared" si="82"/>
        <v/>
      </c>
      <c r="M437" t="str">
        <f t="shared" ca="1" si="91"/>
        <v>cu</v>
      </c>
      <c r="N437" t="s">
        <v>88</v>
      </c>
      <c r="O437" t="s">
        <v>90</v>
      </c>
      <c r="P437">
        <v>9063</v>
      </c>
      <c r="Q437" t="str">
        <f t="shared" ca="1" si="83"/>
        <v>cu</v>
      </c>
      <c r="R437" t="str">
        <f t="shared" si="84"/>
        <v>GO</v>
      </c>
      <c r="S437">
        <f t="shared" si="85"/>
        <v>36250</v>
      </c>
      <c r="T437" t="str">
        <f t="shared" ca="1" si="86"/>
        <v>cu</v>
      </c>
      <c r="U437" t="str">
        <f t="shared" si="87"/>
        <v>GO</v>
      </c>
      <c r="V437">
        <f t="shared" si="88"/>
        <v>9063</v>
      </c>
    </row>
    <row r="438" spans="1:22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9"/>
        <v>25</v>
      </c>
      <c r="D438">
        <v>1900</v>
      </c>
      <c r="E438">
        <f t="shared" ca="1" si="90"/>
        <v>7982</v>
      </c>
      <c r="F438">
        <f ca="1">(60+SUMIF(OFFSET(J438,-$C438+1,0,$C438),"EN",OFFSET(K438,-$C438+1,0,$C438)))*SummonTypeTable!$O$2</f>
        <v>4940.0000000000009</v>
      </c>
      <c r="G438">
        <f t="shared" ca="1" si="92"/>
        <v>0.40730532587210116</v>
      </c>
      <c r="H438" t="str">
        <f t="shared" ca="1" si="94"/>
        <v>cu</v>
      </c>
      <c r="I438" t="s">
        <v>88</v>
      </c>
      <c r="J438" t="s">
        <v>114</v>
      </c>
      <c r="K438">
        <v>2000</v>
      </c>
      <c r="L438" t="str">
        <f t="shared" si="82"/>
        <v>에너지너무많음</v>
      </c>
      <c r="M438" t="str">
        <f t="shared" ca="1" si="91"/>
        <v>cu</v>
      </c>
      <c r="N438" t="s">
        <v>88</v>
      </c>
      <c r="O438" t="s">
        <v>114</v>
      </c>
      <c r="P438">
        <v>500</v>
      </c>
      <c r="Q438" t="str">
        <f t="shared" ca="1" si="83"/>
        <v>cu</v>
      </c>
      <c r="R438" t="str">
        <f t="shared" si="84"/>
        <v>EN</v>
      </c>
      <c r="S438">
        <f t="shared" si="85"/>
        <v>2000</v>
      </c>
      <c r="T438" t="str">
        <f t="shared" ca="1" si="86"/>
        <v>cu</v>
      </c>
      <c r="U438" t="str">
        <f t="shared" si="87"/>
        <v>EN</v>
      </c>
      <c r="V438">
        <f t="shared" si="88"/>
        <v>500</v>
      </c>
    </row>
    <row r="439" spans="1:22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9"/>
        <v>26</v>
      </c>
      <c r="D439">
        <v>200</v>
      </c>
      <c r="E439">
        <f t="shared" ca="1" si="90"/>
        <v>8182</v>
      </c>
      <c r="F439">
        <f ca="1">(60+SUMIF(OFFSET(J439,-$C439+1,0,$C439),"EN",OFFSET(K439,-$C439+1,0,$C439)))*SummonTypeTable!$O$2</f>
        <v>4940.0000000000009</v>
      </c>
      <c r="G439" t="str">
        <f t="shared" ca="1" si="92"/>
        <v/>
      </c>
      <c r="H439" t="str">
        <f t="shared" ca="1" si="94"/>
        <v>cu</v>
      </c>
      <c r="I439" t="s">
        <v>88</v>
      </c>
      <c r="J439" t="s">
        <v>90</v>
      </c>
      <c r="K439">
        <v>50000</v>
      </c>
      <c r="L439" t="str">
        <f t="shared" si="82"/>
        <v/>
      </c>
      <c r="M439" t="str">
        <f t="shared" ca="1" si="91"/>
        <v>cu</v>
      </c>
      <c r="N439" t="s">
        <v>88</v>
      </c>
      <c r="O439" t="s">
        <v>90</v>
      </c>
      <c r="P439">
        <v>12500</v>
      </c>
      <c r="Q439" t="str">
        <f t="shared" ca="1" si="83"/>
        <v>cu</v>
      </c>
      <c r="R439" t="str">
        <f t="shared" si="84"/>
        <v>GO</v>
      </c>
      <c r="S439">
        <f t="shared" si="85"/>
        <v>50000</v>
      </c>
      <c r="T439" t="str">
        <f t="shared" ca="1" si="86"/>
        <v>cu</v>
      </c>
      <c r="U439" t="str">
        <f t="shared" si="87"/>
        <v>GO</v>
      </c>
      <c r="V439">
        <f t="shared" si="88"/>
        <v>12500</v>
      </c>
    </row>
    <row r="440" spans="1:22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9"/>
        <v>27</v>
      </c>
      <c r="D440">
        <v>400</v>
      </c>
      <c r="E440">
        <f t="shared" ca="1" si="90"/>
        <v>8582</v>
      </c>
      <c r="F440">
        <f ca="1">(60+SUMIF(OFFSET(J440,-$C440+1,0,$C440),"EN",OFFSET(K440,-$C440+1,0,$C440)))*SummonTypeTable!$O$2</f>
        <v>4940.0000000000009</v>
      </c>
      <c r="G440" t="str">
        <f t="shared" ca="1" si="92"/>
        <v/>
      </c>
      <c r="H440" t="str">
        <f t="shared" ca="1" si="94"/>
        <v>it</v>
      </c>
      <c r="I440" t="s">
        <v>146</v>
      </c>
      <c r="J440" t="s">
        <v>145</v>
      </c>
      <c r="K440">
        <v>10</v>
      </c>
      <c r="L440" t="str">
        <f t="shared" ref="L440:L501" si="95">IF(I440="장비1상자",
  IF(OR(J440&gt;3,K440&gt;5),"장비이상",""),
IF(J440="GO",
  IF(K440&lt;100,"골드이상",""),
IF(J440="EN",
  IF(K440&gt;29,"에너지너무많음",
  IF(K440&gt;9,"에너지다소많음","")),"")))</f>
        <v/>
      </c>
      <c r="M440" t="str">
        <f t="shared" ca="1" si="91"/>
        <v>cu</v>
      </c>
      <c r="N440" t="s">
        <v>88</v>
      </c>
      <c r="O440" t="s">
        <v>90</v>
      </c>
      <c r="P440">
        <v>15625</v>
      </c>
      <c r="Q440" t="str">
        <f t="shared" ref="Q440:Q501" ca="1" si="96">IF(LEN(H440)=0,"",H440)</f>
        <v>it</v>
      </c>
      <c r="R440" t="str">
        <f t="shared" ref="R440:R501" si="97">IF(LEN(J440)=0,"",J440)</f>
        <v>Cash_sSpellGacha</v>
      </c>
      <c r="S440">
        <f t="shared" ref="S440:S501" si="98">IF(LEN(K440)=0,"",K440)</f>
        <v>10</v>
      </c>
      <c r="T440" t="str">
        <f t="shared" ref="T440:T501" ca="1" si="99">IF(LEN(M440)=0,"",M440)</f>
        <v>cu</v>
      </c>
      <c r="U440" t="str">
        <f t="shared" ref="U440:U501" si="100">IF(LEN(O440)=0,"",O440)</f>
        <v>GO</v>
      </c>
      <c r="V440">
        <f t="shared" ref="V440:V501" si="101">IF(LEN(P440)=0,"",P440)</f>
        <v>15625</v>
      </c>
    </row>
    <row r="441" spans="1:22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9"/>
        <v>28</v>
      </c>
      <c r="D441">
        <v>2400</v>
      </c>
      <c r="E441">
        <f t="shared" ca="1" si="90"/>
        <v>10982</v>
      </c>
      <c r="F441">
        <f ca="1">(60+SUMIF(OFFSET(J441,-$C441+1,0,$C441),"EN",OFFSET(K441,-$C441+1,0,$C441)))*SummonTypeTable!$O$2</f>
        <v>4940.0000000000009</v>
      </c>
      <c r="G441" t="str">
        <f t="shared" ca="1" si="92"/>
        <v/>
      </c>
      <c r="H441" t="str">
        <f t="shared" ca="1" si="94"/>
        <v>it</v>
      </c>
      <c r="I441" t="s">
        <v>146</v>
      </c>
      <c r="J441" t="s">
        <v>147</v>
      </c>
      <c r="K441">
        <v>10</v>
      </c>
      <c r="L441" t="str">
        <f t="shared" si="95"/>
        <v/>
      </c>
      <c r="M441" t="str">
        <f t="shared" ca="1" si="91"/>
        <v>cu</v>
      </c>
      <c r="N441" t="s">
        <v>88</v>
      </c>
      <c r="O441" t="s">
        <v>114</v>
      </c>
      <c r="P441">
        <v>750</v>
      </c>
      <c r="Q441" t="str">
        <f t="shared" ca="1" si="96"/>
        <v>it</v>
      </c>
      <c r="R441" t="str">
        <f t="shared" si="97"/>
        <v>Cash_sCharacterGacha</v>
      </c>
      <c r="S441">
        <f t="shared" si="98"/>
        <v>10</v>
      </c>
      <c r="T441" t="str">
        <f t="shared" ca="1" si="99"/>
        <v>cu</v>
      </c>
      <c r="U441" t="str">
        <f t="shared" si="100"/>
        <v>EN</v>
      </c>
      <c r="V441">
        <f t="shared" si="101"/>
        <v>750</v>
      </c>
    </row>
    <row r="442" spans="1:22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9"/>
        <v>29</v>
      </c>
      <c r="D442">
        <v>1500</v>
      </c>
      <c r="E442">
        <f t="shared" ca="1" si="90"/>
        <v>12482</v>
      </c>
      <c r="F442">
        <f ca="1">(60+SUMIF(OFFSET(J442,-$C442+1,0,$C442),"EN",OFFSET(K442,-$C442+1,0,$C442)))*SummonTypeTable!$O$2</f>
        <v>4940.0000000000009</v>
      </c>
      <c r="G442" t="str">
        <f t="shared" ca="1" si="92"/>
        <v/>
      </c>
      <c r="H442" t="str">
        <f t="shared" ca="1" si="94"/>
        <v>cu</v>
      </c>
      <c r="I442" t="s">
        <v>88</v>
      </c>
      <c r="J442" t="s">
        <v>90</v>
      </c>
      <c r="K442">
        <v>75000</v>
      </c>
      <c r="L442" t="str">
        <f t="shared" si="95"/>
        <v/>
      </c>
      <c r="M442" t="str">
        <f t="shared" ca="1" si="91"/>
        <v>cu</v>
      </c>
      <c r="N442" t="s">
        <v>88</v>
      </c>
      <c r="O442" t="s">
        <v>90</v>
      </c>
      <c r="P442">
        <v>18750</v>
      </c>
      <c r="Q442" t="str">
        <f t="shared" ca="1" si="96"/>
        <v>cu</v>
      </c>
      <c r="R442" t="str">
        <f t="shared" si="97"/>
        <v>GO</v>
      </c>
      <c r="S442">
        <f t="shared" si="98"/>
        <v>75000</v>
      </c>
      <c r="T442" t="str">
        <f t="shared" ca="1" si="99"/>
        <v>cu</v>
      </c>
      <c r="U442" t="str">
        <f t="shared" si="100"/>
        <v>GO</v>
      </c>
      <c r="V442">
        <f t="shared" si="101"/>
        <v>18750</v>
      </c>
    </row>
    <row r="443" spans="1:22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9"/>
        <v>30</v>
      </c>
      <c r="D443">
        <v>2800</v>
      </c>
      <c r="E443">
        <f t="shared" ca="1" si="90"/>
        <v>15282</v>
      </c>
      <c r="F443">
        <f ca="1">(60+SUMIF(OFFSET(J443,-$C443+1,0,$C443),"EN",OFFSET(K443,-$C443+1,0,$C443)))*SummonTypeTable!$O$2</f>
        <v>4940.0000000000009</v>
      </c>
      <c r="G443" t="str">
        <f t="shared" ca="1" si="92"/>
        <v/>
      </c>
      <c r="H443" t="str">
        <f t="shared" ca="1" si="94"/>
        <v>cu</v>
      </c>
      <c r="I443" t="s">
        <v>88</v>
      </c>
      <c r="J443" t="s">
        <v>90</v>
      </c>
      <c r="K443">
        <v>81250</v>
      </c>
      <c r="L443" t="str">
        <f t="shared" si="95"/>
        <v/>
      </c>
      <c r="M443" t="str">
        <f t="shared" ca="1" si="91"/>
        <v>cu</v>
      </c>
      <c r="N443" t="s">
        <v>88</v>
      </c>
      <c r="O443" t="s">
        <v>90</v>
      </c>
      <c r="P443">
        <v>20313</v>
      </c>
      <c r="Q443" t="str">
        <f t="shared" ca="1" si="96"/>
        <v>cu</v>
      </c>
      <c r="R443" t="str">
        <f t="shared" si="97"/>
        <v>GO</v>
      </c>
      <c r="S443">
        <f t="shared" si="98"/>
        <v>81250</v>
      </c>
      <c r="T443" t="str">
        <f t="shared" ca="1" si="99"/>
        <v>cu</v>
      </c>
      <c r="U443" t="str">
        <f t="shared" si="100"/>
        <v>GO</v>
      </c>
      <c r="V443">
        <f t="shared" si="101"/>
        <v>20313</v>
      </c>
    </row>
    <row r="444" spans="1:22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9"/>
        <v>31</v>
      </c>
      <c r="D444">
        <v>3400</v>
      </c>
      <c r="E444">
        <f t="shared" ca="1" si="90"/>
        <v>18682</v>
      </c>
      <c r="F444">
        <f ca="1">(60+SUMIF(OFFSET(J444,-$C444+1,0,$C444),"EN",OFFSET(K444,-$C444+1,0,$C444)))*SummonTypeTable!$O$2</f>
        <v>8317.7777777777792</v>
      </c>
      <c r="G444">
        <f t="shared" ca="1" si="92"/>
        <v>0.26442565035863402</v>
      </c>
      <c r="H444" t="str">
        <f t="shared" ca="1" si="94"/>
        <v>cu</v>
      </c>
      <c r="I444" t="s">
        <v>88</v>
      </c>
      <c r="J444" t="s">
        <v>114</v>
      </c>
      <c r="K444">
        <v>4000</v>
      </c>
      <c r="L444" t="str">
        <f t="shared" si="95"/>
        <v>에너지너무많음</v>
      </c>
      <c r="M444" t="str">
        <f t="shared" ca="1" si="91"/>
        <v>cu</v>
      </c>
      <c r="N444" t="s">
        <v>88</v>
      </c>
      <c r="O444" t="s">
        <v>114</v>
      </c>
      <c r="P444">
        <v>1000</v>
      </c>
      <c r="Q444" t="str">
        <f t="shared" ca="1" si="96"/>
        <v>cu</v>
      </c>
      <c r="R444" t="str">
        <f t="shared" si="97"/>
        <v>EN</v>
      </c>
      <c r="S444">
        <f t="shared" si="98"/>
        <v>4000</v>
      </c>
      <c r="T444" t="str">
        <f t="shared" ca="1" si="99"/>
        <v>cu</v>
      </c>
      <c r="U444" t="str">
        <f t="shared" si="100"/>
        <v>EN</v>
      </c>
      <c r="V444">
        <f t="shared" si="101"/>
        <v>1000</v>
      </c>
    </row>
    <row r="445" spans="1:22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9"/>
        <v>32</v>
      </c>
      <c r="D445">
        <v>1200</v>
      </c>
      <c r="E445">
        <f t="shared" ca="1" si="90"/>
        <v>19882</v>
      </c>
      <c r="F445">
        <f ca="1">(60+SUMIF(OFFSET(J445,-$C445+1,0,$C445),"EN",OFFSET(K445,-$C445+1,0,$C445)))*SummonTypeTable!$O$2</f>
        <v>8317.7777777777792</v>
      </c>
      <c r="G445" t="str">
        <f t="shared" ca="1" si="92"/>
        <v/>
      </c>
      <c r="H445" t="str">
        <f t="shared" ca="1" si="94"/>
        <v>cu</v>
      </c>
      <c r="I445" t="s">
        <v>88</v>
      </c>
      <c r="J445" t="s">
        <v>90</v>
      </c>
      <c r="K445">
        <v>93750</v>
      </c>
      <c r="L445" t="str">
        <f t="shared" si="95"/>
        <v/>
      </c>
      <c r="M445" t="str">
        <f t="shared" ca="1" si="91"/>
        <v>cu</v>
      </c>
      <c r="N445" t="s">
        <v>88</v>
      </c>
      <c r="O445" t="s">
        <v>90</v>
      </c>
      <c r="P445">
        <v>23438</v>
      </c>
      <c r="Q445" t="str">
        <f t="shared" ca="1" si="96"/>
        <v>cu</v>
      </c>
      <c r="R445" t="str">
        <f t="shared" si="97"/>
        <v>GO</v>
      </c>
      <c r="S445">
        <f t="shared" si="98"/>
        <v>93750</v>
      </c>
      <c r="T445" t="str">
        <f t="shared" ca="1" si="99"/>
        <v>cu</v>
      </c>
      <c r="U445" t="str">
        <f t="shared" si="100"/>
        <v>GO</v>
      </c>
      <c r="V445">
        <f t="shared" si="101"/>
        <v>23438</v>
      </c>
    </row>
    <row r="446" spans="1:22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9"/>
        <v>33</v>
      </c>
      <c r="D446">
        <v>4700</v>
      </c>
      <c r="E446">
        <f t="shared" ca="1" si="90"/>
        <v>24582</v>
      </c>
      <c r="F446">
        <f ca="1">(60+SUMIF(OFFSET(J446,-$C446+1,0,$C446),"EN",OFFSET(K446,-$C446+1,0,$C446)))*SummonTypeTable!$O$2</f>
        <v>12540.000000000002</v>
      </c>
      <c r="G446">
        <f t="shared" ca="1" si="92"/>
        <v>0.33836863468301109</v>
      </c>
      <c r="H446" t="str">
        <f t="shared" ca="1" si="94"/>
        <v>cu</v>
      </c>
      <c r="I446" t="s">
        <v>88</v>
      </c>
      <c r="J446" t="s">
        <v>114</v>
      </c>
      <c r="K446">
        <v>5000</v>
      </c>
      <c r="L446" t="str">
        <f t="shared" si="95"/>
        <v>에너지너무많음</v>
      </c>
      <c r="M446" t="str">
        <f t="shared" ca="1" si="91"/>
        <v>cu</v>
      </c>
      <c r="N446" t="s">
        <v>88</v>
      </c>
      <c r="O446" t="s">
        <v>114</v>
      </c>
      <c r="P446">
        <v>1250</v>
      </c>
      <c r="Q446" t="str">
        <f t="shared" ca="1" si="96"/>
        <v>cu</v>
      </c>
      <c r="R446" t="str">
        <f t="shared" si="97"/>
        <v>EN</v>
      </c>
      <c r="S446">
        <f t="shared" si="98"/>
        <v>5000</v>
      </c>
      <c r="T446" t="str">
        <f t="shared" ca="1" si="99"/>
        <v>cu</v>
      </c>
      <c r="U446" t="str">
        <f t="shared" si="100"/>
        <v>EN</v>
      </c>
      <c r="V446">
        <f t="shared" si="101"/>
        <v>1250</v>
      </c>
    </row>
    <row r="447" spans="1:22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9"/>
        <v>34</v>
      </c>
      <c r="D447">
        <v>3500</v>
      </c>
      <c r="E447">
        <f t="shared" ca="1" si="90"/>
        <v>28082</v>
      </c>
      <c r="F447">
        <f ca="1">(60+SUMIF(OFFSET(J447,-$C447+1,0,$C447),"EN",OFFSET(K447,-$C447+1,0,$C447)))*SummonTypeTable!$O$2</f>
        <v>12540.000000000002</v>
      </c>
      <c r="G447" t="str">
        <f t="shared" ca="1" si="92"/>
        <v/>
      </c>
      <c r="H447" t="str">
        <f t="shared" ca="1" si="94"/>
        <v>cu</v>
      </c>
      <c r="I447" t="s">
        <v>88</v>
      </c>
      <c r="J447" t="s">
        <v>90</v>
      </c>
      <c r="K447">
        <v>68750</v>
      </c>
      <c r="L447" t="str">
        <f t="shared" si="95"/>
        <v/>
      </c>
      <c r="M447" t="str">
        <f t="shared" ca="1" si="91"/>
        <v>cu</v>
      </c>
      <c r="N447" t="s">
        <v>88</v>
      </c>
      <c r="O447" t="s">
        <v>90</v>
      </c>
      <c r="P447">
        <v>17188</v>
      </c>
      <c r="Q447" t="str">
        <f t="shared" ca="1" si="96"/>
        <v>cu</v>
      </c>
      <c r="R447" t="str">
        <f t="shared" si="97"/>
        <v>GO</v>
      </c>
      <c r="S447">
        <f t="shared" si="98"/>
        <v>68750</v>
      </c>
      <c r="T447" t="str">
        <f t="shared" ca="1" si="99"/>
        <v>cu</v>
      </c>
      <c r="U447" t="str">
        <f t="shared" si="100"/>
        <v>GO</v>
      </c>
      <c r="V447">
        <f t="shared" si="101"/>
        <v>17188</v>
      </c>
    </row>
    <row r="448" spans="1:22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9"/>
        <v>35</v>
      </c>
      <c r="D448">
        <v>4500</v>
      </c>
      <c r="E448">
        <f t="shared" ca="1" si="90"/>
        <v>32582</v>
      </c>
      <c r="F448">
        <f ca="1">(60+SUMIF(OFFSET(J448,-$C448+1,0,$C448),"EN",OFFSET(K448,-$C448+1,0,$C448)))*SummonTypeTable!$O$2</f>
        <v>12540.000000000002</v>
      </c>
      <c r="G448" t="str">
        <f t="shared" ca="1" si="92"/>
        <v/>
      </c>
      <c r="H448" t="str">
        <f t="shared" ca="1" si="94"/>
        <v>cu</v>
      </c>
      <c r="I448" t="s">
        <v>88</v>
      </c>
      <c r="J448" t="s">
        <v>90</v>
      </c>
      <c r="K448">
        <v>87500</v>
      </c>
      <c r="L448" t="str">
        <f t="shared" si="95"/>
        <v/>
      </c>
      <c r="M448" t="str">
        <f t="shared" ca="1" si="91"/>
        <v>cu</v>
      </c>
      <c r="N448" t="s">
        <v>88</v>
      </c>
      <c r="O448" t="s">
        <v>90</v>
      </c>
      <c r="P448">
        <v>21875</v>
      </c>
      <c r="Q448" t="str">
        <f t="shared" ca="1" si="96"/>
        <v>cu</v>
      </c>
      <c r="R448" t="str">
        <f t="shared" si="97"/>
        <v>GO</v>
      </c>
      <c r="S448">
        <f t="shared" si="98"/>
        <v>87500</v>
      </c>
      <c r="T448" t="str">
        <f t="shared" ca="1" si="99"/>
        <v>cu</v>
      </c>
      <c r="U448" t="str">
        <f t="shared" si="100"/>
        <v>GO</v>
      </c>
      <c r="V448">
        <f t="shared" si="101"/>
        <v>21875</v>
      </c>
    </row>
    <row r="449" spans="1:22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9"/>
        <v>36</v>
      </c>
      <c r="D449">
        <v>5800</v>
      </c>
      <c r="E449">
        <f t="shared" ca="1" si="90"/>
        <v>38382</v>
      </c>
      <c r="F449">
        <f ca="1">(60+SUMIF(OFFSET(J449,-$C449+1,0,$C449),"EN",OFFSET(K449,-$C449+1,0,$C449)))*SummonTypeTable!$O$2</f>
        <v>17944.444444444445</v>
      </c>
      <c r="G449">
        <f t="shared" ca="1" si="92"/>
        <v>0.32671564795998131</v>
      </c>
      <c r="H449" t="str">
        <f t="shared" ca="1" si="94"/>
        <v>cu</v>
      </c>
      <c r="I449" t="s">
        <v>88</v>
      </c>
      <c r="J449" t="s">
        <v>114</v>
      </c>
      <c r="K449">
        <v>6400</v>
      </c>
      <c r="L449" t="str">
        <f t="shared" si="95"/>
        <v>에너지너무많음</v>
      </c>
      <c r="M449" t="str">
        <f t="shared" ca="1" si="91"/>
        <v>cu</v>
      </c>
      <c r="N449" t="s">
        <v>88</v>
      </c>
      <c r="O449" t="s">
        <v>114</v>
      </c>
      <c r="P449">
        <v>1600</v>
      </c>
      <c r="Q449" t="str">
        <f t="shared" ca="1" si="96"/>
        <v>cu</v>
      </c>
      <c r="R449" t="str">
        <f t="shared" si="97"/>
        <v>EN</v>
      </c>
      <c r="S449">
        <f t="shared" si="98"/>
        <v>6400</v>
      </c>
      <c r="T449" t="str">
        <f t="shared" ca="1" si="99"/>
        <v>cu</v>
      </c>
      <c r="U449" t="str">
        <f t="shared" si="100"/>
        <v>EN</v>
      </c>
      <c r="V449">
        <f t="shared" si="101"/>
        <v>1600</v>
      </c>
    </row>
    <row r="450" spans="1:22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102">IF(A450&lt;&gt;OFFSET(A450,-1,0),1,OFFSET(C450,-1,0)+1)</f>
        <v>37</v>
      </c>
      <c r="D450">
        <v>1200</v>
      </c>
      <c r="E450">
        <f t="shared" ref="E450:E513" ca="1" si="103">IF(A450&lt;&gt;OFFSET(A450,-1,0),D450,OFFSET(E450,-1,0)+D450)</f>
        <v>39582</v>
      </c>
      <c r="F450">
        <f ca="1">(60+SUMIF(OFFSET(J450,-$C450+1,0,$C450),"EN",OFFSET(K450,-$C450+1,0,$C450)))*SummonTypeTable!$O$2</f>
        <v>17944.444444444445</v>
      </c>
      <c r="G450" t="str">
        <f t="shared" ca="1" si="92"/>
        <v/>
      </c>
      <c r="H450" t="str">
        <f t="shared" ca="1" si="94"/>
        <v>cu</v>
      </c>
      <c r="I450" t="s">
        <v>88</v>
      </c>
      <c r="J450" t="s">
        <v>90</v>
      </c>
      <c r="K450">
        <v>48750</v>
      </c>
      <c r="L450" t="str">
        <f t="shared" si="95"/>
        <v/>
      </c>
      <c r="M450" t="str">
        <f t="shared" ca="1" si="91"/>
        <v>cu</v>
      </c>
      <c r="N450" t="s">
        <v>88</v>
      </c>
      <c r="O450" t="s">
        <v>90</v>
      </c>
      <c r="P450">
        <v>12188</v>
      </c>
      <c r="Q450" t="str">
        <f t="shared" ca="1" si="96"/>
        <v>cu</v>
      </c>
      <c r="R450" t="str">
        <f t="shared" si="97"/>
        <v>GO</v>
      </c>
      <c r="S450">
        <f t="shared" si="98"/>
        <v>48750</v>
      </c>
      <c r="T450" t="str">
        <f t="shared" ca="1" si="99"/>
        <v>cu</v>
      </c>
      <c r="U450" t="str">
        <f t="shared" si="100"/>
        <v>GO</v>
      </c>
      <c r="V450">
        <f t="shared" si="101"/>
        <v>12188</v>
      </c>
    </row>
    <row r="451" spans="1:22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102"/>
        <v>38</v>
      </c>
      <c r="D451">
        <v>1550</v>
      </c>
      <c r="E451">
        <f t="shared" ca="1" si="103"/>
        <v>41132</v>
      </c>
      <c r="F451">
        <f ca="1">(60+SUMIF(OFFSET(J451,-$C451+1,0,$C451),"EN",OFFSET(K451,-$C451+1,0,$C451)))*SummonTypeTable!$O$2</f>
        <v>17944.444444444445</v>
      </c>
      <c r="G451" t="str">
        <f t="shared" ca="1" si="92"/>
        <v/>
      </c>
      <c r="H451" t="str">
        <f t="shared" ca="1" si="94"/>
        <v>cu</v>
      </c>
      <c r="I451" t="s">
        <v>88</v>
      </c>
      <c r="J451" t="s">
        <v>90</v>
      </c>
      <c r="K451">
        <v>112500</v>
      </c>
      <c r="L451" t="str">
        <f t="shared" si="95"/>
        <v/>
      </c>
      <c r="M451" t="str">
        <f t="shared" ca="1" si="91"/>
        <v>cu</v>
      </c>
      <c r="N451" t="s">
        <v>88</v>
      </c>
      <c r="O451" t="s">
        <v>90</v>
      </c>
      <c r="P451">
        <v>28125</v>
      </c>
      <c r="Q451" t="str">
        <f t="shared" ca="1" si="96"/>
        <v>cu</v>
      </c>
      <c r="R451" t="str">
        <f t="shared" si="97"/>
        <v>GO</v>
      </c>
      <c r="S451">
        <f t="shared" si="98"/>
        <v>112500</v>
      </c>
      <c r="T451" t="str">
        <f t="shared" ca="1" si="99"/>
        <v>cu</v>
      </c>
      <c r="U451" t="str">
        <f t="shared" si="100"/>
        <v>GO</v>
      </c>
      <c r="V451">
        <f t="shared" si="101"/>
        <v>28125</v>
      </c>
    </row>
    <row r="452" spans="1:22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102"/>
        <v>39</v>
      </c>
      <c r="D452">
        <v>6700</v>
      </c>
      <c r="E452">
        <f t="shared" ca="1" si="103"/>
        <v>47832</v>
      </c>
      <c r="F452">
        <f ca="1">(60+SUMIF(OFFSET(J452,-$C452+1,0,$C452),"EN",OFFSET(K452,-$C452+1,0,$C452)))*SummonTypeTable!$O$2</f>
        <v>24024.444444444449</v>
      </c>
      <c r="G452">
        <f t="shared" ca="1" si="92"/>
        <v>0.37515563732322388</v>
      </c>
      <c r="H452" t="str">
        <f t="shared" ca="1" si="94"/>
        <v>cu</v>
      </c>
      <c r="I452" t="s">
        <v>88</v>
      </c>
      <c r="J452" t="s">
        <v>114</v>
      </c>
      <c r="K452">
        <v>7200</v>
      </c>
      <c r="L452" t="str">
        <f t="shared" si="95"/>
        <v>에너지너무많음</v>
      </c>
      <c r="M452" t="str">
        <f t="shared" ca="1" si="91"/>
        <v>cu</v>
      </c>
      <c r="N452" t="s">
        <v>88</v>
      </c>
      <c r="O452" t="s">
        <v>114</v>
      </c>
      <c r="P452">
        <v>1800</v>
      </c>
      <c r="Q452" t="str">
        <f t="shared" ca="1" si="96"/>
        <v>cu</v>
      </c>
      <c r="R452" t="str">
        <f t="shared" si="97"/>
        <v>EN</v>
      </c>
      <c r="S452">
        <f t="shared" si="98"/>
        <v>7200</v>
      </c>
      <c r="T452" t="str">
        <f t="shared" ca="1" si="99"/>
        <v>cu</v>
      </c>
      <c r="U452" t="str">
        <f t="shared" si="100"/>
        <v>EN</v>
      </c>
      <c r="V452">
        <f t="shared" si="101"/>
        <v>1800</v>
      </c>
    </row>
    <row r="453" spans="1:22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102"/>
        <v>40</v>
      </c>
      <c r="D453">
        <v>2500</v>
      </c>
      <c r="E453">
        <f t="shared" ca="1" si="103"/>
        <v>50332</v>
      </c>
      <c r="F453">
        <f ca="1">(60+SUMIF(OFFSET(J453,-$C453+1,0,$C453),"EN",OFFSET(K453,-$C453+1,0,$C453)))*SummonTypeTable!$O$2</f>
        <v>24024.444444444449</v>
      </c>
      <c r="G453" t="str">
        <f t="shared" ca="1" si="92"/>
        <v/>
      </c>
      <c r="H453" t="str">
        <f t="shared" ref="H453:H516" ca="1" si="104">IF(ISBLANK(I453),"",
VLOOKUP(I453,OFFSET(INDIRECT("$A:$B"),0,MATCH(I$1&amp;"_Verify",INDIRECT("$1:$1"),0)-1),2,0)
)</f>
        <v>cu</v>
      </c>
      <c r="I453" t="s">
        <v>88</v>
      </c>
      <c r="J453" t="s">
        <v>90</v>
      </c>
      <c r="K453">
        <v>105000</v>
      </c>
      <c r="L453" t="str">
        <f t="shared" si="95"/>
        <v/>
      </c>
      <c r="M453" t="str">
        <f t="shared" ref="M453:M514" ca="1" si="105">IF(ISBLANK(N453),"",
VLOOKUP(N453,OFFSET(INDIRECT("$A:$B"),0,MATCH(N$1&amp;"_Verify",INDIRECT("$1:$1"),0)-1),2,0)
)</f>
        <v>cu</v>
      </c>
      <c r="N453" t="s">
        <v>88</v>
      </c>
      <c r="O453" t="s">
        <v>90</v>
      </c>
      <c r="P453">
        <v>26250</v>
      </c>
      <c r="Q453" t="str">
        <f t="shared" ca="1" si="96"/>
        <v>cu</v>
      </c>
      <c r="R453" t="str">
        <f t="shared" si="97"/>
        <v>GO</v>
      </c>
      <c r="S453">
        <f t="shared" si="98"/>
        <v>105000</v>
      </c>
      <c r="T453" t="str">
        <f t="shared" ca="1" si="99"/>
        <v>cu</v>
      </c>
      <c r="U453" t="str">
        <f t="shared" si="100"/>
        <v>GO</v>
      </c>
      <c r="V453">
        <f t="shared" si="101"/>
        <v>26250</v>
      </c>
    </row>
    <row r="454" spans="1:22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102"/>
        <v>1</v>
      </c>
      <c r="D454">
        <v>12</v>
      </c>
      <c r="E454">
        <f t="shared" ca="1" si="103"/>
        <v>12</v>
      </c>
      <c r="F454">
        <f ca="1">(60+SUMIF(OFFSET(J454,-$C454+1,0,$C454),"EN",OFFSET(K454,-$C454+1,0,$C454)))*SummonTypeTable!$O$2</f>
        <v>152.00000000000003</v>
      </c>
      <c r="G454" t="str">
        <f t="shared" ca="1" si="92"/>
        <v/>
      </c>
      <c r="H454" t="str">
        <f t="shared" ca="1" si="104"/>
        <v>cu</v>
      </c>
      <c r="I454" t="s">
        <v>88</v>
      </c>
      <c r="J454" t="s">
        <v>114</v>
      </c>
      <c r="K454">
        <v>120</v>
      </c>
      <c r="L454" t="str">
        <f t="shared" si="95"/>
        <v>에너지너무많음</v>
      </c>
      <c r="M454" t="str">
        <f t="shared" ca="1" si="105"/>
        <v>cu</v>
      </c>
      <c r="N454" t="s">
        <v>88</v>
      </c>
      <c r="O454" t="s">
        <v>114</v>
      </c>
      <c r="P454">
        <v>30</v>
      </c>
      <c r="Q454" t="str">
        <f t="shared" ca="1" si="96"/>
        <v>cu</v>
      </c>
      <c r="R454" t="str">
        <f t="shared" si="97"/>
        <v>EN</v>
      </c>
      <c r="S454">
        <f t="shared" si="98"/>
        <v>120</v>
      </c>
      <c r="T454" t="str">
        <f t="shared" ca="1" si="99"/>
        <v>cu</v>
      </c>
      <c r="U454" t="str">
        <f t="shared" si="100"/>
        <v>EN</v>
      </c>
      <c r="V454">
        <f t="shared" si="101"/>
        <v>30</v>
      </c>
    </row>
    <row r="455" spans="1:22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102"/>
        <v>2</v>
      </c>
      <c r="D455">
        <v>10</v>
      </c>
      <c r="E455">
        <f t="shared" ca="1" si="103"/>
        <v>22</v>
      </c>
      <c r="F455">
        <f ca="1">(60+SUMIF(OFFSET(J455,-$C455+1,0,$C455),"EN",OFFSET(K455,-$C455+1,0,$C455)))*SummonTypeTable!$O$2</f>
        <v>152.00000000000003</v>
      </c>
      <c r="G455" t="str">
        <f t="shared" ref="G455:G518" ca="1" si="106">IF(C455=1,"",
IF(F455&lt;&gt;OFFSET(F455,-1,0),OFFSET(F455,-1,0)/OFFSET(F455,0,-1),""))</f>
        <v/>
      </c>
      <c r="H455" t="str">
        <f t="shared" ca="1" si="104"/>
        <v>cu</v>
      </c>
      <c r="I455" t="s">
        <v>88</v>
      </c>
      <c r="J455" t="s">
        <v>90</v>
      </c>
      <c r="K455">
        <v>1250</v>
      </c>
      <c r="L455" t="str">
        <f t="shared" si="95"/>
        <v/>
      </c>
      <c r="M455" t="str">
        <f t="shared" ca="1" si="105"/>
        <v>cu</v>
      </c>
      <c r="N455" t="s">
        <v>88</v>
      </c>
      <c r="O455" t="s">
        <v>90</v>
      </c>
      <c r="P455">
        <v>313</v>
      </c>
      <c r="Q455" t="str">
        <f t="shared" ca="1" si="96"/>
        <v>cu</v>
      </c>
      <c r="R455" t="str">
        <f t="shared" si="97"/>
        <v>GO</v>
      </c>
      <c r="S455">
        <f t="shared" si="98"/>
        <v>1250</v>
      </c>
      <c r="T455" t="str">
        <f t="shared" ca="1" si="99"/>
        <v>cu</v>
      </c>
      <c r="U455" t="str">
        <f t="shared" si="100"/>
        <v>GO</v>
      </c>
      <c r="V455">
        <f t="shared" si="101"/>
        <v>313</v>
      </c>
    </row>
    <row r="456" spans="1:22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102"/>
        <v>3</v>
      </c>
      <c r="D456">
        <v>20</v>
      </c>
      <c r="E456">
        <f t="shared" ca="1" si="103"/>
        <v>42</v>
      </c>
      <c r="F456">
        <f ca="1">(60+SUMIF(OFFSET(J456,-$C456+1,0,$C456),"EN",OFFSET(K456,-$C456+1,0,$C456)))*SummonTypeTable!$O$2</f>
        <v>152.00000000000003</v>
      </c>
      <c r="G456" t="str">
        <f t="shared" ca="1" si="106"/>
        <v/>
      </c>
      <c r="H456" t="str">
        <f t="shared" ca="1" si="104"/>
        <v>it</v>
      </c>
      <c r="I456" t="s">
        <v>146</v>
      </c>
      <c r="J456" t="s">
        <v>145</v>
      </c>
      <c r="K456">
        <v>2</v>
      </c>
      <c r="L456" t="str">
        <f t="shared" si="95"/>
        <v/>
      </c>
      <c r="M456" t="str">
        <f t="shared" ca="1" si="105"/>
        <v>cu</v>
      </c>
      <c r="N456" t="s">
        <v>88</v>
      </c>
      <c r="O456" t="s">
        <v>90</v>
      </c>
      <c r="P456">
        <v>469</v>
      </c>
      <c r="Q456" t="str">
        <f t="shared" ca="1" si="96"/>
        <v>it</v>
      </c>
      <c r="R456" t="str">
        <f t="shared" si="97"/>
        <v>Cash_sSpellGacha</v>
      </c>
      <c r="S456">
        <f t="shared" si="98"/>
        <v>2</v>
      </c>
      <c r="T456" t="str">
        <f t="shared" ca="1" si="99"/>
        <v>cu</v>
      </c>
      <c r="U456" t="str">
        <f t="shared" si="100"/>
        <v>GO</v>
      </c>
      <c r="V456">
        <f t="shared" si="101"/>
        <v>469</v>
      </c>
    </row>
    <row r="457" spans="1:22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102"/>
        <v>4</v>
      </c>
      <c r="D457">
        <v>25</v>
      </c>
      <c r="E457">
        <f t="shared" ca="1" si="103"/>
        <v>67</v>
      </c>
      <c r="F457">
        <f ca="1">(60+SUMIF(OFFSET(J457,-$C457+1,0,$C457),"EN",OFFSET(K457,-$C457+1,0,$C457)))*SummonTypeTable!$O$2</f>
        <v>278.66666666666669</v>
      </c>
      <c r="G457">
        <f t="shared" ca="1" si="106"/>
        <v>2.2686567164179108</v>
      </c>
      <c r="H457" t="str">
        <f t="shared" ca="1" si="104"/>
        <v>cu</v>
      </c>
      <c r="I457" t="s">
        <v>88</v>
      </c>
      <c r="J457" t="s">
        <v>114</v>
      </c>
      <c r="K457">
        <v>150</v>
      </c>
      <c r="L457" t="str">
        <f t="shared" si="95"/>
        <v>에너지너무많음</v>
      </c>
      <c r="M457" t="str">
        <f t="shared" ca="1" si="105"/>
        <v>cu</v>
      </c>
      <c r="N457" t="s">
        <v>88</v>
      </c>
      <c r="O457" t="s">
        <v>114</v>
      </c>
      <c r="P457">
        <v>38</v>
      </c>
      <c r="Q457" t="str">
        <f t="shared" ca="1" si="96"/>
        <v>cu</v>
      </c>
      <c r="R457" t="str">
        <f t="shared" si="97"/>
        <v>EN</v>
      </c>
      <c r="S457">
        <f t="shared" si="98"/>
        <v>150</v>
      </c>
      <c r="T457" t="str">
        <f t="shared" ca="1" si="99"/>
        <v>cu</v>
      </c>
      <c r="U457" t="str">
        <f t="shared" si="100"/>
        <v>EN</v>
      </c>
      <c r="V457">
        <f t="shared" si="101"/>
        <v>38</v>
      </c>
    </row>
    <row r="458" spans="1:22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102"/>
        <v>5</v>
      </c>
      <c r="D458">
        <v>15</v>
      </c>
      <c r="E458">
        <f t="shared" ca="1" si="103"/>
        <v>82</v>
      </c>
      <c r="F458">
        <f ca="1">(60+SUMIF(OFFSET(J458,-$C458+1,0,$C458),"EN",OFFSET(K458,-$C458+1,0,$C458)))*SummonTypeTable!$O$2</f>
        <v>278.66666666666669</v>
      </c>
      <c r="G458" t="str">
        <f t="shared" ca="1" si="106"/>
        <v/>
      </c>
      <c r="H458" t="str">
        <f t="shared" ca="1" si="104"/>
        <v>cu</v>
      </c>
      <c r="I458" t="s">
        <v>88</v>
      </c>
      <c r="J458" t="s">
        <v>90</v>
      </c>
      <c r="K458">
        <v>2500</v>
      </c>
      <c r="L458" t="str">
        <f t="shared" si="95"/>
        <v/>
      </c>
      <c r="M458" t="str">
        <f t="shared" ca="1" si="105"/>
        <v>cu</v>
      </c>
      <c r="N458" t="s">
        <v>88</v>
      </c>
      <c r="O458" t="s">
        <v>90</v>
      </c>
      <c r="P458">
        <v>625</v>
      </c>
      <c r="Q458" t="str">
        <f t="shared" ca="1" si="96"/>
        <v>cu</v>
      </c>
      <c r="R458" t="str">
        <f t="shared" si="97"/>
        <v>GO</v>
      </c>
      <c r="S458">
        <f t="shared" si="98"/>
        <v>2500</v>
      </c>
      <c r="T458" t="str">
        <f t="shared" ca="1" si="99"/>
        <v>cu</v>
      </c>
      <c r="U458" t="str">
        <f t="shared" si="100"/>
        <v>GO</v>
      </c>
      <c r="V458">
        <f t="shared" si="101"/>
        <v>625</v>
      </c>
    </row>
    <row r="459" spans="1:22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102"/>
        <v>6</v>
      </c>
      <c r="D459">
        <v>40</v>
      </c>
      <c r="E459">
        <f t="shared" ca="1" si="103"/>
        <v>122</v>
      </c>
      <c r="F459">
        <f ca="1">(60+SUMIF(OFFSET(J459,-$C459+1,0,$C459),"EN",OFFSET(K459,-$C459+1,0,$C459)))*SummonTypeTable!$O$2</f>
        <v>278.66666666666669</v>
      </c>
      <c r="G459" t="str">
        <f t="shared" ca="1" si="106"/>
        <v/>
      </c>
      <c r="H459" t="str">
        <f t="shared" ca="1" si="104"/>
        <v>cu</v>
      </c>
      <c r="I459" t="s">
        <v>88</v>
      </c>
      <c r="J459" t="s">
        <v>90</v>
      </c>
      <c r="K459">
        <v>3750</v>
      </c>
      <c r="L459" t="str">
        <f t="shared" si="95"/>
        <v/>
      </c>
      <c r="M459" t="str">
        <f t="shared" ca="1" si="105"/>
        <v>cu</v>
      </c>
      <c r="N459" t="s">
        <v>88</v>
      </c>
      <c r="O459" t="s">
        <v>90</v>
      </c>
      <c r="P459">
        <v>938</v>
      </c>
      <c r="Q459" t="str">
        <f t="shared" ca="1" si="96"/>
        <v>cu</v>
      </c>
      <c r="R459" t="str">
        <f t="shared" si="97"/>
        <v>GO</v>
      </c>
      <c r="S459">
        <f t="shared" si="98"/>
        <v>3750</v>
      </c>
      <c r="T459" t="str">
        <f t="shared" ca="1" si="99"/>
        <v>cu</v>
      </c>
      <c r="U459" t="str">
        <f t="shared" si="100"/>
        <v>GO</v>
      </c>
      <c r="V459">
        <f t="shared" si="101"/>
        <v>938</v>
      </c>
    </row>
    <row r="460" spans="1:22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102"/>
        <v>7</v>
      </c>
      <c r="D460">
        <v>75</v>
      </c>
      <c r="E460">
        <f t="shared" ca="1" si="103"/>
        <v>197</v>
      </c>
      <c r="F460">
        <f ca="1">(60+SUMIF(OFFSET(J460,-$C460+1,0,$C460),"EN",OFFSET(K460,-$C460+1,0,$C460)))*SummonTypeTable!$O$2</f>
        <v>464.44444444444451</v>
      </c>
      <c r="G460">
        <f t="shared" ca="1" si="106"/>
        <v>1.4145516074450086</v>
      </c>
      <c r="H460" t="str">
        <f t="shared" ca="1" si="104"/>
        <v>cu</v>
      </c>
      <c r="I460" t="s">
        <v>88</v>
      </c>
      <c r="J460" t="s">
        <v>114</v>
      </c>
      <c r="K460">
        <v>220</v>
      </c>
      <c r="L460" t="str">
        <f t="shared" si="95"/>
        <v>에너지너무많음</v>
      </c>
      <c r="M460" t="str">
        <f t="shared" ca="1" si="105"/>
        <v>cu</v>
      </c>
      <c r="N460" t="s">
        <v>88</v>
      </c>
      <c r="O460" t="s">
        <v>114</v>
      </c>
      <c r="P460">
        <v>55</v>
      </c>
      <c r="Q460" t="str">
        <f t="shared" ca="1" si="96"/>
        <v>cu</v>
      </c>
      <c r="R460" t="str">
        <f t="shared" si="97"/>
        <v>EN</v>
      </c>
      <c r="S460">
        <f t="shared" si="98"/>
        <v>220</v>
      </c>
      <c r="T460" t="str">
        <f t="shared" ca="1" si="99"/>
        <v>cu</v>
      </c>
      <c r="U460" t="str">
        <f t="shared" si="100"/>
        <v>EN</v>
      </c>
      <c r="V460">
        <f t="shared" si="101"/>
        <v>55</v>
      </c>
    </row>
    <row r="461" spans="1:22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102"/>
        <v>8</v>
      </c>
      <c r="D461">
        <v>35</v>
      </c>
      <c r="E461">
        <f t="shared" ca="1" si="103"/>
        <v>232</v>
      </c>
      <c r="F461">
        <f ca="1">(60+SUMIF(OFFSET(J461,-$C461+1,0,$C461),"EN",OFFSET(K461,-$C461+1,0,$C461)))*SummonTypeTable!$O$2</f>
        <v>464.44444444444451</v>
      </c>
      <c r="G461" t="str">
        <f t="shared" ca="1" si="106"/>
        <v/>
      </c>
      <c r="H461" t="str">
        <f t="shared" ca="1" si="104"/>
        <v>it</v>
      </c>
      <c r="I461" t="s">
        <v>146</v>
      </c>
      <c r="J461" t="s">
        <v>145</v>
      </c>
      <c r="K461">
        <v>2</v>
      </c>
      <c r="L461" t="str">
        <f t="shared" si="95"/>
        <v/>
      </c>
      <c r="M461" t="str">
        <f t="shared" ca="1" si="105"/>
        <v>cu</v>
      </c>
      <c r="N461" t="s">
        <v>88</v>
      </c>
      <c r="O461" t="s">
        <v>90</v>
      </c>
      <c r="P461">
        <v>1250</v>
      </c>
      <c r="Q461" t="str">
        <f t="shared" ca="1" si="96"/>
        <v>it</v>
      </c>
      <c r="R461" t="str">
        <f t="shared" si="97"/>
        <v>Cash_sSpellGacha</v>
      </c>
      <c r="S461">
        <f t="shared" si="98"/>
        <v>2</v>
      </c>
      <c r="T461" t="str">
        <f t="shared" ca="1" si="99"/>
        <v>cu</v>
      </c>
      <c r="U461" t="str">
        <f t="shared" si="100"/>
        <v>GO</v>
      </c>
      <c r="V461">
        <f t="shared" si="101"/>
        <v>1250</v>
      </c>
    </row>
    <row r="462" spans="1:22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102"/>
        <v>9</v>
      </c>
      <c r="D462">
        <v>50</v>
      </c>
      <c r="E462">
        <f t="shared" ca="1" si="103"/>
        <v>282</v>
      </c>
      <c r="F462">
        <f ca="1">(60+SUMIF(OFFSET(J462,-$C462+1,0,$C462),"EN",OFFSET(K462,-$C462+1,0,$C462)))*SummonTypeTable!$O$2</f>
        <v>464.44444444444451</v>
      </c>
      <c r="G462" t="str">
        <f t="shared" ca="1" si="106"/>
        <v/>
      </c>
      <c r="H462" t="str">
        <f t="shared" ca="1" si="104"/>
        <v>cu</v>
      </c>
      <c r="I462" t="s">
        <v>88</v>
      </c>
      <c r="J462" t="s">
        <v>90</v>
      </c>
      <c r="K462">
        <v>6250</v>
      </c>
      <c r="L462" t="str">
        <f t="shared" si="95"/>
        <v/>
      </c>
      <c r="M462" t="str">
        <f t="shared" ca="1" si="105"/>
        <v>cu</v>
      </c>
      <c r="N462" t="s">
        <v>88</v>
      </c>
      <c r="O462" t="s">
        <v>90</v>
      </c>
      <c r="P462">
        <v>1563</v>
      </c>
      <c r="Q462" t="str">
        <f t="shared" ca="1" si="96"/>
        <v>cu</v>
      </c>
      <c r="R462" t="str">
        <f t="shared" si="97"/>
        <v>GO</v>
      </c>
      <c r="S462">
        <f t="shared" si="98"/>
        <v>6250</v>
      </c>
      <c r="T462" t="str">
        <f t="shared" ca="1" si="99"/>
        <v>cu</v>
      </c>
      <c r="U462" t="str">
        <f t="shared" si="100"/>
        <v>GO</v>
      </c>
      <c r="V462">
        <f t="shared" si="101"/>
        <v>1563</v>
      </c>
    </row>
    <row r="463" spans="1:22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102"/>
        <v>10</v>
      </c>
      <c r="D463">
        <v>80</v>
      </c>
      <c r="E463">
        <f t="shared" ca="1" si="103"/>
        <v>362</v>
      </c>
      <c r="F463">
        <f ca="1">(60+SUMIF(OFFSET(J463,-$C463+1,0,$C463),"EN",OFFSET(K463,-$C463+1,0,$C463)))*SummonTypeTable!$O$2</f>
        <v>464.44444444444451</v>
      </c>
      <c r="G463" t="str">
        <f t="shared" ca="1" si="106"/>
        <v/>
      </c>
      <c r="H463" t="str">
        <f t="shared" ca="1" si="104"/>
        <v>it</v>
      </c>
      <c r="I463" t="s">
        <v>146</v>
      </c>
      <c r="J463" t="s">
        <v>147</v>
      </c>
      <c r="K463">
        <v>1</v>
      </c>
      <c r="L463" t="str">
        <f t="shared" si="95"/>
        <v/>
      </c>
      <c r="M463" t="str">
        <f t="shared" ca="1" si="105"/>
        <v>cu</v>
      </c>
      <c r="N463" t="s">
        <v>88</v>
      </c>
      <c r="O463" t="s">
        <v>90</v>
      </c>
      <c r="P463">
        <v>1406</v>
      </c>
      <c r="Q463" t="str">
        <f t="shared" ca="1" si="96"/>
        <v>it</v>
      </c>
      <c r="R463" t="str">
        <f t="shared" si="97"/>
        <v>Cash_sCharacterGacha</v>
      </c>
      <c r="S463">
        <f t="shared" si="98"/>
        <v>1</v>
      </c>
      <c r="T463" t="str">
        <f t="shared" ca="1" si="99"/>
        <v>cu</v>
      </c>
      <c r="U463" t="str">
        <f t="shared" si="100"/>
        <v>GO</v>
      </c>
      <c r="V463">
        <f t="shared" si="101"/>
        <v>1406</v>
      </c>
    </row>
    <row r="464" spans="1:22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102"/>
        <v>11</v>
      </c>
      <c r="D464">
        <v>100</v>
      </c>
      <c r="E464">
        <f t="shared" ca="1" si="103"/>
        <v>462</v>
      </c>
      <c r="F464">
        <f ca="1">(60+SUMIF(OFFSET(J464,-$C464+1,0,$C464),"EN",OFFSET(K464,-$C464+1,0,$C464)))*SummonTypeTable!$O$2</f>
        <v>717.77777777777783</v>
      </c>
      <c r="G464">
        <f t="shared" ca="1" si="106"/>
        <v>1.0052910052910053</v>
      </c>
      <c r="H464" t="str">
        <f t="shared" ca="1" si="104"/>
        <v>cu</v>
      </c>
      <c r="I464" t="s">
        <v>88</v>
      </c>
      <c r="J464" t="s">
        <v>114</v>
      </c>
      <c r="K464">
        <v>300</v>
      </c>
      <c r="L464" t="str">
        <f t="shared" si="95"/>
        <v>에너지너무많음</v>
      </c>
      <c r="M464" t="str">
        <f t="shared" ca="1" si="105"/>
        <v>cu</v>
      </c>
      <c r="N464" t="s">
        <v>88</v>
      </c>
      <c r="O464" t="s">
        <v>114</v>
      </c>
      <c r="P464">
        <v>75</v>
      </c>
      <c r="Q464" t="str">
        <f t="shared" ca="1" si="96"/>
        <v>cu</v>
      </c>
      <c r="R464" t="str">
        <f t="shared" si="97"/>
        <v>EN</v>
      </c>
      <c r="S464">
        <f t="shared" si="98"/>
        <v>300</v>
      </c>
      <c r="T464" t="str">
        <f t="shared" ca="1" si="99"/>
        <v>cu</v>
      </c>
      <c r="U464" t="str">
        <f t="shared" si="100"/>
        <v>EN</v>
      </c>
      <c r="V464">
        <f t="shared" si="101"/>
        <v>75</v>
      </c>
    </row>
    <row r="465" spans="1:22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102"/>
        <v>12</v>
      </c>
      <c r="D465">
        <v>120</v>
      </c>
      <c r="E465">
        <f t="shared" ca="1" si="103"/>
        <v>582</v>
      </c>
      <c r="F465">
        <f ca="1">(60+SUMIF(OFFSET(J465,-$C465+1,0,$C465),"EN",OFFSET(K465,-$C465+1,0,$C465)))*SummonTypeTable!$O$2</f>
        <v>717.77777777777783</v>
      </c>
      <c r="G465" t="str">
        <f t="shared" ca="1" si="106"/>
        <v/>
      </c>
      <c r="H465" t="str">
        <f t="shared" ca="1" si="104"/>
        <v>cu</v>
      </c>
      <c r="I465" t="s">
        <v>88</v>
      </c>
      <c r="J465" t="s">
        <v>90</v>
      </c>
      <c r="K465">
        <v>12500</v>
      </c>
      <c r="L465" t="str">
        <f t="shared" si="95"/>
        <v/>
      </c>
      <c r="M465" t="str">
        <f t="shared" ca="1" si="105"/>
        <v>cu</v>
      </c>
      <c r="N465" t="s">
        <v>88</v>
      </c>
      <c r="O465" t="s">
        <v>90</v>
      </c>
      <c r="P465">
        <v>3125</v>
      </c>
      <c r="Q465" t="str">
        <f t="shared" ca="1" si="96"/>
        <v>cu</v>
      </c>
      <c r="R465" t="str">
        <f t="shared" si="97"/>
        <v>GO</v>
      </c>
      <c r="S465">
        <f t="shared" si="98"/>
        <v>12500</v>
      </c>
      <c r="T465" t="str">
        <f t="shared" ca="1" si="99"/>
        <v>cu</v>
      </c>
      <c r="U465" t="str">
        <f t="shared" si="100"/>
        <v>GO</v>
      </c>
      <c r="V465">
        <f t="shared" si="101"/>
        <v>3125</v>
      </c>
    </row>
    <row r="466" spans="1:22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102"/>
        <v>13</v>
      </c>
      <c r="D466">
        <v>180</v>
      </c>
      <c r="E466">
        <f t="shared" ca="1" si="103"/>
        <v>762</v>
      </c>
      <c r="F466">
        <f ca="1">(60+SUMIF(OFFSET(J466,-$C466+1,0,$C466),"EN",OFFSET(K466,-$C466+1,0,$C466)))*SummonTypeTable!$O$2</f>
        <v>717.77777777777783</v>
      </c>
      <c r="G466" t="str">
        <f t="shared" ca="1" si="106"/>
        <v/>
      </c>
      <c r="H466" t="str">
        <f t="shared" ca="1" si="104"/>
        <v>it</v>
      </c>
      <c r="I466" t="s">
        <v>146</v>
      </c>
      <c r="J466" t="s">
        <v>145</v>
      </c>
      <c r="K466">
        <v>10</v>
      </c>
      <c r="L466" t="str">
        <f t="shared" si="95"/>
        <v/>
      </c>
      <c r="M466" t="str">
        <f t="shared" ca="1" si="105"/>
        <v>cu</v>
      </c>
      <c r="N466" t="s">
        <v>88</v>
      </c>
      <c r="O466" t="s">
        <v>90</v>
      </c>
      <c r="P466">
        <v>4063</v>
      </c>
      <c r="Q466" t="str">
        <f t="shared" ca="1" si="96"/>
        <v>it</v>
      </c>
      <c r="R466" t="str">
        <f t="shared" si="97"/>
        <v>Cash_sSpellGacha</v>
      </c>
      <c r="S466">
        <f t="shared" si="98"/>
        <v>10</v>
      </c>
      <c r="T466" t="str">
        <f t="shared" ca="1" si="99"/>
        <v>cu</v>
      </c>
      <c r="U466" t="str">
        <f t="shared" si="100"/>
        <v>GO</v>
      </c>
      <c r="V466">
        <f t="shared" si="101"/>
        <v>4063</v>
      </c>
    </row>
    <row r="467" spans="1:22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102"/>
        <v>14</v>
      </c>
      <c r="D467">
        <v>200</v>
      </c>
      <c r="E467">
        <f t="shared" ca="1" si="103"/>
        <v>962</v>
      </c>
      <c r="F467">
        <f ca="1">(60+SUMIF(OFFSET(J467,-$C467+1,0,$C467),"EN",OFFSET(K467,-$C467+1,0,$C467)))*SummonTypeTable!$O$2</f>
        <v>1140.0000000000002</v>
      </c>
      <c r="G467">
        <f t="shared" ca="1" si="106"/>
        <v>0.74613074613074615</v>
      </c>
      <c r="H467" t="str">
        <f t="shared" ca="1" si="104"/>
        <v>cu</v>
      </c>
      <c r="I467" t="s">
        <v>88</v>
      </c>
      <c r="J467" t="s">
        <v>114</v>
      </c>
      <c r="K467">
        <v>500</v>
      </c>
      <c r="L467" t="str">
        <f t="shared" si="95"/>
        <v>에너지너무많음</v>
      </c>
      <c r="M467" t="str">
        <f t="shared" ca="1" si="105"/>
        <v>cu</v>
      </c>
      <c r="N467" t="s">
        <v>88</v>
      </c>
      <c r="O467" t="s">
        <v>114</v>
      </c>
      <c r="P467">
        <v>125</v>
      </c>
      <c r="Q467" t="str">
        <f t="shared" ca="1" si="96"/>
        <v>cu</v>
      </c>
      <c r="R467" t="str">
        <f t="shared" si="97"/>
        <v>EN</v>
      </c>
      <c r="S467">
        <f t="shared" si="98"/>
        <v>500</v>
      </c>
      <c r="T467" t="str">
        <f t="shared" ca="1" si="99"/>
        <v>cu</v>
      </c>
      <c r="U467" t="str">
        <f t="shared" si="100"/>
        <v>EN</v>
      </c>
      <c r="V467">
        <f t="shared" si="101"/>
        <v>125</v>
      </c>
    </row>
    <row r="468" spans="1:22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102"/>
        <v>15</v>
      </c>
      <c r="D468">
        <v>150</v>
      </c>
      <c r="E468">
        <f t="shared" ca="1" si="103"/>
        <v>1112</v>
      </c>
      <c r="F468">
        <f ca="1">(60+SUMIF(OFFSET(J468,-$C468+1,0,$C468),"EN",OFFSET(K468,-$C468+1,0,$C468)))*SummonTypeTable!$O$2</f>
        <v>1140.0000000000002</v>
      </c>
      <c r="G468" t="str">
        <f t="shared" ca="1" si="106"/>
        <v/>
      </c>
      <c r="H468" t="str">
        <f t="shared" ca="1" si="104"/>
        <v>cu</v>
      </c>
      <c r="I468" t="s">
        <v>88</v>
      </c>
      <c r="J468" t="s">
        <v>90</v>
      </c>
      <c r="K468">
        <v>25000</v>
      </c>
      <c r="L468" t="str">
        <f t="shared" si="95"/>
        <v/>
      </c>
      <c r="M468" t="str">
        <f t="shared" ca="1" si="105"/>
        <v>cu</v>
      </c>
      <c r="N468" t="s">
        <v>88</v>
      </c>
      <c r="O468" t="s">
        <v>90</v>
      </c>
      <c r="P468">
        <v>6250</v>
      </c>
      <c r="Q468" t="str">
        <f t="shared" ca="1" si="96"/>
        <v>cu</v>
      </c>
      <c r="R468" t="str">
        <f t="shared" si="97"/>
        <v>GO</v>
      </c>
      <c r="S468">
        <f t="shared" si="98"/>
        <v>25000</v>
      </c>
      <c r="T468" t="str">
        <f t="shared" ca="1" si="99"/>
        <v>cu</v>
      </c>
      <c r="U468" t="str">
        <f t="shared" si="100"/>
        <v>GO</v>
      </c>
      <c r="V468">
        <f t="shared" si="101"/>
        <v>6250</v>
      </c>
    </row>
    <row r="469" spans="1:22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102"/>
        <v>16</v>
      </c>
      <c r="D469">
        <v>320</v>
      </c>
      <c r="E469">
        <f t="shared" ca="1" si="103"/>
        <v>1432</v>
      </c>
      <c r="F469">
        <f ca="1">(60+SUMIF(OFFSET(J469,-$C469+1,0,$C469),"EN",OFFSET(K469,-$C469+1,0,$C469)))*SummonTypeTable!$O$2</f>
        <v>1140.0000000000002</v>
      </c>
      <c r="G469" t="str">
        <f t="shared" ca="1" si="106"/>
        <v/>
      </c>
      <c r="H469" t="str">
        <f t="shared" ca="1" si="104"/>
        <v>it</v>
      </c>
      <c r="I469" t="s">
        <v>146</v>
      </c>
      <c r="J469" t="s">
        <v>145</v>
      </c>
      <c r="K469">
        <v>2</v>
      </c>
      <c r="L469" t="str">
        <f t="shared" si="95"/>
        <v/>
      </c>
      <c r="M469" t="str">
        <f t="shared" ca="1" si="105"/>
        <v>cu</v>
      </c>
      <c r="N469" t="s">
        <v>88</v>
      </c>
      <c r="O469" t="s">
        <v>90</v>
      </c>
      <c r="P469">
        <v>7500</v>
      </c>
      <c r="Q469" t="str">
        <f t="shared" ca="1" si="96"/>
        <v>it</v>
      </c>
      <c r="R469" t="str">
        <f t="shared" si="97"/>
        <v>Cash_sSpellGacha</v>
      </c>
      <c r="S469">
        <f t="shared" si="98"/>
        <v>2</v>
      </c>
      <c r="T469" t="str">
        <f t="shared" ca="1" si="99"/>
        <v>cu</v>
      </c>
      <c r="U469" t="str">
        <f t="shared" si="100"/>
        <v>GO</v>
      </c>
      <c r="V469">
        <f t="shared" si="101"/>
        <v>7500</v>
      </c>
    </row>
    <row r="470" spans="1:22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102"/>
        <v>17</v>
      </c>
      <c r="D470">
        <v>450</v>
      </c>
      <c r="E470">
        <f t="shared" ca="1" si="103"/>
        <v>1882</v>
      </c>
      <c r="F470">
        <f ca="1">(60+SUMIF(OFFSET(J470,-$C470+1,0,$C470),"EN",OFFSET(K470,-$C470+1,0,$C470)))*SummonTypeTable!$O$2</f>
        <v>1140.0000000000002</v>
      </c>
      <c r="G470" t="str">
        <f t="shared" ca="1" si="106"/>
        <v/>
      </c>
      <c r="H470" t="str">
        <f t="shared" ca="1" si="104"/>
        <v>it</v>
      </c>
      <c r="I470" t="s">
        <v>146</v>
      </c>
      <c r="J470" t="s">
        <v>147</v>
      </c>
      <c r="K470">
        <v>1</v>
      </c>
      <c r="L470" t="str">
        <f t="shared" si="95"/>
        <v/>
      </c>
      <c r="M470" t="str">
        <f t="shared" ca="1" si="105"/>
        <v>cu</v>
      </c>
      <c r="N470" t="s">
        <v>88</v>
      </c>
      <c r="O470" t="s">
        <v>90</v>
      </c>
      <c r="P470">
        <v>7188</v>
      </c>
      <c r="Q470" t="str">
        <f t="shared" ca="1" si="96"/>
        <v>it</v>
      </c>
      <c r="R470" t="str">
        <f t="shared" si="97"/>
        <v>Cash_sCharacterGacha</v>
      </c>
      <c r="S470">
        <f t="shared" si="98"/>
        <v>1</v>
      </c>
      <c r="T470" t="str">
        <f t="shared" ca="1" si="99"/>
        <v>cu</v>
      </c>
      <c r="U470" t="str">
        <f t="shared" si="100"/>
        <v>GO</v>
      </c>
      <c r="V470">
        <f t="shared" si="101"/>
        <v>7188</v>
      </c>
    </row>
    <row r="471" spans="1:22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102"/>
        <v>18</v>
      </c>
      <c r="D471">
        <v>500</v>
      </c>
      <c r="E471">
        <f t="shared" ca="1" si="103"/>
        <v>2382</v>
      </c>
      <c r="F471">
        <f ca="1">(60+SUMIF(OFFSET(J471,-$C471+1,0,$C471),"EN",OFFSET(K471,-$C471+1,0,$C471)))*SummonTypeTable!$O$2</f>
        <v>1984.4444444444448</v>
      </c>
      <c r="G471">
        <f t="shared" ca="1" si="106"/>
        <v>0.47858942065491195</v>
      </c>
      <c r="H471" t="str">
        <f t="shared" ca="1" si="104"/>
        <v>cu</v>
      </c>
      <c r="I471" t="s">
        <v>88</v>
      </c>
      <c r="J471" t="s">
        <v>114</v>
      </c>
      <c r="K471">
        <v>1000</v>
      </c>
      <c r="L471" t="str">
        <f t="shared" si="95"/>
        <v>에너지너무많음</v>
      </c>
      <c r="M471" t="str">
        <f t="shared" ca="1" si="105"/>
        <v>cu</v>
      </c>
      <c r="N471" t="s">
        <v>88</v>
      </c>
      <c r="O471" t="s">
        <v>114</v>
      </c>
      <c r="P471">
        <v>250</v>
      </c>
      <c r="Q471" t="str">
        <f t="shared" ca="1" si="96"/>
        <v>cu</v>
      </c>
      <c r="R471" t="str">
        <f t="shared" si="97"/>
        <v>EN</v>
      </c>
      <c r="S471">
        <f t="shared" si="98"/>
        <v>1000</v>
      </c>
      <c r="T471" t="str">
        <f t="shared" ca="1" si="99"/>
        <v>cu</v>
      </c>
      <c r="U471" t="str">
        <f t="shared" si="100"/>
        <v>EN</v>
      </c>
      <c r="V471">
        <f t="shared" si="101"/>
        <v>250</v>
      </c>
    </row>
    <row r="472" spans="1:22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102"/>
        <v>19</v>
      </c>
      <c r="D472">
        <v>200</v>
      </c>
      <c r="E472">
        <f t="shared" ca="1" si="103"/>
        <v>2582</v>
      </c>
      <c r="F472">
        <f ca="1">(60+SUMIF(OFFSET(J472,-$C472+1,0,$C472),"EN",OFFSET(K472,-$C472+1,0,$C472)))*SummonTypeTable!$O$2</f>
        <v>1984.4444444444448</v>
      </c>
      <c r="G472" t="str">
        <f t="shared" ca="1" si="106"/>
        <v/>
      </c>
      <c r="H472" t="str">
        <f t="shared" ca="1" si="104"/>
        <v>cu</v>
      </c>
      <c r="I472" t="s">
        <v>88</v>
      </c>
      <c r="J472" t="s">
        <v>90</v>
      </c>
      <c r="K472">
        <v>33750</v>
      </c>
      <c r="L472" t="str">
        <f t="shared" si="95"/>
        <v/>
      </c>
      <c r="M472" t="str">
        <f t="shared" ca="1" si="105"/>
        <v>cu</v>
      </c>
      <c r="N472" t="s">
        <v>88</v>
      </c>
      <c r="O472" t="s">
        <v>90</v>
      </c>
      <c r="P472">
        <v>8438</v>
      </c>
      <c r="Q472" t="str">
        <f t="shared" ca="1" si="96"/>
        <v>cu</v>
      </c>
      <c r="R472" t="str">
        <f t="shared" si="97"/>
        <v>GO</v>
      </c>
      <c r="S472">
        <f t="shared" si="98"/>
        <v>33750</v>
      </c>
      <c r="T472" t="str">
        <f t="shared" ca="1" si="99"/>
        <v>cu</v>
      </c>
      <c r="U472" t="str">
        <f t="shared" si="100"/>
        <v>GO</v>
      </c>
      <c r="V472">
        <f t="shared" si="101"/>
        <v>8438</v>
      </c>
    </row>
    <row r="473" spans="1:22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102"/>
        <v>20</v>
      </c>
      <c r="D473">
        <v>330</v>
      </c>
      <c r="E473">
        <f t="shared" ca="1" si="103"/>
        <v>2912</v>
      </c>
      <c r="F473">
        <f ca="1">(60+SUMIF(OFFSET(J473,-$C473+1,0,$C473),"EN",OFFSET(K473,-$C473+1,0,$C473)))*SummonTypeTable!$O$2</f>
        <v>1984.4444444444448</v>
      </c>
      <c r="G473" t="str">
        <f t="shared" ca="1" si="106"/>
        <v/>
      </c>
      <c r="H473" t="str">
        <f t="shared" ca="1" si="104"/>
        <v>it</v>
      </c>
      <c r="I473" t="s">
        <v>146</v>
      </c>
      <c r="J473" t="s">
        <v>145</v>
      </c>
      <c r="K473">
        <v>10</v>
      </c>
      <c r="L473" t="str">
        <f t="shared" si="95"/>
        <v/>
      </c>
      <c r="M473" t="str">
        <f t="shared" ca="1" si="105"/>
        <v>cu</v>
      </c>
      <c r="N473" t="s">
        <v>88</v>
      </c>
      <c r="O473" t="s">
        <v>90</v>
      </c>
      <c r="P473">
        <v>9375</v>
      </c>
      <c r="Q473" t="str">
        <f t="shared" ca="1" si="96"/>
        <v>it</v>
      </c>
      <c r="R473" t="str">
        <f t="shared" si="97"/>
        <v>Cash_sSpellGacha</v>
      </c>
      <c r="S473">
        <f t="shared" si="98"/>
        <v>10</v>
      </c>
      <c r="T473" t="str">
        <f t="shared" ca="1" si="99"/>
        <v>cu</v>
      </c>
      <c r="U473" t="str">
        <f t="shared" si="100"/>
        <v>GO</v>
      </c>
      <c r="V473">
        <f t="shared" si="101"/>
        <v>9375</v>
      </c>
    </row>
    <row r="474" spans="1:22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102"/>
        <v>21</v>
      </c>
      <c r="D474">
        <v>1000</v>
      </c>
      <c r="E474">
        <f t="shared" ca="1" si="103"/>
        <v>3912</v>
      </c>
      <c r="F474">
        <f ca="1">(60+SUMIF(OFFSET(J474,-$C474+1,0,$C474),"EN",OFFSET(K474,-$C474+1,0,$C474)))*SummonTypeTable!$O$2</f>
        <v>3251.1111111111113</v>
      </c>
      <c r="G474">
        <f t="shared" ca="1" si="106"/>
        <v>0.50727107475573741</v>
      </c>
      <c r="H474" t="str">
        <f t="shared" ca="1" si="104"/>
        <v>cu</v>
      </c>
      <c r="I474" t="s">
        <v>88</v>
      </c>
      <c r="J474" t="s">
        <v>114</v>
      </c>
      <c r="K474">
        <v>1500</v>
      </c>
      <c r="L474" t="str">
        <f t="shared" si="95"/>
        <v>에너지너무많음</v>
      </c>
      <c r="M474" t="str">
        <f t="shared" ca="1" si="105"/>
        <v>cu</v>
      </c>
      <c r="N474" t="s">
        <v>88</v>
      </c>
      <c r="O474" t="s">
        <v>114</v>
      </c>
      <c r="P474">
        <v>375</v>
      </c>
      <c r="Q474" t="str">
        <f t="shared" ca="1" si="96"/>
        <v>cu</v>
      </c>
      <c r="R474" t="str">
        <f t="shared" si="97"/>
        <v>EN</v>
      </c>
      <c r="S474">
        <f t="shared" si="98"/>
        <v>1500</v>
      </c>
      <c r="T474" t="str">
        <f t="shared" ca="1" si="99"/>
        <v>cu</v>
      </c>
      <c r="U474" t="str">
        <f t="shared" si="100"/>
        <v>EN</v>
      </c>
      <c r="V474">
        <f t="shared" si="101"/>
        <v>375</v>
      </c>
    </row>
    <row r="475" spans="1:22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102"/>
        <v>22</v>
      </c>
      <c r="D475">
        <v>330</v>
      </c>
      <c r="E475">
        <f t="shared" ca="1" si="103"/>
        <v>4242</v>
      </c>
      <c r="F475">
        <f ca="1">(60+SUMIF(OFFSET(J475,-$C475+1,0,$C475),"EN",OFFSET(K475,-$C475+1,0,$C475)))*SummonTypeTable!$O$2</f>
        <v>3251.1111111111113</v>
      </c>
      <c r="G475" t="str">
        <f t="shared" ca="1" si="106"/>
        <v/>
      </c>
      <c r="H475" t="str">
        <f t="shared" ca="1" si="104"/>
        <v>cu</v>
      </c>
      <c r="I475" t="s">
        <v>88</v>
      </c>
      <c r="J475" t="s">
        <v>90</v>
      </c>
      <c r="K475">
        <v>27500</v>
      </c>
      <c r="L475" t="str">
        <f t="shared" si="95"/>
        <v/>
      </c>
      <c r="M475" t="str">
        <f t="shared" ca="1" si="105"/>
        <v>cu</v>
      </c>
      <c r="N475" t="s">
        <v>88</v>
      </c>
      <c r="O475" t="s">
        <v>90</v>
      </c>
      <c r="P475">
        <v>6875</v>
      </c>
      <c r="Q475" t="str">
        <f t="shared" ca="1" si="96"/>
        <v>cu</v>
      </c>
      <c r="R475" t="str">
        <f t="shared" si="97"/>
        <v>GO</v>
      </c>
      <c r="S475">
        <f t="shared" si="98"/>
        <v>27500</v>
      </c>
      <c r="T475" t="str">
        <f t="shared" ca="1" si="99"/>
        <v>cu</v>
      </c>
      <c r="U475" t="str">
        <f t="shared" si="100"/>
        <v>GO</v>
      </c>
      <c r="V475">
        <f t="shared" si="101"/>
        <v>6875</v>
      </c>
    </row>
    <row r="476" spans="1:22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102"/>
        <v>23</v>
      </c>
      <c r="D476">
        <v>590</v>
      </c>
      <c r="E476">
        <f t="shared" ca="1" si="103"/>
        <v>4832</v>
      </c>
      <c r="F476">
        <f ca="1">(60+SUMIF(OFFSET(J476,-$C476+1,0,$C476),"EN",OFFSET(K476,-$C476+1,0,$C476)))*SummonTypeTable!$O$2</f>
        <v>3251.1111111111113</v>
      </c>
      <c r="G476" t="str">
        <f t="shared" ca="1" si="106"/>
        <v/>
      </c>
      <c r="H476" t="str">
        <f t="shared" ca="1" si="104"/>
        <v>it</v>
      </c>
      <c r="I476" t="s">
        <v>146</v>
      </c>
      <c r="J476" t="s">
        <v>145</v>
      </c>
      <c r="K476">
        <v>10</v>
      </c>
      <c r="L476" t="str">
        <f t="shared" si="95"/>
        <v/>
      </c>
      <c r="M476" t="str">
        <f t="shared" ca="1" si="105"/>
        <v>cu</v>
      </c>
      <c r="N476" t="s">
        <v>88</v>
      </c>
      <c r="O476" t="s">
        <v>90</v>
      </c>
      <c r="P476">
        <v>10938</v>
      </c>
      <c r="Q476" t="str">
        <f t="shared" ca="1" si="96"/>
        <v>it</v>
      </c>
      <c r="R476" t="str">
        <f t="shared" si="97"/>
        <v>Cash_sSpellGacha</v>
      </c>
      <c r="S476">
        <f t="shared" si="98"/>
        <v>10</v>
      </c>
      <c r="T476" t="str">
        <f t="shared" ca="1" si="99"/>
        <v>cu</v>
      </c>
      <c r="U476" t="str">
        <f t="shared" si="100"/>
        <v>GO</v>
      </c>
      <c r="V476">
        <f t="shared" si="101"/>
        <v>10938</v>
      </c>
    </row>
    <row r="477" spans="1:22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102"/>
        <v>24</v>
      </c>
      <c r="D477">
        <v>1250</v>
      </c>
      <c r="E477">
        <f t="shared" ca="1" si="103"/>
        <v>6082</v>
      </c>
      <c r="F477">
        <f ca="1">(60+SUMIF(OFFSET(J477,-$C477+1,0,$C477),"EN",OFFSET(K477,-$C477+1,0,$C477)))*SummonTypeTable!$O$2</f>
        <v>3251.1111111111113</v>
      </c>
      <c r="G477" t="str">
        <f t="shared" ca="1" si="106"/>
        <v/>
      </c>
      <c r="H477" t="str">
        <f t="shared" ca="1" si="104"/>
        <v>cu</v>
      </c>
      <c r="I477" t="s">
        <v>88</v>
      </c>
      <c r="J477" t="s">
        <v>90</v>
      </c>
      <c r="K477">
        <v>36250</v>
      </c>
      <c r="L477" t="str">
        <f t="shared" si="95"/>
        <v/>
      </c>
      <c r="M477" t="str">
        <f t="shared" ca="1" si="105"/>
        <v>cu</v>
      </c>
      <c r="N477" t="s">
        <v>88</v>
      </c>
      <c r="O477" t="s">
        <v>90</v>
      </c>
      <c r="P477">
        <v>9063</v>
      </c>
      <c r="Q477" t="str">
        <f t="shared" ca="1" si="96"/>
        <v>cu</v>
      </c>
      <c r="R477" t="str">
        <f t="shared" si="97"/>
        <v>GO</v>
      </c>
      <c r="S477">
        <f t="shared" si="98"/>
        <v>36250</v>
      </c>
      <c r="T477" t="str">
        <f t="shared" ca="1" si="99"/>
        <v>cu</v>
      </c>
      <c r="U477" t="str">
        <f t="shared" si="100"/>
        <v>GO</v>
      </c>
      <c r="V477">
        <f t="shared" si="101"/>
        <v>9063</v>
      </c>
    </row>
    <row r="478" spans="1:22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102"/>
        <v>25</v>
      </c>
      <c r="D478">
        <v>1900</v>
      </c>
      <c r="E478">
        <f t="shared" ca="1" si="103"/>
        <v>7982</v>
      </c>
      <c r="F478">
        <f ca="1">(60+SUMIF(OFFSET(J478,-$C478+1,0,$C478),"EN",OFFSET(K478,-$C478+1,0,$C478)))*SummonTypeTable!$O$2</f>
        <v>4940.0000000000009</v>
      </c>
      <c r="G478">
        <f t="shared" ca="1" si="106"/>
        <v>0.40730532587210116</v>
      </c>
      <c r="H478" t="str">
        <f t="shared" ca="1" si="104"/>
        <v>cu</v>
      </c>
      <c r="I478" t="s">
        <v>88</v>
      </c>
      <c r="J478" t="s">
        <v>114</v>
      </c>
      <c r="K478">
        <v>2000</v>
      </c>
      <c r="L478" t="str">
        <f t="shared" si="95"/>
        <v>에너지너무많음</v>
      </c>
      <c r="M478" t="str">
        <f t="shared" ca="1" si="105"/>
        <v>cu</v>
      </c>
      <c r="N478" t="s">
        <v>88</v>
      </c>
      <c r="O478" t="s">
        <v>114</v>
      </c>
      <c r="P478">
        <v>500</v>
      </c>
      <c r="Q478" t="str">
        <f t="shared" ca="1" si="96"/>
        <v>cu</v>
      </c>
      <c r="R478" t="str">
        <f t="shared" si="97"/>
        <v>EN</v>
      </c>
      <c r="S478">
        <f t="shared" si="98"/>
        <v>2000</v>
      </c>
      <c r="T478" t="str">
        <f t="shared" ca="1" si="99"/>
        <v>cu</v>
      </c>
      <c r="U478" t="str">
        <f t="shared" si="100"/>
        <v>EN</v>
      </c>
      <c r="V478">
        <f t="shared" si="101"/>
        <v>500</v>
      </c>
    </row>
    <row r="479" spans="1:22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102"/>
        <v>26</v>
      </c>
      <c r="D479">
        <v>200</v>
      </c>
      <c r="E479">
        <f t="shared" ca="1" si="103"/>
        <v>8182</v>
      </c>
      <c r="F479">
        <f ca="1">(60+SUMIF(OFFSET(J479,-$C479+1,0,$C479),"EN",OFFSET(K479,-$C479+1,0,$C479)))*SummonTypeTable!$O$2</f>
        <v>4940.0000000000009</v>
      </c>
      <c r="G479" t="str">
        <f t="shared" ca="1" si="106"/>
        <v/>
      </c>
      <c r="H479" t="str">
        <f t="shared" ca="1" si="104"/>
        <v>cu</v>
      </c>
      <c r="I479" t="s">
        <v>88</v>
      </c>
      <c r="J479" t="s">
        <v>90</v>
      </c>
      <c r="K479">
        <v>50000</v>
      </c>
      <c r="L479" t="str">
        <f t="shared" si="95"/>
        <v/>
      </c>
      <c r="M479" t="str">
        <f t="shared" ca="1" si="105"/>
        <v>cu</v>
      </c>
      <c r="N479" t="s">
        <v>88</v>
      </c>
      <c r="O479" t="s">
        <v>90</v>
      </c>
      <c r="P479">
        <v>12500</v>
      </c>
      <c r="Q479" t="str">
        <f t="shared" ca="1" si="96"/>
        <v>cu</v>
      </c>
      <c r="R479" t="str">
        <f t="shared" si="97"/>
        <v>GO</v>
      </c>
      <c r="S479">
        <f t="shared" si="98"/>
        <v>50000</v>
      </c>
      <c r="T479" t="str">
        <f t="shared" ca="1" si="99"/>
        <v>cu</v>
      </c>
      <c r="U479" t="str">
        <f t="shared" si="100"/>
        <v>GO</v>
      </c>
      <c r="V479">
        <f t="shared" si="101"/>
        <v>12500</v>
      </c>
    </row>
    <row r="480" spans="1:22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102"/>
        <v>27</v>
      </c>
      <c r="D480">
        <v>400</v>
      </c>
      <c r="E480">
        <f t="shared" ca="1" si="103"/>
        <v>8582</v>
      </c>
      <c r="F480">
        <f ca="1">(60+SUMIF(OFFSET(J480,-$C480+1,0,$C480),"EN",OFFSET(K480,-$C480+1,0,$C480)))*SummonTypeTable!$O$2</f>
        <v>4940.0000000000009</v>
      </c>
      <c r="G480" t="str">
        <f t="shared" ca="1" si="106"/>
        <v/>
      </c>
      <c r="H480" t="str">
        <f t="shared" ca="1" si="104"/>
        <v>it</v>
      </c>
      <c r="I480" t="s">
        <v>146</v>
      </c>
      <c r="J480" t="s">
        <v>145</v>
      </c>
      <c r="K480">
        <v>10</v>
      </c>
      <c r="L480" t="str">
        <f t="shared" si="95"/>
        <v/>
      </c>
      <c r="M480" t="str">
        <f t="shared" ca="1" si="105"/>
        <v>cu</v>
      </c>
      <c r="N480" t="s">
        <v>88</v>
      </c>
      <c r="O480" t="s">
        <v>90</v>
      </c>
      <c r="P480">
        <v>15625</v>
      </c>
      <c r="Q480" t="str">
        <f t="shared" ca="1" si="96"/>
        <v>it</v>
      </c>
      <c r="R480" t="str">
        <f t="shared" si="97"/>
        <v>Cash_sSpellGacha</v>
      </c>
      <c r="S480">
        <f t="shared" si="98"/>
        <v>10</v>
      </c>
      <c r="T480" t="str">
        <f t="shared" ca="1" si="99"/>
        <v>cu</v>
      </c>
      <c r="U480" t="str">
        <f t="shared" si="100"/>
        <v>GO</v>
      </c>
      <c r="V480">
        <f t="shared" si="101"/>
        <v>15625</v>
      </c>
    </row>
    <row r="481" spans="1:22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102"/>
        <v>28</v>
      </c>
      <c r="D481">
        <v>2400</v>
      </c>
      <c r="E481">
        <f t="shared" ca="1" si="103"/>
        <v>10982</v>
      </c>
      <c r="F481">
        <f ca="1">(60+SUMIF(OFFSET(J481,-$C481+1,0,$C481),"EN",OFFSET(K481,-$C481+1,0,$C481)))*SummonTypeTable!$O$2</f>
        <v>4940.0000000000009</v>
      </c>
      <c r="G481" t="str">
        <f t="shared" ca="1" si="106"/>
        <v/>
      </c>
      <c r="H481" t="str">
        <f t="shared" ca="1" si="104"/>
        <v>it</v>
      </c>
      <c r="I481" t="s">
        <v>146</v>
      </c>
      <c r="J481" t="s">
        <v>147</v>
      </c>
      <c r="K481">
        <v>10</v>
      </c>
      <c r="L481" t="str">
        <f t="shared" si="95"/>
        <v/>
      </c>
      <c r="M481" t="str">
        <f t="shared" ca="1" si="105"/>
        <v>cu</v>
      </c>
      <c r="N481" t="s">
        <v>88</v>
      </c>
      <c r="O481" t="s">
        <v>114</v>
      </c>
      <c r="P481">
        <v>750</v>
      </c>
      <c r="Q481" t="str">
        <f t="shared" ca="1" si="96"/>
        <v>it</v>
      </c>
      <c r="R481" t="str">
        <f t="shared" si="97"/>
        <v>Cash_sCharacterGacha</v>
      </c>
      <c r="S481">
        <f t="shared" si="98"/>
        <v>10</v>
      </c>
      <c r="T481" t="str">
        <f t="shared" ca="1" si="99"/>
        <v>cu</v>
      </c>
      <c r="U481" t="str">
        <f t="shared" si="100"/>
        <v>EN</v>
      </c>
      <c r="V481">
        <f t="shared" si="101"/>
        <v>750</v>
      </c>
    </row>
    <row r="482" spans="1:22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102"/>
        <v>29</v>
      </c>
      <c r="D482">
        <v>1500</v>
      </c>
      <c r="E482">
        <f t="shared" ca="1" si="103"/>
        <v>12482</v>
      </c>
      <c r="F482">
        <f ca="1">(60+SUMIF(OFFSET(J482,-$C482+1,0,$C482),"EN",OFFSET(K482,-$C482+1,0,$C482)))*SummonTypeTable!$O$2</f>
        <v>4940.0000000000009</v>
      </c>
      <c r="G482" t="str">
        <f t="shared" ca="1" si="106"/>
        <v/>
      </c>
      <c r="H482" t="str">
        <f t="shared" ca="1" si="104"/>
        <v>cu</v>
      </c>
      <c r="I482" t="s">
        <v>88</v>
      </c>
      <c r="J482" t="s">
        <v>90</v>
      </c>
      <c r="K482">
        <v>75000</v>
      </c>
      <c r="L482" t="str">
        <f t="shared" si="95"/>
        <v/>
      </c>
      <c r="M482" t="str">
        <f t="shared" ca="1" si="105"/>
        <v>cu</v>
      </c>
      <c r="N482" t="s">
        <v>88</v>
      </c>
      <c r="O482" t="s">
        <v>90</v>
      </c>
      <c r="P482">
        <v>18750</v>
      </c>
      <c r="Q482" t="str">
        <f t="shared" ca="1" si="96"/>
        <v>cu</v>
      </c>
      <c r="R482" t="str">
        <f t="shared" si="97"/>
        <v>GO</v>
      </c>
      <c r="S482">
        <f t="shared" si="98"/>
        <v>75000</v>
      </c>
      <c r="T482" t="str">
        <f t="shared" ca="1" si="99"/>
        <v>cu</v>
      </c>
      <c r="U482" t="str">
        <f t="shared" si="100"/>
        <v>GO</v>
      </c>
      <c r="V482">
        <f t="shared" si="101"/>
        <v>18750</v>
      </c>
    </row>
    <row r="483" spans="1:22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102"/>
        <v>30</v>
      </c>
      <c r="D483">
        <v>2800</v>
      </c>
      <c r="E483">
        <f t="shared" ca="1" si="103"/>
        <v>15282</v>
      </c>
      <c r="F483">
        <f ca="1">(60+SUMIF(OFFSET(J483,-$C483+1,0,$C483),"EN",OFFSET(K483,-$C483+1,0,$C483)))*SummonTypeTable!$O$2</f>
        <v>4940.0000000000009</v>
      </c>
      <c r="G483" t="str">
        <f t="shared" ca="1" si="106"/>
        <v/>
      </c>
      <c r="H483" t="str">
        <f t="shared" ca="1" si="104"/>
        <v>cu</v>
      </c>
      <c r="I483" t="s">
        <v>88</v>
      </c>
      <c r="J483" t="s">
        <v>90</v>
      </c>
      <c r="K483">
        <v>81250</v>
      </c>
      <c r="L483" t="str">
        <f t="shared" si="95"/>
        <v/>
      </c>
      <c r="M483" t="str">
        <f t="shared" ca="1" si="105"/>
        <v>cu</v>
      </c>
      <c r="N483" t="s">
        <v>88</v>
      </c>
      <c r="O483" t="s">
        <v>90</v>
      </c>
      <c r="P483">
        <v>20313</v>
      </c>
      <c r="Q483" t="str">
        <f t="shared" ca="1" si="96"/>
        <v>cu</v>
      </c>
      <c r="R483" t="str">
        <f t="shared" si="97"/>
        <v>GO</v>
      </c>
      <c r="S483">
        <f t="shared" si="98"/>
        <v>81250</v>
      </c>
      <c r="T483" t="str">
        <f t="shared" ca="1" si="99"/>
        <v>cu</v>
      </c>
      <c r="U483" t="str">
        <f t="shared" si="100"/>
        <v>GO</v>
      </c>
      <c r="V483">
        <f t="shared" si="101"/>
        <v>20313</v>
      </c>
    </row>
    <row r="484" spans="1:22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102"/>
        <v>31</v>
      </c>
      <c r="D484">
        <v>3400</v>
      </c>
      <c r="E484">
        <f t="shared" ca="1" si="103"/>
        <v>18682</v>
      </c>
      <c r="F484">
        <f ca="1">(60+SUMIF(OFFSET(J484,-$C484+1,0,$C484),"EN",OFFSET(K484,-$C484+1,0,$C484)))*SummonTypeTable!$O$2</f>
        <v>8317.7777777777792</v>
      </c>
      <c r="G484">
        <f t="shared" ca="1" si="106"/>
        <v>0.26442565035863402</v>
      </c>
      <c r="H484" t="str">
        <f t="shared" ca="1" si="104"/>
        <v>cu</v>
      </c>
      <c r="I484" t="s">
        <v>88</v>
      </c>
      <c r="J484" t="s">
        <v>114</v>
      </c>
      <c r="K484">
        <v>4000</v>
      </c>
      <c r="L484" t="str">
        <f t="shared" si="95"/>
        <v>에너지너무많음</v>
      </c>
      <c r="M484" t="str">
        <f t="shared" ca="1" si="105"/>
        <v>cu</v>
      </c>
      <c r="N484" t="s">
        <v>88</v>
      </c>
      <c r="O484" t="s">
        <v>114</v>
      </c>
      <c r="P484">
        <v>1000</v>
      </c>
      <c r="Q484" t="str">
        <f t="shared" ca="1" si="96"/>
        <v>cu</v>
      </c>
      <c r="R484" t="str">
        <f t="shared" si="97"/>
        <v>EN</v>
      </c>
      <c r="S484">
        <f t="shared" si="98"/>
        <v>4000</v>
      </c>
      <c r="T484" t="str">
        <f t="shared" ca="1" si="99"/>
        <v>cu</v>
      </c>
      <c r="U484" t="str">
        <f t="shared" si="100"/>
        <v>EN</v>
      </c>
      <c r="V484">
        <f t="shared" si="101"/>
        <v>1000</v>
      </c>
    </row>
    <row r="485" spans="1:22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102"/>
        <v>32</v>
      </c>
      <c r="D485">
        <v>1200</v>
      </c>
      <c r="E485">
        <f t="shared" ca="1" si="103"/>
        <v>19882</v>
      </c>
      <c r="F485">
        <f ca="1">(60+SUMIF(OFFSET(J485,-$C485+1,0,$C485),"EN",OFFSET(K485,-$C485+1,0,$C485)))*SummonTypeTable!$O$2</f>
        <v>8317.7777777777792</v>
      </c>
      <c r="G485" t="str">
        <f t="shared" ca="1" si="106"/>
        <v/>
      </c>
      <c r="H485" t="str">
        <f t="shared" ca="1" si="104"/>
        <v>cu</v>
      </c>
      <c r="I485" t="s">
        <v>88</v>
      </c>
      <c r="J485" t="s">
        <v>90</v>
      </c>
      <c r="K485">
        <v>93750</v>
      </c>
      <c r="L485" t="str">
        <f t="shared" si="95"/>
        <v/>
      </c>
      <c r="M485" t="str">
        <f t="shared" ca="1" si="105"/>
        <v>cu</v>
      </c>
      <c r="N485" t="s">
        <v>88</v>
      </c>
      <c r="O485" t="s">
        <v>90</v>
      </c>
      <c r="P485">
        <v>23438</v>
      </c>
      <c r="Q485" t="str">
        <f t="shared" ca="1" si="96"/>
        <v>cu</v>
      </c>
      <c r="R485" t="str">
        <f t="shared" si="97"/>
        <v>GO</v>
      </c>
      <c r="S485">
        <f t="shared" si="98"/>
        <v>93750</v>
      </c>
      <c r="T485" t="str">
        <f t="shared" ca="1" si="99"/>
        <v>cu</v>
      </c>
      <c r="U485" t="str">
        <f t="shared" si="100"/>
        <v>GO</v>
      </c>
      <c r="V485">
        <f t="shared" si="101"/>
        <v>23438</v>
      </c>
    </row>
    <row r="486" spans="1:22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102"/>
        <v>33</v>
      </c>
      <c r="D486">
        <v>4700</v>
      </c>
      <c r="E486">
        <f t="shared" ca="1" si="103"/>
        <v>24582</v>
      </c>
      <c r="F486">
        <f ca="1">(60+SUMIF(OFFSET(J486,-$C486+1,0,$C486),"EN",OFFSET(K486,-$C486+1,0,$C486)))*SummonTypeTable!$O$2</f>
        <v>12540.000000000002</v>
      </c>
      <c r="G486">
        <f t="shared" ca="1" si="106"/>
        <v>0.33836863468301109</v>
      </c>
      <c r="H486" t="str">
        <f t="shared" ca="1" si="104"/>
        <v>cu</v>
      </c>
      <c r="I486" t="s">
        <v>88</v>
      </c>
      <c r="J486" t="s">
        <v>114</v>
      </c>
      <c r="K486">
        <v>5000</v>
      </c>
      <c r="L486" t="str">
        <f t="shared" si="95"/>
        <v>에너지너무많음</v>
      </c>
      <c r="M486" t="str">
        <f t="shared" ca="1" si="105"/>
        <v>cu</v>
      </c>
      <c r="N486" t="s">
        <v>88</v>
      </c>
      <c r="O486" t="s">
        <v>114</v>
      </c>
      <c r="P486">
        <v>1250</v>
      </c>
      <c r="Q486" t="str">
        <f t="shared" ca="1" si="96"/>
        <v>cu</v>
      </c>
      <c r="R486" t="str">
        <f t="shared" si="97"/>
        <v>EN</v>
      </c>
      <c r="S486">
        <f t="shared" si="98"/>
        <v>5000</v>
      </c>
      <c r="T486" t="str">
        <f t="shared" ca="1" si="99"/>
        <v>cu</v>
      </c>
      <c r="U486" t="str">
        <f t="shared" si="100"/>
        <v>EN</v>
      </c>
      <c r="V486">
        <f t="shared" si="101"/>
        <v>1250</v>
      </c>
    </row>
    <row r="487" spans="1:22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102"/>
        <v>34</v>
      </c>
      <c r="D487">
        <v>3500</v>
      </c>
      <c r="E487">
        <f t="shared" ca="1" si="103"/>
        <v>28082</v>
      </c>
      <c r="F487">
        <f ca="1">(60+SUMIF(OFFSET(J487,-$C487+1,0,$C487),"EN",OFFSET(K487,-$C487+1,0,$C487)))*SummonTypeTable!$O$2</f>
        <v>12540.000000000002</v>
      </c>
      <c r="G487" t="str">
        <f t="shared" ca="1" si="106"/>
        <v/>
      </c>
      <c r="H487" t="str">
        <f t="shared" ca="1" si="104"/>
        <v>cu</v>
      </c>
      <c r="I487" t="s">
        <v>88</v>
      </c>
      <c r="J487" t="s">
        <v>90</v>
      </c>
      <c r="K487">
        <v>68750</v>
      </c>
      <c r="L487" t="str">
        <f t="shared" si="95"/>
        <v/>
      </c>
      <c r="M487" t="str">
        <f t="shared" ca="1" si="105"/>
        <v>cu</v>
      </c>
      <c r="N487" t="s">
        <v>88</v>
      </c>
      <c r="O487" t="s">
        <v>90</v>
      </c>
      <c r="P487">
        <v>17188</v>
      </c>
      <c r="Q487" t="str">
        <f t="shared" ca="1" si="96"/>
        <v>cu</v>
      </c>
      <c r="R487" t="str">
        <f t="shared" si="97"/>
        <v>GO</v>
      </c>
      <c r="S487">
        <f t="shared" si="98"/>
        <v>68750</v>
      </c>
      <c r="T487" t="str">
        <f t="shared" ca="1" si="99"/>
        <v>cu</v>
      </c>
      <c r="U487" t="str">
        <f t="shared" si="100"/>
        <v>GO</v>
      </c>
      <c r="V487">
        <f t="shared" si="101"/>
        <v>17188</v>
      </c>
    </row>
    <row r="488" spans="1:22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102"/>
        <v>35</v>
      </c>
      <c r="D488">
        <v>4500</v>
      </c>
      <c r="E488">
        <f t="shared" ca="1" si="103"/>
        <v>32582</v>
      </c>
      <c r="F488">
        <f ca="1">(60+SUMIF(OFFSET(J488,-$C488+1,0,$C488),"EN",OFFSET(K488,-$C488+1,0,$C488)))*SummonTypeTable!$O$2</f>
        <v>12540.000000000002</v>
      </c>
      <c r="G488" t="str">
        <f t="shared" ca="1" si="106"/>
        <v/>
      </c>
      <c r="H488" t="str">
        <f t="shared" ca="1" si="104"/>
        <v>cu</v>
      </c>
      <c r="I488" t="s">
        <v>88</v>
      </c>
      <c r="J488" t="s">
        <v>90</v>
      </c>
      <c r="K488">
        <v>87500</v>
      </c>
      <c r="L488" t="str">
        <f t="shared" si="95"/>
        <v/>
      </c>
      <c r="M488" t="str">
        <f t="shared" ca="1" si="105"/>
        <v>cu</v>
      </c>
      <c r="N488" t="s">
        <v>88</v>
      </c>
      <c r="O488" t="s">
        <v>90</v>
      </c>
      <c r="P488">
        <v>21875</v>
      </c>
      <c r="Q488" t="str">
        <f t="shared" ca="1" si="96"/>
        <v>cu</v>
      </c>
      <c r="R488" t="str">
        <f t="shared" si="97"/>
        <v>GO</v>
      </c>
      <c r="S488">
        <f t="shared" si="98"/>
        <v>87500</v>
      </c>
      <c r="T488" t="str">
        <f t="shared" ca="1" si="99"/>
        <v>cu</v>
      </c>
      <c r="U488" t="str">
        <f t="shared" si="100"/>
        <v>GO</v>
      </c>
      <c r="V488">
        <f t="shared" si="101"/>
        <v>21875</v>
      </c>
    </row>
    <row r="489" spans="1:22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102"/>
        <v>36</v>
      </c>
      <c r="D489">
        <v>5800</v>
      </c>
      <c r="E489">
        <f t="shared" ca="1" si="103"/>
        <v>38382</v>
      </c>
      <c r="F489">
        <f ca="1">(60+SUMIF(OFFSET(J489,-$C489+1,0,$C489),"EN",OFFSET(K489,-$C489+1,0,$C489)))*SummonTypeTable!$O$2</f>
        <v>17944.444444444445</v>
      </c>
      <c r="G489">
        <f t="shared" ca="1" si="106"/>
        <v>0.32671564795998131</v>
      </c>
      <c r="H489" t="str">
        <f t="shared" ca="1" si="104"/>
        <v>cu</v>
      </c>
      <c r="I489" t="s">
        <v>88</v>
      </c>
      <c r="J489" t="s">
        <v>114</v>
      </c>
      <c r="K489">
        <v>6400</v>
      </c>
      <c r="L489" t="str">
        <f t="shared" si="95"/>
        <v>에너지너무많음</v>
      </c>
      <c r="M489" t="str">
        <f t="shared" ca="1" si="105"/>
        <v>cu</v>
      </c>
      <c r="N489" t="s">
        <v>88</v>
      </c>
      <c r="O489" t="s">
        <v>114</v>
      </c>
      <c r="P489">
        <v>1600</v>
      </c>
      <c r="Q489" t="str">
        <f t="shared" ca="1" si="96"/>
        <v>cu</v>
      </c>
      <c r="R489" t="str">
        <f t="shared" si="97"/>
        <v>EN</v>
      </c>
      <c r="S489">
        <f t="shared" si="98"/>
        <v>6400</v>
      </c>
      <c r="T489" t="str">
        <f t="shared" ca="1" si="99"/>
        <v>cu</v>
      </c>
      <c r="U489" t="str">
        <f t="shared" si="100"/>
        <v>EN</v>
      </c>
      <c r="V489">
        <f t="shared" si="101"/>
        <v>1600</v>
      </c>
    </row>
    <row r="490" spans="1:22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102"/>
        <v>37</v>
      </c>
      <c r="D490">
        <v>1200</v>
      </c>
      <c r="E490">
        <f t="shared" ca="1" si="103"/>
        <v>39582</v>
      </c>
      <c r="F490">
        <f ca="1">(60+SUMIF(OFFSET(J490,-$C490+1,0,$C490),"EN",OFFSET(K490,-$C490+1,0,$C490)))*SummonTypeTable!$O$2</f>
        <v>17944.444444444445</v>
      </c>
      <c r="G490" t="str">
        <f t="shared" ca="1" si="106"/>
        <v/>
      </c>
      <c r="H490" t="str">
        <f t="shared" ca="1" si="104"/>
        <v>cu</v>
      </c>
      <c r="I490" t="s">
        <v>88</v>
      </c>
      <c r="J490" t="s">
        <v>90</v>
      </c>
      <c r="K490">
        <v>48750</v>
      </c>
      <c r="L490" t="str">
        <f t="shared" si="95"/>
        <v/>
      </c>
      <c r="M490" t="str">
        <f t="shared" ca="1" si="105"/>
        <v>cu</v>
      </c>
      <c r="N490" t="s">
        <v>88</v>
      </c>
      <c r="O490" t="s">
        <v>90</v>
      </c>
      <c r="P490">
        <v>12188</v>
      </c>
      <c r="Q490" t="str">
        <f t="shared" ca="1" si="96"/>
        <v>cu</v>
      </c>
      <c r="R490" t="str">
        <f t="shared" si="97"/>
        <v>GO</v>
      </c>
      <c r="S490">
        <f t="shared" si="98"/>
        <v>48750</v>
      </c>
      <c r="T490" t="str">
        <f t="shared" ca="1" si="99"/>
        <v>cu</v>
      </c>
      <c r="U490" t="str">
        <f t="shared" si="100"/>
        <v>GO</v>
      </c>
      <c r="V490">
        <f t="shared" si="101"/>
        <v>12188</v>
      </c>
    </row>
    <row r="491" spans="1:22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102"/>
        <v>38</v>
      </c>
      <c r="D491">
        <v>1550</v>
      </c>
      <c r="E491">
        <f t="shared" ca="1" si="103"/>
        <v>41132</v>
      </c>
      <c r="F491">
        <f ca="1">(60+SUMIF(OFFSET(J491,-$C491+1,0,$C491),"EN",OFFSET(K491,-$C491+1,0,$C491)))*SummonTypeTable!$O$2</f>
        <v>17944.444444444445</v>
      </c>
      <c r="G491" t="str">
        <f t="shared" ca="1" si="106"/>
        <v/>
      </c>
      <c r="H491" t="str">
        <f t="shared" ca="1" si="104"/>
        <v>cu</v>
      </c>
      <c r="I491" t="s">
        <v>88</v>
      </c>
      <c r="J491" t="s">
        <v>90</v>
      </c>
      <c r="K491">
        <v>112500</v>
      </c>
      <c r="L491" t="str">
        <f t="shared" si="95"/>
        <v/>
      </c>
      <c r="M491" t="str">
        <f t="shared" ca="1" si="105"/>
        <v>cu</v>
      </c>
      <c r="N491" t="s">
        <v>88</v>
      </c>
      <c r="O491" t="s">
        <v>90</v>
      </c>
      <c r="P491">
        <v>28125</v>
      </c>
      <c r="Q491" t="str">
        <f t="shared" ca="1" si="96"/>
        <v>cu</v>
      </c>
      <c r="R491" t="str">
        <f t="shared" si="97"/>
        <v>GO</v>
      </c>
      <c r="S491">
        <f t="shared" si="98"/>
        <v>112500</v>
      </c>
      <c r="T491" t="str">
        <f t="shared" ca="1" si="99"/>
        <v>cu</v>
      </c>
      <c r="U491" t="str">
        <f t="shared" si="100"/>
        <v>GO</v>
      </c>
      <c r="V491">
        <f t="shared" si="101"/>
        <v>28125</v>
      </c>
    </row>
    <row r="492" spans="1:22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102"/>
        <v>39</v>
      </c>
      <c r="D492">
        <v>6700</v>
      </c>
      <c r="E492">
        <f t="shared" ca="1" si="103"/>
        <v>47832</v>
      </c>
      <c r="F492">
        <f ca="1">(60+SUMIF(OFFSET(J492,-$C492+1,0,$C492),"EN",OFFSET(K492,-$C492+1,0,$C492)))*SummonTypeTable!$O$2</f>
        <v>24024.444444444449</v>
      </c>
      <c r="G492">
        <f t="shared" ca="1" si="106"/>
        <v>0.37515563732322388</v>
      </c>
      <c r="H492" t="str">
        <f t="shared" ca="1" si="104"/>
        <v>cu</v>
      </c>
      <c r="I492" t="s">
        <v>88</v>
      </c>
      <c r="J492" t="s">
        <v>114</v>
      </c>
      <c r="K492">
        <v>7200</v>
      </c>
      <c r="L492" t="str">
        <f t="shared" si="95"/>
        <v>에너지너무많음</v>
      </c>
      <c r="M492" t="str">
        <f t="shared" ca="1" si="105"/>
        <v>cu</v>
      </c>
      <c r="N492" t="s">
        <v>88</v>
      </c>
      <c r="O492" t="s">
        <v>114</v>
      </c>
      <c r="P492">
        <v>1800</v>
      </c>
      <c r="Q492" t="str">
        <f t="shared" ca="1" si="96"/>
        <v>cu</v>
      </c>
      <c r="R492" t="str">
        <f t="shared" si="97"/>
        <v>EN</v>
      </c>
      <c r="S492">
        <f t="shared" si="98"/>
        <v>7200</v>
      </c>
      <c r="T492" t="str">
        <f t="shared" ca="1" si="99"/>
        <v>cu</v>
      </c>
      <c r="U492" t="str">
        <f t="shared" si="100"/>
        <v>EN</v>
      </c>
      <c r="V492">
        <f t="shared" si="101"/>
        <v>1800</v>
      </c>
    </row>
    <row r="493" spans="1:22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102"/>
        <v>40</v>
      </c>
      <c r="D493">
        <v>2500</v>
      </c>
      <c r="E493">
        <f t="shared" ca="1" si="103"/>
        <v>50332</v>
      </c>
      <c r="F493">
        <f ca="1">(60+SUMIF(OFFSET(J493,-$C493+1,0,$C493),"EN",OFFSET(K493,-$C493+1,0,$C493)))*SummonTypeTable!$O$2</f>
        <v>24024.444444444449</v>
      </c>
      <c r="G493" t="str">
        <f t="shared" ca="1" si="106"/>
        <v/>
      </c>
      <c r="H493" t="str">
        <f t="shared" ca="1" si="104"/>
        <v>cu</v>
      </c>
      <c r="I493" t="s">
        <v>88</v>
      </c>
      <c r="J493" t="s">
        <v>90</v>
      </c>
      <c r="K493">
        <v>105000</v>
      </c>
      <c r="L493" t="str">
        <f t="shared" si="95"/>
        <v/>
      </c>
      <c r="M493" t="str">
        <f t="shared" ca="1" si="105"/>
        <v>cu</v>
      </c>
      <c r="N493" t="s">
        <v>88</v>
      </c>
      <c r="O493" t="s">
        <v>90</v>
      </c>
      <c r="P493">
        <v>26250</v>
      </c>
      <c r="Q493" t="str">
        <f t="shared" ca="1" si="96"/>
        <v>cu</v>
      </c>
      <c r="R493" t="str">
        <f t="shared" si="97"/>
        <v>GO</v>
      </c>
      <c r="S493">
        <f t="shared" si="98"/>
        <v>105000</v>
      </c>
      <c r="T493" t="str">
        <f t="shared" ca="1" si="99"/>
        <v>cu</v>
      </c>
      <c r="U493" t="str">
        <f t="shared" si="100"/>
        <v>GO</v>
      </c>
      <c r="V493">
        <f t="shared" si="101"/>
        <v>26250</v>
      </c>
    </row>
    <row r="494" spans="1:22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102"/>
        <v>1</v>
      </c>
      <c r="D494">
        <v>12</v>
      </c>
      <c r="E494">
        <f t="shared" ca="1" si="103"/>
        <v>12</v>
      </c>
      <c r="F494">
        <f ca="1">(60+SUMIF(OFFSET(J494,-$C494+1,0,$C494),"EN",OFFSET(K494,-$C494+1,0,$C494)))*SummonTypeTable!$O$2</f>
        <v>152.00000000000003</v>
      </c>
      <c r="G494" t="str">
        <f t="shared" ca="1" si="106"/>
        <v/>
      </c>
      <c r="H494" t="str">
        <f t="shared" ca="1" si="104"/>
        <v>cu</v>
      </c>
      <c r="I494" t="s">
        <v>88</v>
      </c>
      <c r="J494" t="s">
        <v>114</v>
      </c>
      <c r="K494">
        <v>120</v>
      </c>
      <c r="L494" t="str">
        <f t="shared" si="95"/>
        <v>에너지너무많음</v>
      </c>
      <c r="M494" t="str">
        <f t="shared" ca="1" si="105"/>
        <v>cu</v>
      </c>
      <c r="N494" t="s">
        <v>88</v>
      </c>
      <c r="O494" t="s">
        <v>114</v>
      </c>
      <c r="P494">
        <v>30</v>
      </c>
      <c r="Q494" t="str">
        <f t="shared" ca="1" si="96"/>
        <v>cu</v>
      </c>
      <c r="R494" t="str">
        <f t="shared" si="97"/>
        <v>EN</v>
      </c>
      <c r="S494">
        <f t="shared" si="98"/>
        <v>120</v>
      </c>
      <c r="T494" t="str">
        <f t="shared" ca="1" si="99"/>
        <v>cu</v>
      </c>
      <c r="U494" t="str">
        <f t="shared" si="100"/>
        <v>EN</v>
      </c>
      <c r="V494">
        <f t="shared" si="101"/>
        <v>30</v>
      </c>
    </row>
    <row r="495" spans="1:22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102"/>
        <v>2</v>
      </c>
      <c r="D495">
        <v>10</v>
      </c>
      <c r="E495">
        <f t="shared" ca="1" si="103"/>
        <v>22</v>
      </c>
      <c r="F495">
        <f ca="1">(60+SUMIF(OFFSET(J495,-$C495+1,0,$C495),"EN",OFFSET(K495,-$C495+1,0,$C495)))*SummonTypeTable!$O$2</f>
        <v>152.00000000000003</v>
      </c>
      <c r="G495" t="str">
        <f t="shared" ca="1" si="106"/>
        <v/>
      </c>
      <c r="H495" t="str">
        <f t="shared" ca="1" si="104"/>
        <v>cu</v>
      </c>
      <c r="I495" t="s">
        <v>88</v>
      </c>
      <c r="J495" t="s">
        <v>90</v>
      </c>
      <c r="K495">
        <v>1250</v>
      </c>
      <c r="L495" t="str">
        <f t="shared" si="95"/>
        <v/>
      </c>
      <c r="M495" t="str">
        <f t="shared" ca="1" si="105"/>
        <v>cu</v>
      </c>
      <c r="N495" t="s">
        <v>88</v>
      </c>
      <c r="O495" t="s">
        <v>90</v>
      </c>
      <c r="P495">
        <v>313</v>
      </c>
      <c r="Q495" t="str">
        <f t="shared" ca="1" si="96"/>
        <v>cu</v>
      </c>
      <c r="R495" t="str">
        <f t="shared" si="97"/>
        <v>GO</v>
      </c>
      <c r="S495">
        <f t="shared" si="98"/>
        <v>1250</v>
      </c>
      <c r="T495" t="str">
        <f t="shared" ca="1" si="99"/>
        <v>cu</v>
      </c>
      <c r="U495" t="str">
        <f t="shared" si="100"/>
        <v>GO</v>
      </c>
      <c r="V495">
        <f t="shared" si="101"/>
        <v>313</v>
      </c>
    </row>
    <row r="496" spans="1:22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102"/>
        <v>3</v>
      </c>
      <c r="D496">
        <v>20</v>
      </c>
      <c r="E496">
        <f t="shared" ca="1" si="103"/>
        <v>42</v>
      </c>
      <c r="F496">
        <f ca="1">(60+SUMIF(OFFSET(J496,-$C496+1,0,$C496),"EN",OFFSET(K496,-$C496+1,0,$C496)))*SummonTypeTable!$O$2</f>
        <v>152.00000000000003</v>
      </c>
      <c r="G496" t="str">
        <f t="shared" ca="1" si="106"/>
        <v/>
      </c>
      <c r="H496" t="str">
        <f t="shared" ca="1" si="104"/>
        <v>it</v>
      </c>
      <c r="I496" t="s">
        <v>146</v>
      </c>
      <c r="J496" t="s">
        <v>145</v>
      </c>
      <c r="K496">
        <v>2</v>
      </c>
      <c r="L496" t="str">
        <f t="shared" si="95"/>
        <v/>
      </c>
      <c r="M496" t="str">
        <f t="shared" ca="1" si="105"/>
        <v>cu</v>
      </c>
      <c r="N496" t="s">
        <v>88</v>
      </c>
      <c r="O496" t="s">
        <v>90</v>
      </c>
      <c r="P496">
        <v>469</v>
      </c>
      <c r="Q496" t="str">
        <f t="shared" ca="1" si="96"/>
        <v>it</v>
      </c>
      <c r="R496" t="str">
        <f t="shared" si="97"/>
        <v>Cash_sSpellGacha</v>
      </c>
      <c r="S496">
        <f t="shared" si="98"/>
        <v>2</v>
      </c>
      <c r="T496" t="str">
        <f t="shared" ca="1" si="99"/>
        <v>cu</v>
      </c>
      <c r="U496" t="str">
        <f t="shared" si="100"/>
        <v>GO</v>
      </c>
      <c r="V496">
        <f t="shared" si="101"/>
        <v>469</v>
      </c>
    </row>
    <row r="497" spans="1:22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102"/>
        <v>4</v>
      </c>
      <c r="D497">
        <v>25</v>
      </c>
      <c r="E497">
        <f t="shared" ca="1" si="103"/>
        <v>67</v>
      </c>
      <c r="F497">
        <f ca="1">(60+SUMIF(OFFSET(J497,-$C497+1,0,$C497),"EN",OFFSET(K497,-$C497+1,0,$C497)))*SummonTypeTable!$O$2</f>
        <v>278.66666666666669</v>
      </c>
      <c r="G497">
        <f t="shared" ca="1" si="106"/>
        <v>2.2686567164179108</v>
      </c>
      <c r="H497" t="str">
        <f t="shared" ca="1" si="104"/>
        <v>cu</v>
      </c>
      <c r="I497" t="s">
        <v>88</v>
      </c>
      <c r="J497" t="s">
        <v>114</v>
      </c>
      <c r="K497">
        <v>150</v>
      </c>
      <c r="L497" t="str">
        <f t="shared" si="95"/>
        <v>에너지너무많음</v>
      </c>
      <c r="M497" t="str">
        <f t="shared" ca="1" si="105"/>
        <v>cu</v>
      </c>
      <c r="N497" t="s">
        <v>88</v>
      </c>
      <c r="O497" t="s">
        <v>114</v>
      </c>
      <c r="P497">
        <v>38</v>
      </c>
      <c r="Q497" t="str">
        <f t="shared" ca="1" si="96"/>
        <v>cu</v>
      </c>
      <c r="R497" t="str">
        <f t="shared" si="97"/>
        <v>EN</v>
      </c>
      <c r="S497">
        <f t="shared" si="98"/>
        <v>150</v>
      </c>
      <c r="T497" t="str">
        <f t="shared" ca="1" si="99"/>
        <v>cu</v>
      </c>
      <c r="U497" t="str">
        <f t="shared" si="100"/>
        <v>EN</v>
      </c>
      <c r="V497">
        <f t="shared" si="101"/>
        <v>38</v>
      </c>
    </row>
    <row r="498" spans="1:22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102"/>
        <v>5</v>
      </c>
      <c r="D498">
        <v>15</v>
      </c>
      <c r="E498">
        <f t="shared" ca="1" si="103"/>
        <v>82</v>
      </c>
      <c r="F498">
        <f ca="1">(60+SUMIF(OFFSET(J498,-$C498+1,0,$C498),"EN",OFFSET(K498,-$C498+1,0,$C498)))*SummonTypeTable!$O$2</f>
        <v>278.66666666666669</v>
      </c>
      <c r="G498" t="str">
        <f t="shared" ca="1" si="106"/>
        <v/>
      </c>
      <c r="H498" t="str">
        <f t="shared" ca="1" si="104"/>
        <v>cu</v>
      </c>
      <c r="I498" t="s">
        <v>88</v>
      </c>
      <c r="J498" t="s">
        <v>90</v>
      </c>
      <c r="K498">
        <v>2500</v>
      </c>
      <c r="L498" t="str">
        <f t="shared" si="95"/>
        <v/>
      </c>
      <c r="M498" t="str">
        <f t="shared" ca="1" si="105"/>
        <v>cu</v>
      </c>
      <c r="N498" t="s">
        <v>88</v>
      </c>
      <c r="O498" t="s">
        <v>90</v>
      </c>
      <c r="P498">
        <v>625</v>
      </c>
      <c r="Q498" t="str">
        <f t="shared" ca="1" si="96"/>
        <v>cu</v>
      </c>
      <c r="R498" t="str">
        <f t="shared" si="97"/>
        <v>GO</v>
      </c>
      <c r="S498">
        <f t="shared" si="98"/>
        <v>2500</v>
      </c>
      <c r="T498" t="str">
        <f t="shared" ca="1" si="99"/>
        <v>cu</v>
      </c>
      <c r="U498" t="str">
        <f t="shared" si="100"/>
        <v>GO</v>
      </c>
      <c r="V498">
        <f t="shared" si="101"/>
        <v>625</v>
      </c>
    </row>
    <row r="499" spans="1:22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102"/>
        <v>6</v>
      </c>
      <c r="D499">
        <v>40</v>
      </c>
      <c r="E499">
        <f t="shared" ca="1" si="103"/>
        <v>122</v>
      </c>
      <c r="F499">
        <f ca="1">(60+SUMIF(OFFSET(J499,-$C499+1,0,$C499),"EN",OFFSET(K499,-$C499+1,0,$C499)))*SummonTypeTable!$O$2</f>
        <v>278.66666666666669</v>
      </c>
      <c r="G499" t="str">
        <f t="shared" ca="1" si="106"/>
        <v/>
      </c>
      <c r="H499" t="str">
        <f t="shared" ca="1" si="104"/>
        <v>cu</v>
      </c>
      <c r="I499" t="s">
        <v>88</v>
      </c>
      <c r="J499" t="s">
        <v>90</v>
      </c>
      <c r="K499">
        <v>3750</v>
      </c>
      <c r="L499" t="str">
        <f t="shared" si="95"/>
        <v/>
      </c>
      <c r="M499" t="str">
        <f t="shared" ca="1" si="105"/>
        <v>cu</v>
      </c>
      <c r="N499" t="s">
        <v>88</v>
      </c>
      <c r="O499" t="s">
        <v>90</v>
      </c>
      <c r="P499">
        <v>938</v>
      </c>
      <c r="Q499" t="str">
        <f t="shared" ca="1" si="96"/>
        <v>cu</v>
      </c>
      <c r="R499" t="str">
        <f t="shared" si="97"/>
        <v>GO</v>
      </c>
      <c r="S499">
        <f t="shared" si="98"/>
        <v>3750</v>
      </c>
      <c r="T499" t="str">
        <f t="shared" ca="1" si="99"/>
        <v>cu</v>
      </c>
      <c r="U499" t="str">
        <f t="shared" si="100"/>
        <v>GO</v>
      </c>
      <c r="V499">
        <f t="shared" si="101"/>
        <v>938</v>
      </c>
    </row>
    <row r="500" spans="1:22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102"/>
        <v>7</v>
      </c>
      <c r="D500">
        <v>75</v>
      </c>
      <c r="E500">
        <f t="shared" ca="1" si="103"/>
        <v>197</v>
      </c>
      <c r="F500">
        <f ca="1">(60+SUMIF(OFFSET(J500,-$C500+1,0,$C500),"EN",OFFSET(K500,-$C500+1,0,$C500)))*SummonTypeTable!$O$2</f>
        <v>464.44444444444451</v>
      </c>
      <c r="G500">
        <f t="shared" ca="1" si="106"/>
        <v>1.4145516074450086</v>
      </c>
      <c r="H500" t="str">
        <f t="shared" ca="1" si="104"/>
        <v>cu</v>
      </c>
      <c r="I500" t="s">
        <v>88</v>
      </c>
      <c r="J500" t="s">
        <v>114</v>
      </c>
      <c r="K500">
        <v>220</v>
      </c>
      <c r="L500" t="str">
        <f t="shared" si="95"/>
        <v>에너지너무많음</v>
      </c>
      <c r="M500" t="str">
        <f t="shared" ca="1" si="105"/>
        <v>cu</v>
      </c>
      <c r="N500" t="s">
        <v>88</v>
      </c>
      <c r="O500" t="s">
        <v>114</v>
      </c>
      <c r="P500">
        <v>55</v>
      </c>
      <c r="Q500" t="str">
        <f t="shared" ca="1" si="96"/>
        <v>cu</v>
      </c>
      <c r="R500" t="str">
        <f t="shared" si="97"/>
        <v>EN</v>
      </c>
      <c r="S500">
        <f t="shared" si="98"/>
        <v>220</v>
      </c>
      <c r="T500" t="str">
        <f t="shared" ca="1" si="99"/>
        <v>cu</v>
      </c>
      <c r="U500" t="str">
        <f t="shared" si="100"/>
        <v>EN</v>
      </c>
      <c r="V500">
        <f t="shared" si="101"/>
        <v>55</v>
      </c>
    </row>
    <row r="501" spans="1:22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102"/>
        <v>8</v>
      </c>
      <c r="D501">
        <v>35</v>
      </c>
      <c r="E501">
        <f t="shared" ca="1" si="103"/>
        <v>232</v>
      </c>
      <c r="F501">
        <f ca="1">(60+SUMIF(OFFSET(J501,-$C501+1,0,$C501),"EN",OFFSET(K501,-$C501+1,0,$C501)))*SummonTypeTable!$O$2</f>
        <v>464.44444444444451</v>
      </c>
      <c r="G501" t="str">
        <f t="shared" ca="1" si="106"/>
        <v/>
      </c>
      <c r="H501" t="str">
        <f t="shared" ca="1" si="104"/>
        <v>it</v>
      </c>
      <c r="I501" t="s">
        <v>146</v>
      </c>
      <c r="J501" t="s">
        <v>145</v>
      </c>
      <c r="K501">
        <v>2</v>
      </c>
      <c r="L501" t="str">
        <f t="shared" si="95"/>
        <v/>
      </c>
      <c r="M501" t="str">
        <f t="shared" ca="1" si="105"/>
        <v>cu</v>
      </c>
      <c r="N501" t="s">
        <v>88</v>
      </c>
      <c r="O501" t="s">
        <v>90</v>
      </c>
      <c r="P501">
        <v>1250</v>
      </c>
      <c r="Q501" t="str">
        <f t="shared" ca="1" si="96"/>
        <v>it</v>
      </c>
      <c r="R501" t="str">
        <f t="shared" si="97"/>
        <v>Cash_sSpellGacha</v>
      </c>
      <c r="S501">
        <f t="shared" si="98"/>
        <v>2</v>
      </c>
      <c r="T501" t="str">
        <f t="shared" ca="1" si="99"/>
        <v>cu</v>
      </c>
      <c r="U501" t="str">
        <f t="shared" si="100"/>
        <v>GO</v>
      </c>
      <c r="V501">
        <f t="shared" si="101"/>
        <v>1250</v>
      </c>
    </row>
    <row r="502" spans="1:22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102"/>
        <v>9</v>
      </c>
      <c r="D502">
        <v>50</v>
      </c>
      <c r="E502">
        <f t="shared" ca="1" si="103"/>
        <v>282</v>
      </c>
      <c r="F502">
        <f ca="1">(60+SUMIF(OFFSET(J502,-$C502+1,0,$C502),"EN",OFFSET(K502,-$C502+1,0,$C502)))*SummonTypeTable!$O$2</f>
        <v>464.44444444444451</v>
      </c>
      <c r="G502" t="str">
        <f t="shared" ca="1" si="106"/>
        <v/>
      </c>
      <c r="H502" t="str">
        <f t="shared" ca="1" si="104"/>
        <v>cu</v>
      </c>
      <c r="I502" t="s">
        <v>88</v>
      </c>
      <c r="J502" t="s">
        <v>90</v>
      </c>
      <c r="K502">
        <v>6250</v>
      </c>
      <c r="L502" t="str">
        <f t="shared" ref="L502:L564" si="107">IF(I502="장비1상자",
  IF(OR(J502&gt;3,K502&gt;5),"장비이상",""),
IF(J502="GO",
  IF(K502&lt;100,"골드이상",""),
IF(J502="EN",
  IF(K502&gt;29,"에너지너무많음",
  IF(K502&gt;9,"에너지다소많음","")),"")))</f>
        <v/>
      </c>
      <c r="M502" t="str">
        <f t="shared" ca="1" si="105"/>
        <v>cu</v>
      </c>
      <c r="N502" t="s">
        <v>88</v>
      </c>
      <c r="O502" t="s">
        <v>90</v>
      </c>
      <c r="P502">
        <v>1563</v>
      </c>
      <c r="Q502" t="str">
        <f t="shared" ref="Q502:Q564" ca="1" si="108">IF(LEN(H502)=0,"",H502)</f>
        <v>cu</v>
      </c>
      <c r="R502" t="str">
        <f t="shared" ref="R502:R564" si="109">IF(LEN(J502)=0,"",J502)</f>
        <v>GO</v>
      </c>
      <c r="S502">
        <f t="shared" ref="S502:S564" si="110">IF(LEN(K502)=0,"",K502)</f>
        <v>6250</v>
      </c>
      <c r="T502" t="str">
        <f t="shared" ref="T502:T564" ca="1" si="111">IF(LEN(M502)=0,"",M502)</f>
        <v>cu</v>
      </c>
      <c r="U502" t="str">
        <f t="shared" ref="U502:U564" si="112">IF(LEN(O502)=0,"",O502)</f>
        <v>GO</v>
      </c>
      <c r="V502">
        <f t="shared" ref="V502:V564" si="113">IF(LEN(P502)=0,"",P502)</f>
        <v>1563</v>
      </c>
    </row>
    <row r="503" spans="1:22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102"/>
        <v>10</v>
      </c>
      <c r="D503">
        <v>80</v>
      </c>
      <c r="E503">
        <f t="shared" ca="1" si="103"/>
        <v>362</v>
      </c>
      <c r="F503">
        <f ca="1">(60+SUMIF(OFFSET(J503,-$C503+1,0,$C503),"EN",OFFSET(K503,-$C503+1,0,$C503)))*SummonTypeTable!$O$2</f>
        <v>464.44444444444451</v>
      </c>
      <c r="G503" t="str">
        <f t="shared" ca="1" si="106"/>
        <v/>
      </c>
      <c r="H503" t="str">
        <f t="shared" ca="1" si="104"/>
        <v>it</v>
      </c>
      <c r="I503" t="s">
        <v>146</v>
      </c>
      <c r="J503" t="s">
        <v>147</v>
      </c>
      <c r="K503">
        <v>1</v>
      </c>
      <c r="L503" t="str">
        <f t="shared" si="107"/>
        <v/>
      </c>
      <c r="M503" t="str">
        <f t="shared" ca="1" si="105"/>
        <v>cu</v>
      </c>
      <c r="N503" t="s">
        <v>88</v>
      </c>
      <c r="O503" t="s">
        <v>90</v>
      </c>
      <c r="P503">
        <v>1406</v>
      </c>
      <c r="Q503" t="str">
        <f t="shared" ca="1" si="108"/>
        <v>it</v>
      </c>
      <c r="R503" t="str">
        <f t="shared" si="109"/>
        <v>Cash_sCharacterGacha</v>
      </c>
      <c r="S503">
        <f t="shared" si="110"/>
        <v>1</v>
      </c>
      <c r="T503" t="str">
        <f t="shared" ca="1" si="111"/>
        <v>cu</v>
      </c>
      <c r="U503" t="str">
        <f t="shared" si="112"/>
        <v>GO</v>
      </c>
      <c r="V503">
        <f t="shared" si="113"/>
        <v>1406</v>
      </c>
    </row>
    <row r="504" spans="1:22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102"/>
        <v>11</v>
      </c>
      <c r="D504">
        <v>100</v>
      </c>
      <c r="E504">
        <f t="shared" ca="1" si="103"/>
        <v>462</v>
      </c>
      <c r="F504">
        <f ca="1">(60+SUMIF(OFFSET(J504,-$C504+1,0,$C504),"EN",OFFSET(K504,-$C504+1,0,$C504)))*SummonTypeTable!$O$2</f>
        <v>717.77777777777783</v>
      </c>
      <c r="G504">
        <f t="shared" ca="1" si="106"/>
        <v>1.0052910052910053</v>
      </c>
      <c r="H504" t="str">
        <f t="shared" ca="1" si="104"/>
        <v>cu</v>
      </c>
      <c r="I504" t="s">
        <v>88</v>
      </c>
      <c r="J504" t="s">
        <v>114</v>
      </c>
      <c r="K504">
        <v>300</v>
      </c>
      <c r="L504" t="str">
        <f t="shared" si="107"/>
        <v>에너지너무많음</v>
      </c>
      <c r="M504" t="str">
        <f t="shared" ca="1" si="105"/>
        <v>cu</v>
      </c>
      <c r="N504" t="s">
        <v>88</v>
      </c>
      <c r="O504" t="s">
        <v>114</v>
      </c>
      <c r="P504">
        <v>75</v>
      </c>
      <c r="Q504" t="str">
        <f t="shared" ca="1" si="108"/>
        <v>cu</v>
      </c>
      <c r="R504" t="str">
        <f t="shared" si="109"/>
        <v>EN</v>
      </c>
      <c r="S504">
        <f t="shared" si="110"/>
        <v>300</v>
      </c>
      <c r="T504" t="str">
        <f t="shared" ca="1" si="111"/>
        <v>cu</v>
      </c>
      <c r="U504" t="str">
        <f t="shared" si="112"/>
        <v>EN</v>
      </c>
      <c r="V504">
        <f t="shared" si="113"/>
        <v>75</v>
      </c>
    </row>
    <row r="505" spans="1:22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102"/>
        <v>12</v>
      </c>
      <c r="D505">
        <v>120</v>
      </c>
      <c r="E505">
        <f t="shared" ca="1" si="103"/>
        <v>582</v>
      </c>
      <c r="F505">
        <f ca="1">(60+SUMIF(OFFSET(J505,-$C505+1,0,$C505),"EN",OFFSET(K505,-$C505+1,0,$C505)))*SummonTypeTable!$O$2</f>
        <v>717.77777777777783</v>
      </c>
      <c r="G505" t="str">
        <f t="shared" ca="1" si="106"/>
        <v/>
      </c>
      <c r="H505" t="str">
        <f t="shared" ca="1" si="104"/>
        <v>cu</v>
      </c>
      <c r="I505" t="s">
        <v>88</v>
      </c>
      <c r="J505" t="s">
        <v>90</v>
      </c>
      <c r="K505">
        <v>12500</v>
      </c>
      <c r="L505" t="str">
        <f t="shared" si="107"/>
        <v/>
      </c>
      <c r="M505" t="str">
        <f t="shared" ca="1" si="105"/>
        <v>cu</v>
      </c>
      <c r="N505" t="s">
        <v>88</v>
      </c>
      <c r="O505" t="s">
        <v>90</v>
      </c>
      <c r="P505">
        <v>3125</v>
      </c>
      <c r="Q505" t="str">
        <f t="shared" ca="1" si="108"/>
        <v>cu</v>
      </c>
      <c r="R505" t="str">
        <f t="shared" si="109"/>
        <v>GO</v>
      </c>
      <c r="S505">
        <f t="shared" si="110"/>
        <v>12500</v>
      </c>
      <c r="T505" t="str">
        <f t="shared" ca="1" si="111"/>
        <v>cu</v>
      </c>
      <c r="U505" t="str">
        <f t="shared" si="112"/>
        <v>GO</v>
      </c>
      <c r="V505">
        <f t="shared" si="113"/>
        <v>3125</v>
      </c>
    </row>
    <row r="506" spans="1:22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102"/>
        <v>13</v>
      </c>
      <c r="D506">
        <v>180</v>
      </c>
      <c r="E506">
        <f t="shared" ca="1" si="103"/>
        <v>762</v>
      </c>
      <c r="F506">
        <f ca="1">(60+SUMIF(OFFSET(J506,-$C506+1,0,$C506),"EN",OFFSET(K506,-$C506+1,0,$C506)))*SummonTypeTable!$O$2</f>
        <v>717.77777777777783</v>
      </c>
      <c r="G506" t="str">
        <f t="shared" ca="1" si="106"/>
        <v/>
      </c>
      <c r="H506" t="str">
        <f t="shared" ca="1" si="104"/>
        <v>it</v>
      </c>
      <c r="I506" t="s">
        <v>146</v>
      </c>
      <c r="J506" t="s">
        <v>145</v>
      </c>
      <c r="K506">
        <v>10</v>
      </c>
      <c r="L506" t="str">
        <f t="shared" si="107"/>
        <v/>
      </c>
      <c r="M506" t="str">
        <f t="shared" ca="1" si="105"/>
        <v>cu</v>
      </c>
      <c r="N506" t="s">
        <v>88</v>
      </c>
      <c r="O506" t="s">
        <v>90</v>
      </c>
      <c r="P506">
        <v>4063</v>
      </c>
      <c r="Q506" t="str">
        <f t="shared" ca="1" si="108"/>
        <v>it</v>
      </c>
      <c r="R506" t="str">
        <f t="shared" si="109"/>
        <v>Cash_sSpellGacha</v>
      </c>
      <c r="S506">
        <f t="shared" si="110"/>
        <v>10</v>
      </c>
      <c r="T506" t="str">
        <f t="shared" ca="1" si="111"/>
        <v>cu</v>
      </c>
      <c r="U506" t="str">
        <f t="shared" si="112"/>
        <v>GO</v>
      </c>
      <c r="V506">
        <f t="shared" si="113"/>
        <v>4063</v>
      </c>
    </row>
    <row r="507" spans="1:22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102"/>
        <v>14</v>
      </c>
      <c r="D507">
        <v>200</v>
      </c>
      <c r="E507">
        <f t="shared" ca="1" si="103"/>
        <v>962</v>
      </c>
      <c r="F507">
        <f ca="1">(60+SUMIF(OFFSET(J507,-$C507+1,0,$C507),"EN",OFFSET(K507,-$C507+1,0,$C507)))*SummonTypeTable!$O$2</f>
        <v>1140.0000000000002</v>
      </c>
      <c r="G507">
        <f t="shared" ca="1" si="106"/>
        <v>0.74613074613074615</v>
      </c>
      <c r="H507" t="str">
        <f t="shared" ca="1" si="104"/>
        <v>cu</v>
      </c>
      <c r="I507" t="s">
        <v>88</v>
      </c>
      <c r="J507" t="s">
        <v>114</v>
      </c>
      <c r="K507">
        <v>500</v>
      </c>
      <c r="L507" t="str">
        <f t="shared" si="107"/>
        <v>에너지너무많음</v>
      </c>
      <c r="M507" t="str">
        <f t="shared" ca="1" si="105"/>
        <v>cu</v>
      </c>
      <c r="N507" t="s">
        <v>88</v>
      </c>
      <c r="O507" t="s">
        <v>114</v>
      </c>
      <c r="P507">
        <v>125</v>
      </c>
      <c r="Q507" t="str">
        <f t="shared" ca="1" si="108"/>
        <v>cu</v>
      </c>
      <c r="R507" t="str">
        <f t="shared" si="109"/>
        <v>EN</v>
      </c>
      <c r="S507">
        <f t="shared" si="110"/>
        <v>500</v>
      </c>
      <c r="T507" t="str">
        <f t="shared" ca="1" si="111"/>
        <v>cu</v>
      </c>
      <c r="U507" t="str">
        <f t="shared" si="112"/>
        <v>EN</v>
      </c>
      <c r="V507">
        <f t="shared" si="113"/>
        <v>125</v>
      </c>
    </row>
    <row r="508" spans="1:22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102"/>
        <v>15</v>
      </c>
      <c r="D508">
        <v>150</v>
      </c>
      <c r="E508">
        <f t="shared" ca="1" si="103"/>
        <v>1112</v>
      </c>
      <c r="F508">
        <f ca="1">(60+SUMIF(OFFSET(J508,-$C508+1,0,$C508),"EN",OFFSET(K508,-$C508+1,0,$C508)))*SummonTypeTable!$O$2</f>
        <v>1140.0000000000002</v>
      </c>
      <c r="G508" t="str">
        <f t="shared" ca="1" si="106"/>
        <v/>
      </c>
      <c r="H508" t="str">
        <f t="shared" ca="1" si="104"/>
        <v>cu</v>
      </c>
      <c r="I508" t="s">
        <v>88</v>
      </c>
      <c r="J508" t="s">
        <v>90</v>
      </c>
      <c r="K508">
        <v>25000</v>
      </c>
      <c r="L508" t="str">
        <f t="shared" si="107"/>
        <v/>
      </c>
      <c r="M508" t="str">
        <f t="shared" ca="1" si="105"/>
        <v>cu</v>
      </c>
      <c r="N508" t="s">
        <v>88</v>
      </c>
      <c r="O508" t="s">
        <v>90</v>
      </c>
      <c r="P508">
        <v>6250</v>
      </c>
      <c r="Q508" t="str">
        <f t="shared" ca="1" si="108"/>
        <v>cu</v>
      </c>
      <c r="R508" t="str">
        <f t="shared" si="109"/>
        <v>GO</v>
      </c>
      <c r="S508">
        <f t="shared" si="110"/>
        <v>25000</v>
      </c>
      <c r="T508" t="str">
        <f t="shared" ca="1" si="111"/>
        <v>cu</v>
      </c>
      <c r="U508" t="str">
        <f t="shared" si="112"/>
        <v>GO</v>
      </c>
      <c r="V508">
        <f t="shared" si="113"/>
        <v>6250</v>
      </c>
    </row>
    <row r="509" spans="1:22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102"/>
        <v>16</v>
      </c>
      <c r="D509">
        <v>320</v>
      </c>
      <c r="E509">
        <f t="shared" ca="1" si="103"/>
        <v>1432</v>
      </c>
      <c r="F509">
        <f ca="1">(60+SUMIF(OFFSET(J509,-$C509+1,0,$C509),"EN",OFFSET(K509,-$C509+1,0,$C509)))*SummonTypeTable!$O$2</f>
        <v>1140.0000000000002</v>
      </c>
      <c r="G509" t="str">
        <f t="shared" ca="1" si="106"/>
        <v/>
      </c>
      <c r="H509" t="str">
        <f t="shared" ca="1" si="104"/>
        <v>it</v>
      </c>
      <c r="I509" t="s">
        <v>146</v>
      </c>
      <c r="J509" t="s">
        <v>145</v>
      </c>
      <c r="K509">
        <v>2</v>
      </c>
      <c r="L509" t="str">
        <f t="shared" si="107"/>
        <v/>
      </c>
      <c r="M509" t="str">
        <f t="shared" ca="1" si="105"/>
        <v>cu</v>
      </c>
      <c r="N509" t="s">
        <v>88</v>
      </c>
      <c r="O509" t="s">
        <v>90</v>
      </c>
      <c r="P509">
        <v>7500</v>
      </c>
      <c r="Q509" t="str">
        <f t="shared" ca="1" si="108"/>
        <v>it</v>
      </c>
      <c r="R509" t="str">
        <f t="shared" si="109"/>
        <v>Cash_sSpellGacha</v>
      </c>
      <c r="S509">
        <f t="shared" si="110"/>
        <v>2</v>
      </c>
      <c r="T509" t="str">
        <f t="shared" ca="1" si="111"/>
        <v>cu</v>
      </c>
      <c r="U509" t="str">
        <f t="shared" si="112"/>
        <v>GO</v>
      </c>
      <c r="V509">
        <f t="shared" si="113"/>
        <v>7500</v>
      </c>
    </row>
    <row r="510" spans="1:22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102"/>
        <v>17</v>
      </c>
      <c r="D510">
        <v>450</v>
      </c>
      <c r="E510">
        <f t="shared" ca="1" si="103"/>
        <v>1882</v>
      </c>
      <c r="F510">
        <f ca="1">(60+SUMIF(OFFSET(J510,-$C510+1,0,$C510),"EN",OFFSET(K510,-$C510+1,0,$C510)))*SummonTypeTable!$O$2</f>
        <v>1140.0000000000002</v>
      </c>
      <c r="G510" t="str">
        <f t="shared" ca="1" si="106"/>
        <v/>
      </c>
      <c r="H510" t="str">
        <f t="shared" ca="1" si="104"/>
        <v>it</v>
      </c>
      <c r="I510" t="s">
        <v>146</v>
      </c>
      <c r="J510" t="s">
        <v>147</v>
      </c>
      <c r="K510">
        <v>1</v>
      </c>
      <c r="L510" t="str">
        <f t="shared" si="107"/>
        <v/>
      </c>
      <c r="M510" t="str">
        <f t="shared" ca="1" si="105"/>
        <v>cu</v>
      </c>
      <c r="N510" t="s">
        <v>88</v>
      </c>
      <c r="O510" t="s">
        <v>90</v>
      </c>
      <c r="P510">
        <v>7188</v>
      </c>
      <c r="Q510" t="str">
        <f t="shared" ca="1" si="108"/>
        <v>it</v>
      </c>
      <c r="R510" t="str">
        <f t="shared" si="109"/>
        <v>Cash_sCharacterGacha</v>
      </c>
      <c r="S510">
        <f t="shared" si="110"/>
        <v>1</v>
      </c>
      <c r="T510" t="str">
        <f t="shared" ca="1" si="111"/>
        <v>cu</v>
      </c>
      <c r="U510" t="str">
        <f t="shared" si="112"/>
        <v>GO</v>
      </c>
      <c r="V510">
        <f t="shared" si="113"/>
        <v>7188</v>
      </c>
    </row>
    <row r="511" spans="1:22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102"/>
        <v>18</v>
      </c>
      <c r="D511">
        <v>500</v>
      </c>
      <c r="E511">
        <f t="shared" ca="1" si="103"/>
        <v>2382</v>
      </c>
      <c r="F511">
        <f ca="1">(60+SUMIF(OFFSET(J511,-$C511+1,0,$C511),"EN",OFFSET(K511,-$C511+1,0,$C511)))*SummonTypeTable!$O$2</f>
        <v>1984.4444444444448</v>
      </c>
      <c r="G511">
        <f t="shared" ca="1" si="106"/>
        <v>0.47858942065491195</v>
      </c>
      <c r="H511" t="str">
        <f t="shared" ca="1" si="104"/>
        <v>cu</v>
      </c>
      <c r="I511" t="s">
        <v>88</v>
      </c>
      <c r="J511" t="s">
        <v>114</v>
      </c>
      <c r="K511">
        <v>1000</v>
      </c>
      <c r="L511" t="str">
        <f t="shared" si="107"/>
        <v>에너지너무많음</v>
      </c>
      <c r="M511" t="str">
        <f t="shared" ca="1" si="105"/>
        <v>cu</v>
      </c>
      <c r="N511" t="s">
        <v>88</v>
      </c>
      <c r="O511" t="s">
        <v>114</v>
      </c>
      <c r="P511">
        <v>250</v>
      </c>
      <c r="Q511" t="str">
        <f t="shared" ca="1" si="108"/>
        <v>cu</v>
      </c>
      <c r="R511" t="str">
        <f t="shared" si="109"/>
        <v>EN</v>
      </c>
      <c r="S511">
        <f t="shared" si="110"/>
        <v>1000</v>
      </c>
      <c r="T511" t="str">
        <f t="shared" ca="1" si="111"/>
        <v>cu</v>
      </c>
      <c r="U511" t="str">
        <f t="shared" si="112"/>
        <v>EN</v>
      </c>
      <c r="V511">
        <f t="shared" si="113"/>
        <v>250</v>
      </c>
    </row>
    <row r="512" spans="1:22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102"/>
        <v>19</v>
      </c>
      <c r="D512">
        <v>200</v>
      </c>
      <c r="E512">
        <f t="shared" ca="1" si="103"/>
        <v>2582</v>
      </c>
      <c r="F512">
        <f ca="1">(60+SUMIF(OFFSET(J512,-$C512+1,0,$C512),"EN",OFFSET(K512,-$C512+1,0,$C512)))*SummonTypeTable!$O$2</f>
        <v>1984.4444444444448</v>
      </c>
      <c r="G512" t="str">
        <f t="shared" ca="1" si="106"/>
        <v/>
      </c>
      <c r="H512" t="str">
        <f t="shared" ca="1" si="104"/>
        <v>cu</v>
      </c>
      <c r="I512" t="s">
        <v>88</v>
      </c>
      <c r="J512" t="s">
        <v>90</v>
      </c>
      <c r="K512">
        <v>33750</v>
      </c>
      <c r="L512" t="str">
        <f t="shared" si="107"/>
        <v/>
      </c>
      <c r="M512" t="str">
        <f t="shared" ca="1" si="105"/>
        <v>cu</v>
      </c>
      <c r="N512" t="s">
        <v>88</v>
      </c>
      <c r="O512" t="s">
        <v>90</v>
      </c>
      <c r="P512">
        <v>8438</v>
      </c>
      <c r="Q512" t="str">
        <f t="shared" ca="1" si="108"/>
        <v>cu</v>
      </c>
      <c r="R512" t="str">
        <f t="shared" si="109"/>
        <v>GO</v>
      </c>
      <c r="S512">
        <f t="shared" si="110"/>
        <v>33750</v>
      </c>
      <c r="T512" t="str">
        <f t="shared" ca="1" si="111"/>
        <v>cu</v>
      </c>
      <c r="U512" t="str">
        <f t="shared" si="112"/>
        <v>GO</v>
      </c>
      <c r="V512">
        <f t="shared" si="113"/>
        <v>8438</v>
      </c>
    </row>
    <row r="513" spans="1:22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102"/>
        <v>20</v>
      </c>
      <c r="D513">
        <v>330</v>
      </c>
      <c r="E513">
        <f t="shared" ca="1" si="103"/>
        <v>2912</v>
      </c>
      <c r="F513">
        <f ca="1">(60+SUMIF(OFFSET(J513,-$C513+1,0,$C513),"EN",OFFSET(K513,-$C513+1,0,$C513)))*SummonTypeTable!$O$2</f>
        <v>1984.4444444444448</v>
      </c>
      <c r="G513" t="str">
        <f t="shared" ca="1" si="106"/>
        <v/>
      </c>
      <c r="H513" t="str">
        <f t="shared" ca="1" si="104"/>
        <v>it</v>
      </c>
      <c r="I513" t="s">
        <v>146</v>
      </c>
      <c r="J513" t="s">
        <v>145</v>
      </c>
      <c r="K513">
        <v>10</v>
      </c>
      <c r="L513" t="str">
        <f t="shared" si="107"/>
        <v/>
      </c>
      <c r="M513" t="str">
        <f t="shared" ca="1" si="105"/>
        <v>cu</v>
      </c>
      <c r="N513" t="s">
        <v>88</v>
      </c>
      <c r="O513" t="s">
        <v>90</v>
      </c>
      <c r="P513">
        <v>9375</v>
      </c>
      <c r="Q513" t="str">
        <f t="shared" ca="1" si="108"/>
        <v>it</v>
      </c>
      <c r="R513" t="str">
        <f t="shared" si="109"/>
        <v>Cash_sSpellGacha</v>
      </c>
      <c r="S513">
        <f t="shared" si="110"/>
        <v>10</v>
      </c>
      <c r="T513" t="str">
        <f t="shared" ca="1" si="111"/>
        <v>cu</v>
      </c>
      <c r="U513" t="str">
        <f t="shared" si="112"/>
        <v>GO</v>
      </c>
      <c r="V513">
        <f t="shared" si="113"/>
        <v>9375</v>
      </c>
    </row>
    <row r="514" spans="1:22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114">IF(A514&lt;&gt;OFFSET(A514,-1,0),1,OFFSET(C514,-1,0)+1)</f>
        <v>21</v>
      </c>
      <c r="D514">
        <v>1000</v>
      </c>
      <c r="E514">
        <f t="shared" ref="E514:E577" ca="1" si="115">IF(A514&lt;&gt;OFFSET(A514,-1,0),D514,OFFSET(E514,-1,0)+D514)</f>
        <v>3912</v>
      </c>
      <c r="F514">
        <f ca="1">(60+SUMIF(OFFSET(J514,-$C514+1,0,$C514),"EN",OFFSET(K514,-$C514+1,0,$C514)))*SummonTypeTable!$O$2</f>
        <v>3251.1111111111113</v>
      </c>
      <c r="G514">
        <f t="shared" ca="1" si="106"/>
        <v>0.50727107475573741</v>
      </c>
      <c r="H514" t="str">
        <f t="shared" ca="1" si="104"/>
        <v>cu</v>
      </c>
      <c r="I514" t="s">
        <v>88</v>
      </c>
      <c r="J514" t="s">
        <v>114</v>
      </c>
      <c r="K514">
        <v>1500</v>
      </c>
      <c r="L514" t="str">
        <f t="shared" si="107"/>
        <v>에너지너무많음</v>
      </c>
      <c r="M514" t="str">
        <f t="shared" ca="1" si="105"/>
        <v>cu</v>
      </c>
      <c r="N514" t="s">
        <v>88</v>
      </c>
      <c r="O514" t="s">
        <v>114</v>
      </c>
      <c r="P514">
        <v>375</v>
      </c>
      <c r="Q514" t="str">
        <f t="shared" ca="1" si="108"/>
        <v>cu</v>
      </c>
      <c r="R514" t="str">
        <f t="shared" si="109"/>
        <v>EN</v>
      </c>
      <c r="S514">
        <f t="shared" si="110"/>
        <v>1500</v>
      </c>
      <c r="T514" t="str">
        <f t="shared" ca="1" si="111"/>
        <v>cu</v>
      </c>
      <c r="U514" t="str">
        <f t="shared" si="112"/>
        <v>EN</v>
      </c>
      <c r="V514">
        <f t="shared" si="113"/>
        <v>375</v>
      </c>
    </row>
    <row r="515" spans="1:22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114"/>
        <v>22</v>
      </c>
      <c r="D515">
        <v>330</v>
      </c>
      <c r="E515">
        <f t="shared" ca="1" si="115"/>
        <v>4242</v>
      </c>
      <c r="F515">
        <f ca="1">(60+SUMIF(OFFSET(J515,-$C515+1,0,$C515),"EN",OFFSET(K515,-$C515+1,0,$C515)))*SummonTypeTable!$O$2</f>
        <v>3251.1111111111113</v>
      </c>
      <c r="G515" t="str">
        <f t="shared" ca="1" si="106"/>
        <v/>
      </c>
      <c r="H515" t="str">
        <f t="shared" ca="1" si="104"/>
        <v>cu</v>
      </c>
      <c r="I515" t="s">
        <v>88</v>
      </c>
      <c r="J515" t="s">
        <v>90</v>
      </c>
      <c r="K515">
        <v>27500</v>
      </c>
      <c r="L515" t="str">
        <f t="shared" si="107"/>
        <v/>
      </c>
      <c r="M515" t="str">
        <f t="shared" ref="M515:M576" ca="1" si="116">IF(ISBLANK(N515),"",
VLOOKUP(N515,OFFSET(INDIRECT("$A:$B"),0,MATCH(N$1&amp;"_Verify",INDIRECT("$1:$1"),0)-1),2,0)
)</f>
        <v>cu</v>
      </c>
      <c r="N515" t="s">
        <v>88</v>
      </c>
      <c r="O515" t="s">
        <v>90</v>
      </c>
      <c r="P515">
        <v>6875</v>
      </c>
      <c r="Q515" t="str">
        <f t="shared" ca="1" si="108"/>
        <v>cu</v>
      </c>
      <c r="R515" t="str">
        <f t="shared" si="109"/>
        <v>GO</v>
      </c>
      <c r="S515">
        <f t="shared" si="110"/>
        <v>27500</v>
      </c>
      <c r="T515" t="str">
        <f t="shared" ca="1" si="111"/>
        <v>cu</v>
      </c>
      <c r="U515" t="str">
        <f t="shared" si="112"/>
        <v>GO</v>
      </c>
      <c r="V515">
        <f t="shared" si="113"/>
        <v>6875</v>
      </c>
    </row>
    <row r="516" spans="1:22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114"/>
        <v>23</v>
      </c>
      <c r="D516">
        <v>590</v>
      </c>
      <c r="E516">
        <f t="shared" ca="1" si="115"/>
        <v>4832</v>
      </c>
      <c r="F516">
        <f ca="1">(60+SUMIF(OFFSET(J516,-$C516+1,0,$C516),"EN",OFFSET(K516,-$C516+1,0,$C516)))*SummonTypeTable!$O$2</f>
        <v>3251.1111111111113</v>
      </c>
      <c r="G516" t="str">
        <f t="shared" ca="1" si="106"/>
        <v/>
      </c>
      <c r="H516" t="str">
        <f t="shared" ca="1" si="104"/>
        <v>it</v>
      </c>
      <c r="I516" t="s">
        <v>146</v>
      </c>
      <c r="J516" t="s">
        <v>145</v>
      </c>
      <c r="K516">
        <v>10</v>
      </c>
      <c r="L516" t="str">
        <f t="shared" si="107"/>
        <v/>
      </c>
      <c r="M516" t="str">
        <f t="shared" ca="1" si="116"/>
        <v>cu</v>
      </c>
      <c r="N516" t="s">
        <v>88</v>
      </c>
      <c r="O516" t="s">
        <v>90</v>
      </c>
      <c r="P516">
        <v>10938</v>
      </c>
      <c r="Q516" t="str">
        <f t="shared" ca="1" si="108"/>
        <v>it</v>
      </c>
      <c r="R516" t="str">
        <f t="shared" si="109"/>
        <v>Cash_sSpellGacha</v>
      </c>
      <c r="S516">
        <f t="shared" si="110"/>
        <v>10</v>
      </c>
      <c r="T516" t="str">
        <f t="shared" ca="1" si="111"/>
        <v>cu</v>
      </c>
      <c r="U516" t="str">
        <f t="shared" si="112"/>
        <v>GO</v>
      </c>
      <c r="V516">
        <f t="shared" si="113"/>
        <v>10938</v>
      </c>
    </row>
    <row r="517" spans="1:22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114"/>
        <v>24</v>
      </c>
      <c r="D517">
        <v>1250</v>
      </c>
      <c r="E517">
        <f t="shared" ca="1" si="115"/>
        <v>6082</v>
      </c>
      <c r="F517">
        <f ca="1">(60+SUMIF(OFFSET(J517,-$C517+1,0,$C517),"EN",OFFSET(K517,-$C517+1,0,$C517)))*SummonTypeTable!$O$2</f>
        <v>3251.1111111111113</v>
      </c>
      <c r="G517" t="str">
        <f t="shared" ca="1" si="106"/>
        <v/>
      </c>
      <c r="H517" t="str">
        <f t="shared" ref="H517:H520" ca="1" si="117">IF(ISBLANK(I517),"",
VLOOKUP(I517,OFFSET(INDIRECT("$A:$B"),0,MATCH(I$1&amp;"_Verify",INDIRECT("$1:$1"),0)-1),2,0)
)</f>
        <v>cu</v>
      </c>
      <c r="I517" t="s">
        <v>88</v>
      </c>
      <c r="J517" t="s">
        <v>90</v>
      </c>
      <c r="K517">
        <v>36250</v>
      </c>
      <c r="L517" t="str">
        <f t="shared" si="107"/>
        <v/>
      </c>
      <c r="M517" t="str">
        <f t="shared" ca="1" si="116"/>
        <v>cu</v>
      </c>
      <c r="N517" t="s">
        <v>88</v>
      </c>
      <c r="O517" t="s">
        <v>90</v>
      </c>
      <c r="P517">
        <v>9063</v>
      </c>
      <c r="Q517" t="str">
        <f t="shared" ca="1" si="108"/>
        <v>cu</v>
      </c>
      <c r="R517" t="str">
        <f t="shared" si="109"/>
        <v>GO</v>
      </c>
      <c r="S517">
        <f t="shared" si="110"/>
        <v>36250</v>
      </c>
      <c r="T517" t="str">
        <f t="shared" ca="1" si="111"/>
        <v>cu</v>
      </c>
      <c r="U517" t="str">
        <f t="shared" si="112"/>
        <v>GO</v>
      </c>
      <c r="V517">
        <f t="shared" si="113"/>
        <v>9063</v>
      </c>
    </row>
    <row r="518" spans="1:22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114"/>
        <v>25</v>
      </c>
      <c r="D518">
        <v>1900</v>
      </c>
      <c r="E518">
        <f t="shared" ca="1" si="115"/>
        <v>7982</v>
      </c>
      <c r="F518">
        <f ca="1">(60+SUMIF(OFFSET(J518,-$C518+1,0,$C518),"EN",OFFSET(K518,-$C518+1,0,$C518)))*SummonTypeTable!$O$2</f>
        <v>4940.0000000000009</v>
      </c>
      <c r="G518">
        <f t="shared" ca="1" si="106"/>
        <v>0.40730532587210116</v>
      </c>
      <c r="H518" t="str">
        <f t="shared" ca="1" si="117"/>
        <v>cu</v>
      </c>
      <c r="I518" t="s">
        <v>88</v>
      </c>
      <c r="J518" t="s">
        <v>114</v>
      </c>
      <c r="K518">
        <v>2000</v>
      </c>
      <c r="L518" t="str">
        <f t="shared" si="107"/>
        <v>에너지너무많음</v>
      </c>
      <c r="M518" t="str">
        <f t="shared" ca="1" si="116"/>
        <v>cu</v>
      </c>
      <c r="N518" t="s">
        <v>88</v>
      </c>
      <c r="O518" t="s">
        <v>114</v>
      </c>
      <c r="P518">
        <v>500</v>
      </c>
      <c r="Q518" t="str">
        <f t="shared" ca="1" si="108"/>
        <v>cu</v>
      </c>
      <c r="R518" t="str">
        <f t="shared" si="109"/>
        <v>EN</v>
      </c>
      <c r="S518">
        <f t="shared" si="110"/>
        <v>2000</v>
      </c>
      <c r="T518" t="str">
        <f t="shared" ca="1" si="111"/>
        <v>cu</v>
      </c>
      <c r="U518" t="str">
        <f t="shared" si="112"/>
        <v>EN</v>
      </c>
      <c r="V518">
        <f t="shared" si="113"/>
        <v>500</v>
      </c>
    </row>
    <row r="519" spans="1:22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114"/>
        <v>26</v>
      </c>
      <c r="D519">
        <v>200</v>
      </c>
      <c r="E519">
        <f t="shared" ca="1" si="115"/>
        <v>8182</v>
      </c>
      <c r="F519">
        <f ca="1">(60+SUMIF(OFFSET(J519,-$C519+1,0,$C519),"EN",OFFSET(K519,-$C519+1,0,$C519)))*SummonTypeTable!$O$2</f>
        <v>4940.0000000000009</v>
      </c>
      <c r="G519" t="str">
        <f t="shared" ref="G519:G582" ca="1" si="118">IF(C519=1,"",
IF(F519&lt;&gt;OFFSET(F519,-1,0),OFFSET(F519,-1,0)/OFFSET(F519,0,-1),""))</f>
        <v/>
      </c>
      <c r="H519" t="str">
        <f t="shared" ca="1" si="117"/>
        <v>cu</v>
      </c>
      <c r="I519" t="s">
        <v>88</v>
      </c>
      <c r="J519" t="s">
        <v>90</v>
      </c>
      <c r="K519">
        <v>50000</v>
      </c>
      <c r="L519" t="str">
        <f t="shared" si="107"/>
        <v/>
      </c>
      <c r="M519" t="str">
        <f t="shared" ca="1" si="116"/>
        <v>cu</v>
      </c>
      <c r="N519" t="s">
        <v>88</v>
      </c>
      <c r="O519" t="s">
        <v>90</v>
      </c>
      <c r="P519">
        <v>12500</v>
      </c>
      <c r="Q519" t="str">
        <f t="shared" ca="1" si="108"/>
        <v>cu</v>
      </c>
      <c r="R519" t="str">
        <f t="shared" si="109"/>
        <v>GO</v>
      </c>
      <c r="S519">
        <f t="shared" si="110"/>
        <v>50000</v>
      </c>
      <c r="T519" t="str">
        <f t="shared" ca="1" si="111"/>
        <v>cu</v>
      </c>
      <c r="U519" t="str">
        <f t="shared" si="112"/>
        <v>GO</v>
      </c>
      <c r="V519">
        <f t="shared" si="113"/>
        <v>12500</v>
      </c>
    </row>
    <row r="520" spans="1:22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114"/>
        <v>27</v>
      </c>
      <c r="D520">
        <v>400</v>
      </c>
      <c r="E520">
        <f t="shared" ca="1" si="115"/>
        <v>8582</v>
      </c>
      <c r="F520">
        <f ca="1">(60+SUMIF(OFFSET(J520,-$C520+1,0,$C520),"EN",OFFSET(K520,-$C520+1,0,$C520)))*SummonTypeTable!$O$2</f>
        <v>4940.0000000000009</v>
      </c>
      <c r="G520" t="str">
        <f t="shared" ca="1" si="118"/>
        <v/>
      </c>
      <c r="H520" t="str">
        <f t="shared" ca="1" si="117"/>
        <v>it</v>
      </c>
      <c r="I520" t="s">
        <v>146</v>
      </c>
      <c r="J520" t="s">
        <v>145</v>
      </c>
      <c r="K520">
        <v>10</v>
      </c>
      <c r="L520" t="str">
        <f t="shared" si="107"/>
        <v/>
      </c>
      <c r="M520" t="str">
        <f t="shared" ca="1" si="116"/>
        <v>cu</v>
      </c>
      <c r="N520" t="s">
        <v>88</v>
      </c>
      <c r="O520" t="s">
        <v>90</v>
      </c>
      <c r="P520">
        <v>15625</v>
      </c>
      <c r="Q520" t="str">
        <f t="shared" ca="1" si="108"/>
        <v>it</v>
      </c>
      <c r="R520" t="str">
        <f t="shared" si="109"/>
        <v>Cash_sSpellGacha</v>
      </c>
      <c r="S520">
        <f t="shared" si="110"/>
        <v>10</v>
      </c>
      <c r="T520" t="str">
        <f t="shared" ca="1" si="111"/>
        <v>cu</v>
      </c>
      <c r="U520" t="str">
        <f t="shared" si="112"/>
        <v>GO</v>
      </c>
      <c r="V520">
        <f t="shared" si="113"/>
        <v>15625</v>
      </c>
    </row>
    <row r="521" spans="1:22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114"/>
        <v>28</v>
      </c>
      <c r="D521">
        <v>2400</v>
      </c>
      <c r="E521">
        <f t="shared" ca="1" si="115"/>
        <v>10982</v>
      </c>
      <c r="F521">
        <f ca="1">(60+SUMIF(OFFSET(J521,-$C521+1,0,$C521),"EN",OFFSET(K521,-$C521+1,0,$C521)))*SummonTypeTable!$O$2</f>
        <v>4940.0000000000009</v>
      </c>
      <c r="G521" t="str">
        <f t="shared" ca="1" si="118"/>
        <v/>
      </c>
      <c r="H521" t="str">
        <f t="shared" ref="H521:H578" ca="1" si="119">IF(ISBLANK(I521),"",
VLOOKUP(I521,OFFSET(INDIRECT("$A:$B"),0,MATCH(I$1&amp;"_Verify",INDIRECT("$1:$1"),0)-1),2,0)
)</f>
        <v>it</v>
      </c>
      <c r="I521" t="s">
        <v>146</v>
      </c>
      <c r="J521" t="s">
        <v>147</v>
      </c>
      <c r="K521">
        <v>10</v>
      </c>
      <c r="L521" t="str">
        <f t="shared" si="107"/>
        <v/>
      </c>
      <c r="M521" t="str">
        <f t="shared" ca="1" si="116"/>
        <v>cu</v>
      </c>
      <c r="N521" t="s">
        <v>88</v>
      </c>
      <c r="O521" t="s">
        <v>114</v>
      </c>
      <c r="P521">
        <v>750</v>
      </c>
      <c r="Q521" t="str">
        <f t="shared" ca="1" si="108"/>
        <v>it</v>
      </c>
      <c r="R521" t="str">
        <f t="shared" si="109"/>
        <v>Cash_sCharacterGacha</v>
      </c>
      <c r="S521">
        <f t="shared" si="110"/>
        <v>10</v>
      </c>
      <c r="T521" t="str">
        <f t="shared" ca="1" si="111"/>
        <v>cu</v>
      </c>
      <c r="U521" t="str">
        <f t="shared" si="112"/>
        <v>EN</v>
      </c>
      <c r="V521">
        <f t="shared" si="113"/>
        <v>750</v>
      </c>
    </row>
    <row r="522" spans="1:22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114"/>
        <v>29</v>
      </c>
      <c r="D522">
        <v>1500</v>
      </c>
      <c r="E522">
        <f t="shared" ca="1" si="115"/>
        <v>12482</v>
      </c>
      <c r="F522">
        <f ca="1">(60+SUMIF(OFFSET(J522,-$C522+1,0,$C522),"EN",OFFSET(K522,-$C522+1,0,$C522)))*SummonTypeTable!$O$2</f>
        <v>4940.0000000000009</v>
      </c>
      <c r="G522" t="str">
        <f t="shared" ca="1" si="118"/>
        <v/>
      </c>
      <c r="H522" t="str">
        <f t="shared" ca="1" si="119"/>
        <v>cu</v>
      </c>
      <c r="I522" t="s">
        <v>88</v>
      </c>
      <c r="J522" t="s">
        <v>90</v>
      </c>
      <c r="K522">
        <v>75000</v>
      </c>
      <c r="L522" t="str">
        <f t="shared" si="107"/>
        <v/>
      </c>
      <c r="M522" t="str">
        <f t="shared" ca="1" si="116"/>
        <v>cu</v>
      </c>
      <c r="N522" t="s">
        <v>88</v>
      </c>
      <c r="O522" t="s">
        <v>90</v>
      </c>
      <c r="P522">
        <v>18750</v>
      </c>
      <c r="Q522" t="str">
        <f t="shared" ca="1" si="108"/>
        <v>cu</v>
      </c>
      <c r="R522" t="str">
        <f t="shared" si="109"/>
        <v>GO</v>
      </c>
      <c r="S522">
        <f t="shared" si="110"/>
        <v>75000</v>
      </c>
      <c r="T522" t="str">
        <f t="shared" ca="1" si="111"/>
        <v>cu</v>
      </c>
      <c r="U522" t="str">
        <f t="shared" si="112"/>
        <v>GO</v>
      </c>
      <c r="V522">
        <f t="shared" si="113"/>
        <v>18750</v>
      </c>
    </row>
    <row r="523" spans="1:22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114"/>
        <v>30</v>
      </c>
      <c r="D523">
        <v>2800</v>
      </c>
      <c r="E523">
        <f t="shared" ca="1" si="115"/>
        <v>15282</v>
      </c>
      <c r="F523">
        <f ca="1">(60+SUMIF(OFFSET(J523,-$C523+1,0,$C523),"EN",OFFSET(K523,-$C523+1,0,$C523)))*SummonTypeTable!$O$2</f>
        <v>4940.0000000000009</v>
      </c>
      <c r="G523" t="str">
        <f t="shared" ca="1" si="118"/>
        <v/>
      </c>
      <c r="H523" t="str">
        <f t="shared" ca="1" si="119"/>
        <v>cu</v>
      </c>
      <c r="I523" t="s">
        <v>88</v>
      </c>
      <c r="J523" t="s">
        <v>90</v>
      </c>
      <c r="K523">
        <v>81250</v>
      </c>
      <c r="L523" t="str">
        <f t="shared" si="107"/>
        <v/>
      </c>
      <c r="M523" t="str">
        <f t="shared" ca="1" si="116"/>
        <v>cu</v>
      </c>
      <c r="N523" t="s">
        <v>88</v>
      </c>
      <c r="O523" t="s">
        <v>90</v>
      </c>
      <c r="P523">
        <v>20313</v>
      </c>
      <c r="Q523" t="str">
        <f t="shared" ca="1" si="108"/>
        <v>cu</v>
      </c>
      <c r="R523" t="str">
        <f t="shared" si="109"/>
        <v>GO</v>
      </c>
      <c r="S523">
        <f t="shared" si="110"/>
        <v>81250</v>
      </c>
      <c r="T523" t="str">
        <f t="shared" ca="1" si="111"/>
        <v>cu</v>
      </c>
      <c r="U523" t="str">
        <f t="shared" si="112"/>
        <v>GO</v>
      </c>
      <c r="V523">
        <f t="shared" si="113"/>
        <v>20313</v>
      </c>
    </row>
    <row r="524" spans="1:22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114"/>
        <v>31</v>
      </c>
      <c r="D524">
        <v>3400</v>
      </c>
      <c r="E524">
        <f t="shared" ca="1" si="115"/>
        <v>18682</v>
      </c>
      <c r="F524">
        <f ca="1">(60+SUMIF(OFFSET(J524,-$C524+1,0,$C524),"EN",OFFSET(K524,-$C524+1,0,$C524)))*SummonTypeTable!$O$2</f>
        <v>8317.7777777777792</v>
      </c>
      <c r="G524">
        <f t="shared" ca="1" si="118"/>
        <v>0.26442565035863402</v>
      </c>
      <c r="H524" t="str">
        <f t="shared" ca="1" si="119"/>
        <v>cu</v>
      </c>
      <c r="I524" t="s">
        <v>88</v>
      </c>
      <c r="J524" t="s">
        <v>114</v>
      </c>
      <c r="K524">
        <v>4000</v>
      </c>
      <c r="L524" t="str">
        <f t="shared" si="107"/>
        <v>에너지너무많음</v>
      </c>
      <c r="M524" t="str">
        <f t="shared" ca="1" si="116"/>
        <v>cu</v>
      </c>
      <c r="N524" t="s">
        <v>88</v>
      </c>
      <c r="O524" t="s">
        <v>114</v>
      </c>
      <c r="P524">
        <v>1000</v>
      </c>
      <c r="Q524" t="str">
        <f t="shared" ca="1" si="108"/>
        <v>cu</v>
      </c>
      <c r="R524" t="str">
        <f t="shared" si="109"/>
        <v>EN</v>
      </c>
      <c r="S524">
        <f t="shared" si="110"/>
        <v>4000</v>
      </c>
      <c r="T524" t="str">
        <f t="shared" ca="1" si="111"/>
        <v>cu</v>
      </c>
      <c r="U524" t="str">
        <f t="shared" si="112"/>
        <v>EN</v>
      </c>
      <c r="V524">
        <f t="shared" si="113"/>
        <v>1000</v>
      </c>
    </row>
    <row r="525" spans="1:22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114"/>
        <v>32</v>
      </c>
      <c r="D525">
        <v>1200</v>
      </c>
      <c r="E525">
        <f t="shared" ca="1" si="115"/>
        <v>19882</v>
      </c>
      <c r="F525">
        <f ca="1">(60+SUMIF(OFFSET(J525,-$C525+1,0,$C525),"EN",OFFSET(K525,-$C525+1,0,$C525)))*SummonTypeTable!$O$2</f>
        <v>8317.7777777777792</v>
      </c>
      <c r="G525" t="str">
        <f t="shared" ca="1" si="118"/>
        <v/>
      </c>
      <c r="H525" t="str">
        <f t="shared" ca="1" si="119"/>
        <v>cu</v>
      </c>
      <c r="I525" t="s">
        <v>88</v>
      </c>
      <c r="J525" t="s">
        <v>90</v>
      </c>
      <c r="K525">
        <v>93750</v>
      </c>
      <c r="L525" t="str">
        <f t="shared" si="107"/>
        <v/>
      </c>
      <c r="M525" t="str">
        <f t="shared" ca="1" si="116"/>
        <v>cu</v>
      </c>
      <c r="N525" t="s">
        <v>88</v>
      </c>
      <c r="O525" t="s">
        <v>90</v>
      </c>
      <c r="P525">
        <v>23438</v>
      </c>
      <c r="Q525" t="str">
        <f t="shared" ca="1" si="108"/>
        <v>cu</v>
      </c>
      <c r="R525" t="str">
        <f t="shared" si="109"/>
        <v>GO</v>
      </c>
      <c r="S525">
        <f t="shared" si="110"/>
        <v>93750</v>
      </c>
      <c r="T525" t="str">
        <f t="shared" ca="1" si="111"/>
        <v>cu</v>
      </c>
      <c r="U525" t="str">
        <f t="shared" si="112"/>
        <v>GO</v>
      </c>
      <c r="V525">
        <f t="shared" si="113"/>
        <v>23438</v>
      </c>
    </row>
    <row r="526" spans="1:22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114"/>
        <v>33</v>
      </c>
      <c r="D526">
        <v>4700</v>
      </c>
      <c r="E526">
        <f t="shared" ca="1" si="115"/>
        <v>24582</v>
      </c>
      <c r="F526">
        <f ca="1">(60+SUMIF(OFFSET(J526,-$C526+1,0,$C526),"EN",OFFSET(K526,-$C526+1,0,$C526)))*SummonTypeTable!$O$2</f>
        <v>12540.000000000002</v>
      </c>
      <c r="G526">
        <f t="shared" ca="1" si="118"/>
        <v>0.33836863468301109</v>
      </c>
      <c r="H526" t="str">
        <f t="shared" ca="1" si="119"/>
        <v>cu</v>
      </c>
      <c r="I526" t="s">
        <v>88</v>
      </c>
      <c r="J526" t="s">
        <v>114</v>
      </c>
      <c r="K526">
        <v>5000</v>
      </c>
      <c r="L526" t="str">
        <f t="shared" si="107"/>
        <v>에너지너무많음</v>
      </c>
      <c r="M526" t="str">
        <f t="shared" ca="1" si="116"/>
        <v>cu</v>
      </c>
      <c r="N526" t="s">
        <v>88</v>
      </c>
      <c r="O526" t="s">
        <v>114</v>
      </c>
      <c r="P526">
        <v>1250</v>
      </c>
      <c r="Q526" t="str">
        <f t="shared" ca="1" si="108"/>
        <v>cu</v>
      </c>
      <c r="R526" t="str">
        <f t="shared" si="109"/>
        <v>EN</v>
      </c>
      <c r="S526">
        <f t="shared" si="110"/>
        <v>5000</v>
      </c>
      <c r="T526" t="str">
        <f t="shared" ca="1" si="111"/>
        <v>cu</v>
      </c>
      <c r="U526" t="str">
        <f t="shared" si="112"/>
        <v>EN</v>
      </c>
      <c r="V526">
        <f t="shared" si="113"/>
        <v>1250</v>
      </c>
    </row>
    <row r="527" spans="1:22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114"/>
        <v>34</v>
      </c>
      <c r="D527">
        <v>3500</v>
      </c>
      <c r="E527">
        <f t="shared" ca="1" si="115"/>
        <v>28082</v>
      </c>
      <c r="F527">
        <f ca="1">(60+SUMIF(OFFSET(J527,-$C527+1,0,$C527),"EN",OFFSET(K527,-$C527+1,0,$C527)))*SummonTypeTable!$O$2</f>
        <v>12540.000000000002</v>
      </c>
      <c r="G527" t="str">
        <f t="shared" ca="1" si="118"/>
        <v/>
      </c>
      <c r="H527" t="str">
        <f t="shared" ca="1" si="119"/>
        <v>cu</v>
      </c>
      <c r="I527" t="s">
        <v>88</v>
      </c>
      <c r="J527" t="s">
        <v>90</v>
      </c>
      <c r="K527">
        <v>68750</v>
      </c>
      <c r="L527" t="str">
        <f t="shared" si="107"/>
        <v/>
      </c>
      <c r="M527" t="str">
        <f t="shared" ca="1" si="116"/>
        <v>cu</v>
      </c>
      <c r="N527" t="s">
        <v>88</v>
      </c>
      <c r="O527" t="s">
        <v>90</v>
      </c>
      <c r="P527">
        <v>17188</v>
      </c>
      <c r="Q527" t="str">
        <f t="shared" ca="1" si="108"/>
        <v>cu</v>
      </c>
      <c r="R527" t="str">
        <f t="shared" si="109"/>
        <v>GO</v>
      </c>
      <c r="S527">
        <f t="shared" si="110"/>
        <v>68750</v>
      </c>
      <c r="T527" t="str">
        <f t="shared" ca="1" si="111"/>
        <v>cu</v>
      </c>
      <c r="U527" t="str">
        <f t="shared" si="112"/>
        <v>GO</v>
      </c>
      <c r="V527">
        <f t="shared" si="113"/>
        <v>17188</v>
      </c>
    </row>
    <row r="528" spans="1:22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114"/>
        <v>35</v>
      </c>
      <c r="D528">
        <v>4500</v>
      </c>
      <c r="E528">
        <f t="shared" ca="1" si="115"/>
        <v>32582</v>
      </c>
      <c r="F528">
        <f ca="1">(60+SUMIF(OFFSET(J528,-$C528+1,0,$C528),"EN",OFFSET(K528,-$C528+1,0,$C528)))*SummonTypeTable!$O$2</f>
        <v>12540.000000000002</v>
      </c>
      <c r="G528" t="str">
        <f t="shared" ca="1" si="118"/>
        <v/>
      </c>
      <c r="H528" t="str">
        <f t="shared" ca="1" si="119"/>
        <v>cu</v>
      </c>
      <c r="I528" t="s">
        <v>88</v>
      </c>
      <c r="J528" t="s">
        <v>90</v>
      </c>
      <c r="K528">
        <v>87500</v>
      </c>
      <c r="L528" t="str">
        <f t="shared" si="107"/>
        <v/>
      </c>
      <c r="M528" t="str">
        <f t="shared" ca="1" si="116"/>
        <v>cu</v>
      </c>
      <c r="N528" t="s">
        <v>88</v>
      </c>
      <c r="O528" t="s">
        <v>90</v>
      </c>
      <c r="P528">
        <v>21875</v>
      </c>
      <c r="Q528" t="str">
        <f t="shared" ca="1" si="108"/>
        <v>cu</v>
      </c>
      <c r="R528" t="str">
        <f t="shared" si="109"/>
        <v>GO</v>
      </c>
      <c r="S528">
        <f t="shared" si="110"/>
        <v>87500</v>
      </c>
      <c r="T528" t="str">
        <f t="shared" ca="1" si="111"/>
        <v>cu</v>
      </c>
      <c r="U528" t="str">
        <f t="shared" si="112"/>
        <v>GO</v>
      </c>
      <c r="V528">
        <f t="shared" si="113"/>
        <v>21875</v>
      </c>
    </row>
    <row r="529" spans="1:22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114"/>
        <v>36</v>
      </c>
      <c r="D529">
        <v>5800</v>
      </c>
      <c r="E529">
        <f t="shared" ca="1" si="115"/>
        <v>38382</v>
      </c>
      <c r="F529">
        <f ca="1">(60+SUMIF(OFFSET(J529,-$C529+1,0,$C529),"EN",OFFSET(K529,-$C529+1,0,$C529)))*SummonTypeTable!$O$2</f>
        <v>17944.444444444445</v>
      </c>
      <c r="G529">
        <f t="shared" ca="1" si="118"/>
        <v>0.32671564795998131</v>
      </c>
      <c r="H529" t="str">
        <f t="shared" ca="1" si="119"/>
        <v>cu</v>
      </c>
      <c r="I529" t="s">
        <v>88</v>
      </c>
      <c r="J529" t="s">
        <v>114</v>
      </c>
      <c r="K529">
        <v>6400</v>
      </c>
      <c r="L529" t="str">
        <f t="shared" si="107"/>
        <v>에너지너무많음</v>
      </c>
      <c r="M529" t="str">
        <f t="shared" ca="1" si="116"/>
        <v>cu</v>
      </c>
      <c r="N529" t="s">
        <v>88</v>
      </c>
      <c r="O529" t="s">
        <v>114</v>
      </c>
      <c r="P529">
        <v>1600</v>
      </c>
      <c r="Q529" t="str">
        <f t="shared" ca="1" si="108"/>
        <v>cu</v>
      </c>
      <c r="R529" t="str">
        <f t="shared" si="109"/>
        <v>EN</v>
      </c>
      <c r="S529">
        <f t="shared" si="110"/>
        <v>6400</v>
      </c>
      <c r="T529" t="str">
        <f t="shared" ca="1" si="111"/>
        <v>cu</v>
      </c>
      <c r="U529" t="str">
        <f t="shared" si="112"/>
        <v>EN</v>
      </c>
      <c r="V529">
        <f t="shared" si="113"/>
        <v>1600</v>
      </c>
    </row>
    <row r="530" spans="1:22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114"/>
        <v>37</v>
      </c>
      <c r="D530">
        <v>1200</v>
      </c>
      <c r="E530">
        <f t="shared" ca="1" si="115"/>
        <v>39582</v>
      </c>
      <c r="F530">
        <f ca="1">(60+SUMIF(OFFSET(J530,-$C530+1,0,$C530),"EN",OFFSET(K530,-$C530+1,0,$C530)))*SummonTypeTable!$O$2</f>
        <v>17944.444444444445</v>
      </c>
      <c r="G530" t="str">
        <f t="shared" ca="1" si="118"/>
        <v/>
      </c>
      <c r="H530" t="str">
        <f t="shared" ca="1" si="119"/>
        <v>cu</v>
      </c>
      <c r="I530" t="s">
        <v>88</v>
      </c>
      <c r="J530" t="s">
        <v>90</v>
      </c>
      <c r="K530">
        <v>48750</v>
      </c>
      <c r="L530" t="str">
        <f t="shared" si="107"/>
        <v/>
      </c>
      <c r="M530" t="str">
        <f t="shared" ca="1" si="116"/>
        <v>cu</v>
      </c>
      <c r="N530" t="s">
        <v>88</v>
      </c>
      <c r="O530" t="s">
        <v>90</v>
      </c>
      <c r="P530">
        <v>12188</v>
      </c>
      <c r="Q530" t="str">
        <f t="shared" ca="1" si="108"/>
        <v>cu</v>
      </c>
      <c r="R530" t="str">
        <f t="shared" si="109"/>
        <v>GO</v>
      </c>
      <c r="S530">
        <f t="shared" si="110"/>
        <v>48750</v>
      </c>
      <c r="T530" t="str">
        <f t="shared" ca="1" si="111"/>
        <v>cu</v>
      </c>
      <c r="U530" t="str">
        <f t="shared" si="112"/>
        <v>GO</v>
      </c>
      <c r="V530">
        <f t="shared" si="113"/>
        <v>12188</v>
      </c>
    </row>
    <row r="531" spans="1:22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114"/>
        <v>38</v>
      </c>
      <c r="D531">
        <v>1550</v>
      </c>
      <c r="E531">
        <f t="shared" ca="1" si="115"/>
        <v>41132</v>
      </c>
      <c r="F531">
        <f ca="1">(60+SUMIF(OFFSET(J531,-$C531+1,0,$C531),"EN",OFFSET(K531,-$C531+1,0,$C531)))*SummonTypeTable!$O$2</f>
        <v>17944.444444444445</v>
      </c>
      <c r="G531" t="str">
        <f t="shared" ca="1" si="118"/>
        <v/>
      </c>
      <c r="H531" t="str">
        <f t="shared" ca="1" si="119"/>
        <v>cu</v>
      </c>
      <c r="I531" t="s">
        <v>88</v>
      </c>
      <c r="J531" t="s">
        <v>90</v>
      </c>
      <c r="K531">
        <v>112500</v>
      </c>
      <c r="L531" t="str">
        <f t="shared" si="107"/>
        <v/>
      </c>
      <c r="M531" t="str">
        <f t="shared" ca="1" si="116"/>
        <v>cu</v>
      </c>
      <c r="N531" t="s">
        <v>88</v>
      </c>
      <c r="O531" t="s">
        <v>90</v>
      </c>
      <c r="P531">
        <v>28125</v>
      </c>
      <c r="Q531" t="str">
        <f t="shared" ca="1" si="108"/>
        <v>cu</v>
      </c>
      <c r="R531" t="str">
        <f t="shared" si="109"/>
        <v>GO</v>
      </c>
      <c r="S531">
        <f t="shared" si="110"/>
        <v>112500</v>
      </c>
      <c r="T531" t="str">
        <f t="shared" ca="1" si="111"/>
        <v>cu</v>
      </c>
      <c r="U531" t="str">
        <f t="shared" si="112"/>
        <v>GO</v>
      </c>
      <c r="V531">
        <f t="shared" si="113"/>
        <v>28125</v>
      </c>
    </row>
    <row r="532" spans="1:22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114"/>
        <v>39</v>
      </c>
      <c r="D532">
        <v>6700</v>
      </c>
      <c r="E532">
        <f t="shared" ca="1" si="115"/>
        <v>47832</v>
      </c>
      <c r="F532">
        <f ca="1">(60+SUMIF(OFFSET(J532,-$C532+1,0,$C532),"EN",OFFSET(K532,-$C532+1,0,$C532)))*SummonTypeTable!$O$2</f>
        <v>24024.444444444449</v>
      </c>
      <c r="G532">
        <f t="shared" ca="1" si="118"/>
        <v>0.37515563732322388</v>
      </c>
      <c r="H532" t="str">
        <f t="shared" ca="1" si="119"/>
        <v>cu</v>
      </c>
      <c r="I532" t="s">
        <v>88</v>
      </c>
      <c r="J532" t="s">
        <v>114</v>
      </c>
      <c r="K532">
        <v>7200</v>
      </c>
      <c r="L532" t="str">
        <f t="shared" si="107"/>
        <v>에너지너무많음</v>
      </c>
      <c r="M532" t="str">
        <f t="shared" ca="1" si="116"/>
        <v>cu</v>
      </c>
      <c r="N532" t="s">
        <v>88</v>
      </c>
      <c r="O532" t="s">
        <v>114</v>
      </c>
      <c r="P532">
        <v>1800</v>
      </c>
      <c r="Q532" t="str">
        <f t="shared" ca="1" si="108"/>
        <v>cu</v>
      </c>
      <c r="R532" t="str">
        <f t="shared" si="109"/>
        <v>EN</v>
      </c>
      <c r="S532">
        <f t="shared" si="110"/>
        <v>7200</v>
      </c>
      <c r="T532" t="str">
        <f t="shared" ca="1" si="111"/>
        <v>cu</v>
      </c>
      <c r="U532" t="str">
        <f t="shared" si="112"/>
        <v>EN</v>
      </c>
      <c r="V532">
        <f t="shared" si="113"/>
        <v>1800</v>
      </c>
    </row>
    <row r="533" spans="1:22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114"/>
        <v>40</v>
      </c>
      <c r="D533">
        <v>2500</v>
      </c>
      <c r="E533">
        <f t="shared" ca="1" si="115"/>
        <v>50332</v>
      </c>
      <c r="F533">
        <f ca="1">(60+SUMIF(OFFSET(J533,-$C533+1,0,$C533),"EN",OFFSET(K533,-$C533+1,0,$C533)))*SummonTypeTable!$O$2</f>
        <v>24024.444444444449</v>
      </c>
      <c r="G533" t="str">
        <f t="shared" ca="1" si="118"/>
        <v/>
      </c>
      <c r="H533" t="str">
        <f t="shared" ca="1" si="119"/>
        <v>cu</v>
      </c>
      <c r="I533" t="s">
        <v>88</v>
      </c>
      <c r="J533" t="s">
        <v>90</v>
      </c>
      <c r="K533">
        <v>105000</v>
      </c>
      <c r="L533" t="str">
        <f t="shared" si="107"/>
        <v/>
      </c>
      <c r="M533" t="str">
        <f t="shared" ca="1" si="116"/>
        <v>cu</v>
      </c>
      <c r="N533" t="s">
        <v>88</v>
      </c>
      <c r="O533" t="s">
        <v>90</v>
      </c>
      <c r="P533">
        <v>26250</v>
      </c>
      <c r="Q533" t="str">
        <f t="shared" ca="1" si="108"/>
        <v>cu</v>
      </c>
      <c r="R533" t="str">
        <f t="shared" si="109"/>
        <v>GO</v>
      </c>
      <c r="S533">
        <f t="shared" si="110"/>
        <v>105000</v>
      </c>
      <c r="T533" t="str">
        <f t="shared" ca="1" si="111"/>
        <v>cu</v>
      </c>
      <c r="U533" t="str">
        <f t="shared" si="112"/>
        <v>GO</v>
      </c>
      <c r="V533">
        <f t="shared" si="113"/>
        <v>26250</v>
      </c>
    </row>
    <row r="534" spans="1:22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114"/>
        <v>1</v>
      </c>
      <c r="D534">
        <v>12</v>
      </c>
      <c r="E534">
        <f t="shared" ca="1" si="115"/>
        <v>12</v>
      </c>
      <c r="F534">
        <f ca="1">(60+SUMIF(OFFSET(J534,-$C534+1,0,$C534),"EN",OFFSET(K534,-$C534+1,0,$C534)))*SummonTypeTable!$O$2</f>
        <v>152.00000000000003</v>
      </c>
      <c r="G534" t="str">
        <f t="shared" ca="1" si="118"/>
        <v/>
      </c>
      <c r="H534" t="str">
        <f t="shared" ca="1" si="119"/>
        <v>cu</v>
      </c>
      <c r="I534" t="s">
        <v>88</v>
      </c>
      <c r="J534" t="s">
        <v>114</v>
      </c>
      <c r="K534">
        <v>120</v>
      </c>
      <c r="L534" t="str">
        <f t="shared" si="107"/>
        <v>에너지너무많음</v>
      </c>
      <c r="M534" t="str">
        <f t="shared" ca="1" si="116"/>
        <v>cu</v>
      </c>
      <c r="N534" t="s">
        <v>88</v>
      </c>
      <c r="O534" t="s">
        <v>114</v>
      </c>
      <c r="P534">
        <v>30</v>
      </c>
      <c r="Q534" t="str">
        <f t="shared" ca="1" si="108"/>
        <v>cu</v>
      </c>
      <c r="R534" t="str">
        <f t="shared" si="109"/>
        <v>EN</v>
      </c>
      <c r="S534">
        <f t="shared" si="110"/>
        <v>120</v>
      </c>
      <c r="T534" t="str">
        <f t="shared" ca="1" si="111"/>
        <v>cu</v>
      </c>
      <c r="U534" t="str">
        <f t="shared" si="112"/>
        <v>EN</v>
      </c>
      <c r="V534">
        <f t="shared" si="113"/>
        <v>30</v>
      </c>
    </row>
    <row r="535" spans="1:22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114"/>
        <v>2</v>
      </c>
      <c r="D535">
        <v>10</v>
      </c>
      <c r="E535">
        <f t="shared" ca="1" si="115"/>
        <v>22</v>
      </c>
      <c r="F535">
        <f ca="1">(60+SUMIF(OFFSET(J535,-$C535+1,0,$C535),"EN",OFFSET(K535,-$C535+1,0,$C535)))*SummonTypeTable!$O$2</f>
        <v>152.00000000000003</v>
      </c>
      <c r="G535" t="str">
        <f t="shared" ca="1" si="118"/>
        <v/>
      </c>
      <c r="H535" t="str">
        <f t="shared" ca="1" si="119"/>
        <v>cu</v>
      </c>
      <c r="I535" t="s">
        <v>88</v>
      </c>
      <c r="J535" t="s">
        <v>90</v>
      </c>
      <c r="K535">
        <v>1250</v>
      </c>
      <c r="L535" t="str">
        <f t="shared" si="107"/>
        <v/>
      </c>
      <c r="M535" t="str">
        <f t="shared" ca="1" si="116"/>
        <v>cu</v>
      </c>
      <c r="N535" t="s">
        <v>88</v>
      </c>
      <c r="O535" t="s">
        <v>90</v>
      </c>
      <c r="P535">
        <v>313</v>
      </c>
      <c r="Q535" t="str">
        <f t="shared" ca="1" si="108"/>
        <v>cu</v>
      </c>
      <c r="R535" t="str">
        <f t="shared" si="109"/>
        <v>GO</v>
      </c>
      <c r="S535">
        <f t="shared" si="110"/>
        <v>1250</v>
      </c>
      <c r="T535" t="str">
        <f t="shared" ca="1" si="111"/>
        <v>cu</v>
      </c>
      <c r="U535" t="str">
        <f t="shared" si="112"/>
        <v>GO</v>
      </c>
      <c r="V535">
        <f t="shared" si="113"/>
        <v>313</v>
      </c>
    </row>
    <row r="536" spans="1:22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114"/>
        <v>3</v>
      </c>
      <c r="D536">
        <v>20</v>
      </c>
      <c r="E536">
        <f t="shared" ca="1" si="115"/>
        <v>42</v>
      </c>
      <c r="F536">
        <f ca="1">(60+SUMIF(OFFSET(J536,-$C536+1,0,$C536),"EN",OFFSET(K536,-$C536+1,0,$C536)))*SummonTypeTable!$O$2</f>
        <v>152.00000000000003</v>
      </c>
      <c r="G536" t="str">
        <f t="shared" ca="1" si="118"/>
        <v/>
      </c>
      <c r="H536" t="str">
        <f t="shared" ca="1" si="119"/>
        <v>it</v>
      </c>
      <c r="I536" t="s">
        <v>146</v>
      </c>
      <c r="J536" t="s">
        <v>145</v>
      </c>
      <c r="K536">
        <v>2</v>
      </c>
      <c r="L536" t="str">
        <f t="shared" si="107"/>
        <v/>
      </c>
      <c r="M536" t="str">
        <f t="shared" ca="1" si="116"/>
        <v>cu</v>
      </c>
      <c r="N536" t="s">
        <v>88</v>
      </c>
      <c r="O536" t="s">
        <v>90</v>
      </c>
      <c r="P536">
        <v>469</v>
      </c>
      <c r="Q536" t="str">
        <f t="shared" ca="1" si="108"/>
        <v>it</v>
      </c>
      <c r="R536" t="str">
        <f t="shared" si="109"/>
        <v>Cash_sSpellGacha</v>
      </c>
      <c r="S536">
        <f t="shared" si="110"/>
        <v>2</v>
      </c>
      <c r="T536" t="str">
        <f t="shared" ca="1" si="111"/>
        <v>cu</v>
      </c>
      <c r="U536" t="str">
        <f t="shared" si="112"/>
        <v>GO</v>
      </c>
      <c r="V536">
        <f t="shared" si="113"/>
        <v>469</v>
      </c>
    </row>
    <row r="537" spans="1:22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114"/>
        <v>4</v>
      </c>
      <c r="D537">
        <v>25</v>
      </c>
      <c r="E537">
        <f t="shared" ca="1" si="115"/>
        <v>67</v>
      </c>
      <c r="F537">
        <f ca="1">(60+SUMIF(OFFSET(J537,-$C537+1,0,$C537),"EN",OFFSET(K537,-$C537+1,0,$C537)))*SummonTypeTable!$O$2</f>
        <v>278.66666666666669</v>
      </c>
      <c r="G537">
        <f t="shared" ca="1" si="118"/>
        <v>2.2686567164179108</v>
      </c>
      <c r="H537" t="str">
        <f t="shared" ca="1" si="119"/>
        <v>cu</v>
      </c>
      <c r="I537" t="s">
        <v>88</v>
      </c>
      <c r="J537" t="s">
        <v>114</v>
      </c>
      <c r="K537">
        <v>150</v>
      </c>
      <c r="L537" t="str">
        <f t="shared" si="107"/>
        <v>에너지너무많음</v>
      </c>
      <c r="M537" t="str">
        <f t="shared" ca="1" si="116"/>
        <v>cu</v>
      </c>
      <c r="N537" t="s">
        <v>88</v>
      </c>
      <c r="O537" t="s">
        <v>114</v>
      </c>
      <c r="P537">
        <v>38</v>
      </c>
      <c r="Q537" t="str">
        <f t="shared" ca="1" si="108"/>
        <v>cu</v>
      </c>
      <c r="R537" t="str">
        <f t="shared" si="109"/>
        <v>EN</v>
      </c>
      <c r="S537">
        <f t="shared" si="110"/>
        <v>150</v>
      </c>
      <c r="T537" t="str">
        <f t="shared" ca="1" si="111"/>
        <v>cu</v>
      </c>
      <c r="U537" t="str">
        <f t="shared" si="112"/>
        <v>EN</v>
      </c>
      <c r="V537">
        <f t="shared" si="113"/>
        <v>38</v>
      </c>
    </row>
    <row r="538" spans="1:22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114"/>
        <v>5</v>
      </c>
      <c r="D538">
        <v>15</v>
      </c>
      <c r="E538">
        <f t="shared" ca="1" si="115"/>
        <v>82</v>
      </c>
      <c r="F538">
        <f ca="1">(60+SUMIF(OFFSET(J538,-$C538+1,0,$C538),"EN",OFFSET(K538,-$C538+1,0,$C538)))*SummonTypeTable!$O$2</f>
        <v>278.66666666666669</v>
      </c>
      <c r="G538" t="str">
        <f t="shared" ca="1" si="118"/>
        <v/>
      </c>
      <c r="H538" t="str">
        <f t="shared" ca="1" si="119"/>
        <v>cu</v>
      </c>
      <c r="I538" t="s">
        <v>88</v>
      </c>
      <c r="J538" t="s">
        <v>90</v>
      </c>
      <c r="K538">
        <v>2500</v>
      </c>
      <c r="L538" t="str">
        <f t="shared" si="107"/>
        <v/>
      </c>
      <c r="M538" t="str">
        <f t="shared" ca="1" si="116"/>
        <v>cu</v>
      </c>
      <c r="N538" t="s">
        <v>88</v>
      </c>
      <c r="O538" t="s">
        <v>90</v>
      </c>
      <c r="P538">
        <v>625</v>
      </c>
      <c r="Q538" t="str">
        <f t="shared" ca="1" si="108"/>
        <v>cu</v>
      </c>
      <c r="R538" t="str">
        <f t="shared" si="109"/>
        <v>GO</v>
      </c>
      <c r="S538">
        <f t="shared" si="110"/>
        <v>2500</v>
      </c>
      <c r="T538" t="str">
        <f t="shared" ca="1" si="111"/>
        <v>cu</v>
      </c>
      <c r="U538" t="str">
        <f t="shared" si="112"/>
        <v>GO</v>
      </c>
      <c r="V538">
        <f t="shared" si="113"/>
        <v>625</v>
      </c>
    </row>
    <row r="539" spans="1:22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114"/>
        <v>6</v>
      </c>
      <c r="D539">
        <v>40</v>
      </c>
      <c r="E539">
        <f t="shared" ca="1" si="115"/>
        <v>122</v>
      </c>
      <c r="F539">
        <f ca="1">(60+SUMIF(OFFSET(J539,-$C539+1,0,$C539),"EN",OFFSET(K539,-$C539+1,0,$C539)))*SummonTypeTable!$O$2</f>
        <v>278.66666666666669</v>
      </c>
      <c r="G539" t="str">
        <f t="shared" ca="1" si="118"/>
        <v/>
      </c>
      <c r="H539" t="str">
        <f t="shared" ca="1" si="119"/>
        <v>cu</v>
      </c>
      <c r="I539" t="s">
        <v>88</v>
      </c>
      <c r="J539" t="s">
        <v>90</v>
      </c>
      <c r="K539">
        <v>3750</v>
      </c>
      <c r="L539" t="str">
        <f t="shared" si="107"/>
        <v/>
      </c>
      <c r="M539" t="str">
        <f t="shared" ca="1" si="116"/>
        <v>cu</v>
      </c>
      <c r="N539" t="s">
        <v>88</v>
      </c>
      <c r="O539" t="s">
        <v>90</v>
      </c>
      <c r="P539">
        <v>938</v>
      </c>
      <c r="Q539" t="str">
        <f t="shared" ca="1" si="108"/>
        <v>cu</v>
      </c>
      <c r="R539" t="str">
        <f t="shared" si="109"/>
        <v>GO</v>
      </c>
      <c r="S539">
        <f t="shared" si="110"/>
        <v>3750</v>
      </c>
      <c r="T539" t="str">
        <f t="shared" ca="1" si="111"/>
        <v>cu</v>
      </c>
      <c r="U539" t="str">
        <f t="shared" si="112"/>
        <v>GO</v>
      </c>
      <c r="V539">
        <f t="shared" si="113"/>
        <v>938</v>
      </c>
    </row>
    <row r="540" spans="1:22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114"/>
        <v>7</v>
      </c>
      <c r="D540">
        <v>75</v>
      </c>
      <c r="E540">
        <f t="shared" ca="1" si="115"/>
        <v>197</v>
      </c>
      <c r="F540">
        <f ca="1">(60+SUMIF(OFFSET(J540,-$C540+1,0,$C540),"EN",OFFSET(K540,-$C540+1,0,$C540)))*SummonTypeTable!$O$2</f>
        <v>464.44444444444451</v>
      </c>
      <c r="G540">
        <f t="shared" ca="1" si="118"/>
        <v>1.4145516074450086</v>
      </c>
      <c r="H540" t="str">
        <f t="shared" ca="1" si="119"/>
        <v>cu</v>
      </c>
      <c r="I540" t="s">
        <v>88</v>
      </c>
      <c r="J540" t="s">
        <v>114</v>
      </c>
      <c r="K540">
        <v>220</v>
      </c>
      <c r="L540" t="str">
        <f t="shared" si="107"/>
        <v>에너지너무많음</v>
      </c>
      <c r="M540" t="str">
        <f t="shared" ca="1" si="116"/>
        <v>cu</v>
      </c>
      <c r="N540" t="s">
        <v>88</v>
      </c>
      <c r="O540" t="s">
        <v>114</v>
      </c>
      <c r="P540">
        <v>55</v>
      </c>
      <c r="Q540" t="str">
        <f t="shared" ca="1" si="108"/>
        <v>cu</v>
      </c>
      <c r="R540" t="str">
        <f t="shared" si="109"/>
        <v>EN</v>
      </c>
      <c r="S540">
        <f t="shared" si="110"/>
        <v>220</v>
      </c>
      <c r="T540" t="str">
        <f t="shared" ca="1" si="111"/>
        <v>cu</v>
      </c>
      <c r="U540" t="str">
        <f t="shared" si="112"/>
        <v>EN</v>
      </c>
      <c r="V540">
        <f t="shared" si="113"/>
        <v>55</v>
      </c>
    </row>
    <row r="541" spans="1:22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114"/>
        <v>8</v>
      </c>
      <c r="D541">
        <v>35</v>
      </c>
      <c r="E541">
        <f t="shared" ca="1" si="115"/>
        <v>232</v>
      </c>
      <c r="F541">
        <f ca="1">(60+SUMIF(OFFSET(J541,-$C541+1,0,$C541),"EN",OFFSET(K541,-$C541+1,0,$C541)))*SummonTypeTable!$O$2</f>
        <v>464.44444444444451</v>
      </c>
      <c r="G541" t="str">
        <f t="shared" ca="1" si="118"/>
        <v/>
      </c>
      <c r="H541" t="str">
        <f t="shared" ca="1" si="119"/>
        <v>it</v>
      </c>
      <c r="I541" t="s">
        <v>146</v>
      </c>
      <c r="J541" t="s">
        <v>145</v>
      </c>
      <c r="K541">
        <v>2</v>
      </c>
      <c r="L541" t="str">
        <f t="shared" si="107"/>
        <v/>
      </c>
      <c r="M541" t="str">
        <f t="shared" ca="1" si="116"/>
        <v>cu</v>
      </c>
      <c r="N541" t="s">
        <v>88</v>
      </c>
      <c r="O541" t="s">
        <v>90</v>
      </c>
      <c r="P541">
        <v>1250</v>
      </c>
      <c r="Q541" t="str">
        <f t="shared" ca="1" si="108"/>
        <v>it</v>
      </c>
      <c r="R541" t="str">
        <f t="shared" si="109"/>
        <v>Cash_sSpellGacha</v>
      </c>
      <c r="S541">
        <f t="shared" si="110"/>
        <v>2</v>
      </c>
      <c r="T541" t="str">
        <f t="shared" ca="1" si="111"/>
        <v>cu</v>
      </c>
      <c r="U541" t="str">
        <f t="shared" si="112"/>
        <v>GO</v>
      </c>
      <c r="V541">
        <f t="shared" si="113"/>
        <v>1250</v>
      </c>
    </row>
    <row r="542" spans="1:22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114"/>
        <v>9</v>
      </c>
      <c r="D542">
        <v>50</v>
      </c>
      <c r="E542">
        <f t="shared" ca="1" si="115"/>
        <v>282</v>
      </c>
      <c r="F542">
        <f ca="1">(60+SUMIF(OFFSET(J542,-$C542+1,0,$C542),"EN",OFFSET(K542,-$C542+1,0,$C542)))*SummonTypeTable!$O$2</f>
        <v>464.44444444444451</v>
      </c>
      <c r="G542" t="str">
        <f t="shared" ca="1" si="118"/>
        <v/>
      </c>
      <c r="H542" t="str">
        <f t="shared" ca="1" si="119"/>
        <v>cu</v>
      </c>
      <c r="I542" t="s">
        <v>88</v>
      </c>
      <c r="J542" t="s">
        <v>90</v>
      </c>
      <c r="K542">
        <v>6250</v>
      </c>
      <c r="L542" t="str">
        <f t="shared" si="107"/>
        <v/>
      </c>
      <c r="M542" t="str">
        <f t="shared" ca="1" si="116"/>
        <v>cu</v>
      </c>
      <c r="N542" t="s">
        <v>88</v>
      </c>
      <c r="O542" t="s">
        <v>90</v>
      </c>
      <c r="P542">
        <v>1563</v>
      </c>
      <c r="Q542" t="str">
        <f t="shared" ca="1" si="108"/>
        <v>cu</v>
      </c>
      <c r="R542" t="str">
        <f t="shared" si="109"/>
        <v>GO</v>
      </c>
      <c r="S542">
        <f t="shared" si="110"/>
        <v>6250</v>
      </c>
      <c r="T542" t="str">
        <f t="shared" ca="1" si="111"/>
        <v>cu</v>
      </c>
      <c r="U542" t="str">
        <f t="shared" si="112"/>
        <v>GO</v>
      </c>
      <c r="V542">
        <f t="shared" si="113"/>
        <v>1563</v>
      </c>
    </row>
    <row r="543" spans="1:22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114"/>
        <v>10</v>
      </c>
      <c r="D543">
        <v>80</v>
      </c>
      <c r="E543">
        <f t="shared" ca="1" si="115"/>
        <v>362</v>
      </c>
      <c r="F543">
        <f ca="1">(60+SUMIF(OFFSET(J543,-$C543+1,0,$C543),"EN",OFFSET(K543,-$C543+1,0,$C543)))*SummonTypeTable!$O$2</f>
        <v>464.44444444444451</v>
      </c>
      <c r="G543" t="str">
        <f t="shared" ca="1" si="118"/>
        <v/>
      </c>
      <c r="H543" t="str">
        <f t="shared" ca="1" si="119"/>
        <v>it</v>
      </c>
      <c r="I543" t="s">
        <v>146</v>
      </c>
      <c r="J543" t="s">
        <v>147</v>
      </c>
      <c r="K543">
        <v>1</v>
      </c>
      <c r="L543" t="str">
        <f t="shared" si="107"/>
        <v/>
      </c>
      <c r="M543" t="str">
        <f t="shared" ca="1" si="116"/>
        <v>cu</v>
      </c>
      <c r="N543" t="s">
        <v>88</v>
      </c>
      <c r="O543" t="s">
        <v>90</v>
      </c>
      <c r="P543">
        <v>1406</v>
      </c>
      <c r="Q543" t="str">
        <f t="shared" ca="1" si="108"/>
        <v>it</v>
      </c>
      <c r="R543" t="str">
        <f t="shared" si="109"/>
        <v>Cash_sCharacterGacha</v>
      </c>
      <c r="S543">
        <f t="shared" si="110"/>
        <v>1</v>
      </c>
      <c r="T543" t="str">
        <f t="shared" ca="1" si="111"/>
        <v>cu</v>
      </c>
      <c r="U543" t="str">
        <f t="shared" si="112"/>
        <v>GO</v>
      </c>
      <c r="V543">
        <f t="shared" si="113"/>
        <v>1406</v>
      </c>
    </row>
    <row r="544" spans="1:22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114"/>
        <v>11</v>
      </c>
      <c r="D544">
        <v>100</v>
      </c>
      <c r="E544">
        <f t="shared" ca="1" si="115"/>
        <v>462</v>
      </c>
      <c r="F544">
        <f ca="1">(60+SUMIF(OFFSET(J544,-$C544+1,0,$C544),"EN",OFFSET(K544,-$C544+1,0,$C544)))*SummonTypeTable!$O$2</f>
        <v>717.77777777777783</v>
      </c>
      <c r="G544">
        <f t="shared" ca="1" si="118"/>
        <v>1.0052910052910053</v>
      </c>
      <c r="H544" t="str">
        <f t="shared" ca="1" si="119"/>
        <v>cu</v>
      </c>
      <c r="I544" t="s">
        <v>88</v>
      </c>
      <c r="J544" t="s">
        <v>114</v>
      </c>
      <c r="K544">
        <v>300</v>
      </c>
      <c r="L544" t="str">
        <f t="shared" si="107"/>
        <v>에너지너무많음</v>
      </c>
      <c r="M544" t="str">
        <f t="shared" ca="1" si="116"/>
        <v>cu</v>
      </c>
      <c r="N544" t="s">
        <v>88</v>
      </c>
      <c r="O544" t="s">
        <v>114</v>
      </c>
      <c r="P544">
        <v>75</v>
      </c>
      <c r="Q544" t="str">
        <f t="shared" ca="1" si="108"/>
        <v>cu</v>
      </c>
      <c r="R544" t="str">
        <f t="shared" si="109"/>
        <v>EN</v>
      </c>
      <c r="S544">
        <f t="shared" si="110"/>
        <v>300</v>
      </c>
      <c r="T544" t="str">
        <f t="shared" ca="1" si="111"/>
        <v>cu</v>
      </c>
      <c r="U544" t="str">
        <f t="shared" si="112"/>
        <v>EN</v>
      </c>
      <c r="V544">
        <f t="shared" si="113"/>
        <v>75</v>
      </c>
    </row>
    <row r="545" spans="1:22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114"/>
        <v>12</v>
      </c>
      <c r="D545">
        <v>120</v>
      </c>
      <c r="E545">
        <f t="shared" ca="1" si="115"/>
        <v>582</v>
      </c>
      <c r="F545">
        <f ca="1">(60+SUMIF(OFFSET(J545,-$C545+1,0,$C545),"EN",OFFSET(K545,-$C545+1,0,$C545)))*SummonTypeTable!$O$2</f>
        <v>717.77777777777783</v>
      </c>
      <c r="G545" t="str">
        <f t="shared" ca="1" si="118"/>
        <v/>
      </c>
      <c r="H545" t="str">
        <f t="shared" ca="1" si="119"/>
        <v>cu</v>
      </c>
      <c r="I545" t="s">
        <v>88</v>
      </c>
      <c r="J545" t="s">
        <v>90</v>
      </c>
      <c r="K545">
        <v>12500</v>
      </c>
      <c r="L545" t="str">
        <f t="shared" si="107"/>
        <v/>
      </c>
      <c r="M545" t="str">
        <f t="shared" ca="1" si="116"/>
        <v>cu</v>
      </c>
      <c r="N545" t="s">
        <v>88</v>
      </c>
      <c r="O545" t="s">
        <v>90</v>
      </c>
      <c r="P545">
        <v>3125</v>
      </c>
      <c r="Q545" t="str">
        <f t="shared" ca="1" si="108"/>
        <v>cu</v>
      </c>
      <c r="R545" t="str">
        <f t="shared" si="109"/>
        <v>GO</v>
      </c>
      <c r="S545">
        <f t="shared" si="110"/>
        <v>12500</v>
      </c>
      <c r="T545" t="str">
        <f t="shared" ca="1" si="111"/>
        <v>cu</v>
      </c>
      <c r="U545" t="str">
        <f t="shared" si="112"/>
        <v>GO</v>
      </c>
      <c r="V545">
        <f t="shared" si="113"/>
        <v>3125</v>
      </c>
    </row>
    <row r="546" spans="1:22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114"/>
        <v>13</v>
      </c>
      <c r="D546">
        <v>180</v>
      </c>
      <c r="E546">
        <f t="shared" ca="1" si="115"/>
        <v>762</v>
      </c>
      <c r="F546">
        <f ca="1">(60+SUMIF(OFFSET(J546,-$C546+1,0,$C546),"EN",OFFSET(K546,-$C546+1,0,$C546)))*SummonTypeTable!$O$2</f>
        <v>717.77777777777783</v>
      </c>
      <c r="G546" t="str">
        <f t="shared" ca="1" si="118"/>
        <v/>
      </c>
      <c r="H546" t="str">
        <f t="shared" ca="1" si="119"/>
        <v>it</v>
      </c>
      <c r="I546" t="s">
        <v>146</v>
      </c>
      <c r="J546" t="s">
        <v>145</v>
      </c>
      <c r="K546">
        <v>10</v>
      </c>
      <c r="L546" t="str">
        <f t="shared" si="107"/>
        <v/>
      </c>
      <c r="M546" t="str">
        <f t="shared" ca="1" si="116"/>
        <v>cu</v>
      </c>
      <c r="N546" t="s">
        <v>88</v>
      </c>
      <c r="O546" t="s">
        <v>90</v>
      </c>
      <c r="P546">
        <v>4063</v>
      </c>
      <c r="Q546" t="str">
        <f t="shared" ca="1" si="108"/>
        <v>it</v>
      </c>
      <c r="R546" t="str">
        <f t="shared" si="109"/>
        <v>Cash_sSpellGacha</v>
      </c>
      <c r="S546">
        <f t="shared" si="110"/>
        <v>10</v>
      </c>
      <c r="T546" t="str">
        <f t="shared" ca="1" si="111"/>
        <v>cu</v>
      </c>
      <c r="U546" t="str">
        <f t="shared" si="112"/>
        <v>GO</v>
      </c>
      <c r="V546">
        <f t="shared" si="113"/>
        <v>4063</v>
      </c>
    </row>
    <row r="547" spans="1:22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114"/>
        <v>14</v>
      </c>
      <c r="D547">
        <v>200</v>
      </c>
      <c r="E547">
        <f t="shared" ca="1" si="115"/>
        <v>962</v>
      </c>
      <c r="F547">
        <f ca="1">(60+SUMIF(OFFSET(J547,-$C547+1,0,$C547),"EN",OFFSET(K547,-$C547+1,0,$C547)))*SummonTypeTable!$O$2</f>
        <v>1140.0000000000002</v>
      </c>
      <c r="G547">
        <f t="shared" ca="1" si="118"/>
        <v>0.74613074613074615</v>
      </c>
      <c r="H547" t="str">
        <f t="shared" ca="1" si="119"/>
        <v>cu</v>
      </c>
      <c r="I547" t="s">
        <v>88</v>
      </c>
      <c r="J547" t="s">
        <v>114</v>
      </c>
      <c r="K547">
        <v>500</v>
      </c>
      <c r="L547" t="str">
        <f t="shared" si="107"/>
        <v>에너지너무많음</v>
      </c>
      <c r="M547" t="str">
        <f t="shared" ca="1" si="116"/>
        <v>cu</v>
      </c>
      <c r="N547" t="s">
        <v>88</v>
      </c>
      <c r="O547" t="s">
        <v>114</v>
      </c>
      <c r="P547">
        <v>125</v>
      </c>
      <c r="Q547" t="str">
        <f t="shared" ca="1" si="108"/>
        <v>cu</v>
      </c>
      <c r="R547" t="str">
        <f t="shared" si="109"/>
        <v>EN</v>
      </c>
      <c r="S547">
        <f t="shared" si="110"/>
        <v>500</v>
      </c>
      <c r="T547" t="str">
        <f t="shared" ca="1" si="111"/>
        <v>cu</v>
      </c>
      <c r="U547" t="str">
        <f t="shared" si="112"/>
        <v>EN</v>
      </c>
      <c r="V547">
        <f t="shared" si="113"/>
        <v>125</v>
      </c>
    </row>
    <row r="548" spans="1:22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114"/>
        <v>15</v>
      </c>
      <c r="D548">
        <v>150</v>
      </c>
      <c r="E548">
        <f t="shared" ca="1" si="115"/>
        <v>1112</v>
      </c>
      <c r="F548">
        <f ca="1">(60+SUMIF(OFFSET(J548,-$C548+1,0,$C548),"EN",OFFSET(K548,-$C548+1,0,$C548)))*SummonTypeTable!$O$2</f>
        <v>1140.0000000000002</v>
      </c>
      <c r="G548" t="str">
        <f t="shared" ca="1" si="118"/>
        <v/>
      </c>
      <c r="H548" t="str">
        <f t="shared" ca="1" si="119"/>
        <v>cu</v>
      </c>
      <c r="I548" t="s">
        <v>88</v>
      </c>
      <c r="J548" t="s">
        <v>90</v>
      </c>
      <c r="K548">
        <v>25000</v>
      </c>
      <c r="L548" t="str">
        <f t="shared" si="107"/>
        <v/>
      </c>
      <c r="M548" t="str">
        <f t="shared" ca="1" si="116"/>
        <v>cu</v>
      </c>
      <c r="N548" t="s">
        <v>88</v>
      </c>
      <c r="O548" t="s">
        <v>90</v>
      </c>
      <c r="P548">
        <v>6250</v>
      </c>
      <c r="Q548" t="str">
        <f t="shared" ca="1" si="108"/>
        <v>cu</v>
      </c>
      <c r="R548" t="str">
        <f t="shared" si="109"/>
        <v>GO</v>
      </c>
      <c r="S548">
        <f t="shared" si="110"/>
        <v>25000</v>
      </c>
      <c r="T548" t="str">
        <f t="shared" ca="1" si="111"/>
        <v>cu</v>
      </c>
      <c r="U548" t="str">
        <f t="shared" si="112"/>
        <v>GO</v>
      </c>
      <c r="V548">
        <f t="shared" si="113"/>
        <v>6250</v>
      </c>
    </row>
    <row r="549" spans="1:22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114"/>
        <v>16</v>
      </c>
      <c r="D549">
        <v>320</v>
      </c>
      <c r="E549">
        <f t="shared" ca="1" si="115"/>
        <v>1432</v>
      </c>
      <c r="F549">
        <f ca="1">(60+SUMIF(OFFSET(J549,-$C549+1,0,$C549),"EN",OFFSET(K549,-$C549+1,0,$C549)))*SummonTypeTable!$O$2</f>
        <v>1140.0000000000002</v>
      </c>
      <c r="G549" t="str">
        <f t="shared" ca="1" si="118"/>
        <v/>
      </c>
      <c r="H549" t="str">
        <f t="shared" ca="1" si="119"/>
        <v>it</v>
      </c>
      <c r="I549" t="s">
        <v>146</v>
      </c>
      <c r="J549" t="s">
        <v>145</v>
      </c>
      <c r="K549">
        <v>2</v>
      </c>
      <c r="L549" t="str">
        <f t="shared" si="107"/>
        <v/>
      </c>
      <c r="M549" t="str">
        <f t="shared" ca="1" si="116"/>
        <v>cu</v>
      </c>
      <c r="N549" t="s">
        <v>88</v>
      </c>
      <c r="O549" t="s">
        <v>90</v>
      </c>
      <c r="P549">
        <v>7500</v>
      </c>
      <c r="Q549" t="str">
        <f t="shared" ca="1" si="108"/>
        <v>it</v>
      </c>
      <c r="R549" t="str">
        <f t="shared" si="109"/>
        <v>Cash_sSpellGacha</v>
      </c>
      <c r="S549">
        <f t="shared" si="110"/>
        <v>2</v>
      </c>
      <c r="T549" t="str">
        <f t="shared" ca="1" si="111"/>
        <v>cu</v>
      </c>
      <c r="U549" t="str">
        <f t="shared" si="112"/>
        <v>GO</v>
      </c>
      <c r="V549">
        <f t="shared" si="113"/>
        <v>7500</v>
      </c>
    </row>
    <row r="550" spans="1:22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114"/>
        <v>17</v>
      </c>
      <c r="D550">
        <v>450</v>
      </c>
      <c r="E550">
        <f t="shared" ca="1" si="115"/>
        <v>1882</v>
      </c>
      <c r="F550">
        <f ca="1">(60+SUMIF(OFFSET(J550,-$C550+1,0,$C550),"EN",OFFSET(K550,-$C550+1,0,$C550)))*SummonTypeTable!$O$2</f>
        <v>1140.0000000000002</v>
      </c>
      <c r="G550" t="str">
        <f t="shared" ca="1" si="118"/>
        <v/>
      </c>
      <c r="H550" t="str">
        <f t="shared" ca="1" si="119"/>
        <v>it</v>
      </c>
      <c r="I550" t="s">
        <v>146</v>
      </c>
      <c r="J550" t="s">
        <v>147</v>
      </c>
      <c r="K550">
        <v>1</v>
      </c>
      <c r="L550" t="str">
        <f t="shared" si="107"/>
        <v/>
      </c>
      <c r="M550" t="str">
        <f t="shared" ca="1" si="116"/>
        <v>cu</v>
      </c>
      <c r="N550" t="s">
        <v>88</v>
      </c>
      <c r="O550" t="s">
        <v>90</v>
      </c>
      <c r="P550">
        <v>7188</v>
      </c>
      <c r="Q550" t="str">
        <f t="shared" ca="1" si="108"/>
        <v>it</v>
      </c>
      <c r="R550" t="str">
        <f t="shared" si="109"/>
        <v>Cash_sCharacterGacha</v>
      </c>
      <c r="S550">
        <f t="shared" si="110"/>
        <v>1</v>
      </c>
      <c r="T550" t="str">
        <f t="shared" ca="1" si="111"/>
        <v>cu</v>
      </c>
      <c r="U550" t="str">
        <f t="shared" si="112"/>
        <v>GO</v>
      </c>
      <c r="V550">
        <f t="shared" si="113"/>
        <v>7188</v>
      </c>
    </row>
    <row r="551" spans="1:22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114"/>
        <v>18</v>
      </c>
      <c r="D551">
        <v>500</v>
      </c>
      <c r="E551">
        <f t="shared" ca="1" si="115"/>
        <v>2382</v>
      </c>
      <c r="F551">
        <f ca="1">(60+SUMIF(OFFSET(J551,-$C551+1,0,$C551),"EN",OFFSET(K551,-$C551+1,0,$C551)))*SummonTypeTable!$O$2</f>
        <v>1984.4444444444448</v>
      </c>
      <c r="G551">
        <f t="shared" ca="1" si="118"/>
        <v>0.47858942065491195</v>
      </c>
      <c r="H551" t="str">
        <f t="shared" ca="1" si="119"/>
        <v>cu</v>
      </c>
      <c r="I551" t="s">
        <v>88</v>
      </c>
      <c r="J551" t="s">
        <v>114</v>
      </c>
      <c r="K551">
        <v>1000</v>
      </c>
      <c r="L551" t="str">
        <f t="shared" si="107"/>
        <v>에너지너무많음</v>
      </c>
      <c r="M551" t="str">
        <f t="shared" ca="1" si="116"/>
        <v>cu</v>
      </c>
      <c r="N551" t="s">
        <v>88</v>
      </c>
      <c r="O551" t="s">
        <v>114</v>
      </c>
      <c r="P551">
        <v>250</v>
      </c>
      <c r="Q551" t="str">
        <f t="shared" ca="1" si="108"/>
        <v>cu</v>
      </c>
      <c r="R551" t="str">
        <f t="shared" si="109"/>
        <v>EN</v>
      </c>
      <c r="S551">
        <f t="shared" si="110"/>
        <v>1000</v>
      </c>
      <c r="T551" t="str">
        <f t="shared" ca="1" si="111"/>
        <v>cu</v>
      </c>
      <c r="U551" t="str">
        <f t="shared" si="112"/>
        <v>EN</v>
      </c>
      <c r="V551">
        <f t="shared" si="113"/>
        <v>250</v>
      </c>
    </row>
    <row r="552" spans="1:22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114"/>
        <v>19</v>
      </c>
      <c r="D552">
        <v>200</v>
      </c>
      <c r="E552">
        <f t="shared" ca="1" si="115"/>
        <v>2582</v>
      </c>
      <c r="F552">
        <f ca="1">(60+SUMIF(OFFSET(J552,-$C552+1,0,$C552),"EN",OFFSET(K552,-$C552+1,0,$C552)))*SummonTypeTable!$O$2</f>
        <v>1984.4444444444448</v>
      </c>
      <c r="G552" t="str">
        <f t="shared" ca="1" si="118"/>
        <v/>
      </c>
      <c r="H552" t="str">
        <f t="shared" ca="1" si="119"/>
        <v>cu</v>
      </c>
      <c r="I552" t="s">
        <v>88</v>
      </c>
      <c r="J552" t="s">
        <v>90</v>
      </c>
      <c r="K552">
        <v>33750</v>
      </c>
      <c r="L552" t="str">
        <f t="shared" si="107"/>
        <v/>
      </c>
      <c r="M552" t="str">
        <f t="shared" ca="1" si="116"/>
        <v>cu</v>
      </c>
      <c r="N552" t="s">
        <v>88</v>
      </c>
      <c r="O552" t="s">
        <v>90</v>
      </c>
      <c r="P552">
        <v>8438</v>
      </c>
      <c r="Q552" t="str">
        <f t="shared" ca="1" si="108"/>
        <v>cu</v>
      </c>
      <c r="R552" t="str">
        <f t="shared" si="109"/>
        <v>GO</v>
      </c>
      <c r="S552">
        <f t="shared" si="110"/>
        <v>33750</v>
      </c>
      <c r="T552" t="str">
        <f t="shared" ca="1" si="111"/>
        <v>cu</v>
      </c>
      <c r="U552" t="str">
        <f t="shared" si="112"/>
        <v>GO</v>
      </c>
      <c r="V552">
        <f t="shared" si="113"/>
        <v>8438</v>
      </c>
    </row>
    <row r="553" spans="1:22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114"/>
        <v>20</v>
      </c>
      <c r="D553">
        <v>330</v>
      </c>
      <c r="E553">
        <f t="shared" ca="1" si="115"/>
        <v>2912</v>
      </c>
      <c r="F553">
        <f ca="1">(60+SUMIF(OFFSET(J553,-$C553+1,0,$C553),"EN",OFFSET(K553,-$C553+1,0,$C553)))*SummonTypeTable!$O$2</f>
        <v>1984.4444444444448</v>
      </c>
      <c r="G553" t="str">
        <f t="shared" ca="1" si="118"/>
        <v/>
      </c>
      <c r="H553" t="str">
        <f t="shared" ca="1" si="119"/>
        <v>it</v>
      </c>
      <c r="I553" t="s">
        <v>146</v>
      </c>
      <c r="J553" t="s">
        <v>145</v>
      </c>
      <c r="K553">
        <v>10</v>
      </c>
      <c r="L553" t="str">
        <f t="shared" si="107"/>
        <v/>
      </c>
      <c r="M553" t="str">
        <f t="shared" ca="1" si="116"/>
        <v>cu</v>
      </c>
      <c r="N553" t="s">
        <v>88</v>
      </c>
      <c r="O553" t="s">
        <v>90</v>
      </c>
      <c r="P553">
        <v>9375</v>
      </c>
      <c r="Q553" t="str">
        <f t="shared" ca="1" si="108"/>
        <v>it</v>
      </c>
      <c r="R553" t="str">
        <f t="shared" si="109"/>
        <v>Cash_sSpellGacha</v>
      </c>
      <c r="S553">
        <f t="shared" si="110"/>
        <v>10</v>
      </c>
      <c r="T553" t="str">
        <f t="shared" ca="1" si="111"/>
        <v>cu</v>
      </c>
      <c r="U553" t="str">
        <f t="shared" si="112"/>
        <v>GO</v>
      </c>
      <c r="V553">
        <f t="shared" si="113"/>
        <v>9375</v>
      </c>
    </row>
    <row r="554" spans="1:22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114"/>
        <v>21</v>
      </c>
      <c r="D554">
        <v>1000</v>
      </c>
      <c r="E554">
        <f t="shared" ca="1" si="115"/>
        <v>3912</v>
      </c>
      <c r="F554">
        <f ca="1">(60+SUMIF(OFFSET(J554,-$C554+1,0,$C554),"EN",OFFSET(K554,-$C554+1,0,$C554)))*SummonTypeTable!$O$2</f>
        <v>3251.1111111111113</v>
      </c>
      <c r="G554">
        <f t="shared" ca="1" si="118"/>
        <v>0.50727107475573741</v>
      </c>
      <c r="H554" t="str">
        <f t="shared" ca="1" si="119"/>
        <v>cu</v>
      </c>
      <c r="I554" t="s">
        <v>88</v>
      </c>
      <c r="J554" t="s">
        <v>114</v>
      </c>
      <c r="K554">
        <v>1500</v>
      </c>
      <c r="L554" t="str">
        <f t="shared" si="107"/>
        <v>에너지너무많음</v>
      </c>
      <c r="M554" t="str">
        <f t="shared" ca="1" si="116"/>
        <v>cu</v>
      </c>
      <c r="N554" t="s">
        <v>88</v>
      </c>
      <c r="O554" t="s">
        <v>114</v>
      </c>
      <c r="P554">
        <v>375</v>
      </c>
      <c r="Q554" t="str">
        <f t="shared" ca="1" si="108"/>
        <v>cu</v>
      </c>
      <c r="R554" t="str">
        <f t="shared" si="109"/>
        <v>EN</v>
      </c>
      <c r="S554">
        <f t="shared" si="110"/>
        <v>1500</v>
      </c>
      <c r="T554" t="str">
        <f t="shared" ca="1" si="111"/>
        <v>cu</v>
      </c>
      <c r="U554" t="str">
        <f t="shared" si="112"/>
        <v>EN</v>
      </c>
      <c r="V554">
        <f t="shared" si="113"/>
        <v>375</v>
      </c>
    </row>
    <row r="555" spans="1:22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114"/>
        <v>22</v>
      </c>
      <c r="D555">
        <v>330</v>
      </c>
      <c r="E555">
        <f t="shared" ca="1" si="115"/>
        <v>4242</v>
      </c>
      <c r="F555">
        <f ca="1">(60+SUMIF(OFFSET(J555,-$C555+1,0,$C555),"EN",OFFSET(K555,-$C555+1,0,$C555)))*SummonTypeTable!$O$2</f>
        <v>3251.1111111111113</v>
      </c>
      <c r="G555" t="str">
        <f t="shared" ca="1" si="118"/>
        <v/>
      </c>
      <c r="H555" t="str">
        <f t="shared" ca="1" si="119"/>
        <v>cu</v>
      </c>
      <c r="I555" t="s">
        <v>88</v>
      </c>
      <c r="J555" t="s">
        <v>90</v>
      </c>
      <c r="K555">
        <v>27500</v>
      </c>
      <c r="L555" t="str">
        <f t="shared" si="107"/>
        <v/>
      </c>
      <c r="M555" t="str">
        <f t="shared" ca="1" si="116"/>
        <v>cu</v>
      </c>
      <c r="N555" t="s">
        <v>88</v>
      </c>
      <c r="O555" t="s">
        <v>90</v>
      </c>
      <c r="P555">
        <v>6875</v>
      </c>
      <c r="Q555" t="str">
        <f t="shared" ca="1" si="108"/>
        <v>cu</v>
      </c>
      <c r="R555" t="str">
        <f t="shared" si="109"/>
        <v>GO</v>
      </c>
      <c r="S555">
        <f t="shared" si="110"/>
        <v>27500</v>
      </c>
      <c r="T555" t="str">
        <f t="shared" ca="1" si="111"/>
        <v>cu</v>
      </c>
      <c r="U555" t="str">
        <f t="shared" si="112"/>
        <v>GO</v>
      </c>
      <c r="V555">
        <f t="shared" si="113"/>
        <v>6875</v>
      </c>
    </row>
    <row r="556" spans="1:22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114"/>
        <v>23</v>
      </c>
      <c r="D556">
        <v>590</v>
      </c>
      <c r="E556">
        <f t="shared" ca="1" si="115"/>
        <v>4832</v>
      </c>
      <c r="F556">
        <f ca="1">(60+SUMIF(OFFSET(J556,-$C556+1,0,$C556),"EN",OFFSET(K556,-$C556+1,0,$C556)))*SummonTypeTable!$O$2</f>
        <v>3251.1111111111113</v>
      </c>
      <c r="G556" t="str">
        <f t="shared" ca="1" si="118"/>
        <v/>
      </c>
      <c r="H556" t="str">
        <f t="shared" ca="1" si="119"/>
        <v>it</v>
      </c>
      <c r="I556" t="s">
        <v>146</v>
      </c>
      <c r="J556" t="s">
        <v>145</v>
      </c>
      <c r="K556">
        <v>10</v>
      </c>
      <c r="L556" t="str">
        <f t="shared" si="107"/>
        <v/>
      </c>
      <c r="M556" t="str">
        <f t="shared" ca="1" si="116"/>
        <v>cu</v>
      </c>
      <c r="N556" t="s">
        <v>88</v>
      </c>
      <c r="O556" t="s">
        <v>90</v>
      </c>
      <c r="P556">
        <v>10938</v>
      </c>
      <c r="Q556" t="str">
        <f t="shared" ca="1" si="108"/>
        <v>it</v>
      </c>
      <c r="R556" t="str">
        <f t="shared" si="109"/>
        <v>Cash_sSpellGacha</v>
      </c>
      <c r="S556">
        <f t="shared" si="110"/>
        <v>10</v>
      </c>
      <c r="T556" t="str">
        <f t="shared" ca="1" si="111"/>
        <v>cu</v>
      </c>
      <c r="U556" t="str">
        <f t="shared" si="112"/>
        <v>GO</v>
      </c>
      <c r="V556">
        <f t="shared" si="113"/>
        <v>10938</v>
      </c>
    </row>
    <row r="557" spans="1:22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14"/>
        <v>24</v>
      </c>
      <c r="D557">
        <v>1250</v>
      </c>
      <c r="E557">
        <f t="shared" ca="1" si="115"/>
        <v>6082</v>
      </c>
      <c r="F557">
        <f ca="1">(60+SUMIF(OFFSET(J557,-$C557+1,0,$C557),"EN",OFFSET(K557,-$C557+1,0,$C557)))*SummonTypeTable!$O$2</f>
        <v>3251.1111111111113</v>
      </c>
      <c r="G557" t="str">
        <f t="shared" ca="1" si="118"/>
        <v/>
      </c>
      <c r="H557" t="str">
        <f t="shared" ca="1" si="119"/>
        <v>cu</v>
      </c>
      <c r="I557" t="s">
        <v>88</v>
      </c>
      <c r="J557" t="s">
        <v>90</v>
      </c>
      <c r="K557">
        <v>36250</v>
      </c>
      <c r="L557" t="str">
        <f t="shared" si="107"/>
        <v/>
      </c>
      <c r="M557" t="str">
        <f t="shared" ca="1" si="116"/>
        <v>cu</v>
      </c>
      <c r="N557" t="s">
        <v>88</v>
      </c>
      <c r="O557" t="s">
        <v>90</v>
      </c>
      <c r="P557">
        <v>9063</v>
      </c>
      <c r="Q557" t="str">
        <f t="shared" ca="1" si="108"/>
        <v>cu</v>
      </c>
      <c r="R557" t="str">
        <f t="shared" si="109"/>
        <v>GO</v>
      </c>
      <c r="S557">
        <f t="shared" si="110"/>
        <v>36250</v>
      </c>
      <c r="T557" t="str">
        <f t="shared" ca="1" si="111"/>
        <v>cu</v>
      </c>
      <c r="U557" t="str">
        <f t="shared" si="112"/>
        <v>GO</v>
      </c>
      <c r="V557">
        <f t="shared" si="113"/>
        <v>9063</v>
      </c>
    </row>
    <row r="558" spans="1:22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14"/>
        <v>25</v>
      </c>
      <c r="D558">
        <v>1900</v>
      </c>
      <c r="E558">
        <f t="shared" ca="1" si="115"/>
        <v>7982</v>
      </c>
      <c r="F558">
        <f ca="1">(60+SUMIF(OFFSET(J558,-$C558+1,0,$C558),"EN",OFFSET(K558,-$C558+1,0,$C558)))*SummonTypeTable!$O$2</f>
        <v>4940.0000000000009</v>
      </c>
      <c r="G558">
        <f t="shared" ca="1" si="118"/>
        <v>0.40730532587210116</v>
      </c>
      <c r="H558" t="str">
        <f t="shared" ca="1" si="119"/>
        <v>cu</v>
      </c>
      <c r="I558" t="s">
        <v>88</v>
      </c>
      <c r="J558" t="s">
        <v>114</v>
      </c>
      <c r="K558">
        <v>2000</v>
      </c>
      <c r="L558" t="str">
        <f t="shared" si="107"/>
        <v>에너지너무많음</v>
      </c>
      <c r="M558" t="str">
        <f t="shared" ca="1" si="116"/>
        <v>cu</v>
      </c>
      <c r="N558" t="s">
        <v>88</v>
      </c>
      <c r="O558" t="s">
        <v>114</v>
      </c>
      <c r="P558">
        <v>500</v>
      </c>
      <c r="Q558" t="str">
        <f t="shared" ca="1" si="108"/>
        <v>cu</v>
      </c>
      <c r="R558" t="str">
        <f t="shared" si="109"/>
        <v>EN</v>
      </c>
      <c r="S558">
        <f t="shared" si="110"/>
        <v>2000</v>
      </c>
      <c r="T558" t="str">
        <f t="shared" ca="1" si="111"/>
        <v>cu</v>
      </c>
      <c r="U558" t="str">
        <f t="shared" si="112"/>
        <v>EN</v>
      </c>
      <c r="V558">
        <f t="shared" si="113"/>
        <v>500</v>
      </c>
    </row>
    <row r="559" spans="1:22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14"/>
        <v>26</v>
      </c>
      <c r="D559">
        <v>200</v>
      </c>
      <c r="E559">
        <f t="shared" ca="1" si="115"/>
        <v>8182</v>
      </c>
      <c r="F559">
        <f ca="1">(60+SUMIF(OFFSET(J559,-$C559+1,0,$C559),"EN",OFFSET(K559,-$C559+1,0,$C559)))*SummonTypeTable!$O$2</f>
        <v>4940.0000000000009</v>
      </c>
      <c r="G559" t="str">
        <f t="shared" ca="1" si="118"/>
        <v/>
      </c>
      <c r="H559" t="str">
        <f t="shared" ca="1" si="119"/>
        <v>cu</v>
      </c>
      <c r="I559" t="s">
        <v>88</v>
      </c>
      <c r="J559" t="s">
        <v>90</v>
      </c>
      <c r="K559">
        <v>50000</v>
      </c>
      <c r="L559" t="str">
        <f t="shared" si="107"/>
        <v/>
      </c>
      <c r="M559" t="str">
        <f t="shared" ca="1" si="116"/>
        <v>cu</v>
      </c>
      <c r="N559" t="s">
        <v>88</v>
      </c>
      <c r="O559" t="s">
        <v>90</v>
      </c>
      <c r="P559">
        <v>12500</v>
      </c>
      <c r="Q559" t="str">
        <f t="shared" ca="1" si="108"/>
        <v>cu</v>
      </c>
      <c r="R559" t="str">
        <f t="shared" si="109"/>
        <v>GO</v>
      </c>
      <c r="S559">
        <f t="shared" si="110"/>
        <v>50000</v>
      </c>
      <c r="T559" t="str">
        <f t="shared" ca="1" si="111"/>
        <v>cu</v>
      </c>
      <c r="U559" t="str">
        <f t="shared" si="112"/>
        <v>GO</v>
      </c>
      <c r="V559">
        <f t="shared" si="113"/>
        <v>12500</v>
      </c>
    </row>
    <row r="560" spans="1:22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14"/>
        <v>27</v>
      </c>
      <c r="D560">
        <v>400</v>
      </c>
      <c r="E560">
        <f t="shared" ca="1" si="115"/>
        <v>8582</v>
      </c>
      <c r="F560">
        <f ca="1">(60+SUMIF(OFFSET(J560,-$C560+1,0,$C560),"EN",OFFSET(K560,-$C560+1,0,$C560)))*SummonTypeTable!$O$2</f>
        <v>4940.0000000000009</v>
      </c>
      <c r="G560" t="str">
        <f t="shared" ca="1" si="118"/>
        <v/>
      </c>
      <c r="H560" t="str">
        <f t="shared" ca="1" si="119"/>
        <v>it</v>
      </c>
      <c r="I560" t="s">
        <v>146</v>
      </c>
      <c r="J560" t="s">
        <v>145</v>
      </c>
      <c r="K560">
        <v>10</v>
      </c>
      <c r="L560" t="str">
        <f t="shared" si="107"/>
        <v/>
      </c>
      <c r="M560" t="str">
        <f t="shared" ca="1" si="116"/>
        <v>cu</v>
      </c>
      <c r="N560" t="s">
        <v>88</v>
      </c>
      <c r="O560" t="s">
        <v>90</v>
      </c>
      <c r="P560">
        <v>15625</v>
      </c>
      <c r="Q560" t="str">
        <f t="shared" ca="1" si="108"/>
        <v>it</v>
      </c>
      <c r="R560" t="str">
        <f t="shared" si="109"/>
        <v>Cash_sSpellGacha</v>
      </c>
      <c r="S560">
        <f t="shared" si="110"/>
        <v>10</v>
      </c>
      <c r="T560" t="str">
        <f t="shared" ca="1" si="111"/>
        <v>cu</v>
      </c>
      <c r="U560" t="str">
        <f t="shared" si="112"/>
        <v>GO</v>
      </c>
      <c r="V560">
        <f t="shared" si="113"/>
        <v>15625</v>
      </c>
    </row>
    <row r="561" spans="1:22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14"/>
        <v>28</v>
      </c>
      <c r="D561">
        <v>2400</v>
      </c>
      <c r="E561">
        <f t="shared" ca="1" si="115"/>
        <v>10982</v>
      </c>
      <c r="F561">
        <f ca="1">(60+SUMIF(OFFSET(J561,-$C561+1,0,$C561),"EN",OFFSET(K561,-$C561+1,0,$C561)))*SummonTypeTable!$O$2</f>
        <v>4940.0000000000009</v>
      </c>
      <c r="G561" t="str">
        <f t="shared" ca="1" si="118"/>
        <v/>
      </c>
      <c r="H561" t="str">
        <f t="shared" ca="1" si="119"/>
        <v>it</v>
      </c>
      <c r="I561" t="s">
        <v>146</v>
      </c>
      <c r="J561" t="s">
        <v>147</v>
      </c>
      <c r="K561">
        <v>10</v>
      </c>
      <c r="L561" t="str">
        <f t="shared" si="107"/>
        <v/>
      </c>
      <c r="M561" t="str">
        <f t="shared" ca="1" si="116"/>
        <v>cu</v>
      </c>
      <c r="N561" t="s">
        <v>88</v>
      </c>
      <c r="O561" t="s">
        <v>114</v>
      </c>
      <c r="P561">
        <v>750</v>
      </c>
      <c r="Q561" t="str">
        <f t="shared" ca="1" si="108"/>
        <v>it</v>
      </c>
      <c r="R561" t="str">
        <f t="shared" si="109"/>
        <v>Cash_sCharacterGacha</v>
      </c>
      <c r="S561">
        <f t="shared" si="110"/>
        <v>10</v>
      </c>
      <c r="T561" t="str">
        <f t="shared" ca="1" si="111"/>
        <v>cu</v>
      </c>
      <c r="U561" t="str">
        <f t="shared" si="112"/>
        <v>EN</v>
      </c>
      <c r="V561">
        <f t="shared" si="113"/>
        <v>750</v>
      </c>
    </row>
    <row r="562" spans="1:22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14"/>
        <v>29</v>
      </c>
      <c r="D562">
        <v>1500</v>
      </c>
      <c r="E562">
        <f t="shared" ca="1" si="115"/>
        <v>12482</v>
      </c>
      <c r="F562">
        <f ca="1">(60+SUMIF(OFFSET(J562,-$C562+1,0,$C562),"EN",OFFSET(K562,-$C562+1,0,$C562)))*SummonTypeTable!$O$2</f>
        <v>4940.0000000000009</v>
      </c>
      <c r="G562" t="str">
        <f t="shared" ca="1" si="118"/>
        <v/>
      </c>
      <c r="H562" t="str">
        <f t="shared" ca="1" si="119"/>
        <v>cu</v>
      </c>
      <c r="I562" t="s">
        <v>88</v>
      </c>
      <c r="J562" t="s">
        <v>90</v>
      </c>
      <c r="K562">
        <v>75000</v>
      </c>
      <c r="L562" t="str">
        <f t="shared" si="107"/>
        <v/>
      </c>
      <c r="M562" t="str">
        <f t="shared" ca="1" si="116"/>
        <v>cu</v>
      </c>
      <c r="N562" t="s">
        <v>88</v>
      </c>
      <c r="O562" t="s">
        <v>90</v>
      </c>
      <c r="P562">
        <v>18750</v>
      </c>
      <c r="Q562" t="str">
        <f t="shared" ca="1" si="108"/>
        <v>cu</v>
      </c>
      <c r="R562" t="str">
        <f t="shared" si="109"/>
        <v>GO</v>
      </c>
      <c r="S562">
        <f t="shared" si="110"/>
        <v>75000</v>
      </c>
      <c r="T562" t="str">
        <f t="shared" ca="1" si="111"/>
        <v>cu</v>
      </c>
      <c r="U562" t="str">
        <f t="shared" si="112"/>
        <v>GO</v>
      </c>
      <c r="V562">
        <f t="shared" si="113"/>
        <v>18750</v>
      </c>
    </row>
    <row r="563" spans="1:22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14"/>
        <v>30</v>
      </c>
      <c r="D563">
        <v>2800</v>
      </c>
      <c r="E563">
        <f t="shared" ca="1" si="115"/>
        <v>15282</v>
      </c>
      <c r="F563">
        <f ca="1">(60+SUMIF(OFFSET(J563,-$C563+1,0,$C563),"EN",OFFSET(K563,-$C563+1,0,$C563)))*SummonTypeTable!$O$2</f>
        <v>4940.0000000000009</v>
      </c>
      <c r="G563" t="str">
        <f t="shared" ca="1" si="118"/>
        <v/>
      </c>
      <c r="H563" t="str">
        <f t="shared" ca="1" si="119"/>
        <v>cu</v>
      </c>
      <c r="I563" t="s">
        <v>88</v>
      </c>
      <c r="J563" t="s">
        <v>90</v>
      </c>
      <c r="K563">
        <v>81250</v>
      </c>
      <c r="L563" t="str">
        <f t="shared" si="107"/>
        <v/>
      </c>
      <c r="M563" t="str">
        <f t="shared" ca="1" si="116"/>
        <v>cu</v>
      </c>
      <c r="N563" t="s">
        <v>88</v>
      </c>
      <c r="O563" t="s">
        <v>90</v>
      </c>
      <c r="P563">
        <v>20313</v>
      </c>
      <c r="Q563" t="str">
        <f t="shared" ca="1" si="108"/>
        <v>cu</v>
      </c>
      <c r="R563" t="str">
        <f t="shared" si="109"/>
        <v>GO</v>
      </c>
      <c r="S563">
        <f t="shared" si="110"/>
        <v>81250</v>
      </c>
      <c r="T563" t="str">
        <f t="shared" ca="1" si="111"/>
        <v>cu</v>
      </c>
      <c r="U563" t="str">
        <f t="shared" si="112"/>
        <v>GO</v>
      </c>
      <c r="V563">
        <f t="shared" si="113"/>
        <v>20313</v>
      </c>
    </row>
    <row r="564" spans="1:22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14"/>
        <v>31</v>
      </c>
      <c r="D564">
        <v>3400</v>
      </c>
      <c r="E564">
        <f t="shared" ca="1" si="115"/>
        <v>18682</v>
      </c>
      <c r="F564">
        <f ca="1">(60+SUMIF(OFFSET(J564,-$C564+1,0,$C564),"EN",OFFSET(K564,-$C564+1,0,$C564)))*SummonTypeTable!$O$2</f>
        <v>8317.7777777777792</v>
      </c>
      <c r="G564">
        <f t="shared" ca="1" si="118"/>
        <v>0.26442565035863402</v>
      </c>
      <c r="H564" t="str">
        <f t="shared" ca="1" si="119"/>
        <v>cu</v>
      </c>
      <c r="I564" t="s">
        <v>88</v>
      </c>
      <c r="J564" t="s">
        <v>114</v>
      </c>
      <c r="K564">
        <v>4000</v>
      </c>
      <c r="L564" t="str">
        <f t="shared" si="107"/>
        <v>에너지너무많음</v>
      </c>
      <c r="M564" t="str">
        <f t="shared" ca="1" si="116"/>
        <v>cu</v>
      </c>
      <c r="N564" t="s">
        <v>88</v>
      </c>
      <c r="O564" t="s">
        <v>114</v>
      </c>
      <c r="P564">
        <v>1000</v>
      </c>
      <c r="Q564" t="str">
        <f t="shared" ca="1" si="108"/>
        <v>cu</v>
      </c>
      <c r="R564" t="str">
        <f t="shared" si="109"/>
        <v>EN</v>
      </c>
      <c r="S564">
        <f t="shared" si="110"/>
        <v>4000</v>
      </c>
      <c r="T564" t="str">
        <f t="shared" ca="1" si="111"/>
        <v>cu</v>
      </c>
      <c r="U564" t="str">
        <f t="shared" si="112"/>
        <v>EN</v>
      </c>
      <c r="V564">
        <f t="shared" si="113"/>
        <v>1000</v>
      </c>
    </row>
    <row r="565" spans="1:22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14"/>
        <v>32</v>
      </c>
      <c r="D565">
        <v>1200</v>
      </c>
      <c r="E565">
        <f t="shared" ca="1" si="115"/>
        <v>19882</v>
      </c>
      <c r="F565">
        <f ca="1">(60+SUMIF(OFFSET(J565,-$C565+1,0,$C565),"EN",OFFSET(K565,-$C565+1,0,$C565)))*SummonTypeTable!$O$2</f>
        <v>8317.7777777777792</v>
      </c>
      <c r="G565" t="str">
        <f t="shared" ca="1" si="118"/>
        <v/>
      </c>
      <c r="H565" t="str">
        <f t="shared" ca="1" si="119"/>
        <v>cu</v>
      </c>
      <c r="I565" t="s">
        <v>88</v>
      </c>
      <c r="J565" t="s">
        <v>90</v>
      </c>
      <c r="K565">
        <v>93750</v>
      </c>
      <c r="L565" t="str">
        <f t="shared" ref="L565:L613" si="120">IF(I565="장비1상자",
  IF(OR(J565&gt;3,K565&gt;5),"장비이상",""),
IF(J565="GO",
  IF(K565&lt;100,"골드이상",""),
IF(J565="EN",
  IF(K565&gt;29,"에너지너무많음",
  IF(K565&gt;9,"에너지다소많음","")),"")))</f>
        <v/>
      </c>
      <c r="M565" t="str">
        <f t="shared" ca="1" si="116"/>
        <v>cu</v>
      </c>
      <c r="N565" t="s">
        <v>88</v>
      </c>
      <c r="O565" t="s">
        <v>90</v>
      </c>
      <c r="P565">
        <v>23438</v>
      </c>
      <c r="Q565" t="str">
        <f t="shared" ref="Q565:Q613" ca="1" si="121">IF(LEN(H565)=0,"",H565)</f>
        <v>cu</v>
      </c>
      <c r="R565" t="str">
        <f t="shared" ref="R565:R613" si="122">IF(LEN(J565)=0,"",J565)</f>
        <v>GO</v>
      </c>
      <c r="S565">
        <f t="shared" ref="S565:S613" si="123">IF(LEN(K565)=0,"",K565)</f>
        <v>93750</v>
      </c>
      <c r="T565" t="str">
        <f t="shared" ref="T565:T613" ca="1" si="124">IF(LEN(M565)=0,"",M565)</f>
        <v>cu</v>
      </c>
      <c r="U565" t="str">
        <f t="shared" ref="U565:U613" si="125">IF(LEN(O565)=0,"",O565)</f>
        <v>GO</v>
      </c>
      <c r="V565">
        <f t="shared" ref="V565:V613" si="126">IF(LEN(P565)=0,"",P565)</f>
        <v>23438</v>
      </c>
    </row>
    <row r="566" spans="1:22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14"/>
        <v>33</v>
      </c>
      <c r="D566">
        <v>4700</v>
      </c>
      <c r="E566">
        <f t="shared" ca="1" si="115"/>
        <v>24582</v>
      </c>
      <c r="F566">
        <f ca="1">(60+SUMIF(OFFSET(J566,-$C566+1,0,$C566),"EN",OFFSET(K566,-$C566+1,0,$C566)))*SummonTypeTable!$O$2</f>
        <v>12540.000000000002</v>
      </c>
      <c r="G566">
        <f t="shared" ca="1" si="118"/>
        <v>0.33836863468301109</v>
      </c>
      <c r="H566" t="str">
        <f t="shared" ca="1" si="119"/>
        <v>cu</v>
      </c>
      <c r="I566" t="s">
        <v>88</v>
      </c>
      <c r="J566" t="s">
        <v>114</v>
      </c>
      <c r="K566">
        <v>5000</v>
      </c>
      <c r="L566" t="str">
        <f t="shared" si="120"/>
        <v>에너지너무많음</v>
      </c>
      <c r="M566" t="str">
        <f t="shared" ca="1" si="116"/>
        <v>cu</v>
      </c>
      <c r="N566" t="s">
        <v>88</v>
      </c>
      <c r="O566" t="s">
        <v>114</v>
      </c>
      <c r="P566">
        <v>1250</v>
      </c>
      <c r="Q566" t="str">
        <f t="shared" ca="1" si="121"/>
        <v>cu</v>
      </c>
      <c r="R566" t="str">
        <f t="shared" si="122"/>
        <v>EN</v>
      </c>
      <c r="S566">
        <f t="shared" si="123"/>
        <v>5000</v>
      </c>
      <c r="T566" t="str">
        <f t="shared" ca="1" si="124"/>
        <v>cu</v>
      </c>
      <c r="U566" t="str">
        <f t="shared" si="125"/>
        <v>EN</v>
      </c>
      <c r="V566">
        <f t="shared" si="126"/>
        <v>1250</v>
      </c>
    </row>
    <row r="567" spans="1:22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14"/>
        <v>34</v>
      </c>
      <c r="D567">
        <v>3500</v>
      </c>
      <c r="E567">
        <f t="shared" ca="1" si="115"/>
        <v>28082</v>
      </c>
      <c r="F567">
        <f ca="1">(60+SUMIF(OFFSET(J567,-$C567+1,0,$C567),"EN",OFFSET(K567,-$C567+1,0,$C567)))*SummonTypeTable!$O$2</f>
        <v>12540.000000000002</v>
      </c>
      <c r="G567" t="str">
        <f t="shared" ca="1" si="118"/>
        <v/>
      </c>
      <c r="H567" t="str">
        <f t="shared" ca="1" si="119"/>
        <v>cu</v>
      </c>
      <c r="I567" t="s">
        <v>88</v>
      </c>
      <c r="J567" t="s">
        <v>90</v>
      </c>
      <c r="K567">
        <v>68750</v>
      </c>
      <c r="L567" t="str">
        <f t="shared" si="120"/>
        <v/>
      </c>
      <c r="M567" t="str">
        <f t="shared" ca="1" si="116"/>
        <v>cu</v>
      </c>
      <c r="N567" t="s">
        <v>88</v>
      </c>
      <c r="O567" t="s">
        <v>90</v>
      </c>
      <c r="P567">
        <v>17188</v>
      </c>
      <c r="Q567" t="str">
        <f t="shared" ca="1" si="121"/>
        <v>cu</v>
      </c>
      <c r="R567" t="str">
        <f t="shared" si="122"/>
        <v>GO</v>
      </c>
      <c r="S567">
        <f t="shared" si="123"/>
        <v>68750</v>
      </c>
      <c r="T567" t="str">
        <f t="shared" ca="1" si="124"/>
        <v>cu</v>
      </c>
      <c r="U567" t="str">
        <f t="shared" si="125"/>
        <v>GO</v>
      </c>
      <c r="V567">
        <f t="shared" si="126"/>
        <v>17188</v>
      </c>
    </row>
    <row r="568" spans="1:22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14"/>
        <v>35</v>
      </c>
      <c r="D568">
        <v>4500</v>
      </c>
      <c r="E568">
        <f t="shared" ca="1" si="115"/>
        <v>32582</v>
      </c>
      <c r="F568">
        <f ca="1">(60+SUMIF(OFFSET(J568,-$C568+1,0,$C568),"EN",OFFSET(K568,-$C568+1,0,$C568)))*SummonTypeTable!$O$2</f>
        <v>12540.000000000002</v>
      </c>
      <c r="G568" t="str">
        <f t="shared" ca="1" si="118"/>
        <v/>
      </c>
      <c r="H568" t="str">
        <f t="shared" ca="1" si="119"/>
        <v>cu</v>
      </c>
      <c r="I568" t="s">
        <v>88</v>
      </c>
      <c r="J568" t="s">
        <v>90</v>
      </c>
      <c r="K568">
        <v>87500</v>
      </c>
      <c r="L568" t="str">
        <f t="shared" si="120"/>
        <v/>
      </c>
      <c r="M568" t="str">
        <f t="shared" ca="1" si="116"/>
        <v>cu</v>
      </c>
      <c r="N568" t="s">
        <v>88</v>
      </c>
      <c r="O568" t="s">
        <v>90</v>
      </c>
      <c r="P568">
        <v>21875</v>
      </c>
      <c r="Q568" t="str">
        <f t="shared" ca="1" si="121"/>
        <v>cu</v>
      </c>
      <c r="R568" t="str">
        <f t="shared" si="122"/>
        <v>GO</v>
      </c>
      <c r="S568">
        <f t="shared" si="123"/>
        <v>87500</v>
      </c>
      <c r="T568" t="str">
        <f t="shared" ca="1" si="124"/>
        <v>cu</v>
      </c>
      <c r="U568" t="str">
        <f t="shared" si="125"/>
        <v>GO</v>
      </c>
      <c r="V568">
        <f t="shared" si="126"/>
        <v>21875</v>
      </c>
    </row>
    <row r="569" spans="1:22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14"/>
        <v>36</v>
      </c>
      <c r="D569">
        <v>5800</v>
      </c>
      <c r="E569">
        <f t="shared" ca="1" si="115"/>
        <v>38382</v>
      </c>
      <c r="F569">
        <f ca="1">(60+SUMIF(OFFSET(J569,-$C569+1,0,$C569),"EN",OFFSET(K569,-$C569+1,0,$C569)))*SummonTypeTable!$O$2</f>
        <v>17944.444444444445</v>
      </c>
      <c r="G569">
        <f t="shared" ca="1" si="118"/>
        <v>0.32671564795998131</v>
      </c>
      <c r="H569" t="str">
        <f t="shared" ca="1" si="119"/>
        <v>cu</v>
      </c>
      <c r="I569" t="s">
        <v>88</v>
      </c>
      <c r="J569" t="s">
        <v>114</v>
      </c>
      <c r="K569">
        <v>6400</v>
      </c>
      <c r="L569" t="str">
        <f t="shared" si="120"/>
        <v>에너지너무많음</v>
      </c>
      <c r="M569" t="str">
        <f t="shared" ca="1" si="116"/>
        <v>cu</v>
      </c>
      <c r="N569" t="s">
        <v>88</v>
      </c>
      <c r="O569" t="s">
        <v>114</v>
      </c>
      <c r="P569">
        <v>1600</v>
      </c>
      <c r="Q569" t="str">
        <f t="shared" ca="1" si="121"/>
        <v>cu</v>
      </c>
      <c r="R569" t="str">
        <f t="shared" si="122"/>
        <v>EN</v>
      </c>
      <c r="S569">
        <f t="shared" si="123"/>
        <v>6400</v>
      </c>
      <c r="T569" t="str">
        <f t="shared" ca="1" si="124"/>
        <v>cu</v>
      </c>
      <c r="U569" t="str">
        <f t="shared" si="125"/>
        <v>EN</v>
      </c>
      <c r="V569">
        <f t="shared" si="126"/>
        <v>1600</v>
      </c>
    </row>
    <row r="570" spans="1:22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14"/>
        <v>37</v>
      </c>
      <c r="D570">
        <v>1200</v>
      </c>
      <c r="E570">
        <f t="shared" ca="1" si="115"/>
        <v>39582</v>
      </c>
      <c r="F570">
        <f ca="1">(60+SUMIF(OFFSET(J570,-$C570+1,0,$C570),"EN",OFFSET(K570,-$C570+1,0,$C570)))*SummonTypeTable!$O$2</f>
        <v>17944.444444444445</v>
      </c>
      <c r="G570" t="str">
        <f t="shared" ca="1" si="118"/>
        <v/>
      </c>
      <c r="H570" t="str">
        <f t="shared" ca="1" si="119"/>
        <v>cu</v>
      </c>
      <c r="I570" t="s">
        <v>88</v>
      </c>
      <c r="J570" t="s">
        <v>90</v>
      </c>
      <c r="K570">
        <v>48750</v>
      </c>
      <c r="L570" t="str">
        <f t="shared" si="120"/>
        <v/>
      </c>
      <c r="M570" t="str">
        <f t="shared" ca="1" si="116"/>
        <v>cu</v>
      </c>
      <c r="N570" t="s">
        <v>88</v>
      </c>
      <c r="O570" t="s">
        <v>90</v>
      </c>
      <c r="P570">
        <v>12188</v>
      </c>
      <c r="Q570" t="str">
        <f t="shared" ca="1" si="121"/>
        <v>cu</v>
      </c>
      <c r="R570" t="str">
        <f t="shared" si="122"/>
        <v>GO</v>
      </c>
      <c r="S570">
        <f t="shared" si="123"/>
        <v>48750</v>
      </c>
      <c r="T570" t="str">
        <f t="shared" ca="1" si="124"/>
        <v>cu</v>
      </c>
      <c r="U570" t="str">
        <f t="shared" si="125"/>
        <v>GO</v>
      </c>
      <c r="V570">
        <f t="shared" si="126"/>
        <v>12188</v>
      </c>
    </row>
    <row r="571" spans="1:22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14"/>
        <v>38</v>
      </c>
      <c r="D571">
        <v>1550</v>
      </c>
      <c r="E571">
        <f t="shared" ca="1" si="115"/>
        <v>41132</v>
      </c>
      <c r="F571">
        <f ca="1">(60+SUMIF(OFFSET(J571,-$C571+1,0,$C571),"EN",OFFSET(K571,-$C571+1,0,$C571)))*SummonTypeTable!$O$2</f>
        <v>17944.444444444445</v>
      </c>
      <c r="G571" t="str">
        <f t="shared" ca="1" si="118"/>
        <v/>
      </c>
      <c r="H571" t="str">
        <f t="shared" ca="1" si="119"/>
        <v>cu</v>
      </c>
      <c r="I571" t="s">
        <v>88</v>
      </c>
      <c r="J571" t="s">
        <v>90</v>
      </c>
      <c r="K571">
        <v>112500</v>
      </c>
      <c r="L571" t="str">
        <f t="shared" si="120"/>
        <v/>
      </c>
      <c r="M571" t="str">
        <f t="shared" ca="1" si="116"/>
        <v>cu</v>
      </c>
      <c r="N571" t="s">
        <v>88</v>
      </c>
      <c r="O571" t="s">
        <v>90</v>
      </c>
      <c r="P571">
        <v>28125</v>
      </c>
      <c r="Q571" t="str">
        <f t="shared" ca="1" si="121"/>
        <v>cu</v>
      </c>
      <c r="R571" t="str">
        <f t="shared" si="122"/>
        <v>GO</v>
      </c>
      <c r="S571">
        <f t="shared" si="123"/>
        <v>112500</v>
      </c>
      <c r="T571" t="str">
        <f t="shared" ca="1" si="124"/>
        <v>cu</v>
      </c>
      <c r="U571" t="str">
        <f t="shared" si="125"/>
        <v>GO</v>
      </c>
      <c r="V571">
        <f t="shared" si="126"/>
        <v>28125</v>
      </c>
    </row>
    <row r="572" spans="1:22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14"/>
        <v>39</v>
      </c>
      <c r="D572">
        <v>6700</v>
      </c>
      <c r="E572">
        <f t="shared" ca="1" si="115"/>
        <v>47832</v>
      </c>
      <c r="F572">
        <f ca="1">(60+SUMIF(OFFSET(J572,-$C572+1,0,$C572),"EN",OFFSET(K572,-$C572+1,0,$C572)))*SummonTypeTable!$O$2</f>
        <v>24024.444444444449</v>
      </c>
      <c r="G572">
        <f t="shared" ca="1" si="118"/>
        <v>0.37515563732322388</v>
      </c>
      <c r="H572" t="str">
        <f t="shared" ca="1" si="119"/>
        <v>cu</v>
      </c>
      <c r="I572" t="s">
        <v>88</v>
      </c>
      <c r="J572" t="s">
        <v>114</v>
      </c>
      <c r="K572">
        <v>7200</v>
      </c>
      <c r="L572" t="str">
        <f t="shared" si="120"/>
        <v>에너지너무많음</v>
      </c>
      <c r="M572" t="str">
        <f t="shared" ca="1" si="116"/>
        <v>cu</v>
      </c>
      <c r="N572" t="s">
        <v>88</v>
      </c>
      <c r="O572" t="s">
        <v>114</v>
      </c>
      <c r="P572">
        <v>1800</v>
      </c>
      <c r="Q572" t="str">
        <f t="shared" ca="1" si="121"/>
        <v>cu</v>
      </c>
      <c r="R572" t="str">
        <f t="shared" si="122"/>
        <v>EN</v>
      </c>
      <c r="S572">
        <f t="shared" si="123"/>
        <v>7200</v>
      </c>
      <c r="T572" t="str">
        <f t="shared" ca="1" si="124"/>
        <v>cu</v>
      </c>
      <c r="U572" t="str">
        <f t="shared" si="125"/>
        <v>EN</v>
      </c>
      <c r="V572">
        <f t="shared" si="126"/>
        <v>1800</v>
      </c>
    </row>
    <row r="573" spans="1:22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14"/>
        <v>40</v>
      </c>
      <c r="D573">
        <v>2500</v>
      </c>
      <c r="E573">
        <f t="shared" ca="1" si="115"/>
        <v>50332</v>
      </c>
      <c r="F573">
        <f ca="1">(60+SUMIF(OFFSET(J573,-$C573+1,0,$C573),"EN",OFFSET(K573,-$C573+1,0,$C573)))*SummonTypeTable!$O$2</f>
        <v>24024.444444444449</v>
      </c>
      <c r="G573" t="str">
        <f t="shared" ca="1" si="118"/>
        <v/>
      </c>
      <c r="H573" t="str">
        <f t="shared" ca="1" si="119"/>
        <v>cu</v>
      </c>
      <c r="I573" t="s">
        <v>88</v>
      </c>
      <c r="J573" t="s">
        <v>90</v>
      </c>
      <c r="K573">
        <v>105000</v>
      </c>
      <c r="L573" t="str">
        <f t="shared" si="120"/>
        <v/>
      </c>
      <c r="M573" t="str">
        <f t="shared" ca="1" si="116"/>
        <v>cu</v>
      </c>
      <c r="N573" t="s">
        <v>88</v>
      </c>
      <c r="O573" t="s">
        <v>90</v>
      </c>
      <c r="P573">
        <v>26250</v>
      </c>
      <c r="Q573" t="str">
        <f t="shared" ca="1" si="121"/>
        <v>cu</v>
      </c>
      <c r="R573" t="str">
        <f t="shared" si="122"/>
        <v>GO</v>
      </c>
      <c r="S573">
        <f t="shared" si="123"/>
        <v>105000</v>
      </c>
      <c r="T573" t="str">
        <f t="shared" ca="1" si="124"/>
        <v>cu</v>
      </c>
      <c r="U573" t="str">
        <f t="shared" si="125"/>
        <v>GO</v>
      </c>
      <c r="V573">
        <f t="shared" si="126"/>
        <v>26250</v>
      </c>
    </row>
    <row r="574" spans="1:22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114"/>
        <v>1</v>
      </c>
      <c r="D574">
        <v>12</v>
      </c>
      <c r="E574">
        <f t="shared" ca="1" si="115"/>
        <v>12</v>
      </c>
      <c r="F574">
        <f ca="1">(60+SUMIF(OFFSET(J574,-$C574+1,0,$C574),"EN",OFFSET(K574,-$C574+1,0,$C574)))*SummonTypeTable!$O$2</f>
        <v>152.00000000000003</v>
      </c>
      <c r="G574" t="str">
        <f t="shared" ca="1" si="118"/>
        <v/>
      </c>
      <c r="H574" t="str">
        <f t="shared" ca="1" si="119"/>
        <v>cu</v>
      </c>
      <c r="I574" t="s">
        <v>88</v>
      </c>
      <c r="J574" t="s">
        <v>114</v>
      </c>
      <c r="K574">
        <v>120</v>
      </c>
      <c r="L574" t="str">
        <f t="shared" si="120"/>
        <v>에너지너무많음</v>
      </c>
      <c r="M574" t="str">
        <f t="shared" ca="1" si="116"/>
        <v>cu</v>
      </c>
      <c r="N574" t="s">
        <v>88</v>
      </c>
      <c r="O574" t="s">
        <v>114</v>
      </c>
      <c r="P574">
        <v>30</v>
      </c>
      <c r="Q574" t="str">
        <f t="shared" ca="1" si="121"/>
        <v>cu</v>
      </c>
      <c r="R574" t="str">
        <f t="shared" si="122"/>
        <v>EN</v>
      </c>
      <c r="S574">
        <f t="shared" si="123"/>
        <v>120</v>
      </c>
      <c r="T574" t="str">
        <f t="shared" ca="1" si="124"/>
        <v>cu</v>
      </c>
      <c r="U574" t="str">
        <f t="shared" si="125"/>
        <v>EN</v>
      </c>
      <c r="V574">
        <f t="shared" si="126"/>
        <v>30</v>
      </c>
    </row>
    <row r="575" spans="1:22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114"/>
        <v>2</v>
      </c>
      <c r="D575">
        <v>10</v>
      </c>
      <c r="E575">
        <f t="shared" ca="1" si="115"/>
        <v>22</v>
      </c>
      <c r="F575">
        <f ca="1">(60+SUMIF(OFFSET(J575,-$C575+1,0,$C575),"EN",OFFSET(K575,-$C575+1,0,$C575)))*SummonTypeTable!$O$2</f>
        <v>152.00000000000003</v>
      </c>
      <c r="G575" t="str">
        <f t="shared" ca="1" si="118"/>
        <v/>
      </c>
      <c r="H575" t="str">
        <f t="shared" ca="1" si="119"/>
        <v>cu</v>
      </c>
      <c r="I575" t="s">
        <v>88</v>
      </c>
      <c r="J575" t="s">
        <v>90</v>
      </c>
      <c r="K575">
        <v>1250</v>
      </c>
      <c r="L575" t="str">
        <f t="shared" si="120"/>
        <v/>
      </c>
      <c r="M575" t="str">
        <f t="shared" ca="1" si="116"/>
        <v>cu</v>
      </c>
      <c r="N575" t="s">
        <v>88</v>
      </c>
      <c r="O575" t="s">
        <v>90</v>
      </c>
      <c r="P575">
        <v>313</v>
      </c>
      <c r="Q575" t="str">
        <f t="shared" ca="1" si="121"/>
        <v>cu</v>
      </c>
      <c r="R575" t="str">
        <f t="shared" si="122"/>
        <v>GO</v>
      </c>
      <c r="S575">
        <f t="shared" si="123"/>
        <v>1250</v>
      </c>
      <c r="T575" t="str">
        <f t="shared" ca="1" si="124"/>
        <v>cu</v>
      </c>
      <c r="U575" t="str">
        <f t="shared" si="125"/>
        <v>GO</v>
      </c>
      <c r="V575">
        <f t="shared" si="126"/>
        <v>313</v>
      </c>
    </row>
    <row r="576" spans="1:22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114"/>
        <v>3</v>
      </c>
      <c r="D576">
        <v>20</v>
      </c>
      <c r="E576">
        <f t="shared" ca="1" si="115"/>
        <v>42</v>
      </c>
      <c r="F576">
        <f ca="1">(60+SUMIF(OFFSET(J576,-$C576+1,0,$C576),"EN",OFFSET(K576,-$C576+1,0,$C576)))*SummonTypeTable!$O$2</f>
        <v>152.00000000000003</v>
      </c>
      <c r="G576" t="str">
        <f t="shared" ca="1" si="118"/>
        <v/>
      </c>
      <c r="H576" t="str">
        <f t="shared" ca="1" si="119"/>
        <v>it</v>
      </c>
      <c r="I576" t="s">
        <v>146</v>
      </c>
      <c r="J576" t="s">
        <v>145</v>
      </c>
      <c r="K576">
        <v>2</v>
      </c>
      <c r="L576" t="str">
        <f t="shared" si="120"/>
        <v/>
      </c>
      <c r="M576" t="str">
        <f t="shared" ca="1" si="116"/>
        <v>cu</v>
      </c>
      <c r="N576" t="s">
        <v>88</v>
      </c>
      <c r="O576" t="s">
        <v>90</v>
      </c>
      <c r="P576">
        <v>469</v>
      </c>
      <c r="Q576" t="str">
        <f t="shared" ca="1" si="121"/>
        <v>it</v>
      </c>
      <c r="R576" t="str">
        <f t="shared" si="122"/>
        <v>Cash_sSpellGacha</v>
      </c>
      <c r="S576">
        <f t="shared" si="123"/>
        <v>2</v>
      </c>
      <c r="T576" t="str">
        <f t="shared" ca="1" si="124"/>
        <v>cu</v>
      </c>
      <c r="U576" t="str">
        <f t="shared" si="125"/>
        <v>GO</v>
      </c>
      <c r="V576">
        <f t="shared" si="126"/>
        <v>469</v>
      </c>
    </row>
    <row r="577" spans="1:22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114"/>
        <v>4</v>
      </c>
      <c r="D577">
        <v>25</v>
      </c>
      <c r="E577">
        <f t="shared" ca="1" si="115"/>
        <v>67</v>
      </c>
      <c r="F577">
        <f ca="1">(60+SUMIF(OFFSET(J577,-$C577+1,0,$C577),"EN",OFFSET(K577,-$C577+1,0,$C577)))*SummonTypeTable!$O$2</f>
        <v>278.66666666666669</v>
      </c>
      <c r="G577">
        <f t="shared" ca="1" si="118"/>
        <v>2.2686567164179108</v>
      </c>
      <c r="H577" t="str">
        <f t="shared" ca="1" si="119"/>
        <v>cu</v>
      </c>
      <c r="I577" t="s">
        <v>88</v>
      </c>
      <c r="J577" t="s">
        <v>114</v>
      </c>
      <c r="K577">
        <v>150</v>
      </c>
      <c r="L577" t="str">
        <f t="shared" si="120"/>
        <v>에너지너무많음</v>
      </c>
      <c r="M577" t="str">
        <f t="shared" ref="M577:M613" ca="1" si="127">IF(ISBLANK(N577),"",
VLOOKUP(N577,OFFSET(INDIRECT("$A:$B"),0,MATCH(N$1&amp;"_Verify",INDIRECT("$1:$1"),0)-1),2,0)
)</f>
        <v>cu</v>
      </c>
      <c r="N577" t="s">
        <v>88</v>
      </c>
      <c r="O577" t="s">
        <v>114</v>
      </c>
      <c r="P577">
        <v>38</v>
      </c>
      <c r="Q577" t="str">
        <f t="shared" ca="1" si="121"/>
        <v>cu</v>
      </c>
      <c r="R577" t="str">
        <f t="shared" si="122"/>
        <v>EN</v>
      </c>
      <c r="S577">
        <f t="shared" si="123"/>
        <v>150</v>
      </c>
      <c r="T577" t="str">
        <f t="shared" ca="1" si="124"/>
        <v>cu</v>
      </c>
      <c r="U577" t="str">
        <f t="shared" si="125"/>
        <v>EN</v>
      </c>
      <c r="V577">
        <f t="shared" si="126"/>
        <v>38</v>
      </c>
    </row>
    <row r="578" spans="1:22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28">IF(A578&lt;&gt;OFFSET(A578,-1,0),1,OFFSET(C578,-1,0)+1)</f>
        <v>5</v>
      </c>
      <c r="D578">
        <v>15</v>
      </c>
      <c r="E578">
        <f t="shared" ref="E578:E613" ca="1" si="129">IF(A578&lt;&gt;OFFSET(A578,-1,0),D578,OFFSET(E578,-1,0)+D578)</f>
        <v>82</v>
      </c>
      <c r="F578">
        <f ca="1">(60+SUMIF(OFFSET(J578,-$C578+1,0,$C578),"EN",OFFSET(K578,-$C578+1,0,$C578)))*SummonTypeTable!$O$2</f>
        <v>278.66666666666669</v>
      </c>
      <c r="G578" t="str">
        <f t="shared" ca="1" si="118"/>
        <v/>
      </c>
      <c r="H578" t="str">
        <f t="shared" ca="1" si="119"/>
        <v>cu</v>
      </c>
      <c r="I578" t="s">
        <v>88</v>
      </c>
      <c r="J578" t="s">
        <v>90</v>
      </c>
      <c r="K578">
        <v>2500</v>
      </c>
      <c r="L578" t="str">
        <f t="shared" si="120"/>
        <v/>
      </c>
      <c r="M578" t="str">
        <f t="shared" ca="1" si="127"/>
        <v>cu</v>
      </c>
      <c r="N578" t="s">
        <v>88</v>
      </c>
      <c r="O578" t="s">
        <v>90</v>
      </c>
      <c r="P578">
        <v>625</v>
      </c>
      <c r="Q578" t="str">
        <f t="shared" ca="1" si="121"/>
        <v>cu</v>
      </c>
      <c r="R578" t="str">
        <f t="shared" si="122"/>
        <v>GO</v>
      </c>
      <c r="S578">
        <f t="shared" si="123"/>
        <v>2500</v>
      </c>
      <c r="T578" t="str">
        <f t="shared" ca="1" si="124"/>
        <v>cu</v>
      </c>
      <c r="U578" t="str">
        <f t="shared" si="125"/>
        <v>GO</v>
      </c>
      <c r="V578">
        <f t="shared" si="126"/>
        <v>625</v>
      </c>
    </row>
    <row r="579" spans="1:22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28"/>
        <v>6</v>
      </c>
      <c r="D579">
        <v>40</v>
      </c>
      <c r="E579">
        <f t="shared" ca="1" si="129"/>
        <v>122</v>
      </c>
      <c r="F579">
        <f ca="1">(60+SUMIF(OFFSET(J579,-$C579+1,0,$C579),"EN",OFFSET(K579,-$C579+1,0,$C579)))*SummonTypeTable!$O$2</f>
        <v>278.66666666666669</v>
      </c>
      <c r="G579" t="str">
        <f t="shared" ca="1" si="118"/>
        <v/>
      </c>
      <c r="H579" t="str">
        <f t="shared" ref="H579:H600" ca="1" si="130">IF(ISBLANK(I579),"",
VLOOKUP(I579,OFFSET(INDIRECT("$A:$B"),0,MATCH(I$1&amp;"_Verify",INDIRECT("$1:$1"),0)-1),2,0)
)</f>
        <v>cu</v>
      </c>
      <c r="I579" t="s">
        <v>88</v>
      </c>
      <c r="J579" t="s">
        <v>90</v>
      </c>
      <c r="K579">
        <v>3750</v>
      </c>
      <c r="L579" t="str">
        <f t="shared" si="120"/>
        <v/>
      </c>
      <c r="M579" t="str">
        <f t="shared" ca="1" si="127"/>
        <v>cu</v>
      </c>
      <c r="N579" t="s">
        <v>88</v>
      </c>
      <c r="O579" t="s">
        <v>90</v>
      </c>
      <c r="P579">
        <v>938</v>
      </c>
      <c r="Q579" t="str">
        <f t="shared" ca="1" si="121"/>
        <v>cu</v>
      </c>
      <c r="R579" t="str">
        <f t="shared" si="122"/>
        <v>GO</v>
      </c>
      <c r="S579">
        <f t="shared" si="123"/>
        <v>3750</v>
      </c>
      <c r="T579" t="str">
        <f t="shared" ca="1" si="124"/>
        <v>cu</v>
      </c>
      <c r="U579" t="str">
        <f t="shared" si="125"/>
        <v>GO</v>
      </c>
      <c r="V579">
        <f t="shared" si="126"/>
        <v>938</v>
      </c>
    </row>
    <row r="580" spans="1:22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28"/>
        <v>7</v>
      </c>
      <c r="D580">
        <v>75</v>
      </c>
      <c r="E580">
        <f t="shared" ca="1" si="129"/>
        <v>197</v>
      </c>
      <c r="F580">
        <f ca="1">(60+SUMIF(OFFSET(J580,-$C580+1,0,$C580),"EN",OFFSET(K580,-$C580+1,0,$C580)))*SummonTypeTable!$O$2</f>
        <v>464.44444444444451</v>
      </c>
      <c r="G580">
        <f t="shared" ca="1" si="118"/>
        <v>1.4145516074450086</v>
      </c>
      <c r="H580" t="str">
        <f t="shared" ca="1" si="130"/>
        <v>cu</v>
      </c>
      <c r="I580" t="s">
        <v>88</v>
      </c>
      <c r="J580" t="s">
        <v>114</v>
      </c>
      <c r="K580">
        <v>220</v>
      </c>
      <c r="L580" t="str">
        <f t="shared" si="120"/>
        <v>에너지너무많음</v>
      </c>
      <c r="M580" t="str">
        <f t="shared" ca="1" si="127"/>
        <v>cu</v>
      </c>
      <c r="N580" t="s">
        <v>88</v>
      </c>
      <c r="O580" t="s">
        <v>114</v>
      </c>
      <c r="P580">
        <v>55</v>
      </c>
      <c r="Q580" t="str">
        <f t="shared" ca="1" si="121"/>
        <v>cu</v>
      </c>
      <c r="R580" t="str">
        <f t="shared" si="122"/>
        <v>EN</v>
      </c>
      <c r="S580">
        <f t="shared" si="123"/>
        <v>220</v>
      </c>
      <c r="T580" t="str">
        <f t="shared" ca="1" si="124"/>
        <v>cu</v>
      </c>
      <c r="U580" t="str">
        <f t="shared" si="125"/>
        <v>EN</v>
      </c>
      <c r="V580">
        <f t="shared" si="126"/>
        <v>55</v>
      </c>
    </row>
    <row r="581" spans="1:22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28"/>
        <v>8</v>
      </c>
      <c r="D581">
        <v>35</v>
      </c>
      <c r="E581">
        <f t="shared" ca="1" si="129"/>
        <v>232</v>
      </c>
      <c r="F581">
        <f ca="1">(60+SUMIF(OFFSET(J581,-$C581+1,0,$C581),"EN",OFFSET(K581,-$C581+1,0,$C581)))*SummonTypeTable!$O$2</f>
        <v>464.44444444444451</v>
      </c>
      <c r="G581" t="str">
        <f t="shared" ca="1" si="118"/>
        <v/>
      </c>
      <c r="H581" t="str">
        <f t="shared" ca="1" si="130"/>
        <v>it</v>
      </c>
      <c r="I581" t="s">
        <v>146</v>
      </c>
      <c r="J581" t="s">
        <v>145</v>
      </c>
      <c r="K581">
        <v>2</v>
      </c>
      <c r="L581" t="str">
        <f t="shared" si="120"/>
        <v/>
      </c>
      <c r="M581" t="str">
        <f t="shared" ca="1" si="127"/>
        <v>cu</v>
      </c>
      <c r="N581" t="s">
        <v>88</v>
      </c>
      <c r="O581" t="s">
        <v>90</v>
      </c>
      <c r="P581">
        <v>1250</v>
      </c>
      <c r="Q581" t="str">
        <f t="shared" ca="1" si="121"/>
        <v>it</v>
      </c>
      <c r="R581" t="str">
        <f t="shared" si="122"/>
        <v>Cash_sSpellGacha</v>
      </c>
      <c r="S581">
        <f t="shared" si="123"/>
        <v>2</v>
      </c>
      <c r="T581" t="str">
        <f t="shared" ca="1" si="124"/>
        <v>cu</v>
      </c>
      <c r="U581" t="str">
        <f t="shared" si="125"/>
        <v>GO</v>
      </c>
      <c r="V581">
        <f t="shared" si="126"/>
        <v>1250</v>
      </c>
    </row>
    <row r="582" spans="1:22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28"/>
        <v>9</v>
      </c>
      <c r="D582">
        <v>50</v>
      </c>
      <c r="E582">
        <f t="shared" ca="1" si="129"/>
        <v>282</v>
      </c>
      <c r="F582">
        <f ca="1">(60+SUMIF(OFFSET(J582,-$C582+1,0,$C582),"EN",OFFSET(K582,-$C582+1,0,$C582)))*SummonTypeTable!$O$2</f>
        <v>464.44444444444451</v>
      </c>
      <c r="G582" t="str">
        <f t="shared" ca="1" si="118"/>
        <v/>
      </c>
      <c r="H582" t="str">
        <f t="shared" ca="1" si="130"/>
        <v>cu</v>
      </c>
      <c r="I582" t="s">
        <v>88</v>
      </c>
      <c r="J582" t="s">
        <v>90</v>
      </c>
      <c r="K582">
        <v>6250</v>
      </c>
      <c r="L582" t="str">
        <f t="shared" si="120"/>
        <v/>
      </c>
      <c r="M582" t="str">
        <f t="shared" ca="1" si="127"/>
        <v>cu</v>
      </c>
      <c r="N582" t="s">
        <v>88</v>
      </c>
      <c r="O582" t="s">
        <v>90</v>
      </c>
      <c r="P582">
        <v>1563</v>
      </c>
      <c r="Q582" t="str">
        <f t="shared" ca="1" si="121"/>
        <v>cu</v>
      </c>
      <c r="R582" t="str">
        <f t="shared" si="122"/>
        <v>GO</v>
      </c>
      <c r="S582">
        <f t="shared" si="123"/>
        <v>6250</v>
      </c>
      <c r="T582" t="str">
        <f t="shared" ca="1" si="124"/>
        <v>cu</v>
      </c>
      <c r="U582" t="str">
        <f t="shared" si="125"/>
        <v>GO</v>
      </c>
      <c r="V582">
        <f t="shared" si="126"/>
        <v>1563</v>
      </c>
    </row>
    <row r="583" spans="1:22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28"/>
        <v>10</v>
      </c>
      <c r="D583">
        <v>80</v>
      </c>
      <c r="E583">
        <f t="shared" ca="1" si="129"/>
        <v>362</v>
      </c>
      <c r="F583">
        <f ca="1">(60+SUMIF(OFFSET(J583,-$C583+1,0,$C583),"EN",OFFSET(K583,-$C583+1,0,$C583)))*SummonTypeTable!$O$2</f>
        <v>464.44444444444451</v>
      </c>
      <c r="G583" t="str">
        <f t="shared" ref="G583:G613" ca="1" si="131">IF(C583=1,"",
IF(F583&lt;&gt;OFFSET(F583,-1,0),OFFSET(F583,-1,0)/OFFSET(F583,0,-1),""))</f>
        <v/>
      </c>
      <c r="H583" t="str">
        <f t="shared" ca="1" si="130"/>
        <v>it</v>
      </c>
      <c r="I583" t="s">
        <v>146</v>
      </c>
      <c r="J583" t="s">
        <v>147</v>
      </c>
      <c r="K583">
        <v>1</v>
      </c>
      <c r="L583" t="str">
        <f t="shared" si="120"/>
        <v/>
      </c>
      <c r="M583" t="str">
        <f t="shared" ca="1" si="127"/>
        <v>cu</v>
      </c>
      <c r="N583" t="s">
        <v>88</v>
      </c>
      <c r="O583" t="s">
        <v>90</v>
      </c>
      <c r="P583">
        <v>1406</v>
      </c>
      <c r="Q583" t="str">
        <f t="shared" ca="1" si="121"/>
        <v>it</v>
      </c>
      <c r="R583" t="str">
        <f t="shared" si="122"/>
        <v>Cash_sCharacterGacha</v>
      </c>
      <c r="S583">
        <f t="shared" si="123"/>
        <v>1</v>
      </c>
      <c r="T583" t="str">
        <f t="shared" ca="1" si="124"/>
        <v>cu</v>
      </c>
      <c r="U583" t="str">
        <f t="shared" si="125"/>
        <v>GO</v>
      </c>
      <c r="V583">
        <f t="shared" si="126"/>
        <v>1406</v>
      </c>
    </row>
    <row r="584" spans="1:22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28"/>
        <v>11</v>
      </c>
      <c r="D584">
        <v>100</v>
      </c>
      <c r="E584">
        <f t="shared" ca="1" si="129"/>
        <v>462</v>
      </c>
      <c r="F584">
        <f ca="1">(60+SUMIF(OFFSET(J584,-$C584+1,0,$C584),"EN",OFFSET(K584,-$C584+1,0,$C584)))*SummonTypeTable!$O$2</f>
        <v>717.77777777777783</v>
      </c>
      <c r="G584">
        <f t="shared" ca="1" si="131"/>
        <v>1.0052910052910053</v>
      </c>
      <c r="H584" t="str">
        <f t="shared" ca="1" si="130"/>
        <v>cu</v>
      </c>
      <c r="I584" t="s">
        <v>88</v>
      </c>
      <c r="J584" t="s">
        <v>114</v>
      </c>
      <c r="K584">
        <v>300</v>
      </c>
      <c r="L584" t="str">
        <f t="shared" si="120"/>
        <v>에너지너무많음</v>
      </c>
      <c r="M584" t="str">
        <f t="shared" ca="1" si="127"/>
        <v>cu</v>
      </c>
      <c r="N584" t="s">
        <v>88</v>
      </c>
      <c r="O584" t="s">
        <v>114</v>
      </c>
      <c r="P584">
        <v>75</v>
      </c>
      <c r="Q584" t="str">
        <f t="shared" ca="1" si="121"/>
        <v>cu</v>
      </c>
      <c r="R584" t="str">
        <f t="shared" si="122"/>
        <v>EN</v>
      </c>
      <c r="S584">
        <f t="shared" si="123"/>
        <v>300</v>
      </c>
      <c r="T584" t="str">
        <f t="shared" ca="1" si="124"/>
        <v>cu</v>
      </c>
      <c r="U584" t="str">
        <f t="shared" si="125"/>
        <v>EN</v>
      </c>
      <c r="V584">
        <f t="shared" si="126"/>
        <v>75</v>
      </c>
    </row>
    <row r="585" spans="1:22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28"/>
        <v>12</v>
      </c>
      <c r="D585">
        <v>120</v>
      </c>
      <c r="E585">
        <f t="shared" ca="1" si="129"/>
        <v>582</v>
      </c>
      <c r="F585">
        <f ca="1">(60+SUMIF(OFFSET(J585,-$C585+1,0,$C585),"EN",OFFSET(K585,-$C585+1,0,$C585)))*SummonTypeTable!$O$2</f>
        <v>717.77777777777783</v>
      </c>
      <c r="G585" t="str">
        <f t="shared" ca="1" si="131"/>
        <v/>
      </c>
      <c r="H585" t="str">
        <f t="shared" ca="1" si="130"/>
        <v>cu</v>
      </c>
      <c r="I585" t="s">
        <v>88</v>
      </c>
      <c r="J585" t="s">
        <v>90</v>
      </c>
      <c r="K585">
        <v>12500</v>
      </c>
      <c r="L585" t="str">
        <f t="shared" si="120"/>
        <v/>
      </c>
      <c r="M585" t="str">
        <f t="shared" ca="1" si="127"/>
        <v>cu</v>
      </c>
      <c r="N585" t="s">
        <v>88</v>
      </c>
      <c r="O585" t="s">
        <v>90</v>
      </c>
      <c r="P585">
        <v>3125</v>
      </c>
      <c r="Q585" t="str">
        <f t="shared" ca="1" si="121"/>
        <v>cu</v>
      </c>
      <c r="R585" t="str">
        <f t="shared" si="122"/>
        <v>GO</v>
      </c>
      <c r="S585">
        <f t="shared" si="123"/>
        <v>12500</v>
      </c>
      <c r="T585" t="str">
        <f t="shared" ca="1" si="124"/>
        <v>cu</v>
      </c>
      <c r="U585" t="str">
        <f t="shared" si="125"/>
        <v>GO</v>
      </c>
      <c r="V585">
        <f t="shared" si="126"/>
        <v>3125</v>
      </c>
    </row>
    <row r="586" spans="1:22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28"/>
        <v>13</v>
      </c>
      <c r="D586">
        <v>180</v>
      </c>
      <c r="E586">
        <f t="shared" ca="1" si="129"/>
        <v>762</v>
      </c>
      <c r="F586">
        <f ca="1">(60+SUMIF(OFFSET(J586,-$C586+1,0,$C586),"EN",OFFSET(K586,-$C586+1,0,$C586)))*SummonTypeTable!$O$2</f>
        <v>717.77777777777783</v>
      </c>
      <c r="G586" t="str">
        <f t="shared" ca="1" si="131"/>
        <v/>
      </c>
      <c r="H586" t="str">
        <f t="shared" ca="1" si="130"/>
        <v>it</v>
      </c>
      <c r="I586" t="s">
        <v>146</v>
      </c>
      <c r="J586" t="s">
        <v>145</v>
      </c>
      <c r="K586">
        <v>10</v>
      </c>
      <c r="L586" t="str">
        <f t="shared" si="120"/>
        <v/>
      </c>
      <c r="M586" t="str">
        <f t="shared" ca="1" si="127"/>
        <v>cu</v>
      </c>
      <c r="N586" t="s">
        <v>88</v>
      </c>
      <c r="O586" t="s">
        <v>90</v>
      </c>
      <c r="P586">
        <v>4063</v>
      </c>
      <c r="Q586" t="str">
        <f t="shared" ca="1" si="121"/>
        <v>it</v>
      </c>
      <c r="R586" t="str">
        <f t="shared" si="122"/>
        <v>Cash_sSpellGacha</v>
      </c>
      <c r="S586">
        <f t="shared" si="123"/>
        <v>10</v>
      </c>
      <c r="T586" t="str">
        <f t="shared" ca="1" si="124"/>
        <v>cu</v>
      </c>
      <c r="U586" t="str">
        <f t="shared" si="125"/>
        <v>GO</v>
      </c>
      <c r="V586">
        <f t="shared" si="126"/>
        <v>4063</v>
      </c>
    </row>
    <row r="587" spans="1:22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28"/>
        <v>14</v>
      </c>
      <c r="D587">
        <v>200</v>
      </c>
      <c r="E587">
        <f t="shared" ca="1" si="129"/>
        <v>962</v>
      </c>
      <c r="F587">
        <f ca="1">(60+SUMIF(OFFSET(J587,-$C587+1,0,$C587),"EN",OFFSET(K587,-$C587+1,0,$C587)))*SummonTypeTable!$O$2</f>
        <v>1140.0000000000002</v>
      </c>
      <c r="G587">
        <f t="shared" ca="1" si="131"/>
        <v>0.74613074613074615</v>
      </c>
      <c r="H587" t="str">
        <f t="shared" ca="1" si="130"/>
        <v>cu</v>
      </c>
      <c r="I587" t="s">
        <v>88</v>
      </c>
      <c r="J587" t="s">
        <v>114</v>
      </c>
      <c r="K587">
        <v>500</v>
      </c>
      <c r="L587" t="str">
        <f t="shared" si="120"/>
        <v>에너지너무많음</v>
      </c>
      <c r="M587" t="str">
        <f t="shared" ca="1" si="127"/>
        <v>cu</v>
      </c>
      <c r="N587" t="s">
        <v>88</v>
      </c>
      <c r="O587" t="s">
        <v>114</v>
      </c>
      <c r="P587">
        <v>125</v>
      </c>
      <c r="Q587" t="str">
        <f t="shared" ca="1" si="121"/>
        <v>cu</v>
      </c>
      <c r="R587" t="str">
        <f t="shared" si="122"/>
        <v>EN</v>
      </c>
      <c r="S587">
        <f t="shared" si="123"/>
        <v>500</v>
      </c>
      <c r="T587" t="str">
        <f t="shared" ca="1" si="124"/>
        <v>cu</v>
      </c>
      <c r="U587" t="str">
        <f t="shared" si="125"/>
        <v>EN</v>
      </c>
      <c r="V587">
        <f t="shared" si="126"/>
        <v>125</v>
      </c>
    </row>
    <row r="588" spans="1:22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28"/>
        <v>15</v>
      </c>
      <c r="D588">
        <v>150</v>
      </c>
      <c r="E588">
        <f t="shared" ca="1" si="129"/>
        <v>1112</v>
      </c>
      <c r="F588">
        <f ca="1">(60+SUMIF(OFFSET(J588,-$C588+1,0,$C588),"EN",OFFSET(K588,-$C588+1,0,$C588)))*SummonTypeTable!$O$2</f>
        <v>1140.0000000000002</v>
      </c>
      <c r="G588" t="str">
        <f t="shared" ca="1" si="131"/>
        <v/>
      </c>
      <c r="H588" t="str">
        <f t="shared" ca="1" si="130"/>
        <v>cu</v>
      </c>
      <c r="I588" t="s">
        <v>88</v>
      </c>
      <c r="J588" t="s">
        <v>90</v>
      </c>
      <c r="K588">
        <v>25000</v>
      </c>
      <c r="L588" t="str">
        <f t="shared" si="120"/>
        <v/>
      </c>
      <c r="M588" t="str">
        <f t="shared" ca="1" si="127"/>
        <v>cu</v>
      </c>
      <c r="N588" t="s">
        <v>88</v>
      </c>
      <c r="O588" t="s">
        <v>90</v>
      </c>
      <c r="P588">
        <v>6250</v>
      </c>
      <c r="Q588" t="str">
        <f t="shared" ca="1" si="121"/>
        <v>cu</v>
      </c>
      <c r="R588" t="str">
        <f t="shared" si="122"/>
        <v>GO</v>
      </c>
      <c r="S588">
        <f t="shared" si="123"/>
        <v>25000</v>
      </c>
      <c r="T588" t="str">
        <f t="shared" ca="1" si="124"/>
        <v>cu</v>
      </c>
      <c r="U588" t="str">
        <f t="shared" si="125"/>
        <v>GO</v>
      </c>
      <c r="V588">
        <f t="shared" si="126"/>
        <v>6250</v>
      </c>
    </row>
    <row r="589" spans="1:22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28"/>
        <v>16</v>
      </c>
      <c r="D589">
        <v>320</v>
      </c>
      <c r="E589">
        <f t="shared" ca="1" si="129"/>
        <v>1432</v>
      </c>
      <c r="F589">
        <f ca="1">(60+SUMIF(OFFSET(J589,-$C589+1,0,$C589),"EN",OFFSET(K589,-$C589+1,0,$C589)))*SummonTypeTable!$O$2</f>
        <v>1140.0000000000002</v>
      </c>
      <c r="G589" t="str">
        <f t="shared" ca="1" si="131"/>
        <v/>
      </c>
      <c r="H589" t="str">
        <f t="shared" ca="1" si="130"/>
        <v>it</v>
      </c>
      <c r="I589" t="s">
        <v>146</v>
      </c>
      <c r="J589" t="s">
        <v>145</v>
      </c>
      <c r="K589">
        <v>2</v>
      </c>
      <c r="L589" t="str">
        <f t="shared" si="120"/>
        <v/>
      </c>
      <c r="M589" t="str">
        <f t="shared" ca="1" si="127"/>
        <v>cu</v>
      </c>
      <c r="N589" t="s">
        <v>88</v>
      </c>
      <c r="O589" t="s">
        <v>90</v>
      </c>
      <c r="P589">
        <v>7500</v>
      </c>
      <c r="Q589" t="str">
        <f t="shared" ca="1" si="121"/>
        <v>it</v>
      </c>
      <c r="R589" t="str">
        <f t="shared" si="122"/>
        <v>Cash_sSpellGacha</v>
      </c>
      <c r="S589">
        <f t="shared" si="123"/>
        <v>2</v>
      </c>
      <c r="T589" t="str">
        <f t="shared" ca="1" si="124"/>
        <v>cu</v>
      </c>
      <c r="U589" t="str">
        <f t="shared" si="125"/>
        <v>GO</v>
      </c>
      <c r="V589">
        <f t="shared" si="126"/>
        <v>7500</v>
      </c>
    </row>
    <row r="590" spans="1:22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28"/>
        <v>17</v>
      </c>
      <c r="D590">
        <v>450</v>
      </c>
      <c r="E590">
        <f t="shared" ca="1" si="129"/>
        <v>1882</v>
      </c>
      <c r="F590">
        <f ca="1">(60+SUMIF(OFFSET(J590,-$C590+1,0,$C590),"EN",OFFSET(K590,-$C590+1,0,$C590)))*SummonTypeTable!$O$2</f>
        <v>1140.0000000000002</v>
      </c>
      <c r="G590" t="str">
        <f t="shared" ca="1" si="131"/>
        <v/>
      </c>
      <c r="H590" t="str">
        <f t="shared" ca="1" si="130"/>
        <v>it</v>
      </c>
      <c r="I590" t="s">
        <v>146</v>
      </c>
      <c r="J590" t="s">
        <v>147</v>
      </c>
      <c r="K590">
        <v>1</v>
      </c>
      <c r="L590" t="str">
        <f t="shared" si="120"/>
        <v/>
      </c>
      <c r="M590" t="str">
        <f t="shared" ca="1" si="127"/>
        <v>cu</v>
      </c>
      <c r="N590" t="s">
        <v>88</v>
      </c>
      <c r="O590" t="s">
        <v>90</v>
      </c>
      <c r="P590">
        <v>7188</v>
      </c>
      <c r="Q590" t="str">
        <f t="shared" ca="1" si="121"/>
        <v>it</v>
      </c>
      <c r="R590" t="str">
        <f t="shared" si="122"/>
        <v>Cash_sCharacterGacha</v>
      </c>
      <c r="S590">
        <f t="shared" si="123"/>
        <v>1</v>
      </c>
      <c r="T590" t="str">
        <f t="shared" ca="1" si="124"/>
        <v>cu</v>
      </c>
      <c r="U590" t="str">
        <f t="shared" si="125"/>
        <v>GO</v>
      </c>
      <c r="V590">
        <f t="shared" si="126"/>
        <v>7188</v>
      </c>
    </row>
    <row r="591" spans="1:22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28"/>
        <v>18</v>
      </c>
      <c r="D591">
        <v>500</v>
      </c>
      <c r="E591">
        <f t="shared" ca="1" si="129"/>
        <v>2382</v>
      </c>
      <c r="F591">
        <f ca="1">(60+SUMIF(OFFSET(J591,-$C591+1,0,$C591),"EN",OFFSET(K591,-$C591+1,0,$C591)))*SummonTypeTable!$O$2</f>
        <v>1984.4444444444448</v>
      </c>
      <c r="G591">
        <f t="shared" ca="1" si="131"/>
        <v>0.47858942065491195</v>
      </c>
      <c r="H591" t="str">
        <f t="shared" ca="1" si="130"/>
        <v>cu</v>
      </c>
      <c r="I591" t="s">
        <v>88</v>
      </c>
      <c r="J591" t="s">
        <v>114</v>
      </c>
      <c r="K591">
        <v>1000</v>
      </c>
      <c r="L591" t="str">
        <f t="shared" si="120"/>
        <v>에너지너무많음</v>
      </c>
      <c r="M591" t="str">
        <f t="shared" ca="1" si="127"/>
        <v>cu</v>
      </c>
      <c r="N591" t="s">
        <v>88</v>
      </c>
      <c r="O591" t="s">
        <v>114</v>
      </c>
      <c r="P591">
        <v>250</v>
      </c>
      <c r="Q591" t="str">
        <f t="shared" ca="1" si="121"/>
        <v>cu</v>
      </c>
      <c r="R591" t="str">
        <f t="shared" si="122"/>
        <v>EN</v>
      </c>
      <c r="S591">
        <f t="shared" si="123"/>
        <v>1000</v>
      </c>
      <c r="T591" t="str">
        <f t="shared" ca="1" si="124"/>
        <v>cu</v>
      </c>
      <c r="U591" t="str">
        <f t="shared" si="125"/>
        <v>EN</v>
      </c>
      <c r="V591">
        <f t="shared" si="126"/>
        <v>250</v>
      </c>
    </row>
    <row r="592" spans="1:22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28"/>
        <v>19</v>
      </c>
      <c r="D592">
        <v>200</v>
      </c>
      <c r="E592">
        <f t="shared" ca="1" si="129"/>
        <v>2582</v>
      </c>
      <c r="F592">
        <f ca="1">(60+SUMIF(OFFSET(J592,-$C592+1,0,$C592),"EN",OFFSET(K592,-$C592+1,0,$C592)))*SummonTypeTable!$O$2</f>
        <v>1984.4444444444448</v>
      </c>
      <c r="G592" t="str">
        <f t="shared" ca="1" si="131"/>
        <v/>
      </c>
      <c r="H592" t="str">
        <f t="shared" ca="1" si="130"/>
        <v>cu</v>
      </c>
      <c r="I592" t="s">
        <v>88</v>
      </c>
      <c r="J592" t="s">
        <v>90</v>
      </c>
      <c r="K592">
        <v>33750</v>
      </c>
      <c r="L592" t="str">
        <f t="shared" si="120"/>
        <v/>
      </c>
      <c r="M592" t="str">
        <f t="shared" ca="1" si="127"/>
        <v>cu</v>
      </c>
      <c r="N592" t="s">
        <v>88</v>
      </c>
      <c r="O592" t="s">
        <v>90</v>
      </c>
      <c r="P592">
        <v>8438</v>
      </c>
      <c r="Q592" t="str">
        <f t="shared" ca="1" si="121"/>
        <v>cu</v>
      </c>
      <c r="R592" t="str">
        <f t="shared" si="122"/>
        <v>GO</v>
      </c>
      <c r="S592">
        <f t="shared" si="123"/>
        <v>33750</v>
      </c>
      <c r="T592" t="str">
        <f t="shared" ca="1" si="124"/>
        <v>cu</v>
      </c>
      <c r="U592" t="str">
        <f t="shared" si="125"/>
        <v>GO</v>
      </c>
      <c r="V592">
        <f t="shared" si="126"/>
        <v>8438</v>
      </c>
    </row>
    <row r="593" spans="1:22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28"/>
        <v>20</v>
      </c>
      <c r="D593">
        <v>330</v>
      </c>
      <c r="E593">
        <f t="shared" ca="1" si="129"/>
        <v>2912</v>
      </c>
      <c r="F593">
        <f ca="1">(60+SUMIF(OFFSET(J593,-$C593+1,0,$C593),"EN",OFFSET(K593,-$C593+1,0,$C593)))*SummonTypeTable!$O$2</f>
        <v>1984.4444444444448</v>
      </c>
      <c r="G593" t="str">
        <f t="shared" ca="1" si="131"/>
        <v/>
      </c>
      <c r="H593" t="str">
        <f t="shared" ca="1" si="130"/>
        <v>it</v>
      </c>
      <c r="I593" t="s">
        <v>146</v>
      </c>
      <c r="J593" t="s">
        <v>145</v>
      </c>
      <c r="K593">
        <v>10</v>
      </c>
      <c r="L593" t="str">
        <f t="shared" si="120"/>
        <v/>
      </c>
      <c r="M593" t="str">
        <f t="shared" ca="1" si="127"/>
        <v>cu</v>
      </c>
      <c r="N593" t="s">
        <v>88</v>
      </c>
      <c r="O593" t="s">
        <v>90</v>
      </c>
      <c r="P593">
        <v>9375</v>
      </c>
      <c r="Q593" t="str">
        <f t="shared" ca="1" si="121"/>
        <v>it</v>
      </c>
      <c r="R593" t="str">
        <f t="shared" si="122"/>
        <v>Cash_sSpellGacha</v>
      </c>
      <c r="S593">
        <f t="shared" si="123"/>
        <v>10</v>
      </c>
      <c r="T593" t="str">
        <f t="shared" ca="1" si="124"/>
        <v>cu</v>
      </c>
      <c r="U593" t="str">
        <f t="shared" si="125"/>
        <v>GO</v>
      </c>
      <c r="V593">
        <f t="shared" si="126"/>
        <v>9375</v>
      </c>
    </row>
    <row r="594" spans="1:22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28"/>
        <v>21</v>
      </c>
      <c r="D594">
        <v>1000</v>
      </c>
      <c r="E594">
        <f t="shared" ca="1" si="129"/>
        <v>3912</v>
      </c>
      <c r="F594">
        <f ca="1">(60+SUMIF(OFFSET(J594,-$C594+1,0,$C594),"EN",OFFSET(K594,-$C594+1,0,$C594)))*SummonTypeTable!$O$2</f>
        <v>3251.1111111111113</v>
      </c>
      <c r="G594">
        <f t="shared" ca="1" si="131"/>
        <v>0.50727107475573741</v>
      </c>
      <c r="H594" t="str">
        <f t="shared" ca="1" si="130"/>
        <v>cu</v>
      </c>
      <c r="I594" t="s">
        <v>88</v>
      </c>
      <c r="J594" t="s">
        <v>114</v>
      </c>
      <c r="K594">
        <v>1500</v>
      </c>
      <c r="L594" t="str">
        <f t="shared" si="120"/>
        <v>에너지너무많음</v>
      </c>
      <c r="M594" t="str">
        <f t="shared" ca="1" si="127"/>
        <v>cu</v>
      </c>
      <c r="N594" t="s">
        <v>88</v>
      </c>
      <c r="O594" t="s">
        <v>114</v>
      </c>
      <c r="P594">
        <v>375</v>
      </c>
      <c r="Q594" t="str">
        <f t="shared" ca="1" si="121"/>
        <v>cu</v>
      </c>
      <c r="R594" t="str">
        <f t="shared" si="122"/>
        <v>EN</v>
      </c>
      <c r="S594">
        <f t="shared" si="123"/>
        <v>1500</v>
      </c>
      <c r="T594" t="str">
        <f t="shared" ca="1" si="124"/>
        <v>cu</v>
      </c>
      <c r="U594" t="str">
        <f t="shared" si="125"/>
        <v>EN</v>
      </c>
      <c r="V594">
        <f t="shared" si="126"/>
        <v>375</v>
      </c>
    </row>
    <row r="595" spans="1:22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28"/>
        <v>22</v>
      </c>
      <c r="D595">
        <v>330</v>
      </c>
      <c r="E595">
        <f t="shared" ca="1" si="129"/>
        <v>4242</v>
      </c>
      <c r="F595">
        <f ca="1">(60+SUMIF(OFFSET(J595,-$C595+1,0,$C595),"EN",OFFSET(K595,-$C595+1,0,$C595)))*SummonTypeTable!$O$2</f>
        <v>3251.1111111111113</v>
      </c>
      <c r="G595" t="str">
        <f t="shared" ca="1" si="131"/>
        <v/>
      </c>
      <c r="H595" t="str">
        <f t="shared" ca="1" si="130"/>
        <v>cu</v>
      </c>
      <c r="I595" t="s">
        <v>88</v>
      </c>
      <c r="J595" t="s">
        <v>90</v>
      </c>
      <c r="K595">
        <v>27500</v>
      </c>
      <c r="L595" t="str">
        <f t="shared" si="120"/>
        <v/>
      </c>
      <c r="M595" t="str">
        <f t="shared" ca="1" si="127"/>
        <v>cu</v>
      </c>
      <c r="N595" t="s">
        <v>88</v>
      </c>
      <c r="O595" t="s">
        <v>90</v>
      </c>
      <c r="P595">
        <v>6875</v>
      </c>
      <c r="Q595" t="str">
        <f t="shared" ca="1" si="121"/>
        <v>cu</v>
      </c>
      <c r="R595" t="str">
        <f t="shared" si="122"/>
        <v>GO</v>
      </c>
      <c r="S595">
        <f t="shared" si="123"/>
        <v>27500</v>
      </c>
      <c r="T595" t="str">
        <f t="shared" ca="1" si="124"/>
        <v>cu</v>
      </c>
      <c r="U595" t="str">
        <f t="shared" si="125"/>
        <v>GO</v>
      </c>
      <c r="V595">
        <f t="shared" si="126"/>
        <v>6875</v>
      </c>
    </row>
    <row r="596" spans="1:22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28"/>
        <v>23</v>
      </c>
      <c r="D596">
        <v>590</v>
      </c>
      <c r="E596">
        <f t="shared" ca="1" si="129"/>
        <v>4832</v>
      </c>
      <c r="F596">
        <f ca="1">(60+SUMIF(OFFSET(J596,-$C596+1,0,$C596),"EN",OFFSET(K596,-$C596+1,0,$C596)))*SummonTypeTable!$O$2</f>
        <v>3251.1111111111113</v>
      </c>
      <c r="G596" t="str">
        <f t="shared" ca="1" si="131"/>
        <v/>
      </c>
      <c r="H596" t="str">
        <f t="shared" ca="1" si="130"/>
        <v>it</v>
      </c>
      <c r="I596" t="s">
        <v>146</v>
      </c>
      <c r="J596" t="s">
        <v>145</v>
      </c>
      <c r="K596">
        <v>10</v>
      </c>
      <c r="L596" t="str">
        <f t="shared" si="120"/>
        <v/>
      </c>
      <c r="M596" t="str">
        <f t="shared" ca="1" si="127"/>
        <v>cu</v>
      </c>
      <c r="N596" t="s">
        <v>88</v>
      </c>
      <c r="O596" t="s">
        <v>90</v>
      </c>
      <c r="P596">
        <v>10938</v>
      </c>
      <c r="Q596" t="str">
        <f t="shared" ca="1" si="121"/>
        <v>it</v>
      </c>
      <c r="R596" t="str">
        <f t="shared" si="122"/>
        <v>Cash_sSpellGacha</v>
      </c>
      <c r="S596">
        <f t="shared" si="123"/>
        <v>10</v>
      </c>
      <c r="T596" t="str">
        <f t="shared" ca="1" si="124"/>
        <v>cu</v>
      </c>
      <c r="U596" t="str">
        <f t="shared" si="125"/>
        <v>GO</v>
      </c>
      <c r="V596">
        <f t="shared" si="126"/>
        <v>10938</v>
      </c>
    </row>
    <row r="597" spans="1:22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28"/>
        <v>24</v>
      </c>
      <c r="D597">
        <v>1250</v>
      </c>
      <c r="E597">
        <f t="shared" ca="1" si="129"/>
        <v>6082</v>
      </c>
      <c r="F597">
        <f ca="1">(60+SUMIF(OFFSET(J597,-$C597+1,0,$C597),"EN",OFFSET(K597,-$C597+1,0,$C597)))*SummonTypeTable!$O$2</f>
        <v>3251.1111111111113</v>
      </c>
      <c r="G597" t="str">
        <f t="shared" ca="1" si="131"/>
        <v/>
      </c>
      <c r="H597" t="str">
        <f t="shared" ca="1" si="130"/>
        <v>cu</v>
      </c>
      <c r="I597" t="s">
        <v>88</v>
      </c>
      <c r="J597" t="s">
        <v>90</v>
      </c>
      <c r="K597">
        <v>36250</v>
      </c>
      <c r="L597" t="str">
        <f t="shared" si="120"/>
        <v/>
      </c>
      <c r="M597" t="str">
        <f t="shared" ca="1" si="127"/>
        <v>cu</v>
      </c>
      <c r="N597" t="s">
        <v>88</v>
      </c>
      <c r="O597" t="s">
        <v>90</v>
      </c>
      <c r="P597">
        <v>9063</v>
      </c>
      <c r="Q597" t="str">
        <f t="shared" ca="1" si="121"/>
        <v>cu</v>
      </c>
      <c r="R597" t="str">
        <f t="shared" si="122"/>
        <v>GO</v>
      </c>
      <c r="S597">
        <f t="shared" si="123"/>
        <v>36250</v>
      </c>
      <c r="T597" t="str">
        <f t="shared" ca="1" si="124"/>
        <v>cu</v>
      </c>
      <c r="U597" t="str">
        <f t="shared" si="125"/>
        <v>GO</v>
      </c>
      <c r="V597">
        <f t="shared" si="126"/>
        <v>9063</v>
      </c>
    </row>
    <row r="598" spans="1:22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28"/>
        <v>25</v>
      </c>
      <c r="D598">
        <v>1900</v>
      </c>
      <c r="E598">
        <f t="shared" ca="1" si="129"/>
        <v>7982</v>
      </c>
      <c r="F598">
        <f ca="1">(60+SUMIF(OFFSET(J598,-$C598+1,0,$C598),"EN",OFFSET(K598,-$C598+1,0,$C598)))*SummonTypeTable!$O$2</f>
        <v>4940.0000000000009</v>
      </c>
      <c r="G598">
        <f t="shared" ca="1" si="131"/>
        <v>0.40730532587210116</v>
      </c>
      <c r="H598" t="str">
        <f t="shared" ca="1" si="130"/>
        <v>cu</v>
      </c>
      <c r="I598" t="s">
        <v>88</v>
      </c>
      <c r="J598" t="s">
        <v>114</v>
      </c>
      <c r="K598">
        <v>2000</v>
      </c>
      <c r="L598" t="str">
        <f t="shared" si="120"/>
        <v>에너지너무많음</v>
      </c>
      <c r="M598" t="str">
        <f t="shared" ca="1" si="127"/>
        <v>cu</v>
      </c>
      <c r="N598" t="s">
        <v>88</v>
      </c>
      <c r="O598" t="s">
        <v>114</v>
      </c>
      <c r="P598">
        <v>500</v>
      </c>
      <c r="Q598" t="str">
        <f t="shared" ca="1" si="121"/>
        <v>cu</v>
      </c>
      <c r="R598" t="str">
        <f t="shared" si="122"/>
        <v>EN</v>
      </c>
      <c r="S598">
        <f t="shared" si="123"/>
        <v>2000</v>
      </c>
      <c r="T598" t="str">
        <f t="shared" ca="1" si="124"/>
        <v>cu</v>
      </c>
      <c r="U598" t="str">
        <f t="shared" si="125"/>
        <v>EN</v>
      </c>
      <c r="V598">
        <f t="shared" si="126"/>
        <v>500</v>
      </c>
    </row>
    <row r="599" spans="1:22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28"/>
        <v>26</v>
      </c>
      <c r="D599">
        <v>200</v>
      </c>
      <c r="E599">
        <f t="shared" ca="1" si="129"/>
        <v>8182</v>
      </c>
      <c r="F599">
        <f ca="1">(60+SUMIF(OFFSET(J599,-$C599+1,0,$C599),"EN",OFFSET(K599,-$C599+1,0,$C599)))*SummonTypeTable!$O$2</f>
        <v>4940.0000000000009</v>
      </c>
      <c r="G599" t="str">
        <f t="shared" ca="1" si="131"/>
        <v/>
      </c>
      <c r="H599" t="str">
        <f t="shared" ca="1" si="130"/>
        <v>cu</v>
      </c>
      <c r="I599" t="s">
        <v>88</v>
      </c>
      <c r="J599" t="s">
        <v>90</v>
      </c>
      <c r="K599">
        <v>50000</v>
      </c>
      <c r="L599" t="str">
        <f t="shared" si="120"/>
        <v/>
      </c>
      <c r="M599" t="str">
        <f t="shared" ca="1" si="127"/>
        <v>cu</v>
      </c>
      <c r="N599" t="s">
        <v>88</v>
      </c>
      <c r="O599" t="s">
        <v>90</v>
      </c>
      <c r="P599">
        <v>12500</v>
      </c>
      <c r="Q599" t="str">
        <f t="shared" ca="1" si="121"/>
        <v>cu</v>
      </c>
      <c r="R599" t="str">
        <f t="shared" si="122"/>
        <v>GO</v>
      </c>
      <c r="S599">
        <f t="shared" si="123"/>
        <v>50000</v>
      </c>
      <c r="T599" t="str">
        <f t="shared" ca="1" si="124"/>
        <v>cu</v>
      </c>
      <c r="U599" t="str">
        <f t="shared" si="125"/>
        <v>GO</v>
      </c>
      <c r="V599">
        <f t="shared" si="126"/>
        <v>12500</v>
      </c>
    </row>
    <row r="600" spans="1:22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28"/>
        <v>27</v>
      </c>
      <c r="D600">
        <v>400</v>
      </c>
      <c r="E600">
        <f t="shared" ca="1" si="129"/>
        <v>8582</v>
      </c>
      <c r="F600">
        <f ca="1">(60+SUMIF(OFFSET(J600,-$C600+1,0,$C600),"EN",OFFSET(K600,-$C600+1,0,$C600)))*SummonTypeTable!$O$2</f>
        <v>4940.0000000000009</v>
      </c>
      <c r="G600" t="str">
        <f t="shared" ca="1" si="131"/>
        <v/>
      </c>
      <c r="H600" t="str">
        <f t="shared" ca="1" si="130"/>
        <v>it</v>
      </c>
      <c r="I600" t="s">
        <v>146</v>
      </c>
      <c r="J600" t="s">
        <v>145</v>
      </c>
      <c r="K600">
        <v>10</v>
      </c>
      <c r="L600" t="str">
        <f t="shared" si="120"/>
        <v/>
      </c>
      <c r="M600" t="str">
        <f t="shared" ca="1" si="127"/>
        <v>cu</v>
      </c>
      <c r="N600" t="s">
        <v>88</v>
      </c>
      <c r="O600" t="s">
        <v>90</v>
      </c>
      <c r="P600">
        <v>15625</v>
      </c>
      <c r="Q600" t="str">
        <f t="shared" ca="1" si="121"/>
        <v>it</v>
      </c>
      <c r="R600" t="str">
        <f t="shared" si="122"/>
        <v>Cash_sSpellGacha</v>
      </c>
      <c r="S600">
        <f t="shared" si="123"/>
        <v>10</v>
      </c>
      <c r="T600" t="str">
        <f t="shared" ca="1" si="124"/>
        <v>cu</v>
      </c>
      <c r="U600" t="str">
        <f t="shared" si="125"/>
        <v>GO</v>
      </c>
      <c r="V600">
        <f t="shared" si="126"/>
        <v>15625</v>
      </c>
    </row>
    <row r="601" spans="1:22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28"/>
        <v>28</v>
      </c>
      <c r="D601">
        <v>2400</v>
      </c>
      <c r="E601">
        <f t="shared" ca="1" si="129"/>
        <v>10982</v>
      </c>
      <c r="F601">
        <f ca="1">(60+SUMIF(OFFSET(J601,-$C601+1,0,$C601),"EN",OFFSET(K601,-$C601+1,0,$C601)))*SummonTypeTable!$O$2</f>
        <v>4940.0000000000009</v>
      </c>
      <c r="G601" t="str">
        <f t="shared" ca="1" si="131"/>
        <v/>
      </c>
      <c r="H601" t="str">
        <f t="shared" ref="H601:H613" ca="1" si="132">IF(ISBLANK(I601),"",
VLOOKUP(I601,OFFSET(INDIRECT("$A:$B"),0,MATCH(I$1&amp;"_Verify",INDIRECT("$1:$1"),0)-1),2,0)
)</f>
        <v>it</v>
      </c>
      <c r="I601" t="s">
        <v>146</v>
      </c>
      <c r="J601" t="s">
        <v>147</v>
      </c>
      <c r="K601">
        <v>10</v>
      </c>
      <c r="L601" t="str">
        <f t="shared" si="120"/>
        <v/>
      </c>
      <c r="M601" t="str">
        <f t="shared" ca="1" si="127"/>
        <v>cu</v>
      </c>
      <c r="N601" t="s">
        <v>88</v>
      </c>
      <c r="O601" t="s">
        <v>114</v>
      </c>
      <c r="P601">
        <v>750</v>
      </c>
      <c r="Q601" t="str">
        <f t="shared" ca="1" si="121"/>
        <v>it</v>
      </c>
      <c r="R601" t="str">
        <f t="shared" si="122"/>
        <v>Cash_sCharacterGacha</v>
      </c>
      <c r="S601">
        <f t="shared" si="123"/>
        <v>10</v>
      </c>
      <c r="T601" t="str">
        <f t="shared" ca="1" si="124"/>
        <v>cu</v>
      </c>
      <c r="U601" t="str">
        <f t="shared" si="125"/>
        <v>EN</v>
      </c>
      <c r="V601">
        <f t="shared" si="126"/>
        <v>750</v>
      </c>
    </row>
    <row r="602" spans="1:22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28"/>
        <v>29</v>
      </c>
      <c r="D602">
        <v>1500</v>
      </c>
      <c r="E602">
        <f t="shared" ca="1" si="129"/>
        <v>12482</v>
      </c>
      <c r="F602">
        <f ca="1">(60+SUMIF(OFFSET(J602,-$C602+1,0,$C602),"EN",OFFSET(K602,-$C602+1,0,$C602)))*SummonTypeTable!$O$2</f>
        <v>4940.0000000000009</v>
      </c>
      <c r="G602" t="str">
        <f t="shared" ca="1" si="131"/>
        <v/>
      </c>
      <c r="H602" t="str">
        <f t="shared" ca="1" si="132"/>
        <v>cu</v>
      </c>
      <c r="I602" t="s">
        <v>88</v>
      </c>
      <c r="J602" t="s">
        <v>90</v>
      </c>
      <c r="K602">
        <v>75000</v>
      </c>
      <c r="L602" t="str">
        <f t="shared" si="120"/>
        <v/>
      </c>
      <c r="M602" t="str">
        <f t="shared" ca="1" si="127"/>
        <v>cu</v>
      </c>
      <c r="N602" t="s">
        <v>88</v>
      </c>
      <c r="O602" t="s">
        <v>90</v>
      </c>
      <c r="P602">
        <v>18750</v>
      </c>
      <c r="Q602" t="str">
        <f t="shared" ca="1" si="121"/>
        <v>cu</v>
      </c>
      <c r="R602" t="str">
        <f t="shared" si="122"/>
        <v>GO</v>
      </c>
      <c r="S602">
        <f t="shared" si="123"/>
        <v>75000</v>
      </c>
      <c r="T602" t="str">
        <f t="shared" ca="1" si="124"/>
        <v>cu</v>
      </c>
      <c r="U602" t="str">
        <f t="shared" si="125"/>
        <v>GO</v>
      </c>
      <c r="V602">
        <f t="shared" si="126"/>
        <v>18750</v>
      </c>
    </row>
    <row r="603" spans="1:22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28"/>
        <v>30</v>
      </c>
      <c r="D603">
        <v>2800</v>
      </c>
      <c r="E603">
        <f t="shared" ca="1" si="129"/>
        <v>15282</v>
      </c>
      <c r="F603">
        <f ca="1">(60+SUMIF(OFFSET(J603,-$C603+1,0,$C603),"EN",OFFSET(K603,-$C603+1,0,$C603)))*SummonTypeTable!$O$2</f>
        <v>4940.0000000000009</v>
      </c>
      <c r="G603" t="str">
        <f t="shared" ca="1" si="131"/>
        <v/>
      </c>
      <c r="H603" t="str">
        <f t="shared" ca="1" si="132"/>
        <v>cu</v>
      </c>
      <c r="I603" t="s">
        <v>88</v>
      </c>
      <c r="J603" t="s">
        <v>90</v>
      </c>
      <c r="K603">
        <v>81250</v>
      </c>
      <c r="L603" t="str">
        <f t="shared" si="120"/>
        <v/>
      </c>
      <c r="M603" t="str">
        <f t="shared" ca="1" si="127"/>
        <v>cu</v>
      </c>
      <c r="N603" t="s">
        <v>88</v>
      </c>
      <c r="O603" t="s">
        <v>90</v>
      </c>
      <c r="P603">
        <v>20313</v>
      </c>
      <c r="Q603" t="str">
        <f t="shared" ca="1" si="121"/>
        <v>cu</v>
      </c>
      <c r="R603" t="str">
        <f t="shared" si="122"/>
        <v>GO</v>
      </c>
      <c r="S603">
        <f t="shared" si="123"/>
        <v>81250</v>
      </c>
      <c r="T603" t="str">
        <f t="shared" ca="1" si="124"/>
        <v>cu</v>
      </c>
      <c r="U603" t="str">
        <f t="shared" si="125"/>
        <v>GO</v>
      </c>
      <c r="V603">
        <f t="shared" si="126"/>
        <v>20313</v>
      </c>
    </row>
    <row r="604" spans="1:22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28"/>
        <v>31</v>
      </c>
      <c r="D604">
        <v>3400</v>
      </c>
      <c r="E604">
        <f t="shared" ca="1" si="129"/>
        <v>18682</v>
      </c>
      <c r="F604">
        <f ca="1">(60+SUMIF(OFFSET(J604,-$C604+1,0,$C604),"EN",OFFSET(K604,-$C604+1,0,$C604)))*SummonTypeTable!$O$2</f>
        <v>8317.7777777777792</v>
      </c>
      <c r="G604">
        <f t="shared" ca="1" si="131"/>
        <v>0.26442565035863402</v>
      </c>
      <c r="H604" t="str">
        <f t="shared" ca="1" si="132"/>
        <v>cu</v>
      </c>
      <c r="I604" t="s">
        <v>88</v>
      </c>
      <c r="J604" t="s">
        <v>114</v>
      </c>
      <c r="K604">
        <v>4000</v>
      </c>
      <c r="L604" t="str">
        <f t="shared" si="120"/>
        <v>에너지너무많음</v>
      </c>
      <c r="M604" t="str">
        <f t="shared" ca="1" si="127"/>
        <v>cu</v>
      </c>
      <c r="N604" t="s">
        <v>88</v>
      </c>
      <c r="O604" t="s">
        <v>114</v>
      </c>
      <c r="P604">
        <v>1000</v>
      </c>
      <c r="Q604" t="str">
        <f t="shared" ca="1" si="121"/>
        <v>cu</v>
      </c>
      <c r="R604" t="str">
        <f t="shared" si="122"/>
        <v>EN</v>
      </c>
      <c r="S604">
        <f t="shared" si="123"/>
        <v>4000</v>
      </c>
      <c r="T604" t="str">
        <f t="shared" ca="1" si="124"/>
        <v>cu</v>
      </c>
      <c r="U604" t="str">
        <f t="shared" si="125"/>
        <v>EN</v>
      </c>
      <c r="V604">
        <f t="shared" si="126"/>
        <v>1000</v>
      </c>
    </row>
    <row r="605" spans="1:22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28"/>
        <v>32</v>
      </c>
      <c r="D605">
        <v>1200</v>
      </c>
      <c r="E605">
        <f t="shared" ca="1" si="129"/>
        <v>19882</v>
      </c>
      <c r="F605">
        <f ca="1">(60+SUMIF(OFFSET(J605,-$C605+1,0,$C605),"EN",OFFSET(K605,-$C605+1,0,$C605)))*SummonTypeTable!$O$2</f>
        <v>8317.7777777777792</v>
      </c>
      <c r="G605" t="str">
        <f t="shared" ca="1" si="131"/>
        <v/>
      </c>
      <c r="H605" t="str">
        <f t="shared" ca="1" si="132"/>
        <v>cu</v>
      </c>
      <c r="I605" t="s">
        <v>88</v>
      </c>
      <c r="J605" t="s">
        <v>90</v>
      </c>
      <c r="K605">
        <v>93750</v>
      </c>
      <c r="L605" t="str">
        <f t="shared" si="120"/>
        <v/>
      </c>
      <c r="M605" t="str">
        <f t="shared" ca="1" si="127"/>
        <v>cu</v>
      </c>
      <c r="N605" t="s">
        <v>88</v>
      </c>
      <c r="O605" t="s">
        <v>90</v>
      </c>
      <c r="P605">
        <v>23438</v>
      </c>
      <c r="Q605" t="str">
        <f t="shared" ca="1" si="121"/>
        <v>cu</v>
      </c>
      <c r="R605" t="str">
        <f t="shared" si="122"/>
        <v>GO</v>
      </c>
      <c r="S605">
        <f t="shared" si="123"/>
        <v>93750</v>
      </c>
      <c r="T605" t="str">
        <f t="shared" ca="1" si="124"/>
        <v>cu</v>
      </c>
      <c r="U605" t="str">
        <f t="shared" si="125"/>
        <v>GO</v>
      </c>
      <c r="V605">
        <f t="shared" si="126"/>
        <v>23438</v>
      </c>
    </row>
    <row r="606" spans="1:22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28"/>
        <v>33</v>
      </c>
      <c r="D606">
        <v>4700</v>
      </c>
      <c r="E606">
        <f t="shared" ca="1" si="129"/>
        <v>24582</v>
      </c>
      <c r="F606">
        <f ca="1">(60+SUMIF(OFFSET(J606,-$C606+1,0,$C606),"EN",OFFSET(K606,-$C606+1,0,$C606)))*SummonTypeTable!$O$2</f>
        <v>12540.000000000002</v>
      </c>
      <c r="G606">
        <f t="shared" ca="1" si="131"/>
        <v>0.33836863468301109</v>
      </c>
      <c r="H606" t="str">
        <f t="shared" ca="1" si="132"/>
        <v>cu</v>
      </c>
      <c r="I606" t="s">
        <v>88</v>
      </c>
      <c r="J606" t="s">
        <v>114</v>
      </c>
      <c r="K606">
        <v>5000</v>
      </c>
      <c r="L606" t="str">
        <f t="shared" si="120"/>
        <v>에너지너무많음</v>
      </c>
      <c r="M606" t="str">
        <f t="shared" ca="1" si="127"/>
        <v>cu</v>
      </c>
      <c r="N606" t="s">
        <v>88</v>
      </c>
      <c r="O606" t="s">
        <v>114</v>
      </c>
      <c r="P606">
        <v>1250</v>
      </c>
      <c r="Q606" t="str">
        <f t="shared" ca="1" si="121"/>
        <v>cu</v>
      </c>
      <c r="R606" t="str">
        <f t="shared" si="122"/>
        <v>EN</v>
      </c>
      <c r="S606">
        <f t="shared" si="123"/>
        <v>5000</v>
      </c>
      <c r="T606" t="str">
        <f t="shared" ca="1" si="124"/>
        <v>cu</v>
      </c>
      <c r="U606" t="str">
        <f t="shared" si="125"/>
        <v>EN</v>
      </c>
      <c r="V606">
        <f t="shared" si="126"/>
        <v>1250</v>
      </c>
    </row>
    <row r="607" spans="1:22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28"/>
        <v>34</v>
      </c>
      <c r="D607">
        <v>3500</v>
      </c>
      <c r="E607">
        <f t="shared" ca="1" si="129"/>
        <v>28082</v>
      </c>
      <c r="F607">
        <f ca="1">(60+SUMIF(OFFSET(J607,-$C607+1,0,$C607),"EN",OFFSET(K607,-$C607+1,0,$C607)))*SummonTypeTable!$O$2</f>
        <v>12540.000000000002</v>
      </c>
      <c r="G607" t="str">
        <f t="shared" ca="1" si="131"/>
        <v/>
      </c>
      <c r="H607" t="str">
        <f t="shared" ca="1" si="132"/>
        <v>cu</v>
      </c>
      <c r="I607" t="s">
        <v>88</v>
      </c>
      <c r="J607" t="s">
        <v>90</v>
      </c>
      <c r="K607">
        <v>68750</v>
      </c>
      <c r="L607" t="str">
        <f t="shared" si="120"/>
        <v/>
      </c>
      <c r="M607" t="str">
        <f t="shared" ca="1" si="127"/>
        <v>cu</v>
      </c>
      <c r="N607" t="s">
        <v>88</v>
      </c>
      <c r="O607" t="s">
        <v>90</v>
      </c>
      <c r="P607">
        <v>17188</v>
      </c>
      <c r="Q607" t="str">
        <f t="shared" ca="1" si="121"/>
        <v>cu</v>
      </c>
      <c r="R607" t="str">
        <f t="shared" si="122"/>
        <v>GO</v>
      </c>
      <c r="S607">
        <f t="shared" si="123"/>
        <v>68750</v>
      </c>
      <c r="T607" t="str">
        <f t="shared" ca="1" si="124"/>
        <v>cu</v>
      </c>
      <c r="U607" t="str">
        <f t="shared" si="125"/>
        <v>GO</v>
      </c>
      <c r="V607">
        <f t="shared" si="126"/>
        <v>17188</v>
      </c>
    </row>
    <row r="608" spans="1:22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28"/>
        <v>35</v>
      </c>
      <c r="D608">
        <v>4500</v>
      </c>
      <c r="E608">
        <f t="shared" ca="1" si="129"/>
        <v>32582</v>
      </c>
      <c r="F608">
        <f ca="1">(60+SUMIF(OFFSET(J608,-$C608+1,0,$C608),"EN",OFFSET(K608,-$C608+1,0,$C608)))*SummonTypeTable!$O$2</f>
        <v>12540.000000000002</v>
      </c>
      <c r="G608" t="str">
        <f t="shared" ca="1" si="131"/>
        <v/>
      </c>
      <c r="H608" t="str">
        <f t="shared" ca="1" si="132"/>
        <v>cu</v>
      </c>
      <c r="I608" t="s">
        <v>88</v>
      </c>
      <c r="J608" t="s">
        <v>90</v>
      </c>
      <c r="K608">
        <v>87500</v>
      </c>
      <c r="L608" t="str">
        <f t="shared" si="120"/>
        <v/>
      </c>
      <c r="M608" t="str">
        <f t="shared" ca="1" si="127"/>
        <v>cu</v>
      </c>
      <c r="N608" t="s">
        <v>88</v>
      </c>
      <c r="O608" t="s">
        <v>90</v>
      </c>
      <c r="P608">
        <v>21875</v>
      </c>
      <c r="Q608" t="str">
        <f t="shared" ca="1" si="121"/>
        <v>cu</v>
      </c>
      <c r="R608" t="str">
        <f t="shared" si="122"/>
        <v>GO</v>
      </c>
      <c r="S608">
        <f t="shared" si="123"/>
        <v>87500</v>
      </c>
      <c r="T608" t="str">
        <f t="shared" ca="1" si="124"/>
        <v>cu</v>
      </c>
      <c r="U608" t="str">
        <f t="shared" si="125"/>
        <v>GO</v>
      </c>
      <c r="V608">
        <f t="shared" si="126"/>
        <v>21875</v>
      </c>
    </row>
    <row r="609" spans="1:22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28"/>
        <v>36</v>
      </c>
      <c r="D609">
        <v>5800</v>
      </c>
      <c r="E609">
        <f t="shared" ca="1" si="129"/>
        <v>38382</v>
      </c>
      <c r="F609">
        <f ca="1">(60+SUMIF(OFFSET(J609,-$C609+1,0,$C609),"EN",OFFSET(K609,-$C609+1,0,$C609)))*SummonTypeTable!$O$2</f>
        <v>17944.444444444445</v>
      </c>
      <c r="G609">
        <f t="shared" ca="1" si="131"/>
        <v>0.32671564795998131</v>
      </c>
      <c r="H609" t="str">
        <f t="shared" ca="1" si="132"/>
        <v>cu</v>
      </c>
      <c r="I609" t="s">
        <v>88</v>
      </c>
      <c r="J609" t="s">
        <v>114</v>
      </c>
      <c r="K609">
        <v>6400</v>
      </c>
      <c r="L609" t="str">
        <f t="shared" si="120"/>
        <v>에너지너무많음</v>
      </c>
      <c r="M609" t="str">
        <f t="shared" ca="1" si="127"/>
        <v>cu</v>
      </c>
      <c r="N609" t="s">
        <v>88</v>
      </c>
      <c r="O609" t="s">
        <v>114</v>
      </c>
      <c r="P609">
        <v>1600</v>
      </c>
      <c r="Q609" t="str">
        <f t="shared" ca="1" si="121"/>
        <v>cu</v>
      </c>
      <c r="R609" t="str">
        <f t="shared" si="122"/>
        <v>EN</v>
      </c>
      <c r="S609">
        <f t="shared" si="123"/>
        <v>6400</v>
      </c>
      <c r="T609" t="str">
        <f t="shared" ca="1" si="124"/>
        <v>cu</v>
      </c>
      <c r="U609" t="str">
        <f t="shared" si="125"/>
        <v>EN</v>
      </c>
      <c r="V609">
        <f t="shared" si="126"/>
        <v>1600</v>
      </c>
    </row>
    <row r="610" spans="1:22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28"/>
        <v>37</v>
      </c>
      <c r="D610">
        <v>1200</v>
      </c>
      <c r="E610">
        <f t="shared" ca="1" si="129"/>
        <v>39582</v>
      </c>
      <c r="F610">
        <f ca="1">(60+SUMIF(OFFSET(J610,-$C610+1,0,$C610),"EN",OFFSET(K610,-$C610+1,0,$C610)))*SummonTypeTable!$O$2</f>
        <v>17944.444444444445</v>
      </c>
      <c r="G610" t="str">
        <f t="shared" ca="1" si="131"/>
        <v/>
      </c>
      <c r="H610" t="str">
        <f t="shared" ca="1" si="132"/>
        <v>cu</v>
      </c>
      <c r="I610" t="s">
        <v>88</v>
      </c>
      <c r="J610" t="s">
        <v>90</v>
      </c>
      <c r="K610">
        <v>48750</v>
      </c>
      <c r="L610" t="str">
        <f t="shared" si="120"/>
        <v/>
      </c>
      <c r="M610" t="str">
        <f t="shared" ca="1" si="127"/>
        <v>cu</v>
      </c>
      <c r="N610" t="s">
        <v>88</v>
      </c>
      <c r="O610" t="s">
        <v>90</v>
      </c>
      <c r="P610">
        <v>12188</v>
      </c>
      <c r="Q610" t="str">
        <f t="shared" ca="1" si="121"/>
        <v>cu</v>
      </c>
      <c r="R610" t="str">
        <f t="shared" si="122"/>
        <v>GO</v>
      </c>
      <c r="S610">
        <f t="shared" si="123"/>
        <v>48750</v>
      </c>
      <c r="T610" t="str">
        <f t="shared" ca="1" si="124"/>
        <v>cu</v>
      </c>
      <c r="U610" t="str">
        <f t="shared" si="125"/>
        <v>GO</v>
      </c>
      <c r="V610">
        <f t="shared" si="126"/>
        <v>12188</v>
      </c>
    </row>
    <row r="611" spans="1:22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28"/>
        <v>38</v>
      </c>
      <c r="D611">
        <v>1550</v>
      </c>
      <c r="E611">
        <f t="shared" ca="1" si="129"/>
        <v>41132</v>
      </c>
      <c r="F611">
        <f ca="1">(60+SUMIF(OFFSET(J611,-$C611+1,0,$C611),"EN",OFFSET(K611,-$C611+1,0,$C611)))*SummonTypeTable!$O$2</f>
        <v>17944.444444444445</v>
      </c>
      <c r="G611" t="str">
        <f t="shared" ca="1" si="131"/>
        <v/>
      </c>
      <c r="H611" t="str">
        <f t="shared" ca="1" si="132"/>
        <v>cu</v>
      </c>
      <c r="I611" t="s">
        <v>88</v>
      </c>
      <c r="J611" t="s">
        <v>90</v>
      </c>
      <c r="K611">
        <v>112500</v>
      </c>
      <c r="L611" t="str">
        <f t="shared" si="120"/>
        <v/>
      </c>
      <c r="M611" t="str">
        <f t="shared" ca="1" si="127"/>
        <v>cu</v>
      </c>
      <c r="N611" t="s">
        <v>88</v>
      </c>
      <c r="O611" t="s">
        <v>90</v>
      </c>
      <c r="P611">
        <v>28125</v>
      </c>
      <c r="Q611" t="str">
        <f t="shared" ca="1" si="121"/>
        <v>cu</v>
      </c>
      <c r="R611" t="str">
        <f t="shared" si="122"/>
        <v>GO</v>
      </c>
      <c r="S611">
        <f t="shared" si="123"/>
        <v>112500</v>
      </c>
      <c r="T611" t="str">
        <f t="shared" ca="1" si="124"/>
        <v>cu</v>
      </c>
      <c r="U611" t="str">
        <f t="shared" si="125"/>
        <v>GO</v>
      </c>
      <c r="V611">
        <f t="shared" si="126"/>
        <v>28125</v>
      </c>
    </row>
    <row r="612" spans="1:22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28"/>
        <v>39</v>
      </c>
      <c r="D612">
        <v>6700</v>
      </c>
      <c r="E612">
        <f t="shared" ca="1" si="129"/>
        <v>47832</v>
      </c>
      <c r="F612">
        <f ca="1">(60+SUMIF(OFFSET(J612,-$C612+1,0,$C612),"EN",OFFSET(K612,-$C612+1,0,$C612)))*SummonTypeTable!$O$2</f>
        <v>24024.444444444449</v>
      </c>
      <c r="G612">
        <f t="shared" ca="1" si="131"/>
        <v>0.37515563732322388</v>
      </c>
      <c r="H612" t="str">
        <f t="shared" ca="1" si="132"/>
        <v>cu</v>
      </c>
      <c r="I612" t="s">
        <v>88</v>
      </c>
      <c r="J612" t="s">
        <v>114</v>
      </c>
      <c r="K612">
        <v>7200</v>
      </c>
      <c r="L612" t="str">
        <f t="shared" si="120"/>
        <v>에너지너무많음</v>
      </c>
      <c r="M612" t="str">
        <f t="shared" ca="1" si="127"/>
        <v>cu</v>
      </c>
      <c r="N612" t="s">
        <v>88</v>
      </c>
      <c r="O612" t="s">
        <v>114</v>
      </c>
      <c r="P612">
        <v>1800</v>
      </c>
      <c r="Q612" t="str">
        <f t="shared" ca="1" si="121"/>
        <v>cu</v>
      </c>
      <c r="R612" t="str">
        <f t="shared" si="122"/>
        <v>EN</v>
      </c>
      <c r="S612">
        <f t="shared" si="123"/>
        <v>7200</v>
      </c>
      <c r="T612" t="str">
        <f t="shared" ca="1" si="124"/>
        <v>cu</v>
      </c>
      <c r="U612" t="str">
        <f t="shared" si="125"/>
        <v>EN</v>
      </c>
      <c r="V612">
        <f t="shared" si="126"/>
        <v>1800</v>
      </c>
    </row>
    <row r="613" spans="1:22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28"/>
        <v>40</v>
      </c>
      <c r="D613">
        <v>2500</v>
      </c>
      <c r="E613">
        <f t="shared" ca="1" si="129"/>
        <v>50332</v>
      </c>
      <c r="F613">
        <f ca="1">(60+SUMIF(OFFSET(J613,-$C613+1,0,$C613),"EN",OFFSET(K613,-$C613+1,0,$C613)))*SummonTypeTable!$O$2</f>
        <v>24024.444444444449</v>
      </c>
      <c r="G613" t="str">
        <f t="shared" ca="1" si="131"/>
        <v/>
      </c>
      <c r="H613" t="str">
        <f t="shared" ca="1" si="132"/>
        <v>cu</v>
      </c>
      <c r="I613" t="s">
        <v>88</v>
      </c>
      <c r="J613" t="s">
        <v>90</v>
      </c>
      <c r="K613">
        <v>105000</v>
      </c>
      <c r="L613" t="str">
        <f t="shared" si="120"/>
        <v/>
      </c>
      <c r="M613" t="str">
        <f t="shared" ca="1" si="127"/>
        <v>cu</v>
      </c>
      <c r="N613" t="s">
        <v>88</v>
      </c>
      <c r="O613" t="s">
        <v>90</v>
      </c>
      <c r="P613">
        <v>26250</v>
      </c>
      <c r="Q613" t="str">
        <f t="shared" ca="1" si="121"/>
        <v>cu</v>
      </c>
      <c r="R613" t="str">
        <f t="shared" si="122"/>
        <v>GO</v>
      </c>
      <c r="S613">
        <f t="shared" si="123"/>
        <v>105000</v>
      </c>
      <c r="T613" t="str">
        <f t="shared" ca="1" si="124"/>
        <v>cu</v>
      </c>
      <c r="U613" t="str">
        <f t="shared" si="125"/>
        <v>GO</v>
      </c>
      <c r="V613">
        <f t="shared" si="126"/>
        <v>26250</v>
      </c>
    </row>
  </sheetData>
  <autoFilter ref="C1:C613" xr:uid="{D2F68268-BCC5-463A-AA9E-1F9126D7E42C}"/>
  <phoneticPr fontId="1" type="noConversion"/>
  <dataValidations count="2">
    <dataValidation type="list" allowBlank="1" showInputMessage="1" showErrorMessage="1" sqref="N2:N613 I2:I613" xr:uid="{A7C2FCB2-BD21-42F2-8295-F4B7FEAA6BED}">
      <formula1>OFFSET(INDIRECT("$A$1"),1,MATCH(I$1&amp;"_Verify",INDIRECT("$1:$1"),0)-1,COUNTA(OFFSET(INDIRECT("$A:$A"),0,MATCH(I$1&amp;"_Verify",INDIRECT("$1:$1"),0)-1))-1,1)</formula1>
    </dataValidation>
    <dataValidation type="list" allowBlank="1" showInputMessage="1" showErrorMessage="1" sqref="O2:O613 J2:J613" xr:uid="{0B2C3D6B-A320-49B8-ABF2-1DEC6F5B3DD5}">
      <formula1>OFFSET(INDIRECT("$A$1"),1,MATCH(IF(I2="재화","서버재화",IF(I2="아이템","서버아이템","그외")),INDIRECT("$1:$1"),0)-1,COUNTA(OFFSET(INDIRECT("$A:$A"),0,MATCH(IF(I2="재화","서버재화",IF(I2="아이템","서버아이템","그외")),INDIRECT("$1:$1"),0)-1))-1,1)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2023-03-25T13:25:24Z</dcterms:modified>
</cp:coreProperties>
</file>