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726749C2-6DF6-443F-BC3A-A53698394EC3}" xr6:coauthVersionLast="47" xr6:coauthVersionMax="47" xr10:uidLastSave="{00000000-0000-0000-0000-000000000000}"/>
  <bookViews>
    <workbookView xWindow="-120" yWindow="-120" windowWidth="29040" windowHeight="15840" xr2:uid="{84B9C2BF-F691-4F82-9977-F0D27C67C948}"/>
  </bookViews>
  <sheets>
    <sheet name="EventTypeTable" sheetId="1" r:id="rId1"/>
    <sheet name="EventReward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" i="1" l="1"/>
  <c r="Y5" i="1"/>
  <c r="Y4" i="1"/>
  <c r="Y2" i="1"/>
  <c r="J21" i="2" l="1"/>
  <c r="I21" i="2"/>
  <c r="B21" i="2"/>
  <c r="J20" i="2"/>
  <c r="I20" i="2"/>
  <c r="B20" i="2"/>
  <c r="J19" i="2"/>
  <c r="I19" i="2"/>
  <c r="B19" i="2"/>
  <c r="J18" i="2"/>
  <c r="I18" i="2"/>
  <c r="B18" i="2"/>
  <c r="J17" i="2"/>
  <c r="I17" i="2"/>
  <c r="B17" i="2"/>
  <c r="I10" i="2"/>
  <c r="J10" i="2"/>
  <c r="I11" i="2"/>
  <c r="J11" i="2"/>
  <c r="J16" i="2"/>
  <c r="I16" i="2"/>
  <c r="B16" i="2"/>
  <c r="J15" i="2"/>
  <c r="I15" i="2"/>
  <c r="B15" i="2"/>
  <c r="J14" i="2"/>
  <c r="I14" i="2"/>
  <c r="B14" i="2"/>
  <c r="J13" i="2"/>
  <c r="I13" i="2"/>
  <c r="B13" i="2"/>
  <c r="J12" i="2"/>
  <c r="I12" i="2"/>
  <c r="B12" i="2"/>
  <c r="B11" i="2"/>
  <c r="B10" i="2"/>
  <c r="J31" i="2"/>
  <c r="I31" i="2"/>
  <c r="B31" i="2"/>
  <c r="J30" i="2"/>
  <c r="I30" i="2"/>
  <c r="B30" i="2"/>
  <c r="J29" i="2"/>
  <c r="I29" i="2"/>
  <c r="B29" i="2"/>
  <c r="J28" i="2"/>
  <c r="I28" i="2"/>
  <c r="B28" i="2"/>
  <c r="J27" i="2"/>
  <c r="I27" i="2"/>
  <c r="B27" i="2"/>
  <c r="J26" i="2"/>
  <c r="I26" i="2"/>
  <c r="B26" i="2"/>
  <c r="J25" i="2"/>
  <c r="I25" i="2"/>
  <c r="B25" i="2"/>
  <c r="D18" i="2"/>
  <c r="D19" i="2"/>
  <c r="D21" i="2"/>
  <c r="D20" i="2"/>
  <c r="D17" i="2"/>
  <c r="D13" i="2"/>
  <c r="D14" i="2"/>
  <c r="D10" i="2"/>
  <c r="D11" i="2"/>
  <c r="D15" i="2"/>
  <c r="D16" i="2"/>
  <c r="D12" i="2"/>
  <c r="D31" i="2"/>
  <c r="D28" i="2"/>
  <c r="D29" i="2"/>
  <c r="D30" i="2"/>
  <c r="D25" i="2"/>
  <c r="D26" i="2"/>
  <c r="D27" i="2"/>
  <c r="H17" i="2" l="1"/>
  <c r="H20" i="2"/>
  <c r="H21" i="2"/>
  <c r="H19" i="2"/>
  <c r="H18" i="2"/>
  <c r="H10" i="2"/>
  <c r="H11" i="2"/>
  <c r="H12" i="2"/>
  <c r="H16" i="2"/>
  <c r="H15" i="2"/>
  <c r="H14" i="2"/>
  <c r="H13" i="2"/>
  <c r="H31" i="2"/>
  <c r="H30" i="2"/>
  <c r="H29" i="2"/>
  <c r="H28" i="2"/>
  <c r="H27" i="2"/>
  <c r="H26" i="2"/>
  <c r="H25" i="2"/>
  <c r="O14" i="1" l="1"/>
  <c r="W14" i="1" s="1"/>
  <c r="N14" i="1"/>
  <c r="V14" i="1" s="1"/>
  <c r="M14" i="1"/>
  <c r="U14" i="1" s="1"/>
  <c r="L14" i="1"/>
  <c r="T14" i="1" s="1"/>
  <c r="K14" i="1"/>
  <c r="S14" i="1" s="1"/>
  <c r="J14" i="1"/>
  <c r="R14" i="1" s="1"/>
  <c r="O13" i="1"/>
  <c r="W13" i="1" s="1"/>
  <c r="N13" i="1"/>
  <c r="V13" i="1" s="1"/>
  <c r="M13" i="1"/>
  <c r="U13" i="1" s="1"/>
  <c r="L13" i="1"/>
  <c r="T13" i="1" s="1"/>
  <c r="K13" i="1"/>
  <c r="S13" i="1" s="1"/>
  <c r="J13" i="1"/>
  <c r="R13" i="1" s="1"/>
  <c r="O12" i="1"/>
  <c r="W12" i="1" s="1"/>
  <c r="N12" i="1"/>
  <c r="V12" i="1" s="1"/>
  <c r="M12" i="1"/>
  <c r="U12" i="1" s="1"/>
  <c r="L12" i="1"/>
  <c r="T12" i="1" s="1"/>
  <c r="K12" i="1"/>
  <c r="S12" i="1" s="1"/>
  <c r="J12" i="1"/>
  <c r="R12" i="1" s="1"/>
  <c r="O11" i="1"/>
  <c r="W11" i="1" s="1"/>
  <c r="N11" i="1"/>
  <c r="V11" i="1" s="1"/>
  <c r="M11" i="1"/>
  <c r="U11" i="1" s="1"/>
  <c r="L11" i="1"/>
  <c r="T11" i="1" s="1"/>
  <c r="K11" i="1"/>
  <c r="S11" i="1" s="1"/>
  <c r="J11" i="1"/>
  <c r="R11" i="1" s="1"/>
  <c r="O10" i="1"/>
  <c r="W10" i="1" s="1"/>
  <c r="N10" i="1"/>
  <c r="V10" i="1" s="1"/>
  <c r="M10" i="1"/>
  <c r="U10" i="1" s="1"/>
  <c r="L10" i="1"/>
  <c r="T10" i="1" s="1"/>
  <c r="K10" i="1"/>
  <c r="S10" i="1" s="1"/>
  <c r="J10" i="1"/>
  <c r="R10" i="1" s="1"/>
  <c r="O9" i="1"/>
  <c r="W9" i="1" s="1"/>
  <c r="N9" i="1"/>
  <c r="V9" i="1" s="1"/>
  <c r="M9" i="1"/>
  <c r="U9" i="1" s="1"/>
  <c r="L9" i="1"/>
  <c r="T9" i="1" s="1"/>
  <c r="K9" i="1"/>
  <c r="S9" i="1" s="1"/>
  <c r="J9" i="1"/>
  <c r="R9" i="1" s="1"/>
  <c r="O8" i="1"/>
  <c r="W8" i="1" s="1"/>
  <c r="N8" i="1"/>
  <c r="V8" i="1" s="1"/>
  <c r="M8" i="1"/>
  <c r="U8" i="1" s="1"/>
  <c r="L8" i="1"/>
  <c r="T8" i="1" s="1"/>
  <c r="K8" i="1"/>
  <c r="S8" i="1" s="1"/>
  <c r="J8" i="1"/>
  <c r="R8" i="1" s="1"/>
  <c r="O7" i="1"/>
  <c r="W7" i="1" s="1"/>
  <c r="N7" i="1"/>
  <c r="V7" i="1" s="1"/>
  <c r="M7" i="1"/>
  <c r="U7" i="1" s="1"/>
  <c r="L7" i="1"/>
  <c r="T7" i="1" s="1"/>
  <c r="K7" i="1"/>
  <c r="S7" i="1" s="1"/>
  <c r="J7" i="1"/>
  <c r="R7" i="1" s="1"/>
  <c r="O6" i="1"/>
  <c r="W6" i="1" s="1"/>
  <c r="N6" i="1"/>
  <c r="V6" i="1" s="1"/>
  <c r="M6" i="1"/>
  <c r="U6" i="1" s="1"/>
  <c r="L6" i="1"/>
  <c r="T6" i="1" s="1"/>
  <c r="K6" i="1"/>
  <c r="S6" i="1" s="1"/>
  <c r="J6" i="1"/>
  <c r="R6" i="1" s="1"/>
  <c r="O5" i="1"/>
  <c r="W5" i="1" s="1"/>
  <c r="N5" i="1"/>
  <c r="V5" i="1" s="1"/>
  <c r="M5" i="1"/>
  <c r="U5" i="1" s="1"/>
  <c r="L5" i="1"/>
  <c r="T5" i="1" s="1"/>
  <c r="K5" i="1"/>
  <c r="S5" i="1" s="1"/>
  <c r="J5" i="1"/>
  <c r="R5" i="1" s="1"/>
  <c r="O4" i="1"/>
  <c r="W4" i="1" s="1"/>
  <c r="N4" i="1"/>
  <c r="V4" i="1" s="1"/>
  <c r="M4" i="1"/>
  <c r="U4" i="1" s="1"/>
  <c r="L4" i="1"/>
  <c r="T4" i="1" s="1"/>
  <c r="K4" i="1"/>
  <c r="S4" i="1" s="1"/>
  <c r="J4" i="1"/>
  <c r="R4" i="1" s="1"/>
  <c r="O3" i="1"/>
  <c r="W3" i="1" s="1"/>
  <c r="N3" i="1"/>
  <c r="V3" i="1" s="1"/>
  <c r="M3" i="1"/>
  <c r="U3" i="1" s="1"/>
  <c r="L3" i="1"/>
  <c r="T3" i="1" s="1"/>
  <c r="K3" i="1"/>
  <c r="S3" i="1" s="1"/>
  <c r="J3" i="1"/>
  <c r="R3" i="1" s="1"/>
  <c r="O2" i="1"/>
  <c r="W2" i="1" s="1"/>
  <c r="N2" i="1"/>
  <c r="V2" i="1" s="1"/>
  <c r="M2" i="1"/>
  <c r="U2" i="1" s="1"/>
  <c r="L2" i="1"/>
  <c r="T2" i="1" s="1"/>
  <c r="K2" i="1"/>
  <c r="S2" i="1" s="1"/>
  <c r="J2" i="1"/>
  <c r="R2" i="1" s="1"/>
  <c r="I14" i="1" l="1"/>
  <c r="I13" i="1"/>
  <c r="I12" i="1"/>
  <c r="I11" i="1"/>
  <c r="I10" i="1"/>
  <c r="I9" i="1"/>
  <c r="I8" i="1"/>
  <c r="I7" i="1"/>
  <c r="I6" i="1"/>
  <c r="I5" i="1"/>
  <c r="I4" i="1"/>
  <c r="I3" i="1"/>
  <c r="I2" i="1"/>
  <c r="G14" i="1"/>
  <c r="B33" i="2" l="1"/>
  <c r="B32" i="2"/>
  <c r="B24" i="2"/>
  <c r="B23" i="2"/>
  <c r="B22" i="2"/>
  <c r="B9" i="2"/>
  <c r="B8" i="2"/>
  <c r="B7" i="2"/>
  <c r="B6" i="2"/>
  <c r="B5" i="2"/>
  <c r="B4" i="2"/>
  <c r="B3" i="2"/>
  <c r="B2" i="2"/>
  <c r="J33" i="2"/>
  <c r="I33" i="2"/>
  <c r="J32" i="2"/>
  <c r="I32" i="2"/>
  <c r="J24" i="2"/>
  <c r="I24" i="2"/>
  <c r="J23" i="2"/>
  <c r="I23" i="2"/>
  <c r="J22" i="2"/>
  <c r="I22" i="2"/>
  <c r="J9" i="2"/>
  <c r="I9" i="2"/>
  <c r="J8" i="2"/>
  <c r="I8" i="2"/>
  <c r="J7" i="2"/>
  <c r="I7" i="2"/>
  <c r="J6" i="2"/>
  <c r="I6" i="2"/>
  <c r="J5" i="2"/>
  <c r="I5" i="2"/>
  <c r="J4" i="2"/>
  <c r="I4" i="2"/>
  <c r="J3" i="2"/>
  <c r="I3" i="2"/>
  <c r="J2" i="2"/>
  <c r="I2" i="2"/>
  <c r="D3" i="2"/>
  <c r="D23" i="2"/>
  <c r="D33" i="2"/>
  <c r="D5" i="2"/>
  <c r="D32" i="2"/>
  <c r="D9" i="2"/>
  <c r="D8" i="2"/>
  <c r="D24" i="2"/>
  <c r="D4" i="2"/>
  <c r="D22" i="2"/>
  <c r="D2" i="2"/>
  <c r="D6" i="2"/>
  <c r="D7" i="2"/>
  <c r="H6" i="2" l="1"/>
  <c r="H24" i="2"/>
  <c r="H5" i="2"/>
  <c r="H23" i="2"/>
  <c r="H7" i="2"/>
  <c r="H32" i="2"/>
  <c r="H8" i="2"/>
  <c r="H33" i="2"/>
  <c r="H3" i="2"/>
  <c r="H9" i="2"/>
  <c r="H4" i="2"/>
  <c r="H22" i="2"/>
  <c r="H2" i="2"/>
  <c r="G13" i="1" l="1"/>
  <c r="F12" i="1"/>
  <c r="G12" i="1" s="1"/>
  <c r="F4" i="1"/>
  <c r="G4" i="1" s="1"/>
  <c r="F5" i="1"/>
  <c r="G5" i="1" s="1"/>
  <c r="G11" i="1"/>
  <c r="G10" i="1"/>
  <c r="G9" i="1"/>
  <c r="G8" i="1"/>
  <c r="G7" i="1"/>
  <c r="G6" i="1"/>
  <c r="G3" i="1"/>
  <c r="G2" i="1"/>
</calcChain>
</file>

<file path=xl/sharedStrings.xml><?xml version="1.0" encoding="utf-8"?>
<sst xmlns="http://schemas.openxmlformats.org/spreadsheetml/2006/main" count="195" uniqueCount="92">
  <si>
    <t>ev1</t>
    <phoneticPr fontId="1" type="noConversion"/>
  </si>
  <si>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</si>
  <si>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</si>
  <si>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</si>
  <si>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</si>
  <si>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</si>
  <si>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</si>
  <si>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</si>
  <si>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</si>
  <si>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</si>
  <si>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</si>
  <si>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</si>
  <si>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참고</t>
    <phoneticPr fontId="1" type="noConversion"/>
  </si>
  <si>
    <t>발동조건</t>
    <phoneticPr fontId="1" type="noConversion"/>
  </si>
  <si>
    <t>스핀 다 소모할 때 랜덤하게 하나 나온다</t>
    <phoneticPr fontId="1" type="noConversion"/>
  </si>
  <si>
    <t>연속구매1</t>
    <phoneticPr fontId="1" type="noConversion"/>
  </si>
  <si>
    <t>ev4</t>
    <phoneticPr fontId="1" type="noConversion"/>
  </si>
  <si>
    <t>연속구매2</t>
    <phoneticPr fontId="1" type="noConversion"/>
  </si>
  <si>
    <t>참고타입</t>
    <phoneticPr fontId="1" type="noConversion"/>
  </si>
  <si>
    <t>ev3</t>
    <phoneticPr fontId="1" type="noConversion"/>
  </si>
  <si>
    <t>ev2</t>
    <phoneticPr fontId="1" type="noConversion"/>
  </si>
  <si>
    <t>id|String</t>
    <phoneticPr fontId="1" type="noConversion"/>
  </si>
  <si>
    <t>givenTime|Int</t>
    <phoneticPr fontId="1" type="noConversion"/>
  </si>
  <si>
    <t>참고시간</t>
    <phoneticPr fontId="1" type="noConversion"/>
  </si>
  <si>
    <t>num|Int</t>
    <phoneticPr fontId="1" type="noConversion"/>
  </si>
  <si>
    <t>로그인(강제팝업 없다)</t>
    <phoneticPr fontId="1" type="noConversion"/>
  </si>
  <si>
    <t>tp</t>
    <phoneticPr fontId="1" type="noConversion"/>
  </si>
  <si>
    <t>재화</t>
  </si>
  <si>
    <t>GO</t>
    <phoneticPr fontId="1" type="noConversion"/>
  </si>
  <si>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</si>
  <si>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</si>
  <si>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</si>
  <si>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</si>
  <si>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vl</t>
    <phoneticPr fontId="1" type="noConversion"/>
  </si>
  <si>
    <t>cn</t>
    <phoneticPr fontId="1" type="noConversion"/>
  </si>
  <si>
    <t>아이템</t>
    <phoneticPr fontId="1" type="noConversion"/>
  </si>
  <si>
    <t>it</t>
    <phoneticPr fontId="1" type="noConversion"/>
  </si>
  <si>
    <t>EN</t>
    <phoneticPr fontId="1" type="noConversion"/>
  </si>
  <si>
    <t>rewardType|String</t>
    <phoneticPr fontId="1" type="noConversion"/>
  </si>
  <si>
    <t>rewardValue|String</t>
    <phoneticPr fontId="1" type="noConversion"/>
  </si>
  <si>
    <t>rewardCount|Int</t>
    <phoneticPr fontId="1" type="noConversion"/>
  </si>
  <si>
    <t>참고타입_Verify</t>
    <phoneticPr fontId="1" type="noConversion"/>
  </si>
  <si>
    <t>구매_단일</t>
  </si>
  <si>
    <t>구매_단일</t>
    <phoneticPr fontId="1" type="noConversion"/>
  </si>
  <si>
    <t>구매_연속</t>
  </si>
  <si>
    <t>구매_연속</t>
    <phoneticPr fontId="1" type="noConversion"/>
  </si>
  <si>
    <t>구매_셋중하나</t>
  </si>
  <si>
    <t>구매_셋중하나</t>
    <phoneticPr fontId="1" type="noConversion"/>
  </si>
  <si>
    <t>비구매_소환할수록풍선</t>
    <phoneticPr fontId="1" type="noConversion"/>
  </si>
  <si>
    <t>출석체크</t>
    <phoneticPr fontId="1" type="noConversion"/>
  </si>
  <si>
    <t>돼지저금통</t>
    <phoneticPr fontId="1" type="noConversion"/>
  </si>
  <si>
    <t>그외기능</t>
    <phoneticPr fontId="1" type="noConversion"/>
  </si>
  <si>
    <t>비구매_구매600%더</t>
    <phoneticPr fontId="1" type="noConversion"/>
  </si>
  <si>
    <t>비구매_렙업비용20%감소</t>
    <phoneticPr fontId="1" type="noConversion"/>
  </si>
  <si>
    <t>구매_원플러스투</t>
  </si>
  <si>
    <t>구매_원플러스투</t>
    <phoneticPr fontId="1" type="noConversion"/>
  </si>
  <si>
    <t>비구매_디스코파티</t>
  </si>
  <si>
    <t>비구매_디스코파티</t>
    <phoneticPr fontId="1" type="noConversion"/>
  </si>
  <si>
    <t>비구매_고블린공격1회더</t>
    <phoneticPr fontId="1" type="noConversion"/>
  </si>
  <si>
    <t>구매_여름파티</t>
  </si>
  <si>
    <t>구매_여름파티</t>
    <phoneticPr fontId="1" type="noConversion"/>
  </si>
  <si>
    <t>세개 중 하나 사기1</t>
    <phoneticPr fontId="1" type="noConversion"/>
  </si>
  <si>
    <t>빅부스트 패키지1</t>
    <phoneticPr fontId="1" type="noConversion"/>
  </si>
  <si>
    <t>올모스트 데어1</t>
    <phoneticPr fontId="1" type="noConversion"/>
  </si>
  <si>
    <t>비구매_이벤트포인트 두번째보상</t>
    <phoneticPr fontId="1" type="noConversion"/>
  </si>
  <si>
    <t>비구매_골드 수입 50% 증가 (골드버튼)</t>
    <phoneticPr fontId="1" type="noConversion"/>
  </si>
  <si>
    <t>ev13</t>
    <phoneticPr fontId="1" type="noConversion"/>
  </si>
  <si>
    <t>ev12</t>
    <phoneticPr fontId="1" type="noConversion"/>
  </si>
  <si>
    <t>하드코딩. 프로그램이 제어</t>
  </si>
  <si>
    <t>로그인</t>
  </si>
  <si>
    <t>보스에서 패배</t>
  </si>
  <si>
    <t>스핀 다 소모</t>
  </si>
  <si>
    <t>referEvent|String</t>
    <phoneticPr fontId="1" type="noConversion"/>
  </si>
  <si>
    <t>sy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</si>
  <si>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</si>
  <si>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</si>
  <si>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</si>
  <si>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</si>
  <si>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</si>
  <si>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시작일</t>
    <phoneticPr fontId="1" type="noConversion"/>
  </si>
  <si>
    <t>종료일</t>
    <phoneticPr fontId="1" type="noConversion"/>
  </si>
  <si>
    <t>startYear|Int</t>
    <phoneticPr fontId="1" type="noConversion"/>
  </si>
  <si>
    <t>startMonth|Int</t>
    <phoneticPr fontId="1" type="noConversion"/>
  </si>
  <si>
    <t>startDay|Int</t>
    <phoneticPr fontId="1" type="noConversion"/>
  </si>
  <si>
    <t>endYear|Int</t>
    <phoneticPr fontId="1" type="noConversion"/>
  </si>
  <si>
    <t>endMonth|Int</t>
    <phoneticPr fontId="1" type="noConversion"/>
  </si>
  <si>
    <t>endDay|Int</t>
    <phoneticPr fontId="1" type="noConversion"/>
  </si>
  <si>
    <t>EN</t>
  </si>
  <si>
    <t>triggerCondition</t>
    <phoneticPr fontId="1" type="noConversion"/>
  </si>
  <si>
    <t>triggerCondition|Int</t>
    <phoneticPr fontId="1" type="noConversion"/>
  </si>
  <si>
    <t>triggerCondition_Verify</t>
    <phoneticPr fontId="1" type="noConversion"/>
  </si>
  <si>
    <t>coolTime|Int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</si>
</sst>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2">
    <dxf>
      <font>
        <color theme="0" tint="-0.499984740745262"/>
      </font>
    </dxf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C50C-5C25-4054-9F90-F869D27D6142}">
  <dimension ref="A1:AU14"/>
  <sheetViews>
    <sheetView tabSelected="1" workbookViewId="0">
      <selection activeCell="H5" sqref="H5"/>
    </sheetView>
  </sheetViews>
  <sheetFormatPr defaultRowHeight="16.5" outlineLevelCol="1"/>
  <cols>
    <col min="3" max="4" width="26.5" customWidth="1" outlineLevel="1"/>
    <col min="5" max="5" width="18.25" customWidth="1" outlineLevel="1"/>
    <col min="6" max="6" width="9" customWidth="1"/>
    <col min="7" max="7" width="9" customWidth="1" outlineLevel="1"/>
    <col min="8" max="8" width="9" customWidth="1"/>
    <col min="9" max="9" width="9" customWidth="1" outlineLevel="1"/>
    <col min="10" max="10" width="5.5" customWidth="1" outlineLevel="1"/>
    <col min="11" max="11" width="3.875" customWidth="1" outlineLevel="1"/>
    <col min="12" max="12" width="3.5" customWidth="1" outlineLevel="1"/>
    <col min="13" max="13" width="5.5" customWidth="1" outlineLevel="1"/>
    <col min="14" max="14" width="4.125" customWidth="1" outlineLevel="1"/>
    <col min="15" max="15" width="3.625" customWidth="1" outlineLevel="1"/>
    <col min="16" max="16" width="11.75" customWidth="1" outlineLevel="1"/>
    <col min="17" max="17" width="11.125" customWidth="1" outlineLevel="1"/>
    <col min="24" max="24" width="9" customWidth="1" outlineLevel="1"/>
    <col min="25" max="25" width="9" customWidth="1"/>
    <col min="27" max="27" width="9" customWidth="1" outlineLevel="1"/>
    <col min="29" max="30" width="9" customWidth="1" outlineLevel="1"/>
    <col min="32" max="32" width="9" customWidth="1" outlineLevel="1"/>
  </cols>
  <sheetData>
    <row r="1" spans="1:32" ht="27" customHeight="1">
      <c r="A1" t="s">
        <v>21</v>
      </c>
      <c r="B1" t="s">
        <v>72</v>
      </c>
      <c r="C1" t="s">
        <v>12</v>
      </c>
      <c r="D1" t="s">
        <v>18</v>
      </c>
      <c r="E1" t="s">
        <v>13</v>
      </c>
      <c r="F1" t="s">
        <v>22</v>
      </c>
      <c r="G1" t="s">
        <v>23</v>
      </c>
      <c r="H1" t="s">
        <v>91</v>
      </c>
      <c r="I1" t="s">
        <v>23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88</v>
      </c>
      <c r="Y1" t="s">
        <v>89</v>
      </c>
      <c r="AA1" t="s">
        <v>41</v>
      </c>
      <c r="AC1" t="s">
        <v>90</v>
      </c>
      <c r="AD1" t="s">
        <v>30</v>
      </c>
      <c r="AF1" t="s">
        <v>51</v>
      </c>
    </row>
    <row r="2" spans="1:32">
      <c r="A2" t="s">
        <v>0</v>
      </c>
      <c r="C2" t="s">
        <v>62</v>
      </c>
      <c r="D2" t="s">
        <v>42</v>
      </c>
      <c r="E2" t="s">
        <v>14</v>
      </c>
      <c r="F2">
        <v>300</v>
      </c>
      <c r="G2" t="str">
        <f t="shared" ref="G2:I14" si="0">IF(F2/60/60/24*1&gt;=1,INT(F2/60/60/24)&amp;"d","")
&amp;IF(INT(MOD(F2/60/60,24))&gt;0,INT(MOD(F2/60/60,24))&amp;"h","")
&amp;IF(INT(MOD(F2/60,60))&gt;0,INT(MOD(F2/60,60))&amp;"m","")
&amp;IF(INT(MOD(F2,60))&gt;0,INT(MOD(F2,60))&amp;"s","")</f>
        <v>5m</v>
      </c>
      <c r="H2">
        <v>86400</v>
      </c>
      <c r="I2" t="str">
        <f t="shared" si="0"/>
        <v>1d</v>
      </c>
      <c r="J2" t="str">
        <f>IF(ISBLANK($P2),"",YEAR($P2))</f>
        <v/>
      </c>
      <c r="K2" t="str">
        <f>IF(ISBLANK($P2),"",MONTH($P2))</f>
        <v/>
      </c>
      <c r="L2" t="str">
        <f>IF(ISBLANK($P2),"",DAY($P2))</f>
        <v/>
      </c>
      <c r="M2" t="str">
        <f>IF(ISBLANK($Q2),"",YEAR($Q2+1))</f>
        <v/>
      </c>
      <c r="N2" t="str">
        <f>IF(ISBLANK($Q2),"",MONTH($Q2+1))</f>
        <v/>
      </c>
      <c r="O2" t="str">
        <f>IF(ISBLANK($Q2),"",DAY($Q2+1))</f>
        <v/>
      </c>
      <c r="P2" s="3"/>
      <c r="Q2" s="3"/>
      <c r="R2" t="str">
        <f>J2</f>
        <v/>
      </c>
      <c r="S2" t="str">
        <f t="shared" ref="S2:W14" si="1">K2</f>
        <v/>
      </c>
      <c r="T2" t="str">
        <f t="shared" si="1"/>
        <v/>
      </c>
      <c r="U2" t="str">
        <f t="shared" si="1"/>
        <v/>
      </c>
      <c r="V2" t="str">
        <f t="shared" si="1"/>
        <v/>
      </c>
      <c r="W2" t="str">
        <f t="shared" si="1"/>
        <v/>
      </c>
      <c r="X2" t="s">
        <v>71</v>
      </c>
      <c r="Y2" s="4">
        <f t="shared" ref="Y2:Y5" ca="1" si="2">VLOOKUP(X2,OFFSET(INDIRECT("$A:$B"),0,MATCH(X$1&amp;"_Verify",INDIRECT("$1:$1"),0)-1),2,0)</f>
        <v>3</v>
      </c>
      <c r="AA2" t="s">
        <v>43</v>
      </c>
      <c r="AC2" t="s">
        <v>68</v>
      </c>
      <c r="AD2">
        <v>0</v>
      </c>
      <c r="AF2" t="s">
        <v>49</v>
      </c>
    </row>
    <row r="3" spans="1:32">
      <c r="A3" t="s">
        <v>1</v>
      </c>
      <c r="C3" t="s">
        <v>63</v>
      </c>
      <c r="D3" t="s">
        <v>42</v>
      </c>
      <c r="E3" t="s">
        <v>14</v>
      </c>
      <c r="F3">
        <v>300</v>
      </c>
      <c r="G3" t="str">
        <f t="shared" si="0"/>
        <v>5m</v>
      </c>
      <c r="I3" t="str">
        <f t="shared" si="0"/>
        <v/>
      </c>
      <c r="J3" t="str">
        <f t="shared" ref="J3:J14" si="3">IF(ISBLANK($P3),"",YEAR($P3))</f>
        <v/>
      </c>
      <c r="K3" t="str">
        <f t="shared" ref="K3:K14" si="4">IF(ISBLANK($P3),"",MONTH($P3))</f>
        <v/>
      </c>
      <c r="L3" t="str">
        <f t="shared" ref="L3:L14" si="5">IF(ISBLANK($P3),"",DAY($P3))</f>
        <v/>
      </c>
      <c r="M3" t="str">
        <f t="shared" ref="M3:M14" si="6">IF(ISBLANK($Q3),"",YEAR($Q3+1))</f>
        <v/>
      </c>
      <c r="N3" t="str">
        <f t="shared" ref="N3:N14" si="7">IF(ISBLANK($Q3),"",MONTH($Q3+1))</f>
        <v/>
      </c>
      <c r="O3" t="str">
        <f t="shared" ref="O3:O14" si="8">IF(ISBLANK($Q3),"",DAY($Q3+1))</f>
        <v/>
      </c>
      <c r="P3" s="3"/>
      <c r="Q3" s="3"/>
      <c r="R3" t="str">
        <f t="shared" ref="R3:R14" si="9">J3</f>
        <v/>
      </c>
      <c r="S3" t="str">
        <f t="shared" si="1"/>
        <v/>
      </c>
      <c r="T3" t="str">
        <f t="shared" si="1"/>
        <v/>
      </c>
      <c r="U3" t="str">
        <f t="shared" si="1"/>
        <v/>
      </c>
      <c r="V3" t="str">
        <f t="shared" si="1"/>
        <v/>
      </c>
      <c r="W3" t="str">
        <f t="shared" si="1"/>
        <v/>
      </c>
      <c r="X3" t="s">
        <v>68</v>
      </c>
      <c r="Y3" s="4">
        <f t="shared" ca="1" si="2"/>
        <v>0</v>
      </c>
      <c r="AA3" t="s">
        <v>45</v>
      </c>
      <c r="AC3" t="s">
        <v>69</v>
      </c>
      <c r="AD3">
        <v>1</v>
      </c>
      <c r="AF3" t="s">
        <v>50</v>
      </c>
    </row>
    <row r="4" spans="1:32">
      <c r="A4" t="s">
        <v>2</v>
      </c>
      <c r="C4" t="s">
        <v>61</v>
      </c>
      <c r="D4" t="s">
        <v>46</v>
      </c>
      <c r="E4" t="s">
        <v>25</v>
      </c>
      <c r="F4">
        <f>50*60*60</f>
        <v>180000</v>
      </c>
      <c r="G4" t="str">
        <f t="shared" si="0"/>
        <v>2d2h</v>
      </c>
      <c r="H4">
        <v>691200</v>
      </c>
      <c r="I4" t="str">
        <f t="shared" si="0"/>
        <v>8d</v>
      </c>
      <c r="J4">
        <f t="shared" si="3"/>
        <v>2022</v>
      </c>
      <c r="K4">
        <f t="shared" si="4"/>
        <v>9</v>
      </c>
      <c r="L4">
        <f t="shared" si="5"/>
        <v>1</v>
      </c>
      <c r="M4">
        <f t="shared" si="6"/>
        <v>2022</v>
      </c>
      <c r="N4">
        <f t="shared" si="7"/>
        <v>9</v>
      </c>
      <c r="O4">
        <f t="shared" si="8"/>
        <v>16</v>
      </c>
      <c r="P4" s="3">
        <v>44805</v>
      </c>
      <c r="Q4" s="3">
        <v>44819</v>
      </c>
      <c r="R4">
        <f t="shared" si="9"/>
        <v>2022</v>
      </c>
      <c r="S4">
        <f t="shared" si="1"/>
        <v>9</v>
      </c>
      <c r="T4">
        <f t="shared" si="1"/>
        <v>1</v>
      </c>
      <c r="U4">
        <f t="shared" si="1"/>
        <v>2022</v>
      </c>
      <c r="V4">
        <f t="shared" si="1"/>
        <v>9</v>
      </c>
      <c r="W4">
        <f t="shared" si="1"/>
        <v>16</v>
      </c>
      <c r="X4" t="s">
        <v>69</v>
      </c>
      <c r="Y4" s="4">
        <f t="shared" ca="1" si="2"/>
        <v>1</v>
      </c>
      <c r="AA4" t="s">
        <v>47</v>
      </c>
      <c r="AC4" t="s">
        <v>70</v>
      </c>
      <c r="AD4">
        <v>2</v>
      </c>
    </row>
    <row r="5" spans="1:32">
      <c r="A5" t="s">
        <v>3</v>
      </c>
      <c r="C5" t="s">
        <v>15</v>
      </c>
      <c r="D5" t="s">
        <v>44</v>
      </c>
      <c r="E5" t="s">
        <v>25</v>
      </c>
      <c r="F5">
        <f>50*60*60</f>
        <v>180000</v>
      </c>
      <c r="G5" t="str">
        <f t="shared" si="0"/>
        <v>2d2h</v>
      </c>
      <c r="H5">
        <v>172800</v>
      </c>
      <c r="I5" t="str">
        <f t="shared" si="0"/>
        <v>2d</v>
      </c>
      <c r="J5">
        <f t="shared" si="3"/>
        <v>2022</v>
      </c>
      <c r="K5">
        <f t="shared" si="4"/>
        <v>9</v>
      </c>
      <c r="L5">
        <f t="shared" si="5"/>
        <v>12</v>
      </c>
      <c r="M5">
        <f t="shared" si="6"/>
        <v>2022</v>
      </c>
      <c r="N5">
        <f t="shared" si="7"/>
        <v>9</v>
      </c>
      <c r="O5">
        <f t="shared" si="8"/>
        <v>28</v>
      </c>
      <c r="P5" s="3">
        <v>44816</v>
      </c>
      <c r="Q5" s="3">
        <v>44831</v>
      </c>
      <c r="R5">
        <f t="shared" si="9"/>
        <v>2022</v>
      </c>
      <c r="S5">
        <f t="shared" si="1"/>
        <v>9</v>
      </c>
      <c r="T5">
        <f t="shared" si="1"/>
        <v>12</v>
      </c>
      <c r="U5">
        <f t="shared" si="1"/>
        <v>2022</v>
      </c>
      <c r="V5">
        <f t="shared" si="1"/>
        <v>9</v>
      </c>
      <c r="W5">
        <f t="shared" si="1"/>
        <v>28</v>
      </c>
      <c r="X5" t="s">
        <v>69</v>
      </c>
      <c r="Y5" s="4">
        <f t="shared" ca="1" si="2"/>
        <v>1</v>
      </c>
      <c r="AA5" t="s">
        <v>55</v>
      </c>
      <c r="AC5" t="s">
        <v>71</v>
      </c>
      <c r="AD5">
        <v>3</v>
      </c>
    </row>
    <row r="6" spans="1:32">
      <c r="A6" t="s">
        <v>4</v>
      </c>
      <c r="D6" t="s">
        <v>54</v>
      </c>
      <c r="F6">
        <v>600</v>
      </c>
      <c r="G6" t="str">
        <f t="shared" si="0"/>
        <v>10m</v>
      </c>
      <c r="I6" t="str">
        <f t="shared" si="0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 t="str">
        <f t="shared" si="8"/>
        <v/>
      </c>
      <c r="P6" s="3"/>
      <c r="Q6" s="3"/>
      <c r="R6" t="str">
        <f t="shared" si="9"/>
        <v/>
      </c>
      <c r="S6" t="str">
        <f t="shared" si="1"/>
        <v/>
      </c>
      <c r="T6" t="str">
        <f t="shared" si="1"/>
        <v/>
      </c>
      <c r="U6" t="str">
        <f t="shared" si="1"/>
        <v/>
      </c>
      <c r="V6" t="str">
        <f t="shared" si="1"/>
        <v/>
      </c>
      <c r="W6" t="str">
        <f t="shared" si="1"/>
        <v/>
      </c>
      <c r="AA6" t="s">
        <v>60</v>
      </c>
    </row>
    <row r="7" spans="1:32">
      <c r="A7" t="s">
        <v>5</v>
      </c>
      <c r="D7" t="s">
        <v>56</v>
      </c>
      <c r="F7">
        <v>600</v>
      </c>
      <c r="G7" t="str">
        <f t="shared" si="0"/>
        <v>10m</v>
      </c>
      <c r="I7" t="str">
        <f t="shared" si="0"/>
        <v/>
      </c>
      <c r="J7" t="str">
        <f t="shared" si="3"/>
        <v/>
      </c>
      <c r="K7" t="str">
        <f t="shared" si="4"/>
        <v/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s="3"/>
      <c r="Q7" s="3"/>
      <c r="R7" t="str">
        <f t="shared" si="9"/>
        <v/>
      </c>
      <c r="S7" t="str">
        <f t="shared" si="1"/>
        <v/>
      </c>
      <c r="T7" t="str">
        <f t="shared" si="1"/>
        <v/>
      </c>
      <c r="U7" t="str">
        <f t="shared" si="1"/>
        <v/>
      </c>
      <c r="V7" t="str">
        <f t="shared" si="1"/>
        <v/>
      </c>
      <c r="W7" t="str">
        <f t="shared" si="1"/>
        <v/>
      </c>
      <c r="AA7" t="s">
        <v>48</v>
      </c>
    </row>
    <row r="8" spans="1:32">
      <c r="A8" t="s">
        <v>6</v>
      </c>
      <c r="D8" t="s">
        <v>59</v>
      </c>
      <c r="F8">
        <v>600</v>
      </c>
      <c r="G8" t="str">
        <f t="shared" si="0"/>
        <v>10m</v>
      </c>
      <c r="I8" t="str">
        <f t="shared" si="0"/>
        <v/>
      </c>
      <c r="J8" t="str">
        <f t="shared" si="3"/>
        <v/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s="3"/>
      <c r="Q8" s="3"/>
      <c r="R8" t="str">
        <f t="shared" si="9"/>
        <v/>
      </c>
      <c r="S8" t="str">
        <f t="shared" si="1"/>
        <v/>
      </c>
      <c r="T8" t="str">
        <f t="shared" si="1"/>
        <v/>
      </c>
      <c r="U8" t="str">
        <f t="shared" si="1"/>
        <v/>
      </c>
      <c r="V8" t="str">
        <f t="shared" si="1"/>
        <v/>
      </c>
      <c r="W8" t="str">
        <f t="shared" si="1"/>
        <v/>
      </c>
      <c r="AA8" t="s">
        <v>64</v>
      </c>
    </row>
    <row r="9" spans="1:32">
      <c r="A9" t="s">
        <v>7</v>
      </c>
      <c r="F9">
        <v>600</v>
      </c>
      <c r="G9" t="str">
        <f t="shared" si="0"/>
        <v>10m</v>
      </c>
      <c r="I9" t="str">
        <f t="shared" si="0"/>
        <v/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s="3"/>
      <c r="Q9" s="3"/>
      <c r="R9" t="str">
        <f t="shared" si="9"/>
        <v/>
      </c>
      <c r="S9" t="str">
        <f t="shared" si="1"/>
        <v/>
      </c>
      <c r="T9" t="str">
        <f t="shared" si="1"/>
        <v/>
      </c>
      <c r="U9" t="str">
        <f t="shared" si="1"/>
        <v/>
      </c>
      <c r="V9" t="str">
        <f t="shared" si="1"/>
        <v/>
      </c>
      <c r="W9" t="str">
        <f t="shared" si="1"/>
        <v/>
      </c>
      <c r="AA9" t="s">
        <v>52</v>
      </c>
    </row>
    <row r="10" spans="1:32">
      <c r="A10" t="s">
        <v>8</v>
      </c>
      <c r="F10">
        <v>600</v>
      </c>
      <c r="G10" t="str">
        <f t="shared" si="0"/>
        <v>10m</v>
      </c>
      <c r="I10" t="str">
        <f t="shared" si="0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 t="str">
        <f t="shared" si="6"/>
        <v/>
      </c>
      <c r="N10" t="str">
        <f t="shared" si="7"/>
        <v/>
      </c>
      <c r="O10" t="str">
        <f t="shared" si="8"/>
        <v/>
      </c>
      <c r="P10" s="3"/>
      <c r="Q10" s="3"/>
      <c r="R10" t="str">
        <f t="shared" si="9"/>
        <v/>
      </c>
      <c r="S10" t="str">
        <f t="shared" si="1"/>
        <v/>
      </c>
      <c r="T10" t="str">
        <f t="shared" si="1"/>
        <v/>
      </c>
      <c r="U10" t="str">
        <f t="shared" si="1"/>
        <v/>
      </c>
      <c r="V10" t="str">
        <f t="shared" si="1"/>
        <v/>
      </c>
      <c r="W10" t="str">
        <f t="shared" si="1"/>
        <v/>
      </c>
      <c r="AA10" t="s">
        <v>65</v>
      </c>
    </row>
    <row r="11" spans="1:32">
      <c r="A11" t="s">
        <v>9</v>
      </c>
      <c r="F11">
        <v>600</v>
      </c>
      <c r="G11" t="str">
        <f t="shared" si="0"/>
        <v>10m</v>
      </c>
      <c r="I11" t="str">
        <f t="shared" si="0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 t="str">
        <f t="shared" si="7"/>
        <v/>
      </c>
      <c r="O11" t="str">
        <f t="shared" si="8"/>
        <v/>
      </c>
      <c r="P11" s="3"/>
      <c r="Q11" s="3"/>
      <c r="R11" t="str">
        <f t="shared" si="9"/>
        <v/>
      </c>
      <c r="S11" t="str">
        <f t="shared" si="1"/>
        <v/>
      </c>
      <c r="T11" t="str">
        <f t="shared" si="1"/>
        <v/>
      </c>
      <c r="U11" t="str">
        <f t="shared" si="1"/>
        <v/>
      </c>
      <c r="V11" t="str">
        <f t="shared" si="1"/>
        <v/>
      </c>
      <c r="W11" t="str">
        <f t="shared" si="1"/>
        <v/>
      </c>
      <c r="AA11" t="s">
        <v>53</v>
      </c>
    </row>
    <row r="12" spans="1:32">
      <c r="A12" t="s">
        <v>10</v>
      </c>
      <c r="C12" t="s">
        <v>17</v>
      </c>
      <c r="D12" t="s">
        <v>44</v>
      </c>
      <c r="E12" t="s">
        <v>25</v>
      </c>
      <c r="F12">
        <f>50*60*60</f>
        <v>180000</v>
      </c>
      <c r="G12" t="str">
        <f t="shared" si="0"/>
        <v>2d2h</v>
      </c>
      <c r="I12" t="str">
        <f t="shared" si="0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 s="3"/>
      <c r="Q12" s="3"/>
      <c r="R12" t="str">
        <f t="shared" si="9"/>
        <v/>
      </c>
      <c r="S12" t="str">
        <f t="shared" si="1"/>
        <v/>
      </c>
      <c r="T12" t="str">
        <f t="shared" si="1"/>
        <v/>
      </c>
      <c r="U12" t="str">
        <f t="shared" si="1"/>
        <v/>
      </c>
      <c r="V12" t="str">
        <f t="shared" si="1"/>
        <v/>
      </c>
      <c r="W12" t="str">
        <f t="shared" si="1"/>
        <v/>
      </c>
      <c r="AA12" t="s">
        <v>57</v>
      </c>
    </row>
    <row r="13" spans="1:32">
      <c r="A13" t="s">
        <v>11</v>
      </c>
      <c r="F13">
        <v>600</v>
      </c>
      <c r="G13" t="str">
        <f t="shared" si="0"/>
        <v>10m</v>
      </c>
      <c r="I13" t="str">
        <f t="shared" si="0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 t="str">
        <f t="shared" si="8"/>
        <v/>
      </c>
      <c r="P13" s="3"/>
      <c r="Q13" s="3"/>
      <c r="R13" t="str">
        <f t="shared" si="9"/>
        <v/>
      </c>
      <c r="S13" t="str">
        <f t="shared" si="1"/>
        <v/>
      </c>
      <c r="T13" t="str">
        <f t="shared" si="1"/>
        <v/>
      </c>
      <c r="U13" t="str">
        <f t="shared" si="1"/>
        <v/>
      </c>
      <c r="V13" t="str">
        <f t="shared" si="1"/>
        <v/>
      </c>
      <c r="W13" t="str">
        <f t="shared" si="1"/>
        <v/>
      </c>
      <c r="AA13" t="s">
        <v>58</v>
      </c>
    </row>
    <row r="14" spans="1:32">
      <c r="A14" t="s">
        <v>66</v>
      </c>
      <c r="B14" t="s">
        <v>67</v>
      </c>
      <c r="F14">
        <v>420</v>
      </c>
      <c r="G14" t="str">
        <f t="shared" si="0"/>
        <v>7m</v>
      </c>
      <c r="I14" t="str">
        <f t="shared" si="0"/>
        <v/>
      </c>
      <c r="J14" t="str">
        <f t="shared" si="3"/>
        <v/>
      </c>
      <c r="K14" t="str">
        <f t="shared" si="4"/>
        <v/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s="3"/>
      <c r="Q14" s="3"/>
      <c r="R14" t="str">
        <f t="shared" si="9"/>
        <v/>
      </c>
      <c r="S14" t="str">
        <f t="shared" si="1"/>
        <v/>
      </c>
      <c r="T14" t="str">
        <f t="shared" si="1"/>
        <v/>
      </c>
      <c r="U14" t="str">
        <f t="shared" si="1"/>
        <v/>
      </c>
      <c r="V14" t="str">
        <f t="shared" si="1"/>
        <v/>
      </c>
      <c r="W14" t="str">
        <f t="shared" si="1"/>
        <v/>
      </c>
    </row>
  </sheetData>
  <phoneticPr fontId="1" type="noConversion"/>
  <conditionalFormatting sqref="P1:Q1048576">
    <cfRule type="expression" dxfId="1" priority="1">
      <formula>$Q1&lt;TODAY()</formula>
    </cfRule>
  </conditionalFormatting>
  <dataValidations count="1">
    <dataValidation type="list" allowBlank="1" showInputMessage="1" showErrorMessage="1" sqref="D2:D13 X2:X5" xr:uid="{7A490BB3-BA14-4ADC-B898-33EBA45A44D6}">
      <formula1>OFFSET(INDIRECT("$A$1"),1,MATCH(D$1&amp;"_Verify",INDIRECT("$1:$1"),0)-1,COUNTA(OFFSET(INDIRECT("$A:$A"),0,MATCH(D$1&amp;"_Verify",INDIRECT("$1:$1"),0)-1))-1,1)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0EA1-07D4-4A6F-9B9B-399A2656E852}">
  <dimension ref="A1:M33"/>
  <sheetViews>
    <sheetView workbookViewId="0">
      <selection activeCell="A2" sqref="A2"/>
    </sheetView>
  </sheetViews>
  <sheetFormatPr defaultRowHeight="16.5" outlineLevelCol="1"/>
  <cols>
    <col min="2" max="2" width="24.625" customWidth="1" outlineLevel="1"/>
    <col min="4" max="4" width="3.5" customWidth="1" outlineLevel="1"/>
    <col min="5" max="5" width="9" customWidth="1" outlineLevel="1"/>
    <col min="6" max="6" width="23.875" customWidth="1" outlineLevel="1"/>
    <col min="7" max="7" width="9" customWidth="1" outlineLevel="1"/>
    <col min="12" max="13" width="9" customWidth="1" outlineLevel="1"/>
  </cols>
  <sheetData>
    <row r="1" spans="1:13" ht="27" customHeight="1">
      <c r="A1" t="s">
        <v>21</v>
      </c>
      <c r="B1" t="s">
        <v>12</v>
      </c>
      <c r="C1" t="s">
        <v>24</v>
      </c>
      <c r="D1" s="1" t="s">
        <v>26</v>
      </c>
      <c r="E1" s="1" t="s">
        <v>26</v>
      </c>
      <c r="F1" s="1" t="s">
        <v>33</v>
      </c>
      <c r="G1" s="1" t="s">
        <v>34</v>
      </c>
      <c r="H1" s="1" t="s">
        <v>38</v>
      </c>
      <c r="I1" s="1" t="s">
        <v>39</v>
      </c>
      <c r="J1" s="1" t="s">
        <v>40</v>
      </c>
      <c r="L1" t="s">
        <v>29</v>
      </c>
      <c r="M1" t="s">
        <v>30</v>
      </c>
    </row>
    <row r="2" spans="1:13">
      <c r="A2" t="s">
        <v>16</v>
      </c>
      <c r="B2" t="str">
        <f>VLOOKUP(A2,EventTypeTable!A:C,MATCH(EventTypeTable!$C$1,EventTypeTable!$A$1:$C$1,0),0)</f>
        <v>연속구매1</v>
      </c>
      <c r="C2">
        <v>1</v>
      </c>
      <c r="D2" t="str">
        <f t="shared" ref="D2:E33" ca="1" si="0">IF(ISBLANK(E2),"",
VLOOKUP(E2,OFFSET(INDIRECT("$A:$B"),0,MATCH(E$1&amp;"_Verify",INDIRECT("$1:$1"),0)-1),2,0)
)</f>
        <v>cu</v>
      </c>
      <c r="E2" t="s">
        <v>27</v>
      </c>
      <c r="F2" t="s">
        <v>37</v>
      </c>
      <c r="G2">
        <v>80</v>
      </c>
      <c r="H2" t="str">
        <f ca="1">IF(LEN(D2)=0,"",D2)</f>
        <v>cu</v>
      </c>
      <c r="I2" t="str">
        <f>IF(LEN(F2)=0,"",F2)</f>
        <v>EN</v>
      </c>
      <c r="J2">
        <f>IF(LEN(G2)=0,"",G2)</f>
        <v>80</v>
      </c>
      <c r="L2" t="s">
        <v>31</v>
      </c>
      <c r="M2" t="s">
        <v>32</v>
      </c>
    </row>
    <row r="3" spans="1:13">
      <c r="A3" t="s">
        <v>16</v>
      </c>
      <c r="B3" t="str">
        <f>VLOOKUP(A3,EventTypeTable!A:C,MATCH(EventTypeTable!$C$1,EventTypeTable!$A$1:$C$1,0),0)</f>
        <v>연속구매1</v>
      </c>
      <c r="C3">
        <v>2</v>
      </c>
      <c r="D3" t="str">
        <f t="shared" ca="1" si="0"/>
        <v>cu</v>
      </c>
      <c r="E3" t="s">
        <v>27</v>
      </c>
      <c r="F3" t="s">
        <v>28</v>
      </c>
      <c r="G3">
        <v>35000</v>
      </c>
      <c r="H3" t="str">
        <f t="shared" ref="H3:H33" ca="1" si="1">IF(LEN(D3)=0,"",D3)</f>
        <v>cu</v>
      </c>
      <c r="I3" t="str">
        <f t="shared" ref="I3:I33" si="2">IF(LEN(F3)=0,"",F3)</f>
        <v>GO</v>
      </c>
      <c r="J3">
        <f t="shared" ref="J3:J33" si="3">IF(LEN(G3)=0,"",G3)</f>
        <v>35000</v>
      </c>
      <c r="L3" t="s">
        <v>35</v>
      </c>
      <c r="M3" t="s">
        <v>36</v>
      </c>
    </row>
    <row r="4" spans="1:13">
      <c r="A4" t="s">
        <v>16</v>
      </c>
      <c r="B4" t="str">
        <f>VLOOKUP(A4,EventTypeTable!A:C,MATCH(EventTypeTable!$C$1,EventTypeTable!$A$1:$C$1,0),0)</f>
        <v>연속구매1</v>
      </c>
      <c r="C4">
        <v>3</v>
      </c>
      <c r="D4" t="str">
        <f t="shared" ca="1" si="0"/>
        <v>cu</v>
      </c>
      <c r="E4" t="s">
        <v>27</v>
      </c>
      <c r="F4" t="s">
        <v>87</v>
      </c>
      <c r="G4">
        <v>170</v>
      </c>
      <c r="H4" t="str">
        <f t="shared" ca="1" si="1"/>
        <v>cu</v>
      </c>
      <c r="I4" t="str">
        <f t="shared" si="2"/>
        <v>EN</v>
      </c>
      <c r="J4">
        <f t="shared" si="3"/>
        <v>170</v>
      </c>
    </row>
    <row r="5" spans="1:13">
      <c r="A5" t="s">
        <v>16</v>
      </c>
      <c r="B5" t="str">
        <f>VLOOKUP(A5,EventTypeTable!A:C,MATCH(EventTypeTable!$C$1,EventTypeTable!$A$1:$C$1,0),0)</f>
        <v>연속구매1</v>
      </c>
      <c r="C5">
        <v>4</v>
      </c>
      <c r="D5" t="str">
        <f t="shared" ca="1" si="0"/>
        <v>cu</v>
      </c>
      <c r="E5" t="s">
        <v>27</v>
      </c>
      <c r="F5" t="s">
        <v>37</v>
      </c>
      <c r="G5">
        <v>150</v>
      </c>
      <c r="H5" t="str">
        <f t="shared" ca="1" si="1"/>
        <v>cu</v>
      </c>
      <c r="I5" t="str">
        <f t="shared" si="2"/>
        <v>EN</v>
      </c>
      <c r="J5">
        <f t="shared" si="3"/>
        <v>150</v>
      </c>
    </row>
    <row r="6" spans="1:13">
      <c r="A6" t="s">
        <v>16</v>
      </c>
      <c r="B6" t="str">
        <f>VLOOKUP(A6,EventTypeTable!A:C,MATCH(EventTypeTable!$C$1,EventTypeTable!$A$1:$C$1,0),0)</f>
        <v>연속구매1</v>
      </c>
      <c r="C6">
        <v>5</v>
      </c>
      <c r="D6" t="str">
        <f t="shared" ca="1" si="0"/>
        <v>cu</v>
      </c>
      <c r="E6" t="s">
        <v>27</v>
      </c>
      <c r="F6" t="s">
        <v>28</v>
      </c>
      <c r="G6">
        <v>20000</v>
      </c>
      <c r="H6" t="str">
        <f t="shared" ca="1" si="1"/>
        <v>cu</v>
      </c>
      <c r="I6" t="str">
        <f t="shared" si="2"/>
        <v>GO</v>
      </c>
      <c r="J6">
        <f t="shared" si="3"/>
        <v>20000</v>
      </c>
    </row>
    <row r="7" spans="1:13">
      <c r="A7" t="s">
        <v>16</v>
      </c>
      <c r="B7" t="str">
        <f>VLOOKUP(A7,EventTypeTable!A:C,MATCH(EventTypeTable!$C$1,EventTypeTable!$A$1:$C$1,0),0)</f>
        <v>연속구매1</v>
      </c>
      <c r="C7">
        <v>6</v>
      </c>
      <c r="D7" t="str">
        <f t="shared" ca="1" si="0"/>
        <v>cu</v>
      </c>
      <c r="E7" t="s">
        <v>27</v>
      </c>
      <c r="F7" t="s">
        <v>37</v>
      </c>
      <c r="G7">
        <v>150</v>
      </c>
      <c r="H7" t="str">
        <f t="shared" ca="1" si="1"/>
        <v>cu</v>
      </c>
      <c r="I7" t="str">
        <f t="shared" si="2"/>
        <v>EN</v>
      </c>
      <c r="J7">
        <f t="shared" si="3"/>
        <v>150</v>
      </c>
    </row>
    <row r="8" spans="1:13">
      <c r="A8" t="s">
        <v>16</v>
      </c>
      <c r="B8" t="str">
        <f>VLOOKUP(A8,EventTypeTable!A:C,MATCH(EventTypeTable!$C$1,EventTypeTable!$A$1:$C$1,0),0)</f>
        <v>연속구매1</v>
      </c>
      <c r="C8">
        <v>7</v>
      </c>
      <c r="D8" t="str">
        <f t="shared" ca="1" si="0"/>
        <v>cu</v>
      </c>
      <c r="E8" t="s">
        <v>27</v>
      </c>
      <c r="F8" t="s">
        <v>28</v>
      </c>
      <c r="G8">
        <v>35000</v>
      </c>
      <c r="H8" t="str">
        <f t="shared" ca="1" si="1"/>
        <v>cu</v>
      </c>
      <c r="I8" t="str">
        <f t="shared" si="2"/>
        <v>GO</v>
      </c>
      <c r="J8">
        <f t="shared" si="3"/>
        <v>35000</v>
      </c>
    </row>
    <row r="9" spans="1:13">
      <c r="A9" t="s">
        <v>16</v>
      </c>
      <c r="B9" t="str">
        <f>VLOOKUP(A9,EventTypeTable!A:C,MATCH(EventTypeTable!$C$1,EventTypeTable!$A$1:$C$1,0),0)</f>
        <v>연속구매1</v>
      </c>
      <c r="C9">
        <v>8</v>
      </c>
      <c r="D9" t="str">
        <f t="shared" ca="1" si="0"/>
        <v>cu</v>
      </c>
      <c r="E9" t="s">
        <v>27</v>
      </c>
      <c r="F9" t="s">
        <v>37</v>
      </c>
      <c r="G9">
        <v>200</v>
      </c>
      <c r="H9" t="str">
        <f t="shared" ca="1" si="1"/>
        <v>cu</v>
      </c>
      <c r="I9" t="str">
        <f t="shared" si="2"/>
        <v>EN</v>
      </c>
      <c r="J9">
        <f t="shared" si="3"/>
        <v>200</v>
      </c>
    </row>
    <row r="10" spans="1:13">
      <c r="A10" t="s">
        <v>3</v>
      </c>
      <c r="B10" t="str">
        <f>VLOOKUP(A10,EventTypeTable!A:C,MATCH(EventTypeTable!$C$1,EventTypeTable!$A$1:$C$1,0),0)</f>
        <v>연속구매1</v>
      </c>
      <c r="C10">
        <v>9</v>
      </c>
      <c r="D10" t="str">
        <f t="shared" ref="D10:D16" ca="1" si="4">IF(ISBLANK(E10),"",
VLOOKUP(E10,OFFSET(INDIRECT("$A:$B"),0,MATCH(E$1&amp;"_Verify",INDIRECT("$1:$1"),0)-1),2,0)
)</f>
        <v>cu</v>
      </c>
      <c r="E10" t="s">
        <v>27</v>
      </c>
      <c r="F10" t="s">
        <v>37</v>
      </c>
      <c r="G10">
        <v>150</v>
      </c>
      <c r="H10" t="str">
        <f t="shared" ref="H10:H16" ca="1" si="5">IF(LEN(D10)=0,"",D10)</f>
        <v>cu</v>
      </c>
      <c r="I10" t="str">
        <f t="shared" ref="I10:I16" si="6">IF(LEN(F10)=0,"",F10)</f>
        <v>EN</v>
      </c>
      <c r="J10">
        <f t="shared" ref="J10:J16" si="7">IF(LEN(G10)=0,"",G10)</f>
        <v>150</v>
      </c>
    </row>
    <row r="11" spans="1:13">
      <c r="A11" t="s">
        <v>3</v>
      </c>
      <c r="B11" t="str">
        <f>VLOOKUP(A11,EventTypeTable!A:C,MATCH(EventTypeTable!$C$1,EventTypeTable!$A$1:$C$1,0),0)</f>
        <v>연속구매1</v>
      </c>
      <c r="C11">
        <v>10</v>
      </c>
      <c r="D11" t="str">
        <f t="shared" ca="1" si="4"/>
        <v>cu</v>
      </c>
      <c r="E11" t="s">
        <v>27</v>
      </c>
      <c r="F11" t="s">
        <v>28</v>
      </c>
      <c r="G11">
        <v>20000</v>
      </c>
      <c r="H11" t="str">
        <f t="shared" ca="1" si="5"/>
        <v>cu</v>
      </c>
      <c r="I11" t="str">
        <f t="shared" si="6"/>
        <v>GO</v>
      </c>
      <c r="J11">
        <f t="shared" si="7"/>
        <v>20000</v>
      </c>
    </row>
    <row r="12" spans="1:13">
      <c r="A12" t="s">
        <v>3</v>
      </c>
      <c r="B12" t="str">
        <f>VLOOKUP(A12,EventTypeTable!A:C,MATCH(EventTypeTable!$C$1,EventTypeTable!$A$1:$C$1,0),0)</f>
        <v>연속구매1</v>
      </c>
      <c r="C12">
        <v>11</v>
      </c>
      <c r="D12" t="str">
        <f t="shared" ca="1" si="4"/>
        <v>cu</v>
      </c>
      <c r="E12" t="s">
        <v>27</v>
      </c>
      <c r="F12" t="s">
        <v>37</v>
      </c>
      <c r="G12">
        <v>80</v>
      </c>
      <c r="H12" t="str">
        <f t="shared" ca="1" si="5"/>
        <v>cu</v>
      </c>
      <c r="I12" t="str">
        <f t="shared" si="6"/>
        <v>EN</v>
      </c>
      <c r="J12">
        <f t="shared" si="7"/>
        <v>80</v>
      </c>
    </row>
    <row r="13" spans="1:13">
      <c r="A13" t="s">
        <v>3</v>
      </c>
      <c r="B13" t="str">
        <f>VLOOKUP(A13,EventTypeTable!A:C,MATCH(EventTypeTable!$C$1,EventTypeTable!$A$1:$C$1,0),0)</f>
        <v>연속구매1</v>
      </c>
      <c r="C13">
        <v>12</v>
      </c>
      <c r="D13" t="str">
        <f t="shared" ca="1" si="4"/>
        <v>cu</v>
      </c>
      <c r="E13" t="s">
        <v>27</v>
      </c>
      <c r="F13" t="s">
        <v>28</v>
      </c>
      <c r="G13">
        <v>10000</v>
      </c>
      <c r="H13" t="str">
        <f t="shared" ca="1" si="5"/>
        <v>cu</v>
      </c>
      <c r="I13" t="str">
        <f t="shared" si="6"/>
        <v>GO</v>
      </c>
      <c r="J13">
        <f t="shared" si="7"/>
        <v>10000</v>
      </c>
    </row>
    <row r="14" spans="1:13">
      <c r="A14" t="s">
        <v>3</v>
      </c>
      <c r="B14" t="str">
        <f>VLOOKUP(A14,EventTypeTable!A:C,MATCH(EventTypeTable!$C$1,EventTypeTable!$A$1:$C$1,0),0)</f>
        <v>연속구매1</v>
      </c>
      <c r="C14">
        <v>13</v>
      </c>
      <c r="D14" t="str">
        <f t="shared" ca="1" si="4"/>
        <v>cu</v>
      </c>
      <c r="E14" t="s">
        <v>27</v>
      </c>
      <c r="F14" t="s">
        <v>37</v>
      </c>
      <c r="G14">
        <v>200</v>
      </c>
      <c r="H14" t="str">
        <f t="shared" ca="1" si="5"/>
        <v>cu</v>
      </c>
      <c r="I14" t="str">
        <f t="shared" si="6"/>
        <v>EN</v>
      </c>
      <c r="J14">
        <f t="shared" si="7"/>
        <v>200</v>
      </c>
    </row>
    <row r="15" spans="1:13">
      <c r="A15" t="s">
        <v>3</v>
      </c>
      <c r="B15" t="str">
        <f>VLOOKUP(A15,EventTypeTable!A:C,MATCH(EventTypeTable!$C$1,EventTypeTable!$A$1:$C$1,0),0)</f>
        <v>연속구매1</v>
      </c>
      <c r="C15">
        <v>14</v>
      </c>
      <c r="D15" t="str">
        <f t="shared" ca="1" si="4"/>
        <v>cu</v>
      </c>
      <c r="E15" t="s">
        <v>27</v>
      </c>
      <c r="F15" t="s">
        <v>37</v>
      </c>
      <c r="G15">
        <v>300</v>
      </c>
      <c r="H15" t="str">
        <f t="shared" ca="1" si="5"/>
        <v>cu</v>
      </c>
      <c r="I15" t="str">
        <f t="shared" si="6"/>
        <v>EN</v>
      </c>
      <c r="J15">
        <f t="shared" si="7"/>
        <v>300</v>
      </c>
    </row>
    <row r="16" spans="1:13">
      <c r="A16" t="s">
        <v>3</v>
      </c>
      <c r="B16" t="str">
        <f>VLOOKUP(A16,EventTypeTable!A:C,MATCH(EventTypeTable!$C$1,EventTypeTable!$A$1:$C$1,0),0)</f>
        <v>연속구매1</v>
      </c>
      <c r="C16">
        <v>15</v>
      </c>
      <c r="D16" t="str">
        <f t="shared" ca="1" si="4"/>
        <v>cu</v>
      </c>
      <c r="E16" t="s">
        <v>27</v>
      </c>
      <c r="F16" t="s">
        <v>28</v>
      </c>
      <c r="G16">
        <v>25000</v>
      </c>
      <c r="H16" t="str">
        <f t="shared" ca="1" si="5"/>
        <v>cu</v>
      </c>
      <c r="I16" t="str">
        <f t="shared" si="6"/>
        <v>GO</v>
      </c>
      <c r="J16">
        <f t="shared" si="7"/>
        <v>25000</v>
      </c>
    </row>
    <row r="17" spans="1:10">
      <c r="A17" t="s">
        <v>3</v>
      </c>
      <c r="B17" t="str">
        <f>VLOOKUP(A17,EventTypeTable!A:C,MATCH(EventTypeTable!$C$1,EventTypeTable!$A$1:$C$1,0),0)</f>
        <v>연속구매1</v>
      </c>
      <c r="C17">
        <v>16</v>
      </c>
      <c r="D17" t="str">
        <f t="shared" ref="D17:D21" ca="1" si="8">IF(ISBLANK(E17),"",
VLOOKUP(E17,OFFSET(INDIRECT("$A:$B"),0,MATCH(E$1&amp;"_Verify",INDIRECT("$1:$1"),0)-1),2,0)
)</f>
        <v>cu</v>
      </c>
      <c r="E17" t="s">
        <v>27</v>
      </c>
      <c r="F17" t="s">
        <v>37</v>
      </c>
      <c r="G17">
        <v>450</v>
      </c>
      <c r="H17" t="str">
        <f t="shared" ref="H17:H21" ca="1" si="9">IF(LEN(D17)=0,"",D17)</f>
        <v>cu</v>
      </c>
      <c r="I17" t="str">
        <f t="shared" ref="I17:I21" si="10">IF(LEN(F17)=0,"",F17)</f>
        <v>EN</v>
      </c>
      <c r="J17">
        <f t="shared" ref="J17:J21" si="11">IF(LEN(G17)=0,"",G17)</f>
        <v>450</v>
      </c>
    </row>
    <row r="18" spans="1:10">
      <c r="A18" t="s">
        <v>3</v>
      </c>
      <c r="B18" t="str">
        <f>VLOOKUP(A18,EventTypeTable!A:C,MATCH(EventTypeTable!$C$1,EventTypeTable!$A$1:$C$1,0),0)</f>
        <v>연속구매1</v>
      </c>
      <c r="C18">
        <v>17</v>
      </c>
      <c r="D18" t="str">
        <f t="shared" ca="1" si="8"/>
        <v>cu</v>
      </c>
      <c r="E18" t="s">
        <v>27</v>
      </c>
      <c r="F18" t="s">
        <v>28</v>
      </c>
      <c r="G18">
        <v>35000</v>
      </c>
      <c r="H18" t="str">
        <f t="shared" ca="1" si="9"/>
        <v>cu</v>
      </c>
      <c r="I18" t="str">
        <f t="shared" si="10"/>
        <v>GO</v>
      </c>
      <c r="J18">
        <f t="shared" si="11"/>
        <v>35000</v>
      </c>
    </row>
    <row r="19" spans="1:10">
      <c r="A19" t="s">
        <v>3</v>
      </c>
      <c r="B19" t="str">
        <f>VLOOKUP(A19,EventTypeTable!A:C,MATCH(EventTypeTable!$C$1,EventTypeTable!$A$1:$C$1,0),0)</f>
        <v>연속구매1</v>
      </c>
      <c r="C19">
        <v>18</v>
      </c>
      <c r="D19" t="str">
        <f t="shared" ca="1" si="8"/>
        <v>cu</v>
      </c>
      <c r="E19" t="s">
        <v>27</v>
      </c>
      <c r="F19" t="s">
        <v>28</v>
      </c>
      <c r="G19">
        <v>50000</v>
      </c>
      <c r="H19" t="str">
        <f t="shared" ca="1" si="9"/>
        <v>cu</v>
      </c>
      <c r="I19" t="str">
        <f t="shared" si="10"/>
        <v>GO</v>
      </c>
      <c r="J19">
        <f t="shared" si="11"/>
        <v>50000</v>
      </c>
    </row>
    <row r="20" spans="1:10">
      <c r="A20" t="s">
        <v>3</v>
      </c>
      <c r="B20" t="str">
        <f>VLOOKUP(A20,EventTypeTable!A:C,MATCH(EventTypeTable!$C$1,EventTypeTable!$A$1:$C$1,0),0)</f>
        <v>연속구매1</v>
      </c>
      <c r="C20">
        <v>19</v>
      </c>
      <c r="D20" t="str">
        <f t="shared" ca="1" si="8"/>
        <v>cu</v>
      </c>
      <c r="E20" t="s">
        <v>27</v>
      </c>
      <c r="F20" t="s">
        <v>37</v>
      </c>
      <c r="G20">
        <v>350</v>
      </c>
      <c r="H20" t="str">
        <f t="shared" ca="1" si="9"/>
        <v>cu</v>
      </c>
      <c r="I20" t="str">
        <f t="shared" si="10"/>
        <v>EN</v>
      </c>
      <c r="J20">
        <f t="shared" si="11"/>
        <v>350</v>
      </c>
    </row>
    <row r="21" spans="1:10">
      <c r="A21" t="s">
        <v>3</v>
      </c>
      <c r="B21" t="str">
        <f>VLOOKUP(A21,EventTypeTable!A:C,MATCH(EventTypeTable!$C$1,EventTypeTable!$A$1:$C$1,0),0)</f>
        <v>연속구매1</v>
      </c>
      <c r="C21">
        <v>20</v>
      </c>
      <c r="D21" t="str">
        <f t="shared" ca="1" si="8"/>
        <v>cu</v>
      </c>
      <c r="E21" t="s">
        <v>27</v>
      </c>
      <c r="F21" t="s">
        <v>28</v>
      </c>
      <c r="G21">
        <v>30000</v>
      </c>
      <c r="H21" t="str">
        <f t="shared" ca="1" si="9"/>
        <v>cu</v>
      </c>
      <c r="I21" t="str">
        <f t="shared" si="10"/>
        <v>GO</v>
      </c>
      <c r="J21">
        <f t="shared" si="11"/>
        <v>30000</v>
      </c>
    </row>
    <row r="22" spans="1:10">
      <c r="A22" t="s">
        <v>19</v>
      </c>
      <c r="B22" t="str">
        <f>VLOOKUP(A22,EventTypeTable!A:C,MATCH(EventTypeTable!$C$1,EventTypeTable!$A$1:$C$1,0),0)</f>
        <v>세개 중 하나 사기1</v>
      </c>
      <c r="C22">
        <v>1</v>
      </c>
      <c r="D22" t="str">
        <f t="shared" ca="1" si="0"/>
        <v>cu</v>
      </c>
      <c r="E22" t="s">
        <v>27</v>
      </c>
      <c r="F22" t="s">
        <v>87</v>
      </c>
      <c r="G22">
        <v>30</v>
      </c>
      <c r="H22" t="str">
        <f t="shared" ca="1" si="1"/>
        <v>cu</v>
      </c>
      <c r="I22" t="str">
        <f t="shared" si="2"/>
        <v>EN</v>
      </c>
      <c r="J22">
        <f t="shared" si="3"/>
        <v>30</v>
      </c>
    </row>
    <row r="23" spans="1:10">
      <c r="A23" t="s">
        <v>19</v>
      </c>
      <c r="B23" t="str">
        <f>VLOOKUP(A23,EventTypeTable!A:C,MATCH(EventTypeTable!$C$1,EventTypeTable!$A$1:$C$1,0),0)</f>
        <v>세개 중 하나 사기1</v>
      </c>
      <c r="C23">
        <v>2</v>
      </c>
      <c r="D23" t="str">
        <f t="shared" ca="1" si="0"/>
        <v>cu</v>
      </c>
      <c r="E23" t="s">
        <v>27</v>
      </c>
      <c r="F23" t="s">
        <v>28</v>
      </c>
      <c r="G23">
        <v>25000</v>
      </c>
      <c r="H23" t="str">
        <f t="shared" ca="1" si="1"/>
        <v>cu</v>
      </c>
      <c r="I23" t="str">
        <f t="shared" si="2"/>
        <v>GO</v>
      </c>
      <c r="J23">
        <f t="shared" si="3"/>
        <v>25000</v>
      </c>
    </row>
    <row r="24" spans="1:10">
      <c r="A24" t="s">
        <v>19</v>
      </c>
      <c r="B24" t="str">
        <f>VLOOKUP(A24,EventTypeTable!A:C,MATCH(EventTypeTable!$C$1,EventTypeTable!$A$1:$C$1,0),0)</f>
        <v>세개 중 하나 사기1</v>
      </c>
      <c r="C24">
        <v>3</v>
      </c>
      <c r="D24" t="str">
        <f t="shared" ca="1" si="0"/>
        <v>cu</v>
      </c>
      <c r="E24" t="s">
        <v>27</v>
      </c>
      <c r="F24" t="s">
        <v>87</v>
      </c>
      <c r="G24">
        <v>100</v>
      </c>
      <c r="H24" t="str">
        <f t="shared" ca="1" si="1"/>
        <v>cu</v>
      </c>
      <c r="I24" t="str">
        <f t="shared" si="2"/>
        <v>EN</v>
      </c>
      <c r="J24">
        <f t="shared" si="3"/>
        <v>100</v>
      </c>
    </row>
    <row r="25" spans="1:10">
      <c r="A25" t="s">
        <v>19</v>
      </c>
      <c r="B25" t="str">
        <f>VLOOKUP(A25,EventTypeTable!A:C,MATCH(EventTypeTable!$C$1,EventTypeTable!$A$1:$C$1,0),0)</f>
        <v>세개 중 하나 사기1</v>
      </c>
      <c r="C25">
        <v>4</v>
      </c>
      <c r="D25" t="str">
        <f t="shared" ref="D25:D30" ca="1" si="12">IF(ISBLANK(E25),"",
VLOOKUP(E25,OFFSET(INDIRECT("$A:$B"),0,MATCH(E$1&amp;"_Verify",INDIRECT("$1:$1"),0)-1),2,0)
)</f>
        <v>cu</v>
      </c>
      <c r="E25" t="s">
        <v>27</v>
      </c>
      <c r="F25" t="s">
        <v>87</v>
      </c>
      <c r="G25">
        <v>60</v>
      </c>
      <c r="H25" t="str">
        <f t="shared" ref="H25:H30" ca="1" si="13">IF(LEN(D25)=0,"",D25)</f>
        <v>cu</v>
      </c>
      <c r="I25" t="str">
        <f t="shared" ref="I25:I30" si="14">IF(LEN(F25)=0,"",F25)</f>
        <v>EN</v>
      </c>
      <c r="J25">
        <f t="shared" ref="J25:J30" si="15">IF(LEN(G25)=0,"",G25)</f>
        <v>60</v>
      </c>
    </row>
    <row r="26" spans="1:10">
      <c r="A26" t="s">
        <v>19</v>
      </c>
      <c r="B26" t="str">
        <f>VLOOKUP(A26,EventTypeTable!A:C,MATCH(EventTypeTable!$C$1,EventTypeTable!$A$1:$C$1,0),0)</f>
        <v>세개 중 하나 사기1</v>
      </c>
      <c r="C26">
        <v>5</v>
      </c>
      <c r="D26" t="str">
        <f t="shared" ca="1" si="12"/>
        <v>cu</v>
      </c>
      <c r="E26" t="s">
        <v>27</v>
      </c>
      <c r="F26" t="s">
        <v>28</v>
      </c>
      <c r="G26">
        <v>15000</v>
      </c>
      <c r="H26" t="str">
        <f t="shared" ca="1" si="13"/>
        <v>cu</v>
      </c>
      <c r="I26" t="str">
        <f t="shared" si="14"/>
        <v>GO</v>
      </c>
      <c r="J26">
        <f t="shared" si="15"/>
        <v>15000</v>
      </c>
    </row>
    <row r="27" spans="1:10">
      <c r="A27" t="s">
        <v>19</v>
      </c>
      <c r="B27" t="str">
        <f>VLOOKUP(A27,EventTypeTable!A:C,MATCH(EventTypeTable!$C$1,EventTypeTable!$A$1:$C$1,0),0)</f>
        <v>세개 중 하나 사기1</v>
      </c>
      <c r="C27">
        <v>6</v>
      </c>
      <c r="D27" t="str">
        <f t="shared" ca="1" si="12"/>
        <v>cu</v>
      </c>
      <c r="E27" t="s">
        <v>27</v>
      </c>
      <c r="F27" t="s">
        <v>87</v>
      </c>
      <c r="G27">
        <v>120</v>
      </c>
      <c r="H27" t="str">
        <f t="shared" ca="1" si="13"/>
        <v>cu</v>
      </c>
      <c r="I27" t="str">
        <f t="shared" si="14"/>
        <v>EN</v>
      </c>
      <c r="J27">
        <f t="shared" si="15"/>
        <v>120</v>
      </c>
    </row>
    <row r="28" spans="1:10">
      <c r="A28" t="s">
        <v>19</v>
      </c>
      <c r="B28" t="str">
        <f>VLOOKUP(A28,EventTypeTable!A:C,MATCH(EventTypeTable!$C$1,EventTypeTable!$A$1:$C$1,0),0)</f>
        <v>세개 중 하나 사기1</v>
      </c>
      <c r="C28">
        <v>7</v>
      </c>
      <c r="D28" t="str">
        <f t="shared" ca="1" si="12"/>
        <v>cu</v>
      </c>
      <c r="E28" t="s">
        <v>27</v>
      </c>
      <c r="F28" t="s">
        <v>87</v>
      </c>
      <c r="G28">
        <v>90</v>
      </c>
      <c r="H28" t="str">
        <f t="shared" ca="1" si="13"/>
        <v>cu</v>
      </c>
      <c r="I28" t="str">
        <f t="shared" si="14"/>
        <v>EN</v>
      </c>
      <c r="J28">
        <f t="shared" si="15"/>
        <v>90</v>
      </c>
    </row>
    <row r="29" spans="1:10">
      <c r="A29" t="s">
        <v>19</v>
      </c>
      <c r="B29" t="str">
        <f>VLOOKUP(A29,EventTypeTable!A:C,MATCH(EventTypeTable!$C$1,EventTypeTable!$A$1:$C$1,0),0)</f>
        <v>세개 중 하나 사기1</v>
      </c>
      <c r="C29">
        <v>8</v>
      </c>
      <c r="D29" t="str">
        <f t="shared" ca="1" si="12"/>
        <v>cu</v>
      </c>
      <c r="E29" t="s">
        <v>27</v>
      </c>
      <c r="F29" t="s">
        <v>28</v>
      </c>
      <c r="G29">
        <v>30000</v>
      </c>
      <c r="H29" t="str">
        <f t="shared" ca="1" si="13"/>
        <v>cu</v>
      </c>
      <c r="I29" t="str">
        <f t="shared" si="14"/>
        <v>GO</v>
      </c>
      <c r="J29">
        <f t="shared" si="15"/>
        <v>30000</v>
      </c>
    </row>
    <row r="30" spans="1:10">
      <c r="A30" t="s">
        <v>19</v>
      </c>
      <c r="B30" t="str">
        <f>VLOOKUP(A30,EventTypeTable!A:C,MATCH(EventTypeTable!$C$1,EventTypeTable!$A$1:$C$1,0),0)</f>
        <v>세개 중 하나 사기1</v>
      </c>
      <c r="C30">
        <v>9</v>
      </c>
      <c r="D30" t="str">
        <f t="shared" ca="1" si="12"/>
        <v>cu</v>
      </c>
      <c r="E30" t="s">
        <v>27</v>
      </c>
      <c r="F30" t="s">
        <v>87</v>
      </c>
      <c r="G30">
        <v>150</v>
      </c>
      <c r="H30" t="str">
        <f t="shared" ca="1" si="13"/>
        <v>cu</v>
      </c>
      <c r="I30" t="str">
        <f t="shared" si="14"/>
        <v>EN</v>
      </c>
      <c r="J30">
        <f t="shared" si="15"/>
        <v>150</v>
      </c>
    </row>
    <row r="31" spans="1:10">
      <c r="A31" t="s">
        <v>2</v>
      </c>
      <c r="B31" t="str">
        <f>VLOOKUP(A31,EventTypeTable!A:C,MATCH(EventTypeTable!$C$1,EventTypeTable!$A$1:$C$1,0),0)</f>
        <v>세개 중 하나 사기1</v>
      </c>
      <c r="C31">
        <v>10</v>
      </c>
      <c r="D31" t="str">
        <f t="shared" ref="D31" ca="1" si="16">IF(ISBLANK(E31),"",
VLOOKUP(E31,OFFSET(INDIRECT("$A:$B"),0,MATCH(E$1&amp;"_Verify",INDIRECT("$1:$1"),0)-1),2,0)
)</f>
        <v>cu</v>
      </c>
      <c r="E31" t="s">
        <v>27</v>
      </c>
      <c r="F31" t="s">
        <v>87</v>
      </c>
      <c r="G31">
        <v>300</v>
      </c>
      <c r="H31" t="str">
        <f t="shared" ref="H31" ca="1" si="17">IF(LEN(D31)=0,"",D31)</f>
        <v>cu</v>
      </c>
      <c r="I31" t="str">
        <f t="shared" ref="I31" si="18">IF(LEN(F31)=0,"",F31)</f>
        <v>EN</v>
      </c>
      <c r="J31">
        <f t="shared" ref="J31" si="19">IF(LEN(G31)=0,"",G31)</f>
        <v>300</v>
      </c>
    </row>
    <row r="32" spans="1:10">
      <c r="A32" t="s">
        <v>0</v>
      </c>
      <c r="B32" t="str">
        <f>VLOOKUP(A32,EventTypeTable!A:C,MATCH(EventTypeTable!$C$1,EventTypeTable!$A$1:$C$1,0),0)</f>
        <v>빅부스트 패키지1</v>
      </c>
      <c r="C32">
        <v>1</v>
      </c>
      <c r="D32" t="str">
        <f t="shared" ca="1" si="0"/>
        <v>cu</v>
      </c>
      <c r="E32" t="s">
        <v>27</v>
      </c>
      <c r="F32" t="s">
        <v>28</v>
      </c>
      <c r="G32">
        <v>600</v>
      </c>
      <c r="H32" t="str">
        <f t="shared" ca="1" si="1"/>
        <v>cu</v>
      </c>
      <c r="I32" t="str">
        <f t="shared" si="2"/>
        <v>GO</v>
      </c>
      <c r="J32">
        <f t="shared" si="3"/>
        <v>600</v>
      </c>
    </row>
    <row r="33" spans="1:10">
      <c r="A33" t="s">
        <v>20</v>
      </c>
      <c r="B33" t="str">
        <f>VLOOKUP(A33,EventTypeTable!A:C,MATCH(EventTypeTable!$C$1,EventTypeTable!$A$1:$C$1,0),0)</f>
        <v>올모스트 데어1</v>
      </c>
      <c r="C33">
        <v>1</v>
      </c>
      <c r="D33" t="str">
        <f t="shared" ca="1" si="0"/>
        <v>cu</v>
      </c>
      <c r="E33" t="s">
        <v>27</v>
      </c>
      <c r="F33" t="s">
        <v>28</v>
      </c>
      <c r="G33">
        <v>400</v>
      </c>
      <c r="H33" t="str">
        <f t="shared" ca="1" si="1"/>
        <v>cu</v>
      </c>
      <c r="I33" t="str">
        <f t="shared" si="2"/>
        <v>GO</v>
      </c>
      <c r="J33">
        <f t="shared" si="3"/>
        <v>400</v>
      </c>
    </row>
  </sheetData>
  <phoneticPr fontId="1" type="noConversion"/>
  <dataValidations count="1">
    <dataValidation type="list" allowBlank="1" showInputMessage="1" showErrorMessage="1" sqref="E2:E33" xr:uid="{129E3910-E09D-4789-A040-7E52F7CFC6C3}">
      <formula1>OFFSET(INDIRECT("$A$1"),1,MATCH(E$1&amp;"_Verify",INDIRECT("$1:$1"),0)-1,COUNTA(OFFSET(INDIRECT("$A:$A"),0,MATCH(E$1&amp;"_Verify",INDIRECT("$1:$1"),0)-1))-1,1)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EventTypeTable</vt:lpstr>
      <vt:lpstr>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2022-06-29T10:55:17Z</dcterms:created>
  <dcterms:modified xsi:type="dcterms:W3CDTF">2022-09-06T06:24:01Z</dcterms:modified>
</cp:coreProperties>
</file>